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679"/>
  </bookViews>
  <sheets>
    <sheet name="様式3" sheetId="68" r:id="rId1"/>
    <sheet name="様式7-1" sheetId="69" r:id="rId2"/>
    <sheet name="様式7-2" sheetId="70" r:id="rId3"/>
    <sheet name="様式7-3" sheetId="71" r:id="rId4"/>
    <sheet name="様式8(機構融資 月賦償還）" sheetId="62" r:id="rId5"/>
    <sheet name="様式8(民間融資）" sheetId="51" r:id="rId6"/>
    <sheet name="別紙１" sheetId="24" r:id="rId7"/>
    <sheet name="別紙２（既存借入分集計表)" sheetId="46" r:id="rId8"/>
    <sheet name="別紙３（既存借入 施設毎)" sheetId="23" r:id="rId9"/>
    <sheet name="様式8記載注意事項" sheetId="27" r:id="rId10"/>
    <sheet name="様式13" sheetId="36" r:id="rId11"/>
    <sheet name="様式13別紙" sheetId="37" r:id="rId12"/>
    <sheet name="様式13記載注意事項" sheetId="38" r:id="rId13"/>
    <sheet name="様式14" sheetId="60" r:id="rId14"/>
    <sheet name="様式18" sheetId="63" r:id="rId15"/>
    <sheet name="様式19" sheetId="64" r:id="rId16"/>
    <sheet name="様式20" sheetId="65" r:id="rId17"/>
    <sheet name="様式21" sheetId="66" r:id="rId18"/>
    <sheet name="様式22" sheetId="67" r:id="rId19"/>
  </sheets>
  <definedNames>
    <definedName name="_xlnm.Print_Area" localSheetId="7">'別紙２（既存借入分集計表)'!$A$1:$J$29</definedName>
    <definedName name="_xlnm.Print_Area" localSheetId="8">'別紙３（既存借入 施設毎)'!$A$1:$J$35</definedName>
    <definedName name="_xlnm.Print_Area" localSheetId="13">様式14!$A$1:$L$106</definedName>
    <definedName name="_xlnm.Print_Area" localSheetId="14">様式18!$A$1:$AZ$33</definedName>
    <definedName name="_xlnm.Print_Area" localSheetId="15">様式19!$A$1:$AC$35</definedName>
    <definedName name="_xlnm.Print_Area" localSheetId="17">様式21!$A$1:$T$69</definedName>
    <definedName name="_xlnm.Print_Area" localSheetId="18">様式22!$A$1:$BE$39</definedName>
    <definedName name="_xlnm.Print_Area" localSheetId="0">様式3!$A$1:$J$47</definedName>
    <definedName name="_xlnm.Print_Area" localSheetId="1">'様式7-1'!$A$1:$L$309</definedName>
    <definedName name="_xlnm.Print_Area" localSheetId="2">'様式7-2'!$A$1:$L$309</definedName>
    <definedName name="_xlnm.Print_Area" localSheetId="3">'様式7-3'!$A$1:$L$309</definedName>
    <definedName name="_xlnm.Print_Area" localSheetId="4">'様式8(機構融資 月賦償還）'!$A$1:$M$481</definedName>
    <definedName name="_xlnm.Print_Area" localSheetId="5">'様式8(民間融資）'!$A$1:$J$37</definedName>
    <definedName name="_xlnm.Print_Titles" localSheetId="13">様式14!$3:$3</definedName>
    <definedName name="_xlnm.Print_Titles" localSheetId="18">様式22!$5:$6</definedName>
    <definedName name="_xlnm.Print_Titles" localSheetId="4">'様式8(機構融資 月賦償還）'!$1:$8</definedName>
  </definedNames>
  <calcPr calcId="162913"/>
</workbook>
</file>

<file path=xl/calcChain.xml><?xml version="1.0" encoding="utf-8"?>
<calcChain xmlns="http://schemas.openxmlformats.org/spreadsheetml/2006/main">
  <c r="AR21" i="63" l="1"/>
  <c r="AQ20" i="63"/>
  <c r="AP20" i="63"/>
  <c r="AO20" i="63"/>
  <c r="AN20" i="63"/>
  <c r="AM20" i="63"/>
  <c r="AL20" i="63"/>
  <c r="AK20" i="63"/>
  <c r="AJ20" i="63"/>
  <c r="AI20" i="63"/>
  <c r="AH20" i="63"/>
  <c r="AG20" i="63"/>
  <c r="AF20" i="63"/>
  <c r="AE20" i="63"/>
  <c r="AD20" i="63"/>
  <c r="AC20" i="63"/>
  <c r="AB20" i="63"/>
  <c r="AA20" i="63"/>
  <c r="Z20" i="63"/>
  <c r="Y20" i="63"/>
  <c r="X20" i="63"/>
  <c r="W20" i="63"/>
  <c r="V20" i="63"/>
  <c r="U20" i="63"/>
  <c r="T20" i="63"/>
  <c r="S20" i="63"/>
  <c r="R20" i="63"/>
  <c r="Q20" i="63"/>
  <c r="P20" i="63"/>
  <c r="AR20" i="63" s="1"/>
  <c r="AU20" i="63" s="1"/>
  <c r="AR19" i="63"/>
  <c r="AU19" i="63" s="1"/>
  <c r="AX19" i="63" s="1"/>
  <c r="AX18" i="63"/>
  <c r="AU18" i="63"/>
  <c r="AR18" i="63"/>
  <c r="AU17" i="63"/>
  <c r="AX17" i="63" s="1"/>
  <c r="AR17" i="63"/>
  <c r="AR16" i="63"/>
  <c r="AU16" i="63" s="1"/>
  <c r="AX16" i="63" s="1"/>
  <c r="AR15" i="63"/>
  <c r="AU15" i="63" s="1"/>
  <c r="AX15" i="63" s="1"/>
  <c r="AX14" i="63"/>
  <c r="AU14" i="63"/>
  <c r="AR14" i="63"/>
  <c r="AU13" i="63"/>
  <c r="AX13" i="63" s="1"/>
  <c r="AR13" i="63"/>
  <c r="AR12" i="63"/>
  <c r="AU12" i="63" s="1"/>
  <c r="AX12" i="63" s="1"/>
  <c r="AR11" i="63"/>
  <c r="AU11" i="63" s="1"/>
  <c r="AX11" i="63" s="1"/>
  <c r="AX10" i="63"/>
  <c r="AU10" i="63"/>
  <c r="AR10" i="63"/>
  <c r="AX20" i="63" l="1"/>
  <c r="C2" i="62"/>
  <c r="A11" i="51"/>
  <c r="A12" i="51" s="1"/>
  <c r="A13" i="51" s="1"/>
  <c r="A14" i="51" s="1"/>
  <c r="A15" i="51" s="1"/>
  <c r="A16" i="51" s="1"/>
  <c r="A17" i="51" s="1"/>
  <c r="A18" i="51" s="1"/>
  <c r="A19" i="51" s="1"/>
  <c r="A20" i="51" s="1"/>
  <c r="A21" i="51" s="1"/>
  <c r="A22" i="51" s="1"/>
  <c r="A23" i="51" s="1"/>
  <c r="A24" i="51" s="1"/>
  <c r="A25" i="51" s="1"/>
  <c r="A26" i="51" s="1"/>
  <c r="A27" i="51" s="1"/>
  <c r="A28" i="51" s="1"/>
  <c r="A29" i="51" s="1"/>
  <c r="C13" i="23"/>
  <c r="C14" i="23" s="1"/>
  <c r="C15" i="23" s="1"/>
  <c r="C16" i="23" s="1"/>
  <c r="C17" i="23" s="1"/>
  <c r="C18" i="23" s="1"/>
  <c r="C19" i="23" s="1"/>
  <c r="C20" i="23" s="1"/>
  <c r="C21" i="23" s="1"/>
  <c r="C22" i="23" s="1"/>
  <c r="C23" i="23" s="1"/>
  <c r="C24" i="23" s="1"/>
  <c r="C25" i="23" s="1"/>
  <c r="C26" i="23" s="1"/>
  <c r="C27" i="23" s="1"/>
  <c r="C28" i="23" s="1"/>
  <c r="C29" i="23" s="1"/>
  <c r="C30" i="23" s="1"/>
  <c r="C31" i="23" s="1"/>
  <c r="C10" i="46"/>
  <c r="C11" i="46" s="1"/>
  <c r="C12" i="46" s="1"/>
  <c r="C13" i="46" s="1"/>
  <c r="C14" i="46" s="1"/>
  <c r="C15" i="46" s="1"/>
  <c r="C16" i="46" s="1"/>
  <c r="C17" i="46" s="1"/>
  <c r="C18" i="46" s="1"/>
  <c r="C19" i="46" s="1"/>
  <c r="C20" i="46" s="1"/>
  <c r="C21" i="46" s="1"/>
  <c r="C22" i="46" s="1"/>
  <c r="C23" i="46" s="1"/>
  <c r="C24" i="46" s="1"/>
  <c r="C25" i="46" s="1"/>
  <c r="C26" i="46" s="1"/>
  <c r="C27" i="46" s="1"/>
  <c r="C28" i="46" s="1"/>
  <c r="P9" i="62"/>
  <c r="E9" i="62"/>
  <c r="M479" i="62"/>
  <c r="Y11" i="62"/>
  <c r="C25" i="62"/>
  <c r="C9" i="62"/>
  <c r="M478" i="62"/>
  <c r="D9" i="62"/>
  <c r="D14" i="62"/>
  <c r="D18" i="62"/>
  <c r="D24" i="62"/>
  <c r="D29" i="62"/>
  <c r="M9" i="62"/>
  <c r="M477" i="62" s="1"/>
  <c r="M10" i="62"/>
  <c r="M11" i="62"/>
  <c r="M12" i="62"/>
  <c r="M13" i="62"/>
  <c r="M14" i="62"/>
  <c r="M15" i="62"/>
  <c r="M16" i="62"/>
  <c r="M17" i="62"/>
  <c r="M18" i="62"/>
  <c r="M19" i="62"/>
  <c r="M20" i="62"/>
  <c r="M21" i="62"/>
  <c r="M22" i="62"/>
  <c r="M23" i="62"/>
  <c r="M24" i="62"/>
  <c r="M25" i="62"/>
  <c r="M26" i="62"/>
  <c r="M27" i="62"/>
  <c r="M28" i="62"/>
  <c r="M29" i="62"/>
  <c r="M30" i="62"/>
  <c r="M31" i="62"/>
  <c r="M32" i="62"/>
  <c r="M33" i="62"/>
  <c r="M34" i="62"/>
  <c r="M35" i="62"/>
  <c r="M36" i="62"/>
  <c r="M37" i="62"/>
  <c r="M38" i="62"/>
  <c r="M39" i="62"/>
  <c r="M40" i="62"/>
  <c r="M41" i="62"/>
  <c r="M42" i="62"/>
  <c r="M43" i="62"/>
  <c r="M44" i="62"/>
  <c r="M45" i="62"/>
  <c r="M46" i="62"/>
  <c r="M47" i="62"/>
  <c r="M48" i="62"/>
  <c r="M49" i="62"/>
  <c r="M50" i="62"/>
  <c r="M51" i="62"/>
  <c r="M52" i="62"/>
  <c r="M53" i="62"/>
  <c r="M54" i="62"/>
  <c r="M55" i="62"/>
  <c r="M56" i="62"/>
  <c r="M57" i="62"/>
  <c r="M58" i="62"/>
  <c r="M59" i="62"/>
  <c r="M60" i="62"/>
  <c r="M61" i="62"/>
  <c r="M62" i="62"/>
  <c r="M63" i="62"/>
  <c r="M64" i="62"/>
  <c r="M65" i="62"/>
  <c r="M66" i="62"/>
  <c r="M67" i="62"/>
  <c r="M68" i="62"/>
  <c r="M69" i="62"/>
  <c r="M70" i="62"/>
  <c r="M71" i="62"/>
  <c r="M72" i="62"/>
  <c r="M73" i="62"/>
  <c r="M74" i="62"/>
  <c r="M75" i="62"/>
  <c r="M76" i="62"/>
  <c r="M77" i="62"/>
  <c r="M78" i="62"/>
  <c r="M79" i="62"/>
  <c r="M80" i="62"/>
  <c r="M81" i="62"/>
  <c r="M82" i="62"/>
  <c r="M83" i="62"/>
  <c r="M84" i="62"/>
  <c r="M85" i="62"/>
  <c r="M86" i="62"/>
  <c r="M87" i="62"/>
  <c r="M88" i="62"/>
  <c r="M89" i="62"/>
  <c r="M90" i="62"/>
  <c r="M91" i="62"/>
  <c r="M92" i="62"/>
  <c r="M93" i="62"/>
  <c r="M94" i="62"/>
  <c r="M95" i="62"/>
  <c r="M96" i="62"/>
  <c r="M97" i="62"/>
  <c r="M98" i="62"/>
  <c r="M99" i="62"/>
  <c r="M100" i="62"/>
  <c r="M101" i="62"/>
  <c r="M102" i="62"/>
  <c r="M103" i="62"/>
  <c r="M104" i="62"/>
  <c r="M105" i="62"/>
  <c r="M106" i="62"/>
  <c r="M107" i="62"/>
  <c r="M108" i="62"/>
  <c r="M109" i="62"/>
  <c r="M110" i="62"/>
  <c r="M111" i="62"/>
  <c r="M112" i="62"/>
  <c r="M113" i="62"/>
  <c r="M114" i="62"/>
  <c r="M115" i="62"/>
  <c r="M116" i="62"/>
  <c r="M117" i="62"/>
  <c r="M118" i="62"/>
  <c r="M119" i="62"/>
  <c r="M120" i="62"/>
  <c r="M121" i="62"/>
  <c r="M122" i="62"/>
  <c r="M123" i="62"/>
  <c r="M124" i="62"/>
  <c r="M125" i="62"/>
  <c r="M126" i="62"/>
  <c r="M127" i="62"/>
  <c r="M128" i="62"/>
  <c r="M129" i="62"/>
  <c r="M130" i="62"/>
  <c r="M131" i="62"/>
  <c r="M132" i="62"/>
  <c r="M133" i="62"/>
  <c r="M134" i="62"/>
  <c r="M135" i="62"/>
  <c r="M136" i="62"/>
  <c r="M137" i="62"/>
  <c r="M138" i="62"/>
  <c r="M139" i="62"/>
  <c r="M140" i="62"/>
  <c r="M141" i="62"/>
  <c r="M142" i="62"/>
  <c r="M143" i="62"/>
  <c r="M144" i="62"/>
  <c r="M145" i="62"/>
  <c r="M146" i="62"/>
  <c r="M147" i="62"/>
  <c r="M148" i="62"/>
  <c r="M149" i="62"/>
  <c r="M150" i="62"/>
  <c r="M151" i="62"/>
  <c r="M152" i="62"/>
  <c r="M153" i="62"/>
  <c r="M154" i="62"/>
  <c r="M155" i="62"/>
  <c r="M156" i="62"/>
  <c r="M157" i="62"/>
  <c r="M158" i="62"/>
  <c r="M159" i="62"/>
  <c r="M160" i="62"/>
  <c r="M161" i="62"/>
  <c r="M162" i="62"/>
  <c r="M163" i="62"/>
  <c r="M164" i="62"/>
  <c r="M165" i="62"/>
  <c r="M166" i="62"/>
  <c r="M167" i="62"/>
  <c r="M168" i="62"/>
  <c r="M169" i="62"/>
  <c r="M170" i="62"/>
  <c r="M171" i="62"/>
  <c r="M172" i="62"/>
  <c r="M173" i="62"/>
  <c r="M174" i="62"/>
  <c r="M175" i="62"/>
  <c r="M176" i="62"/>
  <c r="M177" i="62"/>
  <c r="M178" i="62"/>
  <c r="M179" i="62"/>
  <c r="M180" i="62"/>
  <c r="M181" i="62"/>
  <c r="M182" i="62"/>
  <c r="M183" i="62"/>
  <c r="M184" i="62"/>
  <c r="M185" i="62"/>
  <c r="M186" i="62"/>
  <c r="M187" i="62"/>
  <c r="M188" i="62"/>
  <c r="M189" i="62"/>
  <c r="M190" i="62"/>
  <c r="M191" i="62"/>
  <c r="M192" i="62"/>
  <c r="M193" i="62"/>
  <c r="M194" i="62"/>
  <c r="M195" i="62"/>
  <c r="M196" i="62"/>
  <c r="M197" i="62"/>
  <c r="M198" i="62"/>
  <c r="M199" i="62"/>
  <c r="M200" i="62"/>
  <c r="M201" i="62"/>
  <c r="M202" i="62"/>
  <c r="M203" i="62"/>
  <c r="M204" i="62"/>
  <c r="M205" i="62"/>
  <c r="M206" i="62"/>
  <c r="M207" i="62"/>
  <c r="M208" i="62"/>
  <c r="M209" i="62"/>
  <c r="M210" i="62"/>
  <c r="M211" i="62"/>
  <c r="M212" i="62"/>
  <c r="M213" i="62"/>
  <c r="M214" i="62"/>
  <c r="M215" i="62"/>
  <c r="M216" i="62"/>
  <c r="M217" i="62"/>
  <c r="M218" i="62"/>
  <c r="M219" i="62"/>
  <c r="M220" i="62"/>
  <c r="M221" i="62"/>
  <c r="M222" i="62"/>
  <c r="M223" i="62"/>
  <c r="M224" i="62"/>
  <c r="M225" i="62"/>
  <c r="M226" i="62"/>
  <c r="M227" i="62"/>
  <c r="M228" i="62"/>
  <c r="M229" i="62"/>
  <c r="M230" i="62"/>
  <c r="M231" i="62"/>
  <c r="M232" i="62"/>
  <c r="M233" i="62"/>
  <c r="M234" i="62"/>
  <c r="M235" i="62"/>
  <c r="M236" i="62"/>
  <c r="M237" i="62"/>
  <c r="M238" i="62"/>
  <c r="M239" i="62"/>
  <c r="M240" i="62"/>
  <c r="M241" i="62"/>
  <c r="M242" i="62"/>
  <c r="M243" i="62"/>
  <c r="M244" i="62"/>
  <c r="M245" i="62"/>
  <c r="M246" i="62"/>
  <c r="M247" i="62"/>
  <c r="M248" i="62"/>
  <c r="M249" i="62"/>
  <c r="M250" i="62"/>
  <c r="M251" i="62"/>
  <c r="M252" i="62"/>
  <c r="M253" i="62"/>
  <c r="M254" i="62"/>
  <c r="M255" i="62"/>
  <c r="M256" i="62"/>
  <c r="M257" i="62"/>
  <c r="M258" i="62"/>
  <c r="M259" i="62"/>
  <c r="M260" i="62"/>
  <c r="M261" i="62"/>
  <c r="M262" i="62"/>
  <c r="M263" i="62"/>
  <c r="M264" i="62"/>
  <c r="M265" i="62"/>
  <c r="M266" i="62"/>
  <c r="M267" i="62"/>
  <c r="M268" i="62"/>
  <c r="M269" i="62"/>
  <c r="M270" i="62"/>
  <c r="M271" i="62"/>
  <c r="M272" i="62"/>
  <c r="M273" i="62"/>
  <c r="M274" i="62"/>
  <c r="M275" i="62"/>
  <c r="M276" i="62"/>
  <c r="M277" i="62"/>
  <c r="M278" i="62"/>
  <c r="M279" i="62"/>
  <c r="M280" i="62"/>
  <c r="M281" i="62"/>
  <c r="M282" i="62"/>
  <c r="M283" i="62"/>
  <c r="M284" i="62"/>
  <c r="M285" i="62"/>
  <c r="M286" i="62"/>
  <c r="M287" i="62"/>
  <c r="M288" i="62"/>
  <c r="M289" i="62"/>
  <c r="M290" i="62"/>
  <c r="M291" i="62"/>
  <c r="M292" i="62"/>
  <c r="M293" i="62"/>
  <c r="M294" i="62"/>
  <c r="M295" i="62"/>
  <c r="M296" i="62"/>
  <c r="M297" i="62"/>
  <c r="M298" i="62"/>
  <c r="M299" i="62"/>
  <c r="M300" i="62"/>
  <c r="M301" i="62"/>
  <c r="M302" i="62"/>
  <c r="M303" i="62"/>
  <c r="M304" i="62"/>
  <c r="M305" i="62"/>
  <c r="M306" i="62"/>
  <c r="M307" i="62"/>
  <c r="M308" i="62"/>
  <c r="M309" i="62"/>
  <c r="M310" i="62"/>
  <c r="M311" i="62"/>
  <c r="M312" i="62"/>
  <c r="M313" i="62"/>
  <c r="M314" i="62"/>
  <c r="M315" i="62"/>
  <c r="M316" i="62"/>
  <c r="M317" i="62"/>
  <c r="M318" i="62"/>
  <c r="M319" i="62"/>
  <c r="M320" i="62"/>
  <c r="M321" i="62"/>
  <c r="M322" i="62"/>
  <c r="M323" i="62"/>
  <c r="M324" i="62"/>
  <c r="M325" i="62"/>
  <c r="M326" i="62"/>
  <c r="M327" i="62"/>
  <c r="M328" i="62"/>
  <c r="M329" i="62"/>
  <c r="M330" i="62"/>
  <c r="M331" i="62"/>
  <c r="M332" i="62"/>
  <c r="M333" i="62"/>
  <c r="M334" i="62"/>
  <c r="M335" i="62"/>
  <c r="M336" i="62"/>
  <c r="M337" i="62"/>
  <c r="M338" i="62"/>
  <c r="M339" i="62"/>
  <c r="M340" i="62"/>
  <c r="M341" i="62"/>
  <c r="M342" i="62"/>
  <c r="M343" i="62"/>
  <c r="M344" i="62"/>
  <c r="M345" i="62"/>
  <c r="M346" i="62"/>
  <c r="M347" i="62"/>
  <c r="M348" i="62"/>
  <c r="M349" i="62"/>
  <c r="M350" i="62"/>
  <c r="M351" i="62"/>
  <c r="M352" i="62"/>
  <c r="M353" i="62"/>
  <c r="M354" i="62"/>
  <c r="M355" i="62"/>
  <c r="M356" i="62"/>
  <c r="M357" i="62"/>
  <c r="M358" i="62"/>
  <c r="M359" i="62"/>
  <c r="M360" i="62"/>
  <c r="M361" i="62"/>
  <c r="M362" i="62"/>
  <c r="M363" i="62"/>
  <c r="M364" i="62"/>
  <c r="M365" i="62"/>
  <c r="M366" i="62"/>
  <c r="M367" i="62"/>
  <c r="M368" i="62"/>
  <c r="M369" i="62"/>
  <c r="M370" i="62"/>
  <c r="M371" i="62"/>
  <c r="M372" i="62"/>
  <c r="M373" i="62"/>
  <c r="M374" i="62"/>
  <c r="M375" i="62"/>
  <c r="M376" i="62"/>
  <c r="M377" i="62"/>
  <c r="M378" i="62"/>
  <c r="M379" i="62"/>
  <c r="M380" i="62"/>
  <c r="M381" i="62"/>
  <c r="M382" i="62"/>
  <c r="M383" i="62"/>
  <c r="M384" i="62"/>
  <c r="M385" i="62"/>
  <c r="M386" i="62"/>
  <c r="M387" i="62"/>
  <c r="M388" i="62"/>
  <c r="M389" i="62"/>
  <c r="M390" i="62"/>
  <c r="M391" i="62"/>
  <c r="M392" i="62"/>
  <c r="M393" i="62"/>
  <c r="M394" i="62"/>
  <c r="M395" i="62"/>
  <c r="M396" i="62"/>
  <c r="M397" i="62"/>
  <c r="M398" i="62"/>
  <c r="M399" i="62"/>
  <c r="M400" i="62"/>
  <c r="M401" i="62"/>
  <c r="M402" i="62"/>
  <c r="M403" i="62"/>
  <c r="M404" i="62"/>
  <c r="M405" i="62"/>
  <c r="M406" i="62"/>
  <c r="M407" i="62"/>
  <c r="M408" i="62"/>
  <c r="M409" i="62"/>
  <c r="M410" i="62"/>
  <c r="M411" i="62"/>
  <c r="M412" i="62"/>
  <c r="M413" i="62"/>
  <c r="M414" i="62"/>
  <c r="M415" i="62"/>
  <c r="M416" i="62"/>
  <c r="M417" i="62"/>
  <c r="M418" i="62"/>
  <c r="M419" i="62"/>
  <c r="M420" i="62"/>
  <c r="M421" i="62"/>
  <c r="M422" i="62"/>
  <c r="M423" i="62"/>
  <c r="M424" i="62"/>
  <c r="M425" i="62"/>
  <c r="M426" i="62"/>
  <c r="M427" i="62"/>
  <c r="M428" i="62"/>
  <c r="M429" i="62"/>
  <c r="M430" i="62"/>
  <c r="M431" i="62"/>
  <c r="M432" i="62"/>
  <c r="M433" i="62"/>
  <c r="M434" i="62"/>
  <c r="M435" i="62"/>
  <c r="M436" i="62"/>
  <c r="M437" i="62"/>
  <c r="M438" i="62"/>
  <c r="M439" i="62"/>
  <c r="M440" i="62"/>
  <c r="M441" i="62"/>
  <c r="M442" i="62"/>
  <c r="M443" i="62"/>
  <c r="M444" i="62"/>
  <c r="M445" i="62"/>
  <c r="M446" i="62"/>
  <c r="M447" i="62"/>
  <c r="M448" i="62"/>
  <c r="M449" i="62"/>
  <c r="M450" i="62"/>
  <c r="M451" i="62"/>
  <c r="M452" i="62"/>
  <c r="M453" i="62"/>
  <c r="M454" i="62"/>
  <c r="M455" i="62"/>
  <c r="M456" i="62"/>
  <c r="M457" i="62"/>
  <c r="M458" i="62"/>
  <c r="M459" i="62"/>
  <c r="M460" i="62"/>
  <c r="M461" i="62"/>
  <c r="M462" i="62"/>
  <c r="M463" i="62"/>
  <c r="M464" i="62"/>
  <c r="M465" i="62"/>
  <c r="M466" i="62"/>
  <c r="M467" i="62"/>
  <c r="M468" i="62"/>
  <c r="M469" i="62"/>
  <c r="M470" i="62"/>
  <c r="M471" i="62"/>
  <c r="M472" i="62"/>
  <c r="M473" i="62"/>
  <c r="M474" i="62"/>
  <c r="M475" i="62"/>
  <c r="M476" i="62"/>
  <c r="L477" i="62"/>
  <c r="K477" i="62"/>
  <c r="J477" i="62"/>
  <c r="I477" i="62"/>
  <c r="G2" i="62"/>
  <c r="D3" i="51"/>
  <c r="M9" i="51"/>
  <c r="M12" i="51"/>
  <c r="V11" i="51" s="1"/>
  <c r="T11" i="51" s="1"/>
  <c r="M13" i="51"/>
  <c r="T12" i="51"/>
  <c r="M10" i="51"/>
  <c r="M15" i="51"/>
  <c r="D12" i="51" s="1"/>
  <c r="J10" i="51"/>
  <c r="C11" i="51"/>
  <c r="J11" i="51"/>
  <c r="J12" i="51"/>
  <c r="J13" i="51"/>
  <c r="J14" i="51"/>
  <c r="J15" i="51"/>
  <c r="J16" i="51"/>
  <c r="J17" i="51"/>
  <c r="J18" i="51"/>
  <c r="J19" i="51"/>
  <c r="J20" i="51"/>
  <c r="J21" i="51"/>
  <c r="J22" i="51"/>
  <c r="J23" i="51"/>
  <c r="J24" i="51"/>
  <c r="J25" i="51"/>
  <c r="J26" i="51"/>
  <c r="J27" i="51"/>
  <c r="J28" i="51"/>
  <c r="J29" i="51"/>
  <c r="F30" i="51"/>
  <c r="G30" i="51"/>
  <c r="H30" i="51"/>
  <c r="I30" i="51"/>
  <c r="J31" i="51"/>
  <c r="J32" i="51"/>
  <c r="J29" i="46"/>
  <c r="I29" i="46"/>
  <c r="H29" i="46"/>
  <c r="G28" i="46"/>
  <c r="G27" i="46"/>
  <c r="G26" i="46"/>
  <c r="G25" i="46"/>
  <c r="G24" i="46"/>
  <c r="G23" i="46"/>
  <c r="G22" i="46"/>
  <c r="G21" i="46"/>
  <c r="G20" i="46"/>
  <c r="G19" i="46"/>
  <c r="G18" i="46"/>
  <c r="G17" i="46"/>
  <c r="G16" i="46"/>
  <c r="G15" i="46"/>
  <c r="G14" i="46"/>
  <c r="G13" i="46"/>
  <c r="G12" i="46"/>
  <c r="G11" i="46"/>
  <c r="G10" i="46"/>
  <c r="G9" i="46"/>
  <c r="F9" i="46"/>
  <c r="F10" i="46"/>
  <c r="F11" i="46"/>
  <c r="F12" i="46"/>
  <c r="F13" i="46"/>
  <c r="F14" i="46"/>
  <c r="F15" i="46"/>
  <c r="F16" i="46"/>
  <c r="F17" i="46"/>
  <c r="F18" i="46"/>
  <c r="F19" i="46"/>
  <c r="F20" i="46"/>
  <c r="F21" i="46"/>
  <c r="F22" i="46"/>
  <c r="F23" i="46"/>
  <c r="F24" i="46"/>
  <c r="F25" i="46"/>
  <c r="F26" i="46"/>
  <c r="F27" i="46"/>
  <c r="F28" i="46"/>
  <c r="D29" i="46"/>
  <c r="F29" i="46" s="1"/>
  <c r="E29" i="46"/>
  <c r="D21" i="36"/>
  <c r="F12" i="23"/>
  <c r="G12" i="23"/>
  <c r="F13" i="23"/>
  <c r="G13" i="23"/>
  <c r="F14" i="23"/>
  <c r="G14" i="23"/>
  <c r="F15" i="23"/>
  <c r="G15" i="23"/>
  <c r="F16" i="23"/>
  <c r="G16" i="23"/>
  <c r="F17" i="23"/>
  <c r="G17" i="23"/>
  <c r="F18" i="23"/>
  <c r="G18" i="23"/>
  <c r="F19" i="23"/>
  <c r="G19" i="23"/>
  <c r="F20" i="23"/>
  <c r="G20" i="23"/>
  <c r="F21" i="23"/>
  <c r="G21" i="23"/>
  <c r="F22" i="23"/>
  <c r="G22" i="23"/>
  <c r="F23" i="23"/>
  <c r="G23" i="23"/>
  <c r="F24" i="23"/>
  <c r="G24" i="23"/>
  <c r="F25" i="23"/>
  <c r="G25" i="23"/>
  <c r="F26" i="23"/>
  <c r="G26" i="23"/>
  <c r="F27" i="23"/>
  <c r="G27" i="23"/>
  <c r="F28" i="23"/>
  <c r="G28" i="23"/>
  <c r="F29" i="23"/>
  <c r="G29" i="23"/>
  <c r="F30" i="23"/>
  <c r="G30" i="23"/>
  <c r="F31" i="23"/>
  <c r="G31" i="23"/>
  <c r="D32" i="23"/>
  <c r="E32" i="23"/>
  <c r="F32" i="23" s="1"/>
  <c r="H32" i="23"/>
  <c r="G32" i="23" s="1"/>
  <c r="I32" i="23"/>
  <c r="J32" i="23"/>
  <c r="G33" i="23"/>
  <c r="G34" i="23"/>
  <c r="H6" i="24"/>
  <c r="B7" i="24"/>
  <c r="H7" i="24"/>
  <c r="B8" i="24"/>
  <c r="B9" i="24" s="1"/>
  <c r="B10" i="24" s="1"/>
  <c r="B11" i="24" s="1"/>
  <c r="B12" i="24" s="1"/>
  <c r="B13" i="24"/>
  <c r="B14" i="24" s="1"/>
  <c r="B15" i="24" s="1"/>
  <c r="B16" i="24" s="1"/>
  <c r="B17" i="24" s="1"/>
  <c r="B18" i="24" s="1"/>
  <c r="B19" i="24" s="1"/>
  <c r="B20" i="24" s="1"/>
  <c r="B21" i="24" s="1"/>
  <c r="B22" i="24" s="1"/>
  <c r="B23" i="24" s="1"/>
  <c r="B24" i="24" s="1"/>
  <c r="B25" i="24" s="1"/>
  <c r="H8" i="24"/>
  <c r="H9" i="24"/>
  <c r="H10" i="24"/>
  <c r="H11" i="24"/>
  <c r="H12" i="24"/>
  <c r="H13" i="24"/>
  <c r="H14" i="24"/>
  <c r="H15" i="24"/>
  <c r="H16" i="24"/>
  <c r="H17" i="24"/>
  <c r="H18" i="24"/>
  <c r="H19" i="24"/>
  <c r="H20" i="24"/>
  <c r="H21" i="24"/>
  <c r="H22" i="24"/>
  <c r="H23" i="24"/>
  <c r="H24" i="24"/>
  <c r="H25" i="24"/>
  <c r="C26" i="24"/>
  <c r="D26" i="24"/>
  <c r="E26" i="24"/>
  <c r="F26" i="24"/>
  <c r="G26" i="24"/>
  <c r="C10" i="51"/>
  <c r="C30" i="62"/>
  <c r="C28" i="62"/>
  <c r="C26" i="62"/>
  <c r="C24" i="62"/>
  <c r="B24" i="62" s="1"/>
  <c r="C22" i="62"/>
  <c r="C20" i="62"/>
  <c r="C18" i="62"/>
  <c r="C16" i="62"/>
  <c r="C14" i="62"/>
  <c r="B14" i="62"/>
  <c r="C12" i="62"/>
  <c r="C10" i="62"/>
  <c r="C21" i="62"/>
  <c r="C19" i="62"/>
  <c r="B19" i="62" s="1"/>
  <c r="C17" i="62"/>
  <c r="C15" i="62"/>
  <c r="C13" i="62"/>
  <c r="C11" i="62"/>
  <c r="C12" i="51"/>
  <c r="C38" i="62"/>
  <c r="B38" i="62" s="1"/>
  <c r="C42" i="62"/>
  <c r="B42" i="62" s="1"/>
  <c r="C35" i="62"/>
  <c r="C37" i="62"/>
  <c r="C40" i="62"/>
  <c r="B40" i="62" s="1"/>
  <c r="C43" i="62"/>
  <c r="B43" i="62" s="1"/>
  <c r="C34" i="62"/>
  <c r="C39" i="62"/>
  <c r="C33" i="62"/>
  <c r="C36" i="62"/>
  <c r="B36" i="62" s="1"/>
  <c r="C41" i="62"/>
  <c r="D28" i="62"/>
  <c r="D20" i="62"/>
  <c r="B20" i="62" s="1"/>
  <c r="D13" i="62"/>
  <c r="C29" i="62"/>
  <c r="B29" i="62" s="1"/>
  <c r="AA10" i="62"/>
  <c r="Y10" i="62" s="1"/>
  <c r="D26" i="62"/>
  <c r="B26" i="62" s="1"/>
  <c r="D21" i="62"/>
  <c r="B21" i="62" s="1"/>
  <c r="D16" i="62"/>
  <c r="B16" i="62" s="1"/>
  <c r="D10" i="62"/>
  <c r="C27" i="62"/>
  <c r="B27" i="62" s="1"/>
  <c r="C32" i="62"/>
  <c r="B32" i="62" s="1"/>
  <c r="D31" i="62"/>
  <c r="D27" i="62"/>
  <c r="D23" i="62"/>
  <c r="D19" i="62"/>
  <c r="D15" i="62"/>
  <c r="B15" i="62" s="1"/>
  <c r="D11" i="62"/>
  <c r="C31" i="62"/>
  <c r="D42" i="62"/>
  <c r="D38" i="62"/>
  <c r="D35" i="62"/>
  <c r="D34" i="62"/>
  <c r="B34" i="62" s="1"/>
  <c r="D40" i="62"/>
  <c r="D36" i="62"/>
  <c r="D44" i="62"/>
  <c r="D32" i="62"/>
  <c r="D37" i="62"/>
  <c r="B37" i="62" s="1"/>
  <c r="D43" i="62"/>
  <c r="D39" i="62"/>
  <c r="D33" i="62"/>
  <c r="D41" i="62"/>
  <c r="B41" i="62" s="1"/>
  <c r="AA9" i="62"/>
  <c r="Y9" i="62"/>
  <c r="C44" i="62"/>
  <c r="B44" i="62" s="1"/>
  <c r="E10" i="62"/>
  <c r="B9" i="62"/>
  <c r="J30" i="51"/>
  <c r="D11" i="51"/>
  <c r="E11" i="51" s="1"/>
  <c r="V10" i="51"/>
  <c r="T10" i="51"/>
  <c r="E10" i="51"/>
  <c r="G29" i="46"/>
  <c r="D30" i="62"/>
  <c r="D22" i="62"/>
  <c r="B22" i="62"/>
  <c r="D12" i="62"/>
  <c r="C23" i="62"/>
  <c r="B23" i="62" s="1"/>
  <c r="D25" i="62"/>
  <c r="B25" i="62"/>
  <c r="D17" i="62"/>
  <c r="K10" i="51"/>
  <c r="AA10" i="51" s="1"/>
  <c r="B31" i="62"/>
  <c r="B35" i="62"/>
  <c r="F9" i="62"/>
  <c r="A9" i="62" s="1"/>
  <c r="B17" i="62"/>
  <c r="B39" i="62"/>
  <c r="B11" i="62"/>
  <c r="B28" i="62"/>
  <c r="B13" i="62"/>
  <c r="B10" i="62"/>
  <c r="E13" i="62"/>
  <c r="E11" i="62"/>
  <c r="F10" i="62"/>
  <c r="B30" i="62" l="1"/>
  <c r="B18" i="62"/>
  <c r="F18" i="62" s="1"/>
  <c r="A18" i="62" s="1"/>
  <c r="E35" i="62"/>
  <c r="F35" i="62" s="1"/>
  <c r="A35" i="62" s="1"/>
  <c r="E34" i="62"/>
  <c r="A10" i="62"/>
  <c r="F11" i="62"/>
  <c r="E18" i="62"/>
  <c r="E12" i="62"/>
  <c r="E19" i="62"/>
  <c r="E32" i="62"/>
  <c r="F32" i="62" s="1"/>
  <c r="A32" i="62" s="1"/>
  <c r="E15" i="62"/>
  <c r="F15" i="62" s="1"/>
  <c r="A15" i="62" s="1"/>
  <c r="E16" i="62"/>
  <c r="F16" i="62" s="1"/>
  <c r="A16" i="62" s="1"/>
  <c r="E36" i="62"/>
  <c r="F36" i="62" s="1"/>
  <c r="A36" i="62" s="1"/>
  <c r="E31" i="62"/>
  <c r="F31" i="62" s="1"/>
  <c r="A31" i="62" s="1"/>
  <c r="E43" i="62"/>
  <c r="F43" i="62" s="1"/>
  <c r="A43" i="62" s="1"/>
  <c r="E17" i="62"/>
  <c r="E20" i="62"/>
  <c r="F20" i="62" s="1"/>
  <c r="A20" i="62" s="1"/>
  <c r="E28" i="62"/>
  <c r="E27" i="62"/>
  <c r="F27" i="62" s="1"/>
  <c r="A27" i="62" s="1"/>
  <c r="E33" i="62"/>
  <c r="E40" i="62"/>
  <c r="F40" i="62" s="1"/>
  <c r="A40" i="62" s="1"/>
  <c r="E38" i="62"/>
  <c r="F38" i="62" s="1"/>
  <c r="A38" i="62" s="1"/>
  <c r="E25" i="62"/>
  <c r="F25" i="62" s="1"/>
  <c r="A25" i="62" s="1"/>
  <c r="E26" i="62"/>
  <c r="F26" i="62" s="1"/>
  <c r="A26" i="62" s="1"/>
  <c r="E30" i="62"/>
  <c r="E14" i="62"/>
  <c r="E42" i="62"/>
  <c r="F42" i="62" s="1"/>
  <c r="A42" i="62" s="1"/>
  <c r="E29" i="62"/>
  <c r="E37" i="62"/>
  <c r="F37" i="62" s="1"/>
  <c r="A37" i="62" s="1"/>
  <c r="E41" i="62"/>
  <c r="F41" i="62" s="1"/>
  <c r="A41" i="62" s="1"/>
  <c r="E45" i="62"/>
  <c r="C45" i="62"/>
  <c r="C47" i="62"/>
  <c r="E21" i="62"/>
  <c r="E24" i="62"/>
  <c r="E22" i="62"/>
  <c r="F22" i="62" s="1"/>
  <c r="A22" i="62" s="1"/>
  <c r="E39" i="62"/>
  <c r="F39" i="62" s="1"/>
  <c r="A39" i="62" s="1"/>
  <c r="E23" i="62"/>
  <c r="E44" i="62"/>
  <c r="F44" i="62" s="1"/>
  <c r="A44" i="62" s="1"/>
  <c r="C46" i="62"/>
  <c r="E48" i="62"/>
  <c r="F19" i="62"/>
  <c r="A19" i="62" s="1"/>
  <c r="F14" i="62"/>
  <c r="A14" i="62" s="1"/>
  <c r="F13" i="62"/>
  <c r="A13" i="62" s="1"/>
  <c r="F24" i="62"/>
  <c r="A24" i="62" s="1"/>
  <c r="K11" i="51"/>
  <c r="AA11" i="51" s="1"/>
  <c r="B11" i="51"/>
  <c r="F29" i="62"/>
  <c r="A29" i="62" s="1"/>
  <c r="F28" i="62"/>
  <c r="A28" i="62" s="1"/>
  <c r="H31" i="62"/>
  <c r="R20" i="62" s="1"/>
  <c r="F17" i="62"/>
  <c r="A17" i="62" s="1"/>
  <c r="F23" i="62"/>
  <c r="A23" i="62" s="1"/>
  <c r="F34" i="62"/>
  <c r="A34" i="62" s="1"/>
  <c r="E12" i="51"/>
  <c r="C13" i="51"/>
  <c r="B12" i="62"/>
  <c r="D45" i="62"/>
  <c r="B33" i="62"/>
  <c r="H26" i="24"/>
  <c r="D13" i="51"/>
  <c r="D10" i="51"/>
  <c r="C48" i="62" l="1"/>
  <c r="E47" i="62"/>
  <c r="F12" i="62"/>
  <c r="A12" i="62" s="1"/>
  <c r="C14" i="51"/>
  <c r="K12" i="51"/>
  <c r="AA12" i="51" s="1"/>
  <c r="B12" i="51"/>
  <c r="H44" i="62"/>
  <c r="S21" i="62" s="1"/>
  <c r="H20" i="62"/>
  <c r="S19" i="62" s="1"/>
  <c r="H19" i="62"/>
  <c r="R19" i="62" s="1"/>
  <c r="Q19" i="62" s="1"/>
  <c r="F30" i="62"/>
  <c r="A30" i="62" s="1"/>
  <c r="E13" i="51"/>
  <c r="D14" i="51"/>
  <c r="C15" i="51"/>
  <c r="B45" i="62"/>
  <c r="A11" i="62"/>
  <c r="D15" i="51"/>
  <c r="F33" i="62"/>
  <c r="H43" i="62"/>
  <c r="R21" i="62" s="1"/>
  <c r="Q21" i="62" s="1"/>
  <c r="C49" i="62"/>
  <c r="H32" i="62"/>
  <c r="S20" i="62" s="1"/>
  <c r="Q20" i="62" s="1"/>
  <c r="F21" i="62"/>
  <c r="E49" i="62"/>
  <c r="E46" i="62"/>
  <c r="D46" i="62"/>
  <c r="H18" i="62"/>
  <c r="A21" i="62" l="1"/>
  <c r="H30" i="62"/>
  <c r="A33" i="62"/>
  <c r="H42" i="62"/>
  <c r="B46" i="62"/>
  <c r="D47" i="62"/>
  <c r="C50" i="62"/>
  <c r="E50" i="62"/>
  <c r="E51" i="62"/>
  <c r="E15" i="51"/>
  <c r="B13" i="51"/>
  <c r="K13" i="51"/>
  <c r="AA13" i="51" s="1"/>
  <c r="F45" i="62"/>
  <c r="E14" i="51"/>
  <c r="D17" i="51"/>
  <c r="C16" i="51"/>
  <c r="D16" i="51"/>
  <c r="E16" i="51" l="1"/>
  <c r="C17" i="51"/>
  <c r="D18" i="51" s="1"/>
  <c r="K14" i="51"/>
  <c r="AA14" i="51" s="1"/>
  <c r="B14" i="51"/>
  <c r="A45" i="62"/>
  <c r="C51" i="62"/>
  <c r="F46" i="62"/>
  <c r="A46" i="62" s="1"/>
  <c r="C18" i="51"/>
  <c r="B15" i="51"/>
  <c r="K15" i="51"/>
  <c r="AA15" i="51" s="1"/>
  <c r="B47" i="62"/>
  <c r="D48" i="62"/>
  <c r="D49" i="62" l="1"/>
  <c r="F47" i="62"/>
  <c r="A47" i="62" s="1"/>
  <c r="E18" i="51"/>
  <c r="K16" i="51"/>
  <c r="AA16" i="51" s="1"/>
  <c r="B16" i="51"/>
  <c r="C52" i="62"/>
  <c r="C53" i="62"/>
  <c r="E52" i="62"/>
  <c r="B48" i="62"/>
  <c r="F48" i="62" s="1"/>
  <c r="A48" i="62" s="1"/>
  <c r="C19" i="51"/>
  <c r="D19" i="51"/>
  <c r="D50" i="62"/>
  <c r="B50" i="62" s="1"/>
  <c r="F50" i="62" s="1"/>
  <c r="A50" i="62" s="1"/>
  <c r="E17" i="51"/>
  <c r="D20" i="51" l="1"/>
  <c r="C54" i="62"/>
  <c r="E53" i="62"/>
  <c r="B18" i="51"/>
  <c r="K18" i="51"/>
  <c r="AA18" i="51" s="1"/>
  <c r="E19" i="51"/>
  <c r="C20" i="51"/>
  <c r="D51" i="62"/>
  <c r="B17" i="51"/>
  <c r="K17" i="51"/>
  <c r="AA17" i="51" s="1"/>
  <c r="E54" i="62"/>
  <c r="E55" i="62"/>
  <c r="B49" i="62"/>
  <c r="F49" i="62" s="1"/>
  <c r="A49" i="62" s="1"/>
  <c r="B51" i="62" l="1"/>
  <c r="F51" i="62" s="1"/>
  <c r="A51" i="62" s="1"/>
  <c r="D52" i="62"/>
  <c r="E20" i="51"/>
  <c r="C21" i="51"/>
  <c r="C22" i="51"/>
  <c r="D21" i="51"/>
  <c r="C55" i="62"/>
  <c r="E56" i="62"/>
  <c r="H56" i="62" s="1"/>
  <c r="S22" i="62" s="1"/>
  <c r="B19" i="51"/>
  <c r="K19" i="51"/>
  <c r="AA19" i="51" s="1"/>
  <c r="B20" i="51" l="1"/>
  <c r="K20" i="51"/>
  <c r="AA20" i="51" s="1"/>
  <c r="D53" i="62"/>
  <c r="B52" i="62"/>
  <c r="C56" i="62"/>
  <c r="E57" i="62"/>
  <c r="C57" i="62"/>
  <c r="D23" i="51"/>
  <c r="C23" i="51"/>
  <c r="E21" i="51"/>
  <c r="D22" i="51"/>
  <c r="E22" i="51" s="1"/>
  <c r="C58" i="62"/>
  <c r="K22" i="51" l="1"/>
  <c r="AA22" i="51" s="1"/>
  <c r="B22" i="51"/>
  <c r="F52" i="62"/>
  <c r="E59" i="62"/>
  <c r="E58" i="62"/>
  <c r="B21" i="51"/>
  <c r="K21" i="51"/>
  <c r="AA21" i="51" s="1"/>
  <c r="D54" i="62"/>
  <c r="B53" i="62"/>
  <c r="F53" i="62" s="1"/>
  <c r="A53" i="62" s="1"/>
  <c r="E23" i="51"/>
  <c r="C24" i="51"/>
  <c r="D24" i="51"/>
  <c r="C59" i="62"/>
  <c r="E60" i="62" l="1"/>
  <c r="C60" i="62"/>
  <c r="D55" i="62"/>
  <c r="B54" i="62"/>
  <c r="F54" i="62" s="1"/>
  <c r="A54" i="62" s="1"/>
  <c r="B23" i="51"/>
  <c r="K23" i="51"/>
  <c r="AA23" i="51" s="1"/>
  <c r="A52" i="62"/>
  <c r="E24" i="51"/>
  <c r="C25" i="51"/>
  <c r="D25" i="51"/>
  <c r="E61" i="62" l="1"/>
  <c r="C61" i="62"/>
  <c r="B24" i="51"/>
  <c r="K24" i="51"/>
  <c r="AA24" i="51" s="1"/>
  <c r="E25" i="51"/>
  <c r="D26" i="51"/>
  <c r="C26" i="51"/>
  <c r="D56" i="62"/>
  <c r="B55" i="62"/>
  <c r="F55" i="62" s="1"/>
  <c r="A55" i="62" s="1"/>
  <c r="E62" i="62" l="1"/>
  <c r="C62" i="62"/>
  <c r="B25" i="51"/>
  <c r="K25" i="51"/>
  <c r="AA25" i="51" s="1"/>
  <c r="D57" i="62"/>
  <c r="B56" i="62"/>
  <c r="E26" i="51"/>
  <c r="C27" i="51"/>
  <c r="D27" i="51"/>
  <c r="K26" i="51" l="1"/>
  <c r="AA26" i="51" s="1"/>
  <c r="B26" i="51"/>
  <c r="F56" i="62"/>
  <c r="H55" i="62"/>
  <c r="R22" i="62" s="1"/>
  <c r="Q22" i="62" s="1"/>
  <c r="C63" i="62"/>
  <c r="E63" i="62"/>
  <c r="E27" i="51"/>
  <c r="C28" i="51"/>
  <c r="D28" i="51"/>
  <c r="D58" i="62"/>
  <c r="B57" i="62"/>
  <c r="O22" i="62" l="1"/>
  <c r="O19" i="62"/>
  <c r="O21" i="62"/>
  <c r="O20" i="62"/>
  <c r="A56" i="62"/>
  <c r="H54" i="62"/>
  <c r="F57" i="62"/>
  <c r="D59" i="62"/>
  <c r="B58" i="62"/>
  <c r="F58" i="62" s="1"/>
  <c r="A58" i="62" s="1"/>
  <c r="C64" i="62"/>
  <c r="E64" i="62"/>
  <c r="K27" i="51"/>
  <c r="AA27" i="51" s="1"/>
  <c r="B27" i="51"/>
  <c r="E28" i="51"/>
  <c r="C29" i="51"/>
  <c r="D29" i="51"/>
  <c r="D30" i="51" s="1"/>
  <c r="E32" i="51" s="1"/>
  <c r="E29" i="51" l="1"/>
  <c r="C30" i="51"/>
  <c r="E31" i="51" s="1"/>
  <c r="C65" i="62"/>
  <c r="E65" i="62"/>
  <c r="Q24" i="62"/>
  <c r="Q27" i="62" s="1"/>
  <c r="Q25" i="62"/>
  <c r="Q26" i="62" s="1"/>
  <c r="Q28" i="62" s="1"/>
  <c r="B28" i="51"/>
  <c r="K28" i="51"/>
  <c r="AA28" i="51" s="1"/>
  <c r="A57" i="62"/>
  <c r="D60" i="62"/>
  <c r="B59" i="62"/>
  <c r="D61" i="62" l="1"/>
  <c r="B60" i="62"/>
  <c r="F60" i="62" s="1"/>
  <c r="A60" i="62" s="1"/>
  <c r="C66" i="62"/>
  <c r="E66" i="62"/>
  <c r="F59" i="62"/>
  <c r="B29" i="51"/>
  <c r="K29" i="51"/>
  <c r="AA29" i="51" s="1"/>
  <c r="E30" i="51"/>
  <c r="E67" i="62" l="1"/>
  <c r="C67" i="62"/>
  <c r="A59" i="62"/>
  <c r="D62" i="62"/>
  <c r="B61" i="62"/>
  <c r="C68" i="62" l="1"/>
  <c r="E68" i="62"/>
  <c r="H68" i="62" s="1"/>
  <c r="F61" i="62"/>
  <c r="D63" i="62"/>
  <c r="B62" i="62"/>
  <c r="F62" i="62" s="1"/>
  <c r="A62" i="62" s="1"/>
  <c r="A61" i="62" l="1"/>
  <c r="D64" i="62"/>
  <c r="B63" i="62"/>
  <c r="F63" i="62" s="1"/>
  <c r="A63" i="62" s="1"/>
  <c r="E69" i="62"/>
  <c r="C69" i="62"/>
  <c r="E70" i="62" l="1"/>
  <c r="C70" i="62"/>
  <c r="D65" i="62"/>
  <c r="B64" i="62"/>
  <c r="D66" i="62" l="1"/>
  <c r="B65" i="62"/>
  <c r="F65" i="62" s="1"/>
  <c r="A65" i="62" s="1"/>
  <c r="E71" i="62"/>
  <c r="C71" i="62"/>
  <c r="F64" i="62"/>
  <c r="A64" i="62" l="1"/>
  <c r="D67" i="62"/>
  <c r="B66" i="62"/>
  <c r="F66" i="62" s="1"/>
  <c r="A66" i="62" s="1"/>
  <c r="E72" i="62"/>
  <c r="C72" i="62"/>
  <c r="C73" i="62" l="1"/>
  <c r="E73" i="62"/>
  <c r="D68" i="62"/>
  <c r="B67" i="62"/>
  <c r="F67" i="62" s="1"/>
  <c r="A67" i="62" s="1"/>
  <c r="C74" i="62" l="1"/>
  <c r="E74" i="62"/>
  <c r="D69" i="62"/>
  <c r="B68" i="62"/>
  <c r="D70" i="62" l="1"/>
  <c r="B69" i="62"/>
  <c r="C75" i="62"/>
  <c r="E75" i="62"/>
  <c r="F68" i="62"/>
  <c r="H67" i="62"/>
  <c r="C76" i="62" l="1"/>
  <c r="E76" i="62"/>
  <c r="A68" i="62"/>
  <c r="H66" i="62"/>
  <c r="F69" i="62"/>
  <c r="D71" i="62"/>
  <c r="B70" i="62"/>
  <c r="F70" i="62" s="1"/>
  <c r="A70" i="62" s="1"/>
  <c r="C77" i="62" l="1"/>
  <c r="E77" i="62"/>
  <c r="D72" i="62"/>
  <c r="B71" i="62"/>
  <c r="A69" i="62"/>
  <c r="C78" i="62" l="1"/>
  <c r="E78" i="62"/>
  <c r="D73" i="62"/>
  <c r="B72" i="62"/>
  <c r="F72" i="62" s="1"/>
  <c r="A72" i="62" s="1"/>
  <c r="F71" i="62"/>
  <c r="A71" i="62" l="1"/>
  <c r="E79" i="62"/>
  <c r="C79" i="62"/>
  <c r="D74" i="62"/>
  <c r="B73" i="62"/>
  <c r="E80" i="62" l="1"/>
  <c r="H80" i="62" s="1"/>
  <c r="C80" i="62"/>
  <c r="F73" i="62"/>
  <c r="D75" i="62"/>
  <c r="B74" i="62"/>
  <c r="F74" i="62" s="1"/>
  <c r="A74" i="62" s="1"/>
  <c r="E81" i="62" l="1"/>
  <c r="C81" i="62"/>
  <c r="A73" i="62"/>
  <c r="D76" i="62"/>
  <c r="B75" i="62"/>
  <c r="F75" i="62" s="1"/>
  <c r="A75" i="62" s="1"/>
  <c r="C82" i="62" l="1"/>
  <c r="E82" i="62"/>
  <c r="D77" i="62"/>
  <c r="B76" i="62"/>
  <c r="F76" i="62" s="1"/>
  <c r="A76" i="62" s="1"/>
  <c r="C83" i="62" l="1"/>
  <c r="E83" i="62"/>
  <c r="D78" i="62"/>
  <c r="B77" i="62"/>
  <c r="F77" i="62" s="1"/>
  <c r="C84" i="62" l="1"/>
  <c r="E84" i="62"/>
  <c r="A77" i="62"/>
  <c r="D79" i="62"/>
  <c r="B78" i="62"/>
  <c r="F78" i="62" s="1"/>
  <c r="A78" i="62" s="1"/>
  <c r="C85" i="62" l="1"/>
  <c r="E85" i="62"/>
  <c r="D80" i="62"/>
  <c r="B79" i="62"/>
  <c r="F79" i="62" s="1"/>
  <c r="A79" i="62" s="1"/>
  <c r="D81" i="62" l="1"/>
  <c r="B80" i="62"/>
  <c r="C86" i="62"/>
  <c r="E86" i="62"/>
  <c r="C87" i="62" l="1"/>
  <c r="E87" i="62"/>
  <c r="F80" i="62"/>
  <c r="H79" i="62"/>
  <c r="D82" i="62"/>
  <c r="B81" i="62"/>
  <c r="A80" i="62" l="1"/>
  <c r="H78" i="62"/>
  <c r="F81" i="62"/>
  <c r="C88" i="62"/>
  <c r="E88" i="62"/>
  <c r="D83" i="62"/>
  <c r="B82" i="62"/>
  <c r="F82" i="62" s="1"/>
  <c r="A82" i="62" s="1"/>
  <c r="D84" i="62" l="1"/>
  <c r="B83" i="62"/>
  <c r="C89" i="62"/>
  <c r="E89" i="62"/>
  <c r="A81" i="62"/>
  <c r="C90" i="62" l="1"/>
  <c r="E90" i="62"/>
  <c r="F83" i="62"/>
  <c r="D85" i="62"/>
  <c r="B84" i="62"/>
  <c r="F84" i="62" s="1"/>
  <c r="A84" i="62" s="1"/>
  <c r="A83" i="62" l="1"/>
  <c r="C91" i="62"/>
  <c r="E91" i="62"/>
  <c r="D86" i="62"/>
  <c r="B85" i="62"/>
  <c r="F85" i="62" s="1"/>
  <c r="A85" i="62" s="1"/>
  <c r="C92" i="62" l="1"/>
  <c r="E92" i="62"/>
  <c r="H92" i="62" s="1"/>
  <c r="D87" i="62"/>
  <c r="B86" i="62"/>
  <c r="D88" i="62" l="1"/>
  <c r="B87" i="62"/>
  <c r="F87" i="62" s="1"/>
  <c r="A87" i="62" s="1"/>
  <c r="E93" i="62"/>
  <c r="C93" i="62"/>
  <c r="F86" i="62"/>
  <c r="A86" i="62" l="1"/>
  <c r="E94" i="62"/>
  <c r="C94" i="62"/>
  <c r="D89" i="62"/>
  <c r="B88" i="62"/>
  <c r="F88" i="62" l="1"/>
  <c r="D90" i="62"/>
  <c r="B89" i="62"/>
  <c r="F89" i="62" s="1"/>
  <c r="A89" i="62" s="1"/>
  <c r="E95" i="62"/>
  <c r="C95" i="62"/>
  <c r="C96" i="62" l="1"/>
  <c r="E96" i="62"/>
  <c r="A88" i="62"/>
  <c r="D91" i="62"/>
  <c r="B90" i="62"/>
  <c r="F90" i="62" s="1"/>
  <c r="A90" i="62" s="1"/>
  <c r="E97" i="62" l="1"/>
  <c r="C97" i="62"/>
  <c r="D92" i="62"/>
  <c r="B91" i="62"/>
  <c r="F91" i="62" s="1"/>
  <c r="A91" i="62" s="1"/>
  <c r="E98" i="62" l="1"/>
  <c r="C98" i="62"/>
  <c r="D93" i="62"/>
  <c r="B92" i="62"/>
  <c r="D94" i="62" l="1"/>
  <c r="B93" i="62"/>
  <c r="C99" i="62"/>
  <c r="E99" i="62"/>
  <c r="F92" i="62"/>
  <c r="H91" i="62"/>
  <c r="E100" i="62" l="1"/>
  <c r="C100" i="62"/>
  <c r="A92" i="62"/>
  <c r="H90" i="62"/>
  <c r="F93" i="62"/>
  <c r="D95" i="62"/>
  <c r="B94" i="62"/>
  <c r="F94" i="62" s="1"/>
  <c r="A94" i="62" s="1"/>
  <c r="C101" i="62" l="1"/>
  <c r="E101" i="62"/>
  <c r="D96" i="62"/>
  <c r="B95" i="62"/>
  <c r="A93" i="62"/>
  <c r="E102" i="62" l="1"/>
  <c r="C102" i="62"/>
  <c r="D97" i="62"/>
  <c r="B96" i="62"/>
  <c r="F96" i="62" s="1"/>
  <c r="A96" i="62" s="1"/>
  <c r="F95" i="62"/>
  <c r="D98" i="62" l="1"/>
  <c r="B97" i="62"/>
  <c r="E103" i="62"/>
  <c r="C103" i="62"/>
  <c r="A95" i="62"/>
  <c r="C104" i="62" l="1"/>
  <c r="E104" i="62"/>
  <c r="H104" i="62" s="1"/>
  <c r="F97" i="62"/>
  <c r="D99" i="62"/>
  <c r="B98" i="62"/>
  <c r="F98" i="62" s="1"/>
  <c r="A98" i="62" s="1"/>
  <c r="A97" i="62" l="1"/>
  <c r="E105" i="62"/>
  <c r="C105" i="62"/>
  <c r="D100" i="62"/>
  <c r="B99" i="62"/>
  <c r="F99" i="62" s="1"/>
  <c r="A99" i="62" s="1"/>
  <c r="D101" i="62" l="1"/>
  <c r="B100" i="62"/>
  <c r="E106" i="62"/>
  <c r="C106" i="62"/>
  <c r="C107" i="62" l="1"/>
  <c r="E107" i="62"/>
  <c r="F100" i="62"/>
  <c r="D102" i="62"/>
  <c r="B101" i="62"/>
  <c r="F101" i="62" s="1"/>
  <c r="A101" i="62" s="1"/>
  <c r="E108" i="62" l="1"/>
  <c r="C108" i="62"/>
  <c r="D103" i="62"/>
  <c r="B102" i="62"/>
  <c r="F102" i="62" s="1"/>
  <c r="A102" i="62" s="1"/>
  <c r="A100" i="62"/>
  <c r="C109" i="62" l="1"/>
  <c r="E109" i="62"/>
  <c r="D104" i="62"/>
  <c r="B103" i="62"/>
  <c r="F103" i="62" s="1"/>
  <c r="A103" i="62" s="1"/>
  <c r="E110" i="62" l="1"/>
  <c r="C110" i="62"/>
  <c r="D105" i="62"/>
  <c r="B104" i="62"/>
  <c r="C111" i="62" l="1"/>
  <c r="E111" i="62"/>
  <c r="D106" i="62"/>
  <c r="B105" i="62"/>
  <c r="F104" i="62"/>
  <c r="H103" i="62"/>
  <c r="D107" i="62" l="1"/>
  <c r="B106" i="62"/>
  <c r="F106" i="62" s="1"/>
  <c r="A106" i="62" s="1"/>
  <c r="C112" i="62"/>
  <c r="E112" i="62"/>
  <c r="A104" i="62"/>
  <c r="H102" i="62"/>
  <c r="F105" i="62"/>
  <c r="C113" i="62" l="1"/>
  <c r="E113" i="62"/>
  <c r="A105" i="62"/>
  <c r="D108" i="62"/>
  <c r="B107" i="62"/>
  <c r="F107" i="62" s="1"/>
  <c r="A107" i="62" s="1"/>
  <c r="C114" i="62" l="1"/>
  <c r="E114" i="62"/>
  <c r="D109" i="62"/>
  <c r="B108" i="62"/>
  <c r="F108" i="62" s="1"/>
  <c r="A108" i="62" s="1"/>
  <c r="D110" i="62" l="1"/>
  <c r="B109" i="62"/>
  <c r="C115" i="62"/>
  <c r="E115" i="62"/>
  <c r="C116" i="62" l="1"/>
  <c r="E116" i="62"/>
  <c r="H116" i="62" s="1"/>
  <c r="F109" i="62"/>
  <c r="D111" i="62"/>
  <c r="B110" i="62"/>
  <c r="F110" i="62" s="1"/>
  <c r="A110" i="62" s="1"/>
  <c r="A109" i="62" l="1"/>
  <c r="C117" i="62"/>
  <c r="E117" i="62"/>
  <c r="D112" i="62"/>
  <c r="B111" i="62"/>
  <c r="F111" i="62" s="1"/>
  <c r="A111" i="62" s="1"/>
  <c r="E118" i="62" l="1"/>
  <c r="C118" i="62"/>
  <c r="D113" i="62"/>
  <c r="B112" i="62"/>
  <c r="F112" i="62" s="1"/>
  <c r="E119" i="62" l="1"/>
  <c r="C119" i="62"/>
  <c r="D114" i="62"/>
  <c r="B113" i="62"/>
  <c r="F113" i="62" s="1"/>
  <c r="A113" i="62" s="1"/>
  <c r="A112" i="62"/>
  <c r="E120" i="62" l="1"/>
  <c r="C120" i="62"/>
  <c r="D115" i="62"/>
  <c r="B114" i="62"/>
  <c r="F114" i="62" s="1"/>
  <c r="E121" i="62" l="1"/>
  <c r="C121" i="62"/>
  <c r="A114" i="62"/>
  <c r="D116" i="62"/>
  <c r="B115" i="62"/>
  <c r="F115" i="62" s="1"/>
  <c r="A115" i="62" s="1"/>
  <c r="C122" i="62" l="1"/>
  <c r="E122" i="62"/>
  <c r="D117" i="62"/>
  <c r="B116" i="62"/>
  <c r="D118" i="62" l="1"/>
  <c r="B117" i="62"/>
  <c r="E123" i="62"/>
  <c r="C123" i="62"/>
  <c r="F116" i="62"/>
  <c r="H115" i="62"/>
  <c r="A116" i="62" l="1"/>
  <c r="H114" i="62"/>
  <c r="F117" i="62"/>
  <c r="C124" i="62"/>
  <c r="E124" i="62"/>
  <c r="D119" i="62"/>
  <c r="B118" i="62"/>
  <c r="F118" i="62" s="1"/>
  <c r="A118" i="62" s="1"/>
  <c r="C125" i="62" l="1"/>
  <c r="E125" i="62"/>
  <c r="D120" i="62"/>
  <c r="B119" i="62"/>
  <c r="F119" i="62" s="1"/>
  <c r="A119" i="62" s="1"/>
  <c r="A117" i="62"/>
  <c r="C126" i="62" l="1"/>
  <c r="E126" i="62"/>
  <c r="D121" i="62"/>
  <c r="B120" i="62"/>
  <c r="F120" i="62" s="1"/>
  <c r="E127" i="62" l="1"/>
  <c r="C127" i="62"/>
  <c r="D122" i="62"/>
  <c r="B121" i="62"/>
  <c r="A120" i="62"/>
  <c r="D123" i="62" l="1"/>
  <c r="B122" i="62"/>
  <c r="F122" i="62" s="1"/>
  <c r="A122" i="62" s="1"/>
  <c r="E128" i="62"/>
  <c r="H128" i="62" s="1"/>
  <c r="C128" i="62"/>
  <c r="F121" i="62"/>
  <c r="E129" i="62" l="1"/>
  <c r="C129" i="62"/>
  <c r="A121" i="62"/>
  <c r="D124" i="62"/>
  <c r="B123" i="62"/>
  <c r="F123" i="62" l="1"/>
  <c r="E130" i="62"/>
  <c r="C130" i="62"/>
  <c r="D125" i="62"/>
  <c r="B124" i="62"/>
  <c r="F124" i="62" s="1"/>
  <c r="A124" i="62" s="1"/>
  <c r="D126" i="62" l="1"/>
  <c r="B125" i="62"/>
  <c r="F125" i="62" s="1"/>
  <c r="A125" i="62" s="1"/>
  <c r="C131" i="62"/>
  <c r="E131" i="62"/>
  <c r="A123" i="62"/>
  <c r="D127" i="62" l="1"/>
  <c r="B126" i="62"/>
  <c r="F126" i="62" s="1"/>
  <c r="E132" i="62"/>
  <c r="C132" i="62"/>
  <c r="C133" i="62" l="1"/>
  <c r="E133" i="62"/>
  <c r="A126" i="62"/>
  <c r="D128" i="62"/>
  <c r="B127" i="62"/>
  <c r="F127" i="62" s="1"/>
  <c r="A127" i="62" s="1"/>
  <c r="D129" i="62" l="1"/>
  <c r="B128" i="62"/>
  <c r="C134" i="62"/>
  <c r="E134" i="62"/>
  <c r="E135" i="62" l="1"/>
  <c r="C135" i="62"/>
  <c r="F128" i="62"/>
  <c r="H127" i="62"/>
  <c r="D130" i="62"/>
  <c r="B129" i="62"/>
  <c r="A128" i="62" l="1"/>
  <c r="H126" i="62"/>
  <c r="E136" i="62"/>
  <c r="C136" i="62"/>
  <c r="F129" i="62"/>
  <c r="D131" i="62"/>
  <c r="B130" i="62"/>
  <c r="F130" i="62" s="1"/>
  <c r="A130" i="62" s="1"/>
  <c r="D132" i="62" l="1"/>
  <c r="B131" i="62"/>
  <c r="F131" i="62" s="1"/>
  <c r="A131" i="62" s="1"/>
  <c r="A129" i="62"/>
  <c r="E137" i="62"/>
  <c r="C137" i="62"/>
  <c r="E138" i="62" l="1"/>
  <c r="C138" i="62"/>
  <c r="D133" i="62"/>
  <c r="B132" i="62"/>
  <c r="D134" i="62" l="1"/>
  <c r="B133" i="62"/>
  <c r="F133" i="62" s="1"/>
  <c r="A133" i="62" s="1"/>
  <c r="C139" i="62"/>
  <c r="E139" i="62"/>
  <c r="F132" i="62"/>
  <c r="E140" i="62" l="1"/>
  <c r="H140" i="62" s="1"/>
  <c r="C140" i="62"/>
  <c r="A132" i="62"/>
  <c r="D135" i="62"/>
  <c r="B134" i="62"/>
  <c r="E141" i="62" l="1"/>
  <c r="C141" i="62"/>
  <c r="F134" i="62"/>
  <c r="D136" i="62"/>
  <c r="B135" i="62"/>
  <c r="F135" i="62" s="1"/>
  <c r="A135" i="62" s="1"/>
  <c r="A134" i="62" l="1"/>
  <c r="E142" i="62"/>
  <c r="C142" i="62"/>
  <c r="D137" i="62"/>
  <c r="B136" i="62"/>
  <c r="F136" i="62" s="1"/>
  <c r="A136" i="62" s="1"/>
  <c r="D138" i="62" l="1"/>
  <c r="B137" i="62"/>
  <c r="F137" i="62" s="1"/>
  <c r="A137" i="62" s="1"/>
  <c r="C143" i="62"/>
  <c r="E143" i="62"/>
  <c r="D139" i="62" l="1"/>
  <c r="B138" i="62"/>
  <c r="F138" i="62" s="1"/>
  <c r="C144" i="62"/>
  <c r="E144" i="62"/>
  <c r="A138" i="62" l="1"/>
  <c r="D140" i="62"/>
  <c r="B139" i="62"/>
  <c r="F139" i="62" s="1"/>
  <c r="A139" i="62" s="1"/>
  <c r="C145" i="62"/>
  <c r="E145" i="62"/>
  <c r="D141" i="62" l="1"/>
  <c r="B140" i="62"/>
  <c r="E146" i="62"/>
  <c r="C146" i="62"/>
  <c r="E147" i="62" l="1"/>
  <c r="C147" i="62"/>
  <c r="F140" i="62"/>
  <c r="H139" i="62"/>
  <c r="D142" i="62"/>
  <c r="B141" i="62"/>
  <c r="A140" i="62" l="1"/>
  <c r="H138" i="62"/>
  <c r="E148" i="62"/>
  <c r="C148" i="62"/>
  <c r="F141" i="62"/>
  <c r="D143" i="62"/>
  <c r="B142" i="62"/>
  <c r="F142" i="62" s="1"/>
  <c r="A142" i="62" s="1"/>
  <c r="D144" i="62" l="1"/>
  <c r="B143" i="62"/>
  <c r="F143" i="62" s="1"/>
  <c r="A143" i="62" s="1"/>
  <c r="A141" i="62"/>
  <c r="C149" i="62"/>
  <c r="E149" i="62"/>
  <c r="E150" i="62" l="1"/>
  <c r="C150" i="62"/>
  <c r="D145" i="62"/>
  <c r="B144" i="62"/>
  <c r="F144" i="62" s="1"/>
  <c r="A144" i="62" s="1"/>
  <c r="E151" i="62" l="1"/>
  <c r="C151" i="62"/>
  <c r="D146" i="62"/>
  <c r="B145" i="62"/>
  <c r="F145" i="62" s="1"/>
  <c r="A145" i="62" s="1"/>
  <c r="D147" i="62" l="1"/>
  <c r="B146" i="62"/>
  <c r="C152" i="62"/>
  <c r="E152" i="62"/>
  <c r="H152" i="62" s="1"/>
  <c r="E153" i="62" l="1"/>
  <c r="C153" i="62"/>
  <c r="F146" i="62"/>
  <c r="D148" i="62"/>
  <c r="B147" i="62"/>
  <c r="F147" i="62" s="1"/>
  <c r="A147" i="62" s="1"/>
  <c r="A146" i="62" l="1"/>
  <c r="E154" i="62"/>
  <c r="C154" i="62"/>
  <c r="D149" i="62"/>
  <c r="B148" i="62"/>
  <c r="F148" i="62" s="1"/>
  <c r="A148" i="62" s="1"/>
  <c r="D150" i="62" l="1"/>
  <c r="B149" i="62"/>
  <c r="F149" i="62" s="1"/>
  <c r="A149" i="62" s="1"/>
  <c r="E155" i="62"/>
  <c r="C155" i="62"/>
  <c r="C156" i="62" l="1"/>
  <c r="E156" i="62"/>
  <c r="D151" i="62"/>
  <c r="B150" i="62"/>
  <c r="F150" i="62" s="1"/>
  <c r="A150" i="62" s="1"/>
  <c r="E157" i="62" l="1"/>
  <c r="C157" i="62"/>
  <c r="D152" i="62"/>
  <c r="B151" i="62"/>
  <c r="F151" i="62" s="1"/>
  <c r="A151" i="62" s="1"/>
  <c r="D153" i="62" l="1"/>
  <c r="B152" i="62"/>
  <c r="C158" i="62"/>
  <c r="E158" i="62"/>
  <c r="E159" i="62" l="1"/>
  <c r="C159" i="62"/>
  <c r="F152" i="62"/>
  <c r="H151" i="62"/>
  <c r="D154" i="62"/>
  <c r="B153" i="62"/>
  <c r="F153" i="62" l="1"/>
  <c r="A152" i="62"/>
  <c r="H150" i="62"/>
  <c r="E160" i="62"/>
  <c r="C160" i="62"/>
  <c r="D155" i="62"/>
  <c r="B154" i="62"/>
  <c r="F154" i="62" s="1"/>
  <c r="A154" i="62" s="1"/>
  <c r="D156" i="62" l="1"/>
  <c r="B155" i="62"/>
  <c r="F155" i="62" s="1"/>
  <c r="A155" i="62" s="1"/>
  <c r="C161" i="62"/>
  <c r="E161" i="62"/>
  <c r="A153" i="62"/>
  <c r="E162" i="62" l="1"/>
  <c r="C162" i="62"/>
  <c r="D157" i="62"/>
  <c r="B156" i="62"/>
  <c r="E163" i="62" l="1"/>
  <c r="C163" i="62"/>
  <c r="D158" i="62"/>
  <c r="B157" i="62"/>
  <c r="F157" i="62" s="1"/>
  <c r="A157" i="62" s="1"/>
  <c r="F156" i="62"/>
  <c r="D159" i="62" l="1"/>
  <c r="B158" i="62"/>
  <c r="C164" i="62"/>
  <c r="E164" i="62"/>
  <c r="H164" i="62" s="1"/>
  <c r="A156" i="62"/>
  <c r="E165" i="62" l="1"/>
  <c r="C165" i="62"/>
  <c r="F158" i="62"/>
  <c r="D160" i="62"/>
  <c r="B159" i="62"/>
  <c r="F159" i="62" s="1"/>
  <c r="A159" i="62" s="1"/>
  <c r="A158" i="62" l="1"/>
  <c r="E166" i="62"/>
  <c r="C166" i="62"/>
  <c r="D161" i="62"/>
  <c r="B160" i="62"/>
  <c r="F160" i="62" s="1"/>
  <c r="A160" i="62" s="1"/>
  <c r="D162" i="62" l="1"/>
  <c r="B161" i="62"/>
  <c r="F161" i="62" s="1"/>
  <c r="A161" i="62" s="1"/>
  <c r="E167" i="62"/>
  <c r="C167" i="62"/>
  <c r="E168" i="62" l="1"/>
  <c r="C168" i="62"/>
  <c r="D163" i="62"/>
  <c r="B162" i="62"/>
  <c r="F162" i="62" s="1"/>
  <c r="C169" i="62" l="1"/>
  <c r="E169" i="62"/>
  <c r="A162" i="62"/>
  <c r="D164" i="62"/>
  <c r="B163" i="62"/>
  <c r="F163" i="62" s="1"/>
  <c r="A163" i="62" s="1"/>
  <c r="C170" i="62" l="1"/>
  <c r="E170" i="62"/>
  <c r="D165" i="62"/>
  <c r="B164" i="62"/>
  <c r="E171" i="62" l="1"/>
  <c r="C171" i="62"/>
  <c r="D166" i="62"/>
  <c r="B165" i="62"/>
  <c r="F164" i="62"/>
  <c r="H163" i="62"/>
  <c r="E172" i="62" l="1"/>
  <c r="C172" i="62"/>
  <c r="D167" i="62"/>
  <c r="B166" i="62"/>
  <c r="F166" i="62" s="1"/>
  <c r="A166" i="62" s="1"/>
  <c r="A164" i="62"/>
  <c r="H162" i="62"/>
  <c r="F165" i="62"/>
  <c r="D168" i="62" l="1"/>
  <c r="B167" i="62"/>
  <c r="E173" i="62"/>
  <c r="C173" i="62"/>
  <c r="A165" i="62"/>
  <c r="E174" i="62" l="1"/>
  <c r="C174" i="62"/>
  <c r="F167" i="62"/>
  <c r="D169" i="62"/>
  <c r="B168" i="62"/>
  <c r="F168" i="62" s="1"/>
  <c r="A168" i="62" s="1"/>
  <c r="A167" i="62" l="1"/>
  <c r="E175" i="62"/>
  <c r="C175" i="62"/>
  <c r="D170" i="62"/>
  <c r="B169" i="62"/>
  <c r="F169" i="62" s="1"/>
  <c r="A169" i="62" s="1"/>
  <c r="D171" i="62" l="1"/>
  <c r="B170" i="62"/>
  <c r="C176" i="62"/>
  <c r="E176" i="62"/>
  <c r="H176" i="62" s="1"/>
  <c r="C177" i="62" l="1"/>
  <c r="E177" i="62"/>
  <c r="F170" i="62"/>
  <c r="D172" i="62"/>
  <c r="B171" i="62"/>
  <c r="F171" i="62" s="1"/>
  <c r="A171" i="62" s="1"/>
  <c r="A170" i="62" l="1"/>
  <c r="D173" i="62"/>
  <c r="B172" i="62"/>
  <c r="F172" i="62" s="1"/>
  <c r="A172" i="62" s="1"/>
  <c r="C178" i="62"/>
  <c r="E178" i="62"/>
  <c r="C179" i="62" l="1"/>
  <c r="E179" i="62"/>
  <c r="D174" i="62"/>
  <c r="B173" i="62"/>
  <c r="F173" i="62" s="1"/>
  <c r="A173" i="62" s="1"/>
  <c r="E180" i="62" l="1"/>
  <c r="C180" i="62"/>
  <c r="D175" i="62"/>
  <c r="B174" i="62"/>
  <c r="F174" i="62" s="1"/>
  <c r="A174" i="62" s="1"/>
  <c r="C181" i="62" l="1"/>
  <c r="E181" i="62"/>
  <c r="D176" i="62"/>
  <c r="B175" i="62"/>
  <c r="F175" i="62" s="1"/>
  <c r="A175" i="62" s="1"/>
  <c r="E182" i="62" l="1"/>
  <c r="C182" i="62"/>
  <c r="D177" i="62"/>
  <c r="B176" i="62"/>
  <c r="C183" i="62" l="1"/>
  <c r="E183" i="62"/>
  <c r="D178" i="62"/>
  <c r="B177" i="62"/>
  <c r="F176" i="62"/>
  <c r="H175" i="62"/>
  <c r="C184" i="62" l="1"/>
  <c r="E184" i="62"/>
  <c r="D179" i="62"/>
  <c r="B178" i="62"/>
  <c r="F178" i="62" s="1"/>
  <c r="A178" i="62" s="1"/>
  <c r="A176" i="62"/>
  <c r="H174" i="62"/>
  <c r="F177" i="62"/>
  <c r="D180" i="62" l="1"/>
  <c r="B179" i="62"/>
  <c r="E185" i="62"/>
  <c r="C185" i="62"/>
  <c r="A177" i="62"/>
  <c r="F179" i="62" l="1"/>
  <c r="C186" i="62"/>
  <c r="E186" i="62"/>
  <c r="D181" i="62"/>
  <c r="B180" i="62"/>
  <c r="F180" i="62" s="1"/>
  <c r="A180" i="62" s="1"/>
  <c r="C187" i="62" l="1"/>
  <c r="E187" i="62"/>
  <c r="D182" i="62"/>
  <c r="B181" i="62"/>
  <c r="F181" i="62" s="1"/>
  <c r="A181" i="62" s="1"/>
  <c r="A179" i="62"/>
  <c r="E188" i="62" l="1"/>
  <c r="H188" i="62" s="1"/>
  <c r="C188" i="62"/>
  <c r="D183" i="62"/>
  <c r="B182" i="62"/>
  <c r="D184" i="62" l="1"/>
  <c r="B183" i="62"/>
  <c r="F183" i="62" s="1"/>
  <c r="A183" i="62" s="1"/>
  <c r="C189" i="62"/>
  <c r="E189" i="62"/>
  <c r="F182" i="62"/>
  <c r="E190" i="62" l="1"/>
  <c r="C190" i="62"/>
  <c r="A182" i="62"/>
  <c r="D185" i="62"/>
  <c r="B184" i="62"/>
  <c r="D186" i="62" l="1"/>
  <c r="B185" i="62"/>
  <c r="F185" i="62" s="1"/>
  <c r="A185" i="62" s="1"/>
  <c r="F184" i="62"/>
  <c r="C191" i="62"/>
  <c r="E191" i="62"/>
  <c r="A184" i="62" l="1"/>
  <c r="E192" i="62"/>
  <c r="C192" i="62"/>
  <c r="D187" i="62"/>
  <c r="B186" i="62"/>
  <c r="F186" i="62" s="1"/>
  <c r="A186" i="62" s="1"/>
  <c r="D188" i="62" l="1"/>
  <c r="B187" i="62"/>
  <c r="F187" i="62" s="1"/>
  <c r="A187" i="62" s="1"/>
  <c r="E193" i="62"/>
  <c r="C193" i="62"/>
  <c r="C194" i="62" l="1"/>
  <c r="E194" i="62"/>
  <c r="D189" i="62"/>
  <c r="B188" i="62"/>
  <c r="D190" i="62" l="1"/>
  <c r="B189" i="62"/>
  <c r="E195" i="62"/>
  <c r="C195" i="62"/>
  <c r="F188" i="62"/>
  <c r="H187" i="62"/>
  <c r="C196" i="62" l="1"/>
  <c r="E196" i="62"/>
  <c r="A188" i="62"/>
  <c r="H186" i="62"/>
  <c r="F189" i="62"/>
  <c r="D191" i="62"/>
  <c r="B190" i="62"/>
  <c r="F190" i="62" s="1"/>
  <c r="A190" i="62" s="1"/>
  <c r="C197" i="62" l="1"/>
  <c r="E197" i="62"/>
  <c r="D192" i="62"/>
  <c r="B191" i="62"/>
  <c r="A189" i="62"/>
  <c r="D193" i="62" l="1"/>
  <c r="B192" i="62"/>
  <c r="F192" i="62" s="1"/>
  <c r="A192" i="62" s="1"/>
  <c r="E198" i="62"/>
  <c r="C198" i="62"/>
  <c r="F191" i="62"/>
  <c r="A191" i="62" l="1"/>
  <c r="E199" i="62"/>
  <c r="C199" i="62"/>
  <c r="D194" i="62"/>
  <c r="B193" i="62"/>
  <c r="F193" i="62" l="1"/>
  <c r="D195" i="62"/>
  <c r="B194" i="62"/>
  <c r="F194" i="62" s="1"/>
  <c r="A194" i="62" s="1"/>
  <c r="C200" i="62"/>
  <c r="E200" i="62"/>
  <c r="H200" i="62" s="1"/>
  <c r="C201" i="62" l="1"/>
  <c r="E201" i="62"/>
  <c r="D196" i="62"/>
  <c r="B195" i="62"/>
  <c r="F195" i="62" s="1"/>
  <c r="A195" i="62" s="1"/>
  <c r="A193" i="62"/>
  <c r="C202" i="62" l="1"/>
  <c r="E202" i="62"/>
  <c r="D197" i="62"/>
  <c r="B196" i="62"/>
  <c r="C203" i="62" l="1"/>
  <c r="E203" i="62"/>
  <c r="F196" i="62"/>
  <c r="D198" i="62"/>
  <c r="B197" i="62"/>
  <c r="F197" i="62" s="1"/>
  <c r="A197" i="62" s="1"/>
  <c r="E204" i="62" l="1"/>
  <c r="C204" i="62"/>
  <c r="D199" i="62"/>
  <c r="B198" i="62"/>
  <c r="F198" i="62" s="1"/>
  <c r="A198" i="62" s="1"/>
  <c r="A196" i="62"/>
  <c r="C205" i="62" l="1"/>
  <c r="E205" i="62"/>
  <c r="D200" i="62"/>
  <c r="B199" i="62"/>
  <c r="F199" i="62" s="1"/>
  <c r="E206" i="62" l="1"/>
  <c r="C206" i="62"/>
  <c r="D201" i="62"/>
  <c r="B200" i="62"/>
  <c r="A199" i="62"/>
  <c r="E207" i="62" l="1"/>
  <c r="C207" i="62"/>
  <c r="D202" i="62"/>
  <c r="B201" i="62"/>
  <c r="F200" i="62"/>
  <c r="H199" i="62"/>
  <c r="D203" i="62" l="1"/>
  <c r="B202" i="62"/>
  <c r="F202" i="62" s="1"/>
  <c r="A202" i="62" s="1"/>
  <c r="E208" i="62"/>
  <c r="C208" i="62"/>
  <c r="A200" i="62"/>
  <c r="H198" i="62"/>
  <c r="F201" i="62"/>
  <c r="A201" i="62" l="1"/>
  <c r="C209" i="62"/>
  <c r="E209" i="62"/>
  <c r="D204" i="62"/>
  <c r="B203" i="62"/>
  <c r="E210" i="62" l="1"/>
  <c r="C210" i="62"/>
  <c r="F203" i="62"/>
  <c r="D205" i="62"/>
  <c r="B204" i="62"/>
  <c r="F204" i="62" s="1"/>
  <c r="A204" i="62" s="1"/>
  <c r="A203" i="62" l="1"/>
  <c r="E211" i="62"/>
  <c r="C211" i="62"/>
  <c r="D206" i="62"/>
  <c r="B205" i="62"/>
  <c r="F205" i="62" s="1"/>
  <c r="A205" i="62" s="1"/>
  <c r="D207" i="62" l="1"/>
  <c r="B206" i="62"/>
  <c r="C212" i="62"/>
  <c r="E212" i="62"/>
  <c r="H212" i="62" s="1"/>
  <c r="C213" i="62" l="1"/>
  <c r="E213" i="62"/>
  <c r="F206" i="62"/>
  <c r="D208" i="62"/>
  <c r="B207" i="62"/>
  <c r="F207" i="62" s="1"/>
  <c r="A207" i="62" s="1"/>
  <c r="A206" i="62" l="1"/>
  <c r="E214" i="62"/>
  <c r="C214" i="62"/>
  <c r="D209" i="62"/>
  <c r="B208" i="62"/>
  <c r="F208" i="62" s="1"/>
  <c r="A208" i="62" s="1"/>
  <c r="D210" i="62" l="1"/>
  <c r="B209" i="62"/>
  <c r="F209" i="62" s="1"/>
  <c r="A209" i="62" s="1"/>
  <c r="C215" i="62"/>
  <c r="E215" i="62"/>
  <c r="D211" i="62" l="1"/>
  <c r="B210" i="62"/>
  <c r="F210" i="62" s="1"/>
  <c r="A210" i="62" s="1"/>
  <c r="E216" i="62"/>
  <c r="C216" i="62"/>
  <c r="C217" i="62" l="1"/>
  <c r="E217" i="62"/>
  <c r="D212" i="62"/>
  <c r="B211" i="62"/>
  <c r="F211" i="62" s="1"/>
  <c r="A211" i="62" s="1"/>
  <c r="C218" i="62" l="1"/>
  <c r="E218" i="62"/>
  <c r="D213" i="62"/>
  <c r="B212" i="62"/>
  <c r="D214" i="62" l="1"/>
  <c r="B213" i="62"/>
  <c r="C219" i="62"/>
  <c r="E219" i="62"/>
  <c r="F212" i="62"/>
  <c r="H211" i="62"/>
  <c r="C220" i="62" l="1"/>
  <c r="E220" i="62"/>
  <c r="A212" i="62"/>
  <c r="H210" i="62"/>
  <c r="F213" i="62"/>
  <c r="D215" i="62"/>
  <c r="B214" i="62"/>
  <c r="F214" i="62" s="1"/>
  <c r="A214" i="62" s="1"/>
  <c r="D216" i="62" l="1"/>
  <c r="B215" i="62"/>
  <c r="C221" i="62"/>
  <c r="E221" i="62"/>
  <c r="A213" i="62"/>
  <c r="E222" i="62" l="1"/>
  <c r="C222" i="62"/>
  <c r="F215" i="62"/>
  <c r="D217" i="62"/>
  <c r="B216" i="62"/>
  <c r="F216" i="62" s="1"/>
  <c r="A216" i="62" s="1"/>
  <c r="A215" i="62" l="1"/>
  <c r="E223" i="62"/>
  <c r="C223" i="62"/>
  <c r="D218" i="62"/>
  <c r="B217" i="62"/>
  <c r="F217" i="62" s="1"/>
  <c r="A217" i="62" s="1"/>
  <c r="D219" i="62" l="1"/>
  <c r="B218" i="62"/>
  <c r="C224" i="62"/>
  <c r="E224" i="62"/>
  <c r="H224" i="62" s="1"/>
  <c r="E225" i="62" l="1"/>
  <c r="C225" i="62"/>
  <c r="F218" i="62"/>
  <c r="D220" i="62"/>
  <c r="B219" i="62"/>
  <c r="F219" i="62" s="1"/>
  <c r="A219" i="62" s="1"/>
  <c r="A218" i="62" l="1"/>
  <c r="C226" i="62"/>
  <c r="E226" i="62"/>
  <c r="D221" i="62"/>
  <c r="B220" i="62"/>
  <c r="F220" i="62" s="1"/>
  <c r="A220" i="62" s="1"/>
  <c r="D222" i="62" l="1"/>
  <c r="B221" i="62"/>
  <c r="F221" i="62" s="1"/>
  <c r="A221" i="62" s="1"/>
  <c r="C227" i="62"/>
  <c r="E227" i="62"/>
  <c r="D223" i="62" l="1"/>
  <c r="B222" i="62"/>
  <c r="F222" i="62" s="1"/>
  <c r="C228" i="62"/>
  <c r="E228" i="62"/>
  <c r="A222" i="62" l="1"/>
  <c r="D224" i="62"/>
  <c r="B223" i="62"/>
  <c r="F223" i="62" s="1"/>
  <c r="A223" i="62" s="1"/>
  <c r="E229" i="62"/>
  <c r="C229" i="62"/>
  <c r="D225" i="62" l="1"/>
  <c r="B224" i="62"/>
  <c r="E230" i="62"/>
  <c r="C230" i="62"/>
  <c r="C231" i="62" l="1"/>
  <c r="E231" i="62"/>
  <c r="F224" i="62"/>
  <c r="H223" i="62"/>
  <c r="D226" i="62"/>
  <c r="B225" i="62"/>
  <c r="F225" i="62" l="1"/>
  <c r="A224" i="62"/>
  <c r="H222" i="62"/>
  <c r="C232" i="62"/>
  <c r="E232" i="62"/>
  <c r="D227" i="62"/>
  <c r="B226" i="62"/>
  <c r="F226" i="62" s="1"/>
  <c r="A226" i="62" s="1"/>
  <c r="C233" i="62" l="1"/>
  <c r="E233" i="62"/>
  <c r="D228" i="62"/>
  <c r="B227" i="62"/>
  <c r="F227" i="62" s="1"/>
  <c r="A227" i="62" s="1"/>
  <c r="A225" i="62"/>
  <c r="E234" i="62" l="1"/>
  <c r="C234" i="62"/>
  <c r="D229" i="62"/>
  <c r="B228" i="62"/>
  <c r="F228" i="62" s="1"/>
  <c r="E235" i="62" l="1"/>
  <c r="C235" i="62"/>
  <c r="A228" i="62"/>
  <c r="D230" i="62"/>
  <c r="B229" i="62"/>
  <c r="F229" i="62" s="1"/>
  <c r="A229" i="62" s="1"/>
  <c r="E236" i="62" l="1"/>
  <c r="H236" i="62" s="1"/>
  <c r="C236" i="62"/>
  <c r="D231" i="62"/>
  <c r="B230" i="62"/>
  <c r="F230" i="62" s="1"/>
  <c r="A230" i="62" s="1"/>
  <c r="C237" i="62" l="1"/>
  <c r="E237" i="62"/>
  <c r="D232" i="62"/>
  <c r="B231" i="62"/>
  <c r="F231" i="62" s="1"/>
  <c r="D233" i="62" l="1"/>
  <c r="B232" i="62"/>
  <c r="F232" i="62" s="1"/>
  <c r="A232" i="62" s="1"/>
  <c r="C238" i="62"/>
  <c r="E238" i="62"/>
  <c r="A231" i="62"/>
  <c r="D234" i="62" l="1"/>
  <c r="B233" i="62"/>
  <c r="F233" i="62" s="1"/>
  <c r="E239" i="62"/>
  <c r="C239" i="62"/>
  <c r="E240" i="62" l="1"/>
  <c r="C240" i="62"/>
  <c r="A233" i="62"/>
  <c r="D235" i="62"/>
  <c r="B234" i="62"/>
  <c r="F234" i="62" s="1"/>
  <c r="A234" i="62" s="1"/>
  <c r="C241" i="62" l="1"/>
  <c r="E241" i="62"/>
  <c r="D236" i="62"/>
  <c r="B235" i="62"/>
  <c r="F235" i="62" s="1"/>
  <c r="A235" i="62" s="1"/>
  <c r="C242" i="62" l="1"/>
  <c r="E242" i="62"/>
  <c r="D237" i="62"/>
  <c r="B236" i="62"/>
  <c r="D238" i="62" l="1"/>
  <c r="B237" i="62"/>
  <c r="E243" i="62"/>
  <c r="C243" i="62"/>
  <c r="F236" i="62"/>
  <c r="H235" i="62"/>
  <c r="E244" i="62" l="1"/>
  <c r="C244" i="62"/>
  <c r="A236" i="62"/>
  <c r="H234" i="62"/>
  <c r="F237" i="62"/>
  <c r="D239" i="62"/>
  <c r="B238" i="62"/>
  <c r="F238" i="62" s="1"/>
  <c r="A238" i="62" s="1"/>
  <c r="E245" i="62" l="1"/>
  <c r="C245" i="62"/>
  <c r="D240" i="62"/>
  <c r="B239" i="62"/>
  <c r="A237" i="62"/>
  <c r="D241" i="62" l="1"/>
  <c r="B240" i="62"/>
  <c r="F240" i="62" s="1"/>
  <c r="A240" i="62" s="1"/>
  <c r="C246" i="62"/>
  <c r="E246" i="62"/>
  <c r="F239" i="62"/>
  <c r="C247" i="62" l="1"/>
  <c r="E247" i="62"/>
  <c r="A239" i="62"/>
  <c r="D242" i="62"/>
  <c r="B241" i="62"/>
  <c r="F241" i="62" l="1"/>
  <c r="D243" i="62"/>
  <c r="B242" i="62"/>
  <c r="F242" i="62" s="1"/>
  <c r="A242" i="62" s="1"/>
  <c r="C248" i="62"/>
  <c r="E248" i="62"/>
  <c r="H248" i="62" s="1"/>
  <c r="D244" i="62" l="1"/>
  <c r="B243" i="62"/>
  <c r="F243" i="62" s="1"/>
  <c r="A243" i="62" s="1"/>
  <c r="C249" i="62"/>
  <c r="E249" i="62"/>
  <c r="A241" i="62"/>
  <c r="E250" i="62" l="1"/>
  <c r="C250" i="62"/>
  <c r="D245" i="62"/>
  <c r="B244" i="62"/>
  <c r="F244" i="62" l="1"/>
  <c r="C251" i="62"/>
  <c r="E251" i="62"/>
  <c r="D246" i="62"/>
  <c r="B245" i="62"/>
  <c r="F245" i="62" s="1"/>
  <c r="A245" i="62" s="1"/>
  <c r="D247" i="62" l="1"/>
  <c r="B246" i="62"/>
  <c r="F246" i="62" s="1"/>
  <c r="A246" i="62" s="1"/>
  <c r="A244" i="62"/>
  <c r="E252" i="62"/>
  <c r="C252" i="62"/>
  <c r="E253" i="62" l="1"/>
  <c r="C253" i="62"/>
  <c r="D248" i="62"/>
  <c r="B247" i="62"/>
  <c r="F247" i="62" s="1"/>
  <c r="A247" i="62" s="1"/>
  <c r="D249" i="62" l="1"/>
  <c r="B248" i="62"/>
  <c r="C254" i="62"/>
  <c r="E254" i="62"/>
  <c r="E255" i="62" l="1"/>
  <c r="C255" i="62"/>
  <c r="F248" i="62"/>
  <c r="H247" i="62"/>
  <c r="D250" i="62"/>
  <c r="B249" i="62"/>
  <c r="F249" i="62" l="1"/>
  <c r="A248" i="62"/>
  <c r="H246" i="62"/>
  <c r="E256" i="62"/>
  <c r="C256" i="62"/>
  <c r="D251" i="62"/>
  <c r="B250" i="62"/>
  <c r="F250" i="62" s="1"/>
  <c r="A250" i="62" s="1"/>
  <c r="D252" i="62" l="1"/>
  <c r="B251" i="62"/>
  <c r="F251" i="62" s="1"/>
  <c r="A251" i="62" s="1"/>
  <c r="C257" i="62"/>
  <c r="E257" i="62"/>
  <c r="A249" i="62"/>
  <c r="C258" i="62" l="1"/>
  <c r="E258" i="62"/>
  <c r="D253" i="62"/>
  <c r="B252" i="62"/>
  <c r="F252" i="62" l="1"/>
  <c r="E259" i="62"/>
  <c r="C259" i="62"/>
  <c r="D254" i="62"/>
  <c r="B253" i="62"/>
  <c r="F253" i="62" s="1"/>
  <c r="A253" i="62" s="1"/>
  <c r="D255" i="62" l="1"/>
  <c r="B254" i="62"/>
  <c r="F254" i="62" s="1"/>
  <c r="A254" i="62" s="1"/>
  <c r="C260" i="62"/>
  <c r="E260" i="62"/>
  <c r="H260" i="62" s="1"/>
  <c r="A252" i="62"/>
  <c r="C261" i="62" l="1"/>
  <c r="E261" i="62"/>
  <c r="D256" i="62"/>
  <c r="B255" i="62"/>
  <c r="D257" i="62" l="1"/>
  <c r="B256" i="62"/>
  <c r="F256" i="62" s="1"/>
  <c r="A256" i="62" s="1"/>
  <c r="E262" i="62"/>
  <c r="C262" i="62"/>
  <c r="F255" i="62"/>
  <c r="C263" i="62" l="1"/>
  <c r="E263" i="62"/>
  <c r="A255" i="62"/>
  <c r="D258" i="62"/>
  <c r="B257" i="62"/>
  <c r="F257" i="62" s="1"/>
  <c r="A257" i="62" s="1"/>
  <c r="D259" i="62" l="1"/>
  <c r="B258" i="62"/>
  <c r="F258" i="62" s="1"/>
  <c r="A258" i="62" s="1"/>
  <c r="E264" i="62"/>
  <c r="C264" i="62"/>
  <c r="C265" i="62" l="1"/>
  <c r="E265" i="62"/>
  <c r="D260" i="62"/>
  <c r="B259" i="62"/>
  <c r="F259" i="62" s="1"/>
  <c r="A259" i="62" s="1"/>
  <c r="E266" i="62" l="1"/>
  <c r="C266" i="62"/>
  <c r="D261" i="62"/>
  <c r="B260" i="62"/>
  <c r="D262" i="62" l="1"/>
  <c r="B261" i="62"/>
  <c r="E267" i="62"/>
  <c r="C267" i="62"/>
  <c r="F260" i="62"/>
  <c r="H259" i="62"/>
  <c r="E268" i="62" l="1"/>
  <c r="C268" i="62"/>
  <c r="A260" i="62"/>
  <c r="H258" i="62"/>
  <c r="F261" i="62"/>
  <c r="D263" i="62"/>
  <c r="B262" i="62"/>
  <c r="F262" i="62" s="1"/>
  <c r="A262" i="62" s="1"/>
  <c r="D264" i="62" l="1"/>
  <c r="B263" i="62"/>
  <c r="C269" i="62"/>
  <c r="E269" i="62"/>
  <c r="A261" i="62"/>
  <c r="C270" i="62" l="1"/>
  <c r="E270" i="62"/>
  <c r="F263" i="62"/>
  <c r="D265" i="62"/>
  <c r="B264" i="62"/>
  <c r="F264" i="62" s="1"/>
  <c r="A264" i="62" s="1"/>
  <c r="A263" i="62" l="1"/>
  <c r="E271" i="62"/>
  <c r="C271" i="62"/>
  <c r="D266" i="62"/>
  <c r="B265" i="62"/>
  <c r="F265" i="62" s="1"/>
  <c r="A265" i="62" s="1"/>
  <c r="D267" i="62" l="1"/>
  <c r="B266" i="62"/>
  <c r="E272" i="62"/>
  <c r="H272" i="62" s="1"/>
  <c r="C272" i="62"/>
  <c r="D268" i="62" l="1"/>
  <c r="B267" i="62"/>
  <c r="F267" i="62" s="1"/>
  <c r="A267" i="62" s="1"/>
  <c r="E273" i="62"/>
  <c r="C273" i="62"/>
  <c r="F266" i="62"/>
  <c r="A266" i="62" l="1"/>
  <c r="E274" i="62"/>
  <c r="C274" i="62"/>
  <c r="D269" i="62"/>
  <c r="B268" i="62"/>
  <c r="F268" i="62" l="1"/>
  <c r="C275" i="62"/>
  <c r="E275" i="62"/>
  <c r="D270" i="62"/>
  <c r="B269" i="62"/>
  <c r="F269" i="62" s="1"/>
  <c r="A269" i="62" s="1"/>
  <c r="D271" i="62" l="1"/>
  <c r="B270" i="62"/>
  <c r="F270" i="62" s="1"/>
  <c r="A270" i="62" s="1"/>
  <c r="A268" i="62"/>
  <c r="E276" i="62"/>
  <c r="C276" i="62"/>
  <c r="E277" i="62" l="1"/>
  <c r="C277" i="62"/>
  <c r="D272" i="62"/>
  <c r="B271" i="62"/>
  <c r="F271" i="62" s="1"/>
  <c r="A271" i="62" s="1"/>
  <c r="D273" i="62" l="1"/>
  <c r="B272" i="62"/>
  <c r="C278" i="62"/>
  <c r="E278" i="62"/>
  <c r="C279" i="62" l="1"/>
  <c r="E279" i="62"/>
  <c r="F272" i="62"/>
  <c r="H271" i="62"/>
  <c r="D274" i="62"/>
  <c r="B273" i="62"/>
  <c r="D275" i="62" l="1"/>
  <c r="B274" i="62"/>
  <c r="F274" i="62" s="1"/>
  <c r="A274" i="62" s="1"/>
  <c r="A272" i="62"/>
  <c r="H270" i="62"/>
  <c r="F273" i="62"/>
  <c r="E280" i="62"/>
  <c r="C280" i="62"/>
  <c r="A273" i="62" l="1"/>
  <c r="C281" i="62"/>
  <c r="E281" i="62"/>
  <c r="D276" i="62"/>
  <c r="B275" i="62"/>
  <c r="C282" i="62" l="1"/>
  <c r="E282" i="62"/>
  <c r="F275" i="62"/>
  <c r="D277" i="62"/>
  <c r="B276" i="62"/>
  <c r="F276" i="62" s="1"/>
  <c r="A276" i="62" s="1"/>
  <c r="A275" i="62" l="1"/>
  <c r="D278" i="62"/>
  <c r="B277" i="62"/>
  <c r="F277" i="62" s="1"/>
  <c r="A277" i="62" s="1"/>
  <c r="E283" i="62"/>
  <c r="C283" i="62"/>
  <c r="E284" i="62" l="1"/>
  <c r="H284" i="62" s="1"/>
  <c r="C284" i="62"/>
  <c r="D279" i="62"/>
  <c r="B278" i="62"/>
  <c r="C285" i="62" l="1"/>
  <c r="E285" i="62"/>
  <c r="D280" i="62"/>
  <c r="B279" i="62"/>
  <c r="F279" i="62" s="1"/>
  <c r="A279" i="62" s="1"/>
  <c r="F278" i="62"/>
  <c r="D281" i="62" l="1"/>
  <c r="B280" i="62"/>
  <c r="E286" i="62"/>
  <c r="C286" i="62"/>
  <c r="A278" i="62"/>
  <c r="E287" i="62" l="1"/>
  <c r="C287" i="62"/>
  <c r="F280" i="62"/>
  <c r="D282" i="62"/>
  <c r="B281" i="62"/>
  <c r="F281" i="62" s="1"/>
  <c r="A281" i="62" s="1"/>
  <c r="D283" i="62" l="1"/>
  <c r="B282" i="62"/>
  <c r="F282" i="62" s="1"/>
  <c r="A282" i="62" s="1"/>
  <c r="E288" i="62"/>
  <c r="C288" i="62"/>
  <c r="A280" i="62"/>
  <c r="E289" i="62" l="1"/>
  <c r="C289" i="62"/>
  <c r="D284" i="62"/>
  <c r="B283" i="62"/>
  <c r="F283" i="62" s="1"/>
  <c r="A283" i="62" s="1"/>
  <c r="D285" i="62" l="1"/>
  <c r="B284" i="62"/>
  <c r="E290" i="62"/>
  <c r="C290" i="62"/>
  <c r="E291" i="62" l="1"/>
  <c r="C291" i="62"/>
  <c r="F284" i="62"/>
  <c r="H283" i="62"/>
  <c r="D286" i="62"/>
  <c r="B285" i="62"/>
  <c r="F285" i="62" l="1"/>
  <c r="A284" i="62"/>
  <c r="H282" i="62"/>
  <c r="E292" i="62"/>
  <c r="C292" i="62"/>
  <c r="D287" i="62"/>
  <c r="B286" i="62"/>
  <c r="F286" i="62" s="1"/>
  <c r="A286" i="62" s="1"/>
  <c r="E293" i="62" l="1"/>
  <c r="C293" i="62"/>
  <c r="D288" i="62"/>
  <c r="B287" i="62"/>
  <c r="F287" i="62" s="1"/>
  <c r="A287" i="62" s="1"/>
  <c r="A285" i="62"/>
  <c r="C294" i="62" l="1"/>
  <c r="E294" i="62"/>
  <c r="D289" i="62"/>
  <c r="B288" i="62"/>
  <c r="F288" i="62" s="1"/>
  <c r="A288" i="62" s="1"/>
  <c r="D290" i="62" l="1"/>
  <c r="B289" i="62"/>
  <c r="F289" i="62" s="1"/>
  <c r="A289" i="62" s="1"/>
  <c r="C295" i="62"/>
  <c r="E295" i="62"/>
  <c r="C296" i="62" l="1"/>
  <c r="E296" i="62"/>
  <c r="H296" i="62" s="1"/>
  <c r="D291" i="62"/>
  <c r="B290" i="62"/>
  <c r="D292" i="62" l="1"/>
  <c r="B291" i="62"/>
  <c r="F291" i="62" s="1"/>
  <c r="A291" i="62" s="1"/>
  <c r="E297" i="62"/>
  <c r="C297" i="62"/>
  <c r="F290" i="62"/>
  <c r="C298" i="62" l="1"/>
  <c r="E298" i="62"/>
  <c r="A290" i="62"/>
  <c r="D293" i="62"/>
  <c r="B292" i="62"/>
  <c r="F292" i="62" s="1"/>
  <c r="A292" i="62" s="1"/>
  <c r="C299" i="62" l="1"/>
  <c r="E299" i="62"/>
  <c r="D294" i="62"/>
  <c r="B293" i="62"/>
  <c r="F293" i="62" s="1"/>
  <c r="A293" i="62" s="1"/>
  <c r="C300" i="62" l="1"/>
  <c r="E300" i="62"/>
  <c r="D295" i="62"/>
  <c r="B294" i="62"/>
  <c r="F294" i="62" s="1"/>
  <c r="A294" i="62" s="1"/>
  <c r="E301" i="62" l="1"/>
  <c r="C301" i="62"/>
  <c r="D296" i="62"/>
  <c r="B295" i="62"/>
  <c r="F295" i="62" s="1"/>
  <c r="A295" i="62" s="1"/>
  <c r="E302" i="62" l="1"/>
  <c r="C302" i="62"/>
  <c r="D297" i="62"/>
  <c r="B296" i="62"/>
  <c r="D298" i="62" l="1"/>
  <c r="B297" i="62"/>
  <c r="E303" i="62"/>
  <c r="C303" i="62"/>
  <c r="F296" i="62"/>
  <c r="H295" i="62"/>
  <c r="C304" i="62" l="1"/>
  <c r="E304" i="62"/>
  <c r="A296" i="62"/>
  <c r="H294" i="62"/>
  <c r="F297" i="62"/>
  <c r="D299" i="62"/>
  <c r="B298" i="62"/>
  <c r="F298" i="62" s="1"/>
  <c r="A298" i="62" s="1"/>
  <c r="C305" i="62" l="1"/>
  <c r="E305" i="62"/>
  <c r="D300" i="62"/>
  <c r="B299" i="62"/>
  <c r="A297" i="62"/>
  <c r="E306" i="62" l="1"/>
  <c r="C306" i="62"/>
  <c r="D301" i="62"/>
  <c r="B300" i="62"/>
  <c r="F300" i="62" s="1"/>
  <c r="A300" i="62" s="1"/>
  <c r="F299" i="62"/>
  <c r="D302" i="62" l="1"/>
  <c r="B301" i="62"/>
  <c r="C307" i="62"/>
  <c r="E307" i="62"/>
  <c r="A299" i="62"/>
  <c r="E308" i="62" l="1"/>
  <c r="H308" i="62" s="1"/>
  <c r="C308" i="62"/>
  <c r="F301" i="62"/>
  <c r="D303" i="62"/>
  <c r="B302" i="62"/>
  <c r="F302" i="62" s="1"/>
  <c r="A302" i="62" s="1"/>
  <c r="A301" i="62" l="1"/>
  <c r="E309" i="62"/>
  <c r="C309" i="62"/>
  <c r="D304" i="62"/>
  <c r="B303" i="62"/>
  <c r="F303" i="62" s="1"/>
  <c r="A303" i="62" s="1"/>
  <c r="D305" i="62" l="1"/>
  <c r="B304" i="62"/>
  <c r="C310" i="62"/>
  <c r="E310" i="62"/>
  <c r="F304" i="62" l="1"/>
  <c r="C311" i="62"/>
  <c r="E311" i="62"/>
  <c r="D306" i="62"/>
  <c r="B305" i="62"/>
  <c r="F305" i="62" s="1"/>
  <c r="A305" i="62" s="1"/>
  <c r="D307" i="62" l="1"/>
  <c r="B306" i="62"/>
  <c r="F306" i="62" s="1"/>
  <c r="A306" i="62" s="1"/>
  <c r="A304" i="62"/>
  <c r="E312" i="62"/>
  <c r="C312" i="62"/>
  <c r="D308" i="62" l="1"/>
  <c r="B307" i="62"/>
  <c r="F307" i="62" s="1"/>
  <c r="A307" i="62" s="1"/>
  <c r="E313" i="62"/>
  <c r="C313" i="62"/>
  <c r="E314" i="62" l="1"/>
  <c r="C314" i="62"/>
  <c r="D309" i="62"/>
  <c r="B308" i="62"/>
  <c r="E315" i="62" l="1"/>
  <c r="C315" i="62"/>
  <c r="D310" i="62"/>
  <c r="B309" i="62"/>
  <c r="F308" i="62"/>
  <c r="H307" i="62"/>
  <c r="E316" i="62" l="1"/>
  <c r="C316" i="62"/>
  <c r="D311" i="62"/>
  <c r="B310" i="62"/>
  <c r="F310" i="62" s="1"/>
  <c r="A310" i="62" s="1"/>
  <c r="A308" i="62"/>
  <c r="H306" i="62"/>
  <c r="F309" i="62"/>
  <c r="D312" i="62" l="1"/>
  <c r="B311" i="62"/>
  <c r="C317" i="62"/>
  <c r="E317" i="62"/>
  <c r="A309" i="62"/>
  <c r="E318" i="62" l="1"/>
  <c r="C318" i="62"/>
  <c r="F311" i="62"/>
  <c r="D313" i="62"/>
  <c r="B312" i="62"/>
  <c r="F312" i="62" s="1"/>
  <c r="A312" i="62" s="1"/>
  <c r="A311" i="62" l="1"/>
  <c r="C319" i="62"/>
  <c r="E319" i="62"/>
  <c r="D314" i="62"/>
  <c r="B313" i="62"/>
  <c r="F313" i="62" s="1"/>
  <c r="A313" i="62" s="1"/>
  <c r="C320" i="62" l="1"/>
  <c r="E320" i="62"/>
  <c r="H320" i="62" s="1"/>
  <c r="D315" i="62"/>
  <c r="B314" i="62"/>
  <c r="D316" i="62" l="1"/>
  <c r="B315" i="62"/>
  <c r="F315" i="62" s="1"/>
  <c r="A315" i="62" s="1"/>
  <c r="E321" i="62"/>
  <c r="C321" i="62"/>
  <c r="F314" i="62"/>
  <c r="E322" i="62" l="1"/>
  <c r="C322" i="62"/>
  <c r="A314" i="62"/>
  <c r="D317" i="62"/>
  <c r="B316" i="62"/>
  <c r="F316" i="62" l="1"/>
  <c r="E323" i="62"/>
  <c r="C323" i="62"/>
  <c r="D318" i="62"/>
  <c r="B317" i="62"/>
  <c r="F317" i="62" s="1"/>
  <c r="A317" i="62" s="1"/>
  <c r="D319" i="62" l="1"/>
  <c r="B318" i="62"/>
  <c r="F318" i="62" s="1"/>
  <c r="A318" i="62" s="1"/>
  <c r="E324" i="62"/>
  <c r="C324" i="62"/>
  <c r="A316" i="62"/>
  <c r="D320" i="62" l="1"/>
  <c r="B319" i="62"/>
  <c r="F319" i="62" s="1"/>
  <c r="A319" i="62" s="1"/>
  <c r="C325" i="62"/>
  <c r="E325" i="62"/>
  <c r="E326" i="62" l="1"/>
  <c r="C326" i="62"/>
  <c r="D321" i="62"/>
  <c r="B320" i="62"/>
  <c r="D322" i="62" l="1"/>
  <c r="B321" i="62"/>
  <c r="E327" i="62"/>
  <c r="C327" i="62"/>
  <c r="F320" i="62"/>
  <c r="H319" i="62"/>
  <c r="C328" i="62" l="1"/>
  <c r="E328" i="62"/>
  <c r="A320" i="62"/>
  <c r="H318" i="62"/>
  <c r="F321" i="62"/>
  <c r="D323" i="62"/>
  <c r="B322" i="62"/>
  <c r="F322" i="62" s="1"/>
  <c r="A322" i="62" s="1"/>
  <c r="C329" i="62" l="1"/>
  <c r="E329" i="62"/>
  <c r="D324" i="62"/>
  <c r="B323" i="62"/>
  <c r="A321" i="62"/>
  <c r="C330" i="62" l="1"/>
  <c r="E330" i="62"/>
  <c r="D325" i="62"/>
  <c r="B324" i="62"/>
  <c r="F324" i="62" s="1"/>
  <c r="A324" i="62" s="1"/>
  <c r="F323" i="62"/>
  <c r="C331" i="62" l="1"/>
  <c r="E331" i="62"/>
  <c r="D326" i="62"/>
  <c r="B325" i="62"/>
  <c r="A323" i="62"/>
  <c r="C332" i="62" l="1"/>
  <c r="E332" i="62"/>
  <c r="H332" i="62" s="1"/>
  <c r="D327" i="62"/>
  <c r="B326" i="62"/>
  <c r="F326" i="62" s="1"/>
  <c r="A326" i="62" s="1"/>
  <c r="F325" i="62"/>
  <c r="D328" i="62" l="1"/>
  <c r="B327" i="62"/>
  <c r="C333" i="62"/>
  <c r="E333" i="62"/>
  <c r="A325" i="62"/>
  <c r="C334" i="62" l="1"/>
  <c r="E334" i="62"/>
  <c r="F327" i="62"/>
  <c r="D329" i="62"/>
  <c r="B328" i="62"/>
  <c r="F328" i="62" s="1"/>
  <c r="A328" i="62" s="1"/>
  <c r="E335" i="62" l="1"/>
  <c r="C335" i="62"/>
  <c r="D330" i="62"/>
  <c r="B329" i="62"/>
  <c r="F329" i="62" s="1"/>
  <c r="A329" i="62" s="1"/>
  <c r="A327" i="62"/>
  <c r="E336" i="62" l="1"/>
  <c r="C336" i="62"/>
  <c r="D331" i="62"/>
  <c r="B330" i="62"/>
  <c r="F330" i="62" s="1"/>
  <c r="E337" i="62" l="1"/>
  <c r="C337" i="62"/>
  <c r="A330" i="62"/>
  <c r="D332" i="62"/>
  <c r="B331" i="62"/>
  <c r="F331" i="62" s="1"/>
  <c r="A331" i="62" s="1"/>
  <c r="C338" i="62" l="1"/>
  <c r="E338" i="62"/>
  <c r="D333" i="62"/>
  <c r="B332" i="62"/>
  <c r="C339" i="62" l="1"/>
  <c r="E339" i="62"/>
  <c r="D334" i="62"/>
  <c r="B333" i="62"/>
  <c r="F332" i="62"/>
  <c r="H331" i="62"/>
  <c r="D335" i="62" l="1"/>
  <c r="B334" i="62"/>
  <c r="F334" i="62" s="1"/>
  <c r="A334" i="62" s="1"/>
  <c r="E340" i="62"/>
  <c r="C340" i="62"/>
  <c r="A332" i="62"/>
  <c r="H330" i="62"/>
  <c r="F333" i="62"/>
  <c r="C341" i="62" l="1"/>
  <c r="E341" i="62"/>
  <c r="A333" i="62"/>
  <c r="D336" i="62"/>
  <c r="B335" i="62"/>
  <c r="F335" i="62" l="1"/>
  <c r="E342" i="62"/>
  <c r="C342" i="62"/>
  <c r="D337" i="62"/>
  <c r="B336" i="62"/>
  <c r="F336" i="62" s="1"/>
  <c r="A336" i="62" s="1"/>
  <c r="D338" i="62" l="1"/>
  <c r="B337" i="62"/>
  <c r="E343" i="62"/>
  <c r="C343" i="62"/>
  <c r="A335" i="62"/>
  <c r="E344" i="62" l="1"/>
  <c r="H344" i="62" s="1"/>
  <c r="C344" i="62"/>
  <c r="F337" i="62"/>
  <c r="D339" i="62"/>
  <c r="B338" i="62"/>
  <c r="F338" i="62" s="1"/>
  <c r="A338" i="62" s="1"/>
  <c r="A337" i="62" l="1"/>
  <c r="C345" i="62"/>
  <c r="E345" i="62"/>
  <c r="D340" i="62"/>
  <c r="B339" i="62"/>
  <c r="F339" i="62" s="1"/>
  <c r="A339" i="62" s="1"/>
  <c r="E346" i="62" l="1"/>
  <c r="C346" i="62"/>
  <c r="D341" i="62"/>
  <c r="B340" i="62"/>
  <c r="C347" i="62" l="1"/>
  <c r="E347" i="62"/>
  <c r="D342" i="62"/>
  <c r="B341" i="62"/>
  <c r="F341" i="62" s="1"/>
  <c r="A341" i="62" s="1"/>
  <c r="F340" i="62"/>
  <c r="E348" i="62" l="1"/>
  <c r="C348" i="62"/>
  <c r="A340" i="62"/>
  <c r="D343" i="62"/>
  <c r="B342" i="62"/>
  <c r="F342" i="62" s="1"/>
  <c r="A342" i="62" s="1"/>
  <c r="C349" i="62" l="1"/>
  <c r="E349" i="62"/>
  <c r="D344" i="62"/>
  <c r="B343" i="62"/>
  <c r="F343" i="62" s="1"/>
  <c r="A343" i="62" s="1"/>
  <c r="D345" i="62" l="1"/>
  <c r="B344" i="62"/>
  <c r="C350" i="62"/>
  <c r="E350" i="62"/>
  <c r="E351" i="62" l="1"/>
  <c r="C351" i="62"/>
  <c r="F344" i="62"/>
  <c r="H343" i="62"/>
  <c r="D346" i="62"/>
  <c r="B345" i="62"/>
  <c r="F345" i="62" l="1"/>
  <c r="A344" i="62"/>
  <c r="H342" i="62"/>
  <c r="C352" i="62"/>
  <c r="E352" i="62"/>
  <c r="D347" i="62"/>
  <c r="B346" i="62"/>
  <c r="F346" i="62" s="1"/>
  <c r="A346" i="62" s="1"/>
  <c r="D348" i="62" l="1"/>
  <c r="B347" i="62"/>
  <c r="F347" i="62" s="1"/>
  <c r="A347" i="62" s="1"/>
  <c r="C353" i="62"/>
  <c r="E353" i="62"/>
  <c r="A345" i="62"/>
  <c r="C354" i="62" l="1"/>
  <c r="E354" i="62"/>
  <c r="D349" i="62"/>
  <c r="B348" i="62"/>
  <c r="E355" i="62" l="1"/>
  <c r="C355" i="62"/>
  <c r="D350" i="62"/>
  <c r="B349" i="62"/>
  <c r="F349" i="62" s="1"/>
  <c r="A349" i="62" s="1"/>
  <c r="F348" i="62"/>
  <c r="D351" i="62" l="1"/>
  <c r="B350" i="62"/>
  <c r="C356" i="62"/>
  <c r="E356" i="62"/>
  <c r="H356" i="62" s="1"/>
  <c r="A348" i="62"/>
  <c r="E357" i="62" l="1"/>
  <c r="C357" i="62"/>
  <c r="F350" i="62"/>
  <c r="D352" i="62"/>
  <c r="B351" i="62"/>
  <c r="F351" i="62" s="1"/>
  <c r="A351" i="62" s="1"/>
  <c r="A350" i="62" l="1"/>
  <c r="C358" i="62"/>
  <c r="E358" i="62"/>
  <c r="D353" i="62"/>
  <c r="B352" i="62"/>
  <c r="F352" i="62" s="1"/>
  <c r="A352" i="62" s="1"/>
  <c r="C359" i="62" l="1"/>
  <c r="E359" i="62"/>
  <c r="D354" i="62"/>
  <c r="B353" i="62"/>
  <c r="F353" i="62" s="1"/>
  <c r="E360" i="62" l="1"/>
  <c r="C360" i="62"/>
  <c r="A353" i="62"/>
  <c r="D355" i="62"/>
  <c r="B354" i="62"/>
  <c r="F354" i="62" s="1"/>
  <c r="A354" i="62" s="1"/>
  <c r="E361" i="62" l="1"/>
  <c r="C361" i="62"/>
  <c r="D356" i="62"/>
  <c r="B355" i="62"/>
  <c r="F355" i="62" s="1"/>
  <c r="A355" i="62" s="1"/>
  <c r="C362" i="62" l="1"/>
  <c r="E362" i="62"/>
  <c r="D357" i="62"/>
  <c r="B356" i="62"/>
  <c r="C363" i="62" l="1"/>
  <c r="E363" i="62"/>
  <c r="D358" i="62"/>
  <c r="B357" i="62"/>
  <c r="F356" i="62"/>
  <c r="H355" i="62"/>
  <c r="E364" i="62" l="1"/>
  <c r="C364" i="62"/>
  <c r="D359" i="62"/>
  <c r="B358" i="62"/>
  <c r="F358" i="62" s="1"/>
  <c r="A358" i="62" s="1"/>
  <c r="A356" i="62"/>
  <c r="H354" i="62"/>
  <c r="F357" i="62"/>
  <c r="D360" i="62" l="1"/>
  <c r="B359" i="62"/>
  <c r="C365" i="62"/>
  <c r="E365" i="62"/>
  <c r="A357" i="62"/>
  <c r="E366" i="62" l="1"/>
  <c r="C366" i="62"/>
  <c r="F359" i="62"/>
  <c r="D361" i="62"/>
  <c r="B360" i="62"/>
  <c r="F360" i="62" s="1"/>
  <c r="A360" i="62" s="1"/>
  <c r="A359" i="62" l="1"/>
  <c r="E367" i="62"/>
  <c r="C367" i="62"/>
  <c r="D362" i="62"/>
  <c r="B361" i="62"/>
  <c r="F361" i="62" s="1"/>
  <c r="A361" i="62" s="1"/>
  <c r="D363" i="62" l="1"/>
  <c r="B362" i="62"/>
  <c r="E368" i="62"/>
  <c r="H368" i="62" s="1"/>
  <c r="C368" i="62"/>
  <c r="C369" i="62" l="1"/>
  <c r="E369" i="62"/>
  <c r="F362" i="62"/>
  <c r="D364" i="62"/>
  <c r="B363" i="62"/>
  <c r="F363" i="62" s="1"/>
  <c r="A363" i="62" s="1"/>
  <c r="A362" i="62" l="1"/>
  <c r="D365" i="62"/>
  <c r="B364" i="62"/>
  <c r="F364" i="62" s="1"/>
  <c r="A364" i="62" s="1"/>
  <c r="E370" i="62"/>
  <c r="C370" i="62"/>
  <c r="D366" i="62" l="1"/>
  <c r="B365" i="62"/>
  <c r="F365" i="62" s="1"/>
  <c r="C371" i="62"/>
  <c r="E371" i="62"/>
  <c r="A365" i="62" l="1"/>
  <c r="D367" i="62"/>
  <c r="B366" i="62"/>
  <c r="F366" i="62" s="1"/>
  <c r="A366" i="62" s="1"/>
  <c r="C372" i="62"/>
  <c r="E372" i="62"/>
  <c r="D368" i="62" l="1"/>
  <c r="B367" i="62"/>
  <c r="F367" i="62" s="1"/>
  <c r="A367" i="62" s="1"/>
  <c r="C373" i="62"/>
  <c r="E373" i="62"/>
  <c r="C374" i="62" l="1"/>
  <c r="E374" i="62"/>
  <c r="D369" i="62"/>
  <c r="B368" i="62"/>
  <c r="C375" i="62" l="1"/>
  <c r="E375" i="62"/>
  <c r="D370" i="62"/>
  <c r="B369" i="62"/>
  <c r="F368" i="62"/>
  <c r="H367" i="62"/>
  <c r="D371" i="62" l="1"/>
  <c r="B370" i="62"/>
  <c r="F370" i="62" s="1"/>
  <c r="A370" i="62" s="1"/>
  <c r="C376" i="62"/>
  <c r="E376" i="62"/>
  <c r="A368" i="62"/>
  <c r="H366" i="62"/>
  <c r="F369" i="62"/>
  <c r="C377" i="62" l="1"/>
  <c r="E377" i="62"/>
  <c r="A369" i="62"/>
  <c r="D372" i="62"/>
  <c r="B371" i="62"/>
  <c r="F371" i="62" l="1"/>
  <c r="D373" i="62"/>
  <c r="B372" i="62"/>
  <c r="F372" i="62" s="1"/>
  <c r="A372" i="62" s="1"/>
  <c r="E378" i="62"/>
  <c r="C378" i="62"/>
  <c r="D374" i="62" l="1"/>
  <c r="B373" i="62"/>
  <c r="F373" i="62" s="1"/>
  <c r="A373" i="62" s="1"/>
  <c r="E379" i="62"/>
  <c r="C379" i="62"/>
  <c r="A371" i="62"/>
  <c r="E380" i="62" l="1"/>
  <c r="H380" i="62" s="1"/>
  <c r="C380" i="62"/>
  <c r="D375" i="62"/>
  <c r="B374" i="62"/>
  <c r="F374" i="62" s="1"/>
  <c r="C381" i="62" l="1"/>
  <c r="E381" i="62"/>
  <c r="A374" i="62"/>
  <c r="D376" i="62"/>
  <c r="B375" i="62"/>
  <c r="F375" i="62" s="1"/>
  <c r="A375" i="62" s="1"/>
  <c r="E382" i="62" l="1"/>
  <c r="C382" i="62"/>
  <c r="D377" i="62"/>
  <c r="B376" i="62"/>
  <c r="F376" i="62" s="1"/>
  <c r="A376" i="62" s="1"/>
  <c r="C383" i="62" l="1"/>
  <c r="E383" i="62"/>
  <c r="D378" i="62"/>
  <c r="B377" i="62"/>
  <c r="F377" i="62" s="1"/>
  <c r="E384" i="62" l="1"/>
  <c r="C384" i="62"/>
  <c r="A377" i="62"/>
  <c r="D379" i="62"/>
  <c r="B378" i="62"/>
  <c r="F378" i="62" s="1"/>
  <c r="A378" i="62" s="1"/>
  <c r="E385" i="62" l="1"/>
  <c r="C385" i="62"/>
  <c r="D380" i="62"/>
  <c r="B379" i="62"/>
  <c r="F379" i="62" s="1"/>
  <c r="A379" i="62" s="1"/>
  <c r="E386" i="62" l="1"/>
  <c r="C386" i="62"/>
  <c r="D381" i="62"/>
  <c r="B380" i="62"/>
  <c r="C387" i="62" l="1"/>
  <c r="E387" i="62"/>
  <c r="D382" i="62"/>
  <c r="B381" i="62"/>
  <c r="F380" i="62"/>
  <c r="H379" i="62"/>
  <c r="C388" i="62" l="1"/>
  <c r="E388" i="62"/>
  <c r="D383" i="62"/>
  <c r="B382" i="62"/>
  <c r="F382" i="62" s="1"/>
  <c r="A382" i="62" s="1"/>
  <c r="A380" i="62"/>
  <c r="H378" i="62"/>
  <c r="F381" i="62"/>
  <c r="D384" i="62" l="1"/>
  <c r="B383" i="62"/>
  <c r="E389" i="62"/>
  <c r="C389" i="62"/>
  <c r="A381" i="62"/>
  <c r="C390" i="62" l="1"/>
  <c r="E390" i="62"/>
  <c r="F383" i="62"/>
  <c r="D385" i="62"/>
  <c r="B384" i="62"/>
  <c r="F384" i="62" s="1"/>
  <c r="A384" i="62" s="1"/>
  <c r="A383" i="62" l="1"/>
  <c r="D386" i="62"/>
  <c r="B385" i="62"/>
  <c r="F385" i="62" s="1"/>
  <c r="A385" i="62" s="1"/>
  <c r="E391" i="62"/>
  <c r="C391" i="62"/>
  <c r="D387" i="62" l="1"/>
  <c r="B386" i="62"/>
  <c r="C392" i="62"/>
  <c r="E392" i="62"/>
  <c r="H392" i="62" s="1"/>
  <c r="C393" i="62" l="1"/>
  <c r="E393" i="62"/>
  <c r="F386" i="62"/>
  <c r="D388" i="62"/>
  <c r="B387" i="62"/>
  <c r="F387" i="62" s="1"/>
  <c r="A387" i="62" s="1"/>
  <c r="A386" i="62" l="1"/>
  <c r="E394" i="62"/>
  <c r="C394" i="62"/>
  <c r="D389" i="62"/>
  <c r="B388" i="62"/>
  <c r="F388" i="62" s="1"/>
  <c r="A388" i="62" s="1"/>
  <c r="D390" i="62" l="1"/>
  <c r="B389" i="62"/>
  <c r="F389" i="62" s="1"/>
  <c r="A389" i="62" s="1"/>
  <c r="C395" i="62"/>
  <c r="E395" i="62"/>
  <c r="D391" i="62" l="1"/>
  <c r="B390" i="62"/>
  <c r="F390" i="62" s="1"/>
  <c r="A390" i="62" s="1"/>
  <c r="C396" i="62"/>
  <c r="E396" i="62"/>
  <c r="D392" i="62" l="1"/>
  <c r="B391" i="62"/>
  <c r="F391" i="62" s="1"/>
  <c r="A391" i="62" s="1"/>
  <c r="E397" i="62"/>
  <c r="C397" i="62"/>
  <c r="C398" i="62" l="1"/>
  <c r="E398" i="62"/>
  <c r="D393" i="62"/>
  <c r="B392" i="62"/>
  <c r="C399" i="62" l="1"/>
  <c r="E399" i="62"/>
  <c r="D394" i="62"/>
  <c r="B393" i="62"/>
  <c r="F392" i="62"/>
  <c r="H391" i="62"/>
  <c r="C400" i="62" l="1"/>
  <c r="E400" i="62"/>
  <c r="D395" i="62"/>
  <c r="B394" i="62"/>
  <c r="F394" i="62" s="1"/>
  <c r="A394" i="62" s="1"/>
  <c r="A392" i="62"/>
  <c r="H390" i="62"/>
  <c r="F393" i="62"/>
  <c r="D396" i="62" l="1"/>
  <c r="B395" i="62"/>
  <c r="E401" i="62"/>
  <c r="C401" i="62"/>
  <c r="A393" i="62"/>
  <c r="E402" i="62" l="1"/>
  <c r="C402" i="62"/>
  <c r="F395" i="62"/>
  <c r="D397" i="62"/>
  <c r="B396" i="62"/>
  <c r="F396" i="62" s="1"/>
  <c r="A396" i="62" s="1"/>
  <c r="A395" i="62" l="1"/>
  <c r="E403" i="62"/>
  <c r="C403" i="62"/>
  <c r="D398" i="62"/>
  <c r="B397" i="62"/>
  <c r="F397" i="62" s="1"/>
  <c r="A397" i="62" s="1"/>
  <c r="D399" i="62" l="1"/>
  <c r="B398" i="62"/>
  <c r="E404" i="62"/>
  <c r="H404" i="62" s="1"/>
  <c r="C404" i="62"/>
  <c r="E405" i="62" l="1"/>
  <c r="C405" i="62"/>
  <c r="F398" i="62"/>
  <c r="D400" i="62"/>
  <c r="B399" i="62"/>
  <c r="F399" i="62" s="1"/>
  <c r="A399" i="62" s="1"/>
  <c r="A398" i="62" l="1"/>
  <c r="C406" i="62"/>
  <c r="E406" i="62"/>
  <c r="D401" i="62"/>
  <c r="B400" i="62"/>
  <c r="F400" i="62" s="1"/>
  <c r="A400" i="62" s="1"/>
  <c r="C407" i="62" l="1"/>
  <c r="E407" i="62"/>
  <c r="D402" i="62"/>
  <c r="B401" i="62"/>
  <c r="F401" i="62" s="1"/>
  <c r="E408" i="62" l="1"/>
  <c r="C408" i="62"/>
  <c r="A401" i="62"/>
  <c r="D403" i="62"/>
  <c r="B402" i="62"/>
  <c r="F402" i="62" s="1"/>
  <c r="A402" i="62" s="1"/>
  <c r="C409" i="62" l="1"/>
  <c r="E409" i="62"/>
  <c r="D404" i="62"/>
  <c r="B403" i="62"/>
  <c r="F403" i="62" s="1"/>
  <c r="A403" i="62" s="1"/>
  <c r="E410" i="62" l="1"/>
  <c r="C410" i="62"/>
  <c r="D405" i="62"/>
  <c r="B404" i="62"/>
  <c r="C411" i="62" l="1"/>
  <c r="E411" i="62"/>
  <c r="D406" i="62"/>
  <c r="B405" i="62"/>
  <c r="F404" i="62"/>
  <c r="H403" i="62"/>
  <c r="E412" i="62" l="1"/>
  <c r="C412" i="62"/>
  <c r="D407" i="62"/>
  <c r="B406" i="62"/>
  <c r="F406" i="62" s="1"/>
  <c r="A406" i="62" s="1"/>
  <c r="A404" i="62"/>
  <c r="H402" i="62"/>
  <c r="F405" i="62"/>
  <c r="D408" i="62" l="1"/>
  <c r="B407" i="62"/>
  <c r="E413" i="62"/>
  <c r="C413" i="62"/>
  <c r="A405" i="62"/>
  <c r="C414" i="62" l="1"/>
  <c r="E414" i="62"/>
  <c r="F407" i="62"/>
  <c r="D409" i="62"/>
  <c r="B408" i="62"/>
  <c r="F408" i="62" s="1"/>
  <c r="A408" i="62" s="1"/>
  <c r="A407" i="62" l="1"/>
  <c r="E415" i="62"/>
  <c r="C415" i="62"/>
  <c r="D410" i="62"/>
  <c r="B409" i="62"/>
  <c r="F409" i="62" s="1"/>
  <c r="A409" i="62" s="1"/>
  <c r="D411" i="62" l="1"/>
  <c r="B410" i="62"/>
  <c r="C416" i="62"/>
  <c r="E416" i="62"/>
  <c r="H416" i="62" s="1"/>
  <c r="C417" i="62" l="1"/>
  <c r="E417" i="62"/>
  <c r="F410" i="62"/>
  <c r="D412" i="62"/>
  <c r="B411" i="62"/>
  <c r="F411" i="62" s="1"/>
  <c r="A411" i="62" s="1"/>
  <c r="A410" i="62" l="1"/>
  <c r="D413" i="62"/>
  <c r="B412" i="62"/>
  <c r="F412" i="62" s="1"/>
  <c r="A412" i="62" s="1"/>
  <c r="C418" i="62"/>
  <c r="E418" i="62"/>
  <c r="C419" i="62" l="1"/>
  <c r="E419" i="62"/>
  <c r="D414" i="62"/>
  <c r="B413" i="62"/>
  <c r="F413" i="62" s="1"/>
  <c r="A413" i="62" s="1"/>
  <c r="E420" i="62" l="1"/>
  <c r="C420" i="62"/>
  <c r="D415" i="62"/>
  <c r="B414" i="62"/>
  <c r="F414" i="62" s="1"/>
  <c r="A414" i="62" s="1"/>
  <c r="C421" i="62" l="1"/>
  <c r="E421" i="62"/>
  <c r="D416" i="62"/>
  <c r="B415" i="62"/>
  <c r="F415" i="62" s="1"/>
  <c r="A415" i="62" s="1"/>
  <c r="C422" i="62" l="1"/>
  <c r="E422" i="62"/>
  <c r="D417" i="62"/>
  <c r="B416" i="62"/>
  <c r="C423" i="62" l="1"/>
  <c r="E423" i="62"/>
  <c r="D418" i="62"/>
  <c r="B417" i="62"/>
  <c r="F416" i="62"/>
  <c r="H415" i="62"/>
  <c r="E424" i="62" l="1"/>
  <c r="C424" i="62"/>
  <c r="D419" i="62"/>
  <c r="B418" i="62"/>
  <c r="F418" i="62" s="1"/>
  <c r="A418" i="62" s="1"/>
  <c r="A416" i="62"/>
  <c r="H414" i="62"/>
  <c r="F417" i="62"/>
  <c r="D420" i="62" l="1"/>
  <c r="B419" i="62"/>
  <c r="E425" i="62"/>
  <c r="C425" i="62"/>
  <c r="A417" i="62"/>
  <c r="E426" i="62" l="1"/>
  <c r="C426" i="62"/>
  <c r="F419" i="62"/>
  <c r="D421" i="62"/>
  <c r="B420" i="62"/>
  <c r="F420" i="62" s="1"/>
  <c r="A420" i="62" s="1"/>
  <c r="A419" i="62" l="1"/>
  <c r="C427" i="62"/>
  <c r="E427" i="62"/>
  <c r="D422" i="62"/>
  <c r="B421" i="62"/>
  <c r="F421" i="62" s="1"/>
  <c r="A421" i="62" s="1"/>
  <c r="E428" i="62" l="1"/>
  <c r="H428" i="62" s="1"/>
  <c r="C428" i="62"/>
  <c r="D423" i="62"/>
  <c r="B422" i="62"/>
  <c r="C429" i="62" l="1"/>
  <c r="E429" i="62"/>
  <c r="D424" i="62"/>
  <c r="B423" i="62"/>
  <c r="F423" i="62" s="1"/>
  <c r="A423" i="62" s="1"/>
  <c r="F422" i="62"/>
  <c r="D425" i="62" l="1"/>
  <c r="B424" i="62"/>
  <c r="E430" i="62"/>
  <c r="C430" i="62"/>
  <c r="A422" i="62"/>
  <c r="E431" i="62" l="1"/>
  <c r="C431" i="62"/>
  <c r="F424" i="62"/>
  <c r="D426" i="62"/>
  <c r="B425" i="62"/>
  <c r="F425" i="62" s="1"/>
  <c r="A425" i="62" s="1"/>
  <c r="C432" i="62" l="1"/>
  <c r="E432" i="62"/>
  <c r="D427" i="62"/>
  <c r="B426" i="62"/>
  <c r="F426" i="62" s="1"/>
  <c r="A426" i="62" s="1"/>
  <c r="A424" i="62"/>
  <c r="E433" i="62" l="1"/>
  <c r="C433" i="62"/>
  <c r="D428" i="62"/>
  <c r="B427" i="62"/>
  <c r="F427" i="62" s="1"/>
  <c r="A427" i="62" s="1"/>
  <c r="E434" i="62" l="1"/>
  <c r="C434" i="62"/>
  <c r="D429" i="62"/>
  <c r="B428" i="62"/>
  <c r="D430" i="62" l="1"/>
  <c r="B429" i="62"/>
  <c r="C435" i="62"/>
  <c r="E435" i="62"/>
  <c r="F428" i="62"/>
  <c r="H427" i="62"/>
  <c r="C436" i="62" l="1"/>
  <c r="E436" i="62"/>
  <c r="A428" i="62"/>
  <c r="H426" i="62"/>
  <c r="F429" i="62"/>
  <c r="D431" i="62"/>
  <c r="B430" i="62"/>
  <c r="F430" i="62" s="1"/>
  <c r="A430" i="62" s="1"/>
  <c r="D432" i="62" l="1"/>
  <c r="B431" i="62"/>
  <c r="C437" i="62"/>
  <c r="E437" i="62"/>
  <c r="A429" i="62"/>
  <c r="E438" i="62" l="1"/>
  <c r="C438" i="62"/>
  <c r="F431" i="62"/>
  <c r="D433" i="62"/>
  <c r="B432" i="62"/>
  <c r="F432" i="62" s="1"/>
  <c r="A432" i="62" s="1"/>
  <c r="A431" i="62" l="1"/>
  <c r="C439" i="62"/>
  <c r="E439" i="62"/>
  <c r="D434" i="62"/>
  <c r="B433" i="62"/>
  <c r="F433" i="62" s="1"/>
  <c r="A433" i="62" s="1"/>
  <c r="D435" i="62" l="1"/>
  <c r="B434" i="62"/>
  <c r="F434" i="62" s="1"/>
  <c r="A434" i="62" s="1"/>
  <c r="C440" i="62"/>
  <c r="E440" i="62"/>
  <c r="H440" i="62" s="1"/>
  <c r="C441" i="62" l="1"/>
  <c r="E441" i="62"/>
  <c r="D436" i="62"/>
  <c r="B435" i="62"/>
  <c r="D437" i="62" l="1"/>
  <c r="B436" i="62"/>
  <c r="F436" i="62" s="1"/>
  <c r="A436" i="62" s="1"/>
  <c r="C442" i="62"/>
  <c r="E442" i="62"/>
  <c r="F435" i="62"/>
  <c r="E443" i="62" l="1"/>
  <c r="C443" i="62"/>
  <c r="A435" i="62"/>
  <c r="D438" i="62"/>
  <c r="B437" i="62"/>
  <c r="F437" i="62" s="1"/>
  <c r="A437" i="62" s="1"/>
  <c r="E444" i="62" l="1"/>
  <c r="C444" i="62"/>
  <c r="D439" i="62"/>
  <c r="B438" i="62"/>
  <c r="F438" i="62" s="1"/>
  <c r="A438" i="62" s="1"/>
  <c r="E445" i="62" l="1"/>
  <c r="C445" i="62"/>
  <c r="D440" i="62"/>
  <c r="B439" i="62"/>
  <c r="F439" i="62" s="1"/>
  <c r="A439" i="62" s="1"/>
  <c r="D441" i="62" l="1"/>
  <c r="B440" i="62"/>
  <c r="C446" i="62"/>
  <c r="E446" i="62"/>
  <c r="E447" i="62" l="1"/>
  <c r="C447" i="62"/>
  <c r="F440" i="62"/>
  <c r="H439" i="62"/>
  <c r="D442" i="62"/>
  <c r="B441" i="62"/>
  <c r="C448" i="62" l="1"/>
  <c r="E448" i="62"/>
  <c r="D443" i="62"/>
  <c r="B442" i="62"/>
  <c r="F442" i="62" s="1"/>
  <c r="A442" i="62" s="1"/>
  <c r="A440" i="62"/>
  <c r="H438" i="62"/>
  <c r="F441" i="62"/>
  <c r="E449" i="62" l="1"/>
  <c r="C449" i="62"/>
  <c r="D444" i="62"/>
  <c r="B443" i="62"/>
  <c r="A441" i="62"/>
  <c r="D445" i="62" l="1"/>
  <c r="B444" i="62"/>
  <c r="F444" i="62" s="1"/>
  <c r="A444" i="62" s="1"/>
  <c r="E450" i="62"/>
  <c r="C450" i="62"/>
  <c r="F443" i="62"/>
  <c r="E451" i="62" l="1"/>
  <c r="C451" i="62"/>
  <c r="A443" i="62"/>
  <c r="D446" i="62"/>
  <c r="B445" i="62"/>
  <c r="F445" i="62" l="1"/>
  <c r="E452" i="62"/>
  <c r="H452" i="62" s="1"/>
  <c r="C452" i="62"/>
  <c r="D447" i="62"/>
  <c r="B446" i="62"/>
  <c r="F446" i="62" s="1"/>
  <c r="A446" i="62" s="1"/>
  <c r="D448" i="62" l="1"/>
  <c r="B447" i="62"/>
  <c r="F447" i="62" s="1"/>
  <c r="A447" i="62" s="1"/>
  <c r="E453" i="62"/>
  <c r="C453" i="62"/>
  <c r="A445" i="62"/>
  <c r="C454" i="62" l="1"/>
  <c r="E454" i="62"/>
  <c r="D449" i="62"/>
  <c r="B448" i="62"/>
  <c r="C455" i="62" l="1"/>
  <c r="E455" i="62"/>
  <c r="F448" i="62"/>
  <c r="D450" i="62"/>
  <c r="B449" i="62"/>
  <c r="F449" i="62" s="1"/>
  <c r="A449" i="62" s="1"/>
  <c r="D451" i="62" l="1"/>
  <c r="B450" i="62"/>
  <c r="F450" i="62" s="1"/>
  <c r="A450" i="62" s="1"/>
  <c r="E456" i="62"/>
  <c r="C456" i="62"/>
  <c r="A448" i="62"/>
  <c r="E457" i="62" l="1"/>
  <c r="C457" i="62"/>
  <c r="D452" i="62"/>
  <c r="B451" i="62"/>
  <c r="F451" i="62" s="1"/>
  <c r="D453" i="62" l="1"/>
  <c r="B452" i="62"/>
  <c r="C458" i="62"/>
  <c r="E458" i="62"/>
  <c r="A451" i="62"/>
  <c r="E459" i="62" l="1"/>
  <c r="C459" i="62"/>
  <c r="F452" i="62"/>
  <c r="H451" i="62"/>
  <c r="D454" i="62"/>
  <c r="B453" i="62"/>
  <c r="F453" i="62" l="1"/>
  <c r="C460" i="62"/>
  <c r="E460" i="62"/>
  <c r="A452" i="62"/>
  <c r="H450" i="62"/>
  <c r="D455" i="62"/>
  <c r="B454" i="62"/>
  <c r="F454" i="62" s="1"/>
  <c r="A454" i="62" s="1"/>
  <c r="D456" i="62" l="1"/>
  <c r="B455" i="62"/>
  <c r="F455" i="62" s="1"/>
  <c r="A455" i="62" s="1"/>
  <c r="E461" i="62"/>
  <c r="C461" i="62"/>
  <c r="A453" i="62"/>
  <c r="C462" i="62" l="1"/>
  <c r="E462" i="62"/>
  <c r="D457" i="62"/>
  <c r="B456" i="62"/>
  <c r="D458" i="62" l="1"/>
  <c r="B457" i="62"/>
  <c r="F457" i="62" s="1"/>
  <c r="A457" i="62" s="1"/>
  <c r="E463" i="62"/>
  <c r="C463" i="62"/>
  <c r="F456" i="62"/>
  <c r="C464" i="62" l="1"/>
  <c r="E464" i="62"/>
  <c r="H464" i="62" s="1"/>
  <c r="A456" i="62"/>
  <c r="D459" i="62"/>
  <c r="B458" i="62"/>
  <c r="E465" i="62" l="1"/>
  <c r="C465" i="62"/>
  <c r="F458" i="62"/>
  <c r="D460" i="62"/>
  <c r="B459" i="62"/>
  <c r="F459" i="62" s="1"/>
  <c r="A459" i="62" s="1"/>
  <c r="A458" i="62" l="1"/>
  <c r="C466" i="62"/>
  <c r="E466" i="62"/>
  <c r="D461" i="62"/>
  <c r="B460" i="62"/>
  <c r="F460" i="62" s="1"/>
  <c r="A460" i="62" s="1"/>
  <c r="D462" i="62" l="1"/>
  <c r="B461" i="62"/>
  <c r="F461" i="62" s="1"/>
  <c r="A461" i="62" s="1"/>
  <c r="E467" i="62"/>
  <c r="C467" i="62"/>
  <c r="E468" i="62" l="1"/>
  <c r="C468" i="62"/>
  <c r="D463" i="62"/>
  <c r="B462" i="62"/>
  <c r="F462" i="62" s="1"/>
  <c r="A462" i="62" l="1"/>
  <c r="C469" i="62"/>
  <c r="E469" i="62"/>
  <c r="D464" i="62"/>
  <c r="B463" i="62"/>
  <c r="F463" i="62" s="1"/>
  <c r="A463" i="62" s="1"/>
  <c r="D465" i="62" l="1"/>
  <c r="B464" i="62"/>
  <c r="E470" i="62"/>
  <c r="C470" i="62"/>
  <c r="C471" i="62" l="1"/>
  <c r="E471" i="62"/>
  <c r="F464" i="62"/>
  <c r="H463" i="62"/>
  <c r="D466" i="62"/>
  <c r="B465" i="62"/>
  <c r="A464" i="62" l="1"/>
  <c r="H462" i="62"/>
  <c r="F465" i="62"/>
  <c r="E472" i="62"/>
  <c r="C472" i="62"/>
  <c r="D467" i="62"/>
  <c r="B466" i="62"/>
  <c r="F466" i="62" s="1"/>
  <c r="A466" i="62" s="1"/>
  <c r="A465" i="62" l="1"/>
  <c r="D468" i="62"/>
  <c r="B467" i="62"/>
  <c r="E473" i="62"/>
  <c r="C473" i="62"/>
  <c r="F467" i="62" l="1"/>
  <c r="E474" i="62"/>
  <c r="C474" i="62"/>
  <c r="D469" i="62"/>
  <c r="B468" i="62"/>
  <c r="F468" i="62" s="1"/>
  <c r="A468" i="62" s="1"/>
  <c r="D470" i="62" l="1"/>
  <c r="B469" i="62"/>
  <c r="F469" i="62" s="1"/>
  <c r="A469" i="62" s="1"/>
  <c r="E475" i="62"/>
  <c r="C475" i="62"/>
  <c r="A467" i="62"/>
  <c r="E476" i="62" l="1"/>
  <c r="C476" i="62"/>
  <c r="D471" i="62"/>
  <c r="B470" i="62"/>
  <c r="D472" i="62" l="1"/>
  <c r="B471" i="62"/>
  <c r="F471" i="62" s="1"/>
  <c r="A471" i="62" s="1"/>
  <c r="C477" i="62"/>
  <c r="E477" i="62"/>
  <c r="G479" i="62" s="1"/>
  <c r="H476" i="62"/>
  <c r="F470" i="62"/>
  <c r="A470" i="62" l="1"/>
  <c r="D473" i="62"/>
  <c r="B472" i="62"/>
  <c r="F472" i="62" l="1"/>
  <c r="D474" i="62"/>
  <c r="B473" i="62"/>
  <c r="F473" i="62" s="1"/>
  <c r="A473" i="62" s="1"/>
  <c r="D475" i="62" l="1"/>
  <c r="B474" i="62"/>
  <c r="F474" i="62" s="1"/>
  <c r="A474" i="62" s="1"/>
  <c r="A472" i="62"/>
  <c r="D476" i="62" l="1"/>
  <c r="B475" i="62"/>
  <c r="F475" i="62" s="1"/>
  <c r="A475" i="62" l="1"/>
  <c r="D477" i="62"/>
  <c r="B476" i="62"/>
  <c r="F476" i="62" l="1"/>
  <c r="B477" i="62"/>
  <c r="G478" i="62" s="1"/>
  <c r="G477" i="62" s="1"/>
  <c r="H475" i="62"/>
  <c r="A476" i="62" l="1"/>
  <c r="F477" i="62"/>
  <c r="H474" i="62"/>
</calcChain>
</file>

<file path=xl/comments1.xml><?xml version="1.0" encoding="utf-8"?>
<comments xmlns="http://schemas.openxmlformats.org/spreadsheetml/2006/main">
  <authors>
    <author>作成者</author>
  </authors>
  <commentList>
    <comment ref="C3" authorId="0" shapeId="0">
      <text>
        <r>
          <rPr>
            <b/>
            <sz val="10"/>
            <color indexed="81"/>
            <rFont val="ＭＳ Ｐゴシック"/>
            <family val="3"/>
            <charset val="128"/>
          </rPr>
          <t>作成者:</t>
        </r>
        <r>
          <rPr>
            <sz val="10"/>
            <color indexed="81"/>
            <rFont val="ＭＳ Ｐゴシック"/>
            <family val="3"/>
            <charset val="128"/>
          </rPr>
          <t xml:space="preserve">
福祉医療機構の借入れは「</t>
        </r>
        <r>
          <rPr>
            <b/>
            <sz val="12"/>
            <color indexed="10"/>
            <rFont val="ＭＳ Ｐゴシック"/>
            <family val="3"/>
            <charset val="128"/>
          </rPr>
          <t>１</t>
        </r>
        <r>
          <rPr>
            <sz val="10"/>
            <color indexed="81"/>
            <rFont val="ＭＳ Ｐゴシック"/>
            <family val="3"/>
            <charset val="128"/>
          </rPr>
          <t>」
民間金融機関（協調融資）は「</t>
        </r>
        <r>
          <rPr>
            <b/>
            <sz val="12"/>
            <color indexed="10"/>
            <rFont val="ＭＳ Ｐゴシック"/>
            <family val="3"/>
            <charset val="128"/>
          </rPr>
          <t>２</t>
        </r>
        <r>
          <rPr>
            <sz val="10"/>
            <color indexed="81"/>
            <rFont val="ＭＳ Ｐゴシック"/>
            <family val="3"/>
            <charset val="128"/>
          </rPr>
          <t>」を入力</t>
        </r>
      </text>
    </comment>
    <comment ref="G3" authorId="0" shapeId="0">
      <text>
        <r>
          <rPr>
            <b/>
            <sz val="9"/>
            <color indexed="81"/>
            <rFont val="ＭＳ Ｐゴシック"/>
            <family val="3"/>
            <charset val="128"/>
          </rPr>
          <t>作成者:</t>
        </r>
        <r>
          <rPr>
            <sz val="9"/>
            <color indexed="81"/>
            <rFont val="ＭＳ Ｐゴシック"/>
            <family val="3"/>
            <charset val="128"/>
          </rPr>
          <t xml:space="preserve">
融資希望額を</t>
        </r>
        <r>
          <rPr>
            <b/>
            <sz val="11"/>
            <color indexed="10"/>
            <rFont val="ＭＳ Ｐゴシック"/>
            <family val="3"/>
            <charset val="128"/>
          </rPr>
          <t>円単位で入力</t>
        </r>
        <r>
          <rPr>
            <sz val="9"/>
            <color indexed="81"/>
            <rFont val="ＭＳ Ｐゴシック"/>
            <family val="3"/>
            <charset val="128"/>
          </rPr>
          <t>してください。
福祉医療機構の融資は上限額の範囲内で</t>
        </r>
        <r>
          <rPr>
            <b/>
            <sz val="11"/>
            <color indexed="10"/>
            <rFont val="ＭＳ Ｐゴシック"/>
            <family val="3"/>
            <charset val="128"/>
          </rPr>
          <t>１０万円単位</t>
        </r>
        <r>
          <rPr>
            <sz val="9"/>
            <color indexed="81"/>
            <rFont val="ＭＳ Ｐゴシック"/>
            <family val="3"/>
            <charset val="128"/>
          </rPr>
          <t>とします。</t>
        </r>
      </text>
    </comment>
    <comment ref="C4" authorId="0" shapeId="0">
      <text>
        <r>
          <rPr>
            <b/>
            <sz val="11"/>
            <color indexed="10"/>
            <rFont val="ＭＳ Ｐゴシック"/>
            <family val="3"/>
            <charset val="128"/>
          </rPr>
          <t>作成者:</t>
        </r>
        <r>
          <rPr>
            <sz val="11"/>
            <color indexed="10"/>
            <rFont val="ＭＳ Ｐゴシック"/>
            <family val="3"/>
            <charset val="128"/>
          </rPr>
          <t xml:space="preserve">
２０年を上限</t>
        </r>
        <r>
          <rPr>
            <sz val="9"/>
            <color indexed="81"/>
            <rFont val="ＭＳ Ｐゴシック"/>
            <family val="3"/>
            <charset val="128"/>
          </rPr>
          <t>に年単位で入力
機構融資は借入額で年数が固定されます</t>
        </r>
      </text>
    </comment>
    <comment ref="G4" authorId="0" shapeId="0">
      <text>
        <r>
          <rPr>
            <b/>
            <sz val="9"/>
            <color indexed="81"/>
            <rFont val="ＭＳ Ｐゴシック"/>
            <family val="3"/>
            <charset val="128"/>
          </rPr>
          <t>作成者:</t>
        </r>
        <r>
          <rPr>
            <sz val="9"/>
            <color indexed="81"/>
            <rFont val="ＭＳ Ｐゴシック"/>
            <family val="3"/>
            <charset val="128"/>
          </rPr>
          <t xml:space="preserve">
</t>
        </r>
        <r>
          <rPr>
            <sz val="9"/>
            <color indexed="81"/>
            <rFont val="ＭＳ Ｐゴシック"/>
            <family val="3"/>
            <charset val="128"/>
          </rPr>
          <t>民間金融機関の借入れは各金融機関の</t>
        </r>
        <r>
          <rPr>
            <b/>
            <sz val="11"/>
            <color indexed="10"/>
            <rFont val="ＭＳ Ｐゴシック"/>
            <family val="3"/>
            <charset val="128"/>
          </rPr>
          <t>融資証明書の利率</t>
        </r>
        <r>
          <rPr>
            <sz val="9"/>
            <color indexed="81"/>
            <rFont val="ＭＳ Ｐゴシック"/>
            <family val="3"/>
            <charset val="128"/>
          </rPr>
          <t>としてください。</t>
        </r>
      </text>
    </comment>
    <comment ref="C5" authorId="0" shapeId="0">
      <text>
        <r>
          <rPr>
            <b/>
            <sz val="9"/>
            <color indexed="81"/>
            <rFont val="ＭＳ Ｐゴシック"/>
            <family val="3"/>
            <charset val="128"/>
          </rPr>
          <t>作成者:</t>
        </r>
        <r>
          <rPr>
            <sz val="9"/>
            <color indexed="81"/>
            <rFont val="ＭＳ Ｐゴシック"/>
            <family val="3"/>
            <charset val="128"/>
          </rPr>
          <t xml:space="preserve">
民間金融機関の融資で初年度元金償還をしない場合は「</t>
        </r>
        <r>
          <rPr>
            <b/>
            <sz val="11"/>
            <color indexed="10"/>
            <rFont val="ＭＳ Ｐゴシック"/>
            <family val="3"/>
            <charset val="128"/>
          </rPr>
          <t>１</t>
        </r>
        <r>
          <rPr>
            <sz val="9"/>
            <color indexed="81"/>
            <rFont val="ＭＳ Ｐゴシック"/>
            <family val="3"/>
            <charset val="128"/>
          </rPr>
          <t>」年と入力してください。
なお</t>
        </r>
        <r>
          <rPr>
            <u/>
            <sz val="9"/>
            <color indexed="81"/>
            <rFont val="ＭＳ Ｐゴシック"/>
            <family val="3"/>
            <charset val="128"/>
          </rPr>
          <t>福祉医療機構融資は初年度元金償還据置を標準としますので必ず「</t>
        </r>
        <r>
          <rPr>
            <b/>
            <u/>
            <sz val="11"/>
            <color indexed="10"/>
            <rFont val="ＭＳ Ｐゴシック"/>
            <family val="3"/>
            <charset val="128"/>
          </rPr>
          <t>１</t>
        </r>
        <r>
          <rPr>
            <u/>
            <sz val="9"/>
            <color indexed="81"/>
            <rFont val="ＭＳ Ｐゴシック"/>
            <family val="3"/>
            <charset val="128"/>
          </rPr>
          <t>」年と入力してください。</t>
        </r>
      </text>
    </comment>
    <comment ref="F10" authorId="0" shapeId="0">
      <text>
        <r>
          <rPr>
            <b/>
            <sz val="10"/>
            <color indexed="10"/>
            <rFont val="ＭＳ Ｐゴシック"/>
            <family val="3"/>
            <charset val="128"/>
          </rPr>
          <t>作成者:</t>
        </r>
        <r>
          <rPr>
            <sz val="10"/>
            <color indexed="10"/>
            <rFont val="ＭＳ Ｐゴシック"/>
            <family val="3"/>
            <charset val="128"/>
          </rPr>
          <t xml:space="preserve">
原則として機構融資への充当残額とします。</t>
        </r>
      </text>
    </comment>
  </commentList>
</comments>
</file>

<file path=xl/comments2.xml><?xml version="1.0" encoding="utf-8"?>
<comments xmlns="http://schemas.openxmlformats.org/spreadsheetml/2006/main">
  <authors>
    <author>作成者</author>
  </authors>
  <commentList>
    <comment ref="F4" authorId="0" shapeId="0">
      <text>
        <r>
          <rPr>
            <b/>
            <sz val="9"/>
            <color indexed="81"/>
            <rFont val="ＭＳ Ｐゴシック"/>
            <family val="3"/>
            <charset val="128"/>
          </rPr>
          <t>作成者:</t>
        </r>
        <r>
          <rPr>
            <sz val="9"/>
            <color indexed="81"/>
            <rFont val="ＭＳ Ｐゴシック"/>
            <family val="3"/>
            <charset val="128"/>
          </rPr>
          <t xml:space="preserve">
借入れ先毎に作成してください。
</t>
        </r>
        <r>
          <rPr>
            <sz val="9"/>
            <color indexed="10"/>
            <rFont val="ＭＳ Ｐゴシック"/>
            <family val="3"/>
            <charset val="128"/>
          </rPr>
          <t>同一金融機関から複数融資</t>
        </r>
        <r>
          <rPr>
            <sz val="9"/>
            <color indexed="81"/>
            <rFont val="ＭＳ Ｐゴシック"/>
            <family val="3"/>
            <charset val="128"/>
          </rPr>
          <t>を受けている場合は年次ごとの合計とします。</t>
        </r>
      </text>
    </comment>
    <comment ref="F5" authorId="0" shapeId="0">
      <text>
        <r>
          <rPr>
            <b/>
            <sz val="9"/>
            <color indexed="81"/>
            <rFont val="ＭＳ Ｐゴシック"/>
            <family val="3"/>
            <charset val="128"/>
          </rPr>
          <t>作成者:</t>
        </r>
        <r>
          <rPr>
            <sz val="9"/>
            <color indexed="81"/>
            <rFont val="ＭＳ Ｐゴシック"/>
            <family val="3"/>
            <charset val="128"/>
          </rPr>
          <t xml:space="preserve">
様式８別紙３の合計額を入力してください。</t>
        </r>
      </text>
    </comment>
  </commentList>
</comments>
</file>

<file path=xl/comments3.xml><?xml version="1.0" encoding="utf-8"?>
<comments xmlns="http://schemas.openxmlformats.org/spreadsheetml/2006/main">
  <authors>
    <author>作成者</author>
  </authors>
  <commentList>
    <comment ref="AS5" authorId="0" shapeId="0">
      <text>
        <r>
          <rPr>
            <b/>
            <sz val="9"/>
            <color indexed="81"/>
            <rFont val="MS P ゴシック"/>
            <family val="3"/>
            <charset val="128"/>
          </rPr>
          <t>作成者:</t>
        </r>
        <r>
          <rPr>
            <sz val="9"/>
            <color indexed="81"/>
            <rFont val="MS P ゴシック"/>
            <family val="3"/>
            <charset val="128"/>
          </rPr>
          <t xml:space="preserve">
</t>
        </r>
        <r>
          <rPr>
            <sz val="9"/>
            <color indexed="10"/>
            <rFont val="MS P ゴシック"/>
            <family val="3"/>
            <charset val="128"/>
          </rPr>
          <t>人員配置体制加算、常勤看護職員等配置加算、重度障害者支援加算を算定する予定の場合は、こちらに記載すること。</t>
        </r>
      </text>
    </comment>
    <comment ref="P9" authorId="0" shapeId="0">
      <text>
        <r>
          <rPr>
            <sz val="11"/>
            <color indexed="10"/>
            <rFont val="ＭＳ Ｐゴシック"/>
            <family val="3"/>
            <charset val="128"/>
          </rPr>
          <t>当該月の曜日を記入してください。</t>
        </r>
      </text>
    </comment>
    <comment ref="AU10" authorId="0" shapeId="0">
      <text>
        <r>
          <rPr>
            <sz val="11"/>
            <color indexed="10"/>
            <rFont val="ＭＳ Ｐゴシック"/>
            <family val="3"/>
            <charset val="128"/>
          </rPr>
          <t>自動計算されます。</t>
        </r>
      </text>
    </comment>
    <comment ref="A20" authorId="0" shapeId="0">
      <text>
        <r>
          <rPr>
            <sz val="11"/>
            <color indexed="10"/>
            <rFont val="ＭＳ Ｐゴシック"/>
            <family val="3"/>
            <charset val="128"/>
          </rPr>
          <t>自動計算されます。</t>
        </r>
      </text>
    </comment>
    <comment ref="AR22" authorId="0" shapeId="0">
      <text>
        <r>
          <rPr>
            <sz val="11"/>
            <color indexed="10"/>
            <rFont val="ＭＳ Ｐゴシック"/>
            <family val="3"/>
            <charset val="128"/>
          </rPr>
          <t>必ず記入してください。</t>
        </r>
      </text>
    </comment>
  </commentList>
</comments>
</file>

<file path=xl/sharedStrings.xml><?xml version="1.0" encoding="utf-8"?>
<sst xmlns="http://schemas.openxmlformats.org/spreadsheetml/2006/main" count="1901" uniqueCount="777">
  <si>
    <t>抵当権設定の有無</t>
    <rPh sb="0" eb="3">
      <t>テイトウケン</t>
    </rPh>
    <rPh sb="3" eb="5">
      <t>セッテイ</t>
    </rPh>
    <rPh sb="6" eb="8">
      <t>ウム</t>
    </rPh>
    <phoneticPr fontId="3"/>
  </si>
  <si>
    <t>□ 有 ・ □ 無</t>
    <rPh sb="2" eb="3">
      <t>ア</t>
    </rPh>
    <rPh sb="8" eb="9">
      <t>ナ</t>
    </rPh>
    <phoneticPr fontId="3"/>
  </si>
  <si>
    <t>土地合計</t>
    <rPh sb="0" eb="2">
      <t>トチ</t>
    </rPh>
    <rPh sb="2" eb="4">
      <t>ゴウケイ</t>
    </rPh>
    <phoneticPr fontId="3"/>
  </si>
  <si>
    <t>建物合計</t>
    <rPh sb="0" eb="2">
      <t>タテモノ</t>
    </rPh>
    <rPh sb="2" eb="4">
      <t>ゴウケイ</t>
    </rPh>
    <phoneticPr fontId="3"/>
  </si>
  <si>
    <t>㎡</t>
    <phoneticPr fontId="3"/>
  </si>
  <si>
    <t>㎡</t>
    <phoneticPr fontId="3"/>
  </si>
  <si>
    <t>左に対する財源別充当額
（財源別・贈与者別に記入してください。）</t>
    <phoneticPr fontId="23"/>
  </si>
  <si>
    <t>利　息</t>
    <phoneticPr fontId="23"/>
  </si>
  <si>
    <r>
      <t>←</t>
    </r>
    <r>
      <rPr>
        <b/>
        <sz val="11"/>
        <rFont val="ＭＳ Ｐ明朝"/>
        <family val="1"/>
        <charset val="128"/>
      </rPr>
      <t>千円単位</t>
    </r>
    <r>
      <rPr>
        <sz val="11"/>
        <rFont val="ＭＳ Ｐ明朝"/>
        <family val="1"/>
        <charset val="128"/>
      </rPr>
      <t>で</t>
    </r>
    <r>
      <rPr>
        <b/>
        <sz val="11"/>
        <color indexed="10"/>
        <rFont val="ＭＳ Ｐ明朝"/>
        <family val="1"/>
        <charset val="128"/>
      </rPr>
      <t>必ず</t>
    </r>
    <r>
      <rPr>
        <sz val="11"/>
        <rFont val="ＭＳ Ｐ明朝"/>
        <family val="1"/>
        <charset val="128"/>
      </rPr>
      <t>入力してください</t>
    </r>
    <rPh sb="1" eb="3">
      <t>センエン</t>
    </rPh>
    <rPh sb="3" eb="5">
      <t>タンイ</t>
    </rPh>
    <rPh sb="6" eb="7">
      <t>カナラ</t>
    </rPh>
    <rPh sb="8" eb="10">
      <t>ニュウリョク</t>
    </rPh>
    <phoneticPr fontId="23"/>
  </si>
  <si>
    <r>
      <t>←該当する場合に</t>
    </r>
    <r>
      <rPr>
        <b/>
        <sz val="11"/>
        <rFont val="ＭＳ Ｐ明朝"/>
        <family val="1"/>
        <charset val="128"/>
      </rPr>
      <t>千円単位</t>
    </r>
    <r>
      <rPr>
        <sz val="11"/>
        <rFont val="ＭＳ Ｐ明朝"/>
        <family val="1"/>
        <charset val="128"/>
      </rPr>
      <t>で入力してください</t>
    </r>
    <rPh sb="1" eb="3">
      <t>ガイトウ</t>
    </rPh>
    <rPh sb="5" eb="7">
      <t>バアイ</t>
    </rPh>
    <rPh sb="8" eb="10">
      <t>センエン</t>
    </rPh>
    <rPh sb="10" eb="12">
      <t>タンイ</t>
    </rPh>
    <rPh sb="13" eb="15">
      <t>ニュウリョク</t>
    </rPh>
    <phoneticPr fontId="23"/>
  </si>
  <si>
    <r>
      <t>←</t>
    </r>
    <r>
      <rPr>
        <b/>
        <sz val="11"/>
        <rFont val="ＭＳ Ｐ明朝"/>
        <family val="1"/>
        <charset val="128"/>
      </rPr>
      <t>年単位</t>
    </r>
    <r>
      <rPr>
        <sz val="11"/>
        <rFont val="ＭＳ Ｐ明朝"/>
        <family val="1"/>
        <charset val="128"/>
      </rPr>
      <t>で入力してください</t>
    </r>
    <rPh sb="1" eb="4">
      <t>ネンタンイ</t>
    </rPh>
    <rPh sb="5" eb="7">
      <t>ニュウリョク</t>
    </rPh>
    <phoneticPr fontId="23"/>
  </si>
  <si>
    <r>
      <t>←</t>
    </r>
    <r>
      <rPr>
        <b/>
        <sz val="11"/>
        <rFont val="ＭＳ Ｐ明朝"/>
        <family val="1"/>
        <charset val="128"/>
      </rPr>
      <t>月単位</t>
    </r>
    <r>
      <rPr>
        <sz val="11"/>
        <rFont val="ＭＳ Ｐ明朝"/>
        <family val="1"/>
        <charset val="128"/>
      </rPr>
      <t>で入力してください</t>
    </r>
    <rPh sb="1" eb="4">
      <t>ツキタンイ</t>
    </rPh>
    <rPh sb="5" eb="7">
      <t>ニュウリョク</t>
    </rPh>
    <phoneticPr fontId="23"/>
  </si>
  <si>
    <t>←全期間固定は「1」、10年毎見直しは「2」を入力してください</t>
    <rPh sb="1" eb="4">
      <t>ゼンキカン</t>
    </rPh>
    <rPh sb="4" eb="6">
      <t>コテイ</t>
    </rPh>
    <rPh sb="13" eb="14">
      <t>ネン</t>
    </rPh>
    <rPh sb="14" eb="15">
      <t>ゴト</t>
    </rPh>
    <rPh sb="15" eb="17">
      <t>ミナオ</t>
    </rPh>
    <rPh sb="23" eb="25">
      <t>ニュウリョク</t>
    </rPh>
    <phoneticPr fontId="23"/>
  </si>
  <si>
    <r>
      <t>←</t>
    </r>
    <r>
      <rPr>
        <b/>
        <sz val="11"/>
        <color indexed="12"/>
        <rFont val="ＭＳ Ｐ明朝"/>
        <family val="1"/>
        <charset val="128"/>
      </rPr>
      <t>直近金利</t>
    </r>
    <r>
      <rPr>
        <sz val="11"/>
        <rFont val="ＭＳ Ｐ明朝"/>
        <family val="1"/>
        <charset val="128"/>
      </rPr>
      <t>を入力してください</t>
    </r>
    <rPh sb="1" eb="2">
      <t>チョク</t>
    </rPh>
    <rPh sb="2" eb="3">
      <t>キン</t>
    </rPh>
    <rPh sb="3" eb="5">
      <t>キンリ</t>
    </rPh>
    <rPh sb="6" eb="8">
      <t>ニュウリョク</t>
    </rPh>
    <phoneticPr fontId="23"/>
  </si>
  <si>
    <r>
      <t>(※)老朽改築などによる無利子借入に該当する場合においても、借入金利へのオンコストによる保証人の免除をご選択されている場合は、</t>
    </r>
    <r>
      <rPr>
        <sz val="9"/>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23"/>
  </si>
  <si>
    <t>最多負担判定↓</t>
    <rPh sb="0" eb="2">
      <t>サイタ</t>
    </rPh>
    <rPh sb="2" eb="4">
      <t>フタン</t>
    </rPh>
    <rPh sb="4" eb="6">
      <t>ハンテイ</t>
    </rPh>
    <phoneticPr fontId="23"/>
  </si>
  <si>
    <t>年次</t>
    <rPh sb="0" eb="2">
      <t>ネンジ</t>
    </rPh>
    <phoneticPr fontId="23"/>
  </si>
  <si>
    <t>総額</t>
    <rPh sb="0" eb="2">
      <t>ソウガク</t>
    </rPh>
    <phoneticPr fontId="23"/>
  </si>
  <si>
    <t>１年次</t>
    <rPh sb="1" eb="3">
      <t>ネンジ</t>
    </rPh>
    <phoneticPr fontId="23"/>
  </si>
  <si>
    <t>２年次</t>
    <rPh sb="1" eb="3">
      <t>ネンジ</t>
    </rPh>
    <phoneticPr fontId="23"/>
  </si>
  <si>
    <t>３年次</t>
    <rPh sb="1" eb="3">
      <t>ネンジ</t>
    </rPh>
    <phoneticPr fontId="23"/>
  </si>
  <si>
    <t>４年次</t>
    <rPh sb="1" eb="3">
      <t>ネンジ</t>
    </rPh>
    <phoneticPr fontId="23"/>
  </si>
  <si>
    <t>最多利息</t>
    <rPh sb="0" eb="2">
      <t>サイタ</t>
    </rPh>
    <rPh sb="2" eb="4">
      <t>リソク</t>
    </rPh>
    <phoneticPr fontId="23"/>
  </si>
  <si>
    <t>最多元金</t>
    <rPh sb="0" eb="2">
      <t>サイタ</t>
    </rPh>
    <rPh sb="2" eb="4">
      <t>ガンキン</t>
    </rPh>
    <phoneticPr fontId="23"/>
  </si>
  <si>
    <t>２６年次目
↓</t>
    <rPh sb="2" eb="4">
      <t>ネンジ</t>
    </rPh>
    <rPh sb="4" eb="5">
      <t>メ</t>
    </rPh>
    <phoneticPr fontId="23"/>
  </si>
  <si>
    <t>２７年次目
↓</t>
    <rPh sb="2" eb="4">
      <t>ネンジ</t>
    </rPh>
    <rPh sb="4" eb="5">
      <t>メ</t>
    </rPh>
    <phoneticPr fontId="23"/>
  </si>
  <si>
    <t>２８年次目
↓</t>
    <rPh sb="2" eb="4">
      <t>ネンジ</t>
    </rPh>
    <rPh sb="4" eb="5">
      <t>メ</t>
    </rPh>
    <phoneticPr fontId="23"/>
  </si>
  <si>
    <t>２９年次目
↓</t>
    <rPh sb="2" eb="4">
      <t>ネンジ</t>
    </rPh>
    <rPh sb="4" eb="5">
      <t>メ</t>
    </rPh>
    <phoneticPr fontId="23"/>
  </si>
  <si>
    <t>３０年次目
↓</t>
    <rPh sb="2" eb="4">
      <t>ネンジ</t>
    </rPh>
    <rPh sb="4" eb="5">
      <t>メ</t>
    </rPh>
    <phoneticPr fontId="23"/>
  </si>
  <si>
    <t>３１年次目
↓</t>
    <rPh sb="2" eb="4">
      <t>ネンジ</t>
    </rPh>
    <rPh sb="4" eb="5">
      <t>メ</t>
    </rPh>
    <phoneticPr fontId="23"/>
  </si>
  <si>
    <t>３２年次目
↓</t>
    <rPh sb="2" eb="4">
      <t>ネンジ</t>
    </rPh>
    <rPh sb="4" eb="5">
      <t>メ</t>
    </rPh>
    <phoneticPr fontId="23"/>
  </si>
  <si>
    <t>３３年次目
↓</t>
    <rPh sb="2" eb="4">
      <t>ネンジ</t>
    </rPh>
    <rPh sb="4" eb="5">
      <t>メ</t>
    </rPh>
    <phoneticPr fontId="23"/>
  </si>
  <si>
    <t>３４年次目
↓</t>
    <rPh sb="2" eb="4">
      <t>ネンジ</t>
    </rPh>
    <rPh sb="4" eb="5">
      <t>メ</t>
    </rPh>
    <phoneticPr fontId="23"/>
  </si>
  <si>
    <t>３５年次目
↓</t>
    <rPh sb="2" eb="4">
      <t>ネンジ</t>
    </rPh>
    <rPh sb="4" eb="5">
      <t>メ</t>
    </rPh>
    <phoneticPr fontId="23"/>
  </si>
  <si>
    <t>３６年次目
↓</t>
    <rPh sb="2" eb="4">
      <t>ネンジ</t>
    </rPh>
    <rPh sb="4" eb="5">
      <t>メ</t>
    </rPh>
    <phoneticPr fontId="23"/>
  </si>
  <si>
    <t>３７年次目
↓</t>
    <rPh sb="2" eb="4">
      <t>ネンジ</t>
    </rPh>
    <rPh sb="4" eb="5">
      <t>メ</t>
    </rPh>
    <phoneticPr fontId="23"/>
  </si>
  <si>
    <t>３８年次目
↓</t>
    <rPh sb="2" eb="4">
      <t>ネンジ</t>
    </rPh>
    <rPh sb="4" eb="5">
      <t>メ</t>
    </rPh>
    <phoneticPr fontId="23"/>
  </si>
  <si>
    <t>３９年次目
↓</t>
    <rPh sb="2" eb="4">
      <t>ネンジ</t>
    </rPh>
    <rPh sb="4" eb="5">
      <t>メ</t>
    </rPh>
    <phoneticPr fontId="23"/>
  </si>
  <si>
    <t>（注）</t>
    <phoneticPr fontId="23"/>
  </si>
  <si>
    <r>
      <t>機構の貸付利率は随時改定がありますので、契約時の貸付金利は異なることがあります。なお、老朽改築などによる</t>
    </r>
    <r>
      <rPr>
        <u/>
        <sz val="8"/>
        <rFont val="ＭＳ 明朝"/>
        <family val="1"/>
        <charset val="128"/>
      </rPr>
      <t>無利子借入に該当する場合</t>
    </r>
    <r>
      <rPr>
        <sz val="8"/>
        <rFont val="ＭＳ 明朝"/>
        <family val="1"/>
        <charset val="128"/>
      </rPr>
      <t>においても、借入金利へのオンコストによる保証人の免除を選択されている場合は、</t>
    </r>
    <r>
      <rPr>
        <u/>
        <sz val="8"/>
        <rFont val="ＭＳ 明朝"/>
        <family val="1"/>
        <charset val="128"/>
      </rPr>
      <t>オンコスト分の利息はご負担いただくこととなります</t>
    </r>
    <r>
      <rPr>
        <sz val="8"/>
        <rFont val="ＭＳ 明朝"/>
        <family val="1"/>
        <charset val="128"/>
      </rPr>
      <t>のでご注意ください。</t>
    </r>
    <phoneticPr fontId="23"/>
  </si>
  <si>
    <t>　　　　</t>
    <phoneticPr fontId="23"/>
  </si>
  <si>
    <t>償還計画表(機構借入金用)</t>
    <rPh sb="0" eb="2">
      <t>ショウカン</t>
    </rPh>
    <rPh sb="6" eb="8">
      <t>キコウ</t>
    </rPh>
    <rPh sb="8" eb="10">
      <t>カリイレ</t>
    </rPh>
    <rPh sb="10" eb="11">
      <t>キン</t>
    </rPh>
    <rPh sb="11" eb="12">
      <t>ヨウ</t>
    </rPh>
    <phoneticPr fontId="23"/>
  </si>
  <si>
    <t>土地利用・建築規制に関する確認状況報告書</t>
    <rPh sb="0" eb="2">
      <t>トチ</t>
    </rPh>
    <rPh sb="2" eb="4">
      <t>リヨウ</t>
    </rPh>
    <rPh sb="5" eb="7">
      <t>ケンチク</t>
    </rPh>
    <rPh sb="7" eb="9">
      <t>キセイ</t>
    </rPh>
    <rPh sb="10" eb="11">
      <t>カン</t>
    </rPh>
    <rPh sb="13" eb="15">
      <t>カクニン</t>
    </rPh>
    <rPh sb="15" eb="17">
      <t>ジョウキョウ</t>
    </rPh>
    <rPh sb="17" eb="20">
      <t>ホウコクショ</t>
    </rPh>
    <phoneticPr fontId="3"/>
  </si>
  <si>
    <t>・確認内容</t>
    <rPh sb="1" eb="3">
      <t>カクニン</t>
    </rPh>
    <rPh sb="3" eb="5">
      <t>ナイヨウ</t>
    </rPh>
    <phoneticPr fontId="3"/>
  </si>
  <si>
    <t>確認先部署名</t>
    <rPh sb="0" eb="2">
      <t>カクニン</t>
    </rPh>
    <rPh sb="2" eb="3">
      <t>サキ</t>
    </rPh>
    <rPh sb="3" eb="5">
      <t>ブショ</t>
    </rPh>
    <rPh sb="5" eb="6">
      <t>メイ</t>
    </rPh>
    <phoneticPr fontId="3"/>
  </si>
  <si>
    <t>・確認結果</t>
    <rPh sb="1" eb="3">
      <t>カクニン</t>
    </rPh>
    <rPh sb="3" eb="5">
      <t>ケッカ</t>
    </rPh>
    <phoneticPr fontId="3"/>
  </si>
  <si>
    <t>確認方法（ 書類  ・ 口頭 ）</t>
    <rPh sb="0" eb="2">
      <t>カクニン</t>
    </rPh>
    <rPh sb="2" eb="4">
      <t>ホウホウ</t>
    </rPh>
    <rPh sb="6" eb="8">
      <t>ショルイ</t>
    </rPh>
    <rPh sb="12" eb="14">
      <t>コウトウ</t>
    </rPh>
    <phoneticPr fontId="3"/>
  </si>
  <si>
    <t>（確認書類の名称など）</t>
    <rPh sb="1" eb="3">
      <t>カクニン</t>
    </rPh>
    <rPh sb="3" eb="5">
      <t>ショルイ</t>
    </rPh>
    <rPh sb="6" eb="8">
      <t>メイショウ</t>
    </rPh>
    <phoneticPr fontId="3"/>
  </si>
  <si>
    <t>　（確認の結果，規制等あった場合の対応について記入）</t>
    <rPh sb="2" eb="4">
      <t>カクニン</t>
    </rPh>
    <rPh sb="5" eb="7">
      <t>ケッカ</t>
    </rPh>
    <rPh sb="8" eb="10">
      <t>キセイ</t>
    </rPh>
    <rPh sb="10" eb="11">
      <t>ナド</t>
    </rPh>
    <rPh sb="14" eb="16">
      <t>バアイ</t>
    </rPh>
    <rPh sb="17" eb="19">
      <t>タイオウ</t>
    </rPh>
    <rPh sb="23" eb="25">
      <t>キニュウ</t>
    </rPh>
    <phoneticPr fontId="3"/>
  </si>
  <si>
    <t>担当者名（役職名）</t>
    <rPh sb="0" eb="2">
      <t>タントウ</t>
    </rPh>
    <rPh sb="2" eb="3">
      <t>シャ</t>
    </rPh>
    <rPh sb="3" eb="4">
      <t>メイ</t>
    </rPh>
    <rPh sb="5" eb="7">
      <t>ヤクショク</t>
    </rPh>
    <rPh sb="7" eb="8">
      <t>メイ</t>
    </rPh>
    <phoneticPr fontId="3"/>
  </si>
  <si>
    <t>教育局文化財課</t>
    <rPh sb="0" eb="3">
      <t>キョウイクキョク</t>
    </rPh>
    <rPh sb="3" eb="6">
      <t>ブンカザイ</t>
    </rPh>
    <rPh sb="6" eb="7">
      <t>カ</t>
    </rPh>
    <phoneticPr fontId="3"/>
  </si>
  <si>
    <t>経済局農林土木課</t>
    <rPh sb="0" eb="2">
      <t>ケイザイ</t>
    </rPh>
    <rPh sb="2" eb="3">
      <t>キョク</t>
    </rPh>
    <rPh sb="3" eb="5">
      <t>ノウリン</t>
    </rPh>
    <rPh sb="5" eb="7">
      <t>ドボク</t>
    </rPh>
    <rPh sb="7" eb="8">
      <t>カ</t>
    </rPh>
    <phoneticPr fontId="3"/>
  </si>
  <si>
    <t>都市整備局開発調整課</t>
    <rPh sb="0" eb="2">
      <t>トシ</t>
    </rPh>
    <rPh sb="2" eb="4">
      <t>セイビ</t>
    </rPh>
    <rPh sb="4" eb="5">
      <t>キョク</t>
    </rPh>
    <rPh sb="5" eb="7">
      <t>カイハツ</t>
    </rPh>
    <rPh sb="7" eb="10">
      <t>チョウセイカ</t>
    </rPh>
    <phoneticPr fontId="3"/>
  </si>
  <si>
    <t>その他 （事業計画地が制限区域に指定されていないかの確認など）</t>
  </si>
  <si>
    <t xml:space="preserve">  「土地・建物の地番」には、地番のほかに（共有  持分○／○）と記載してください。</t>
    <rPh sb="3" eb="5">
      <t>トチ</t>
    </rPh>
    <rPh sb="6" eb="8">
      <t>タテモノ</t>
    </rPh>
    <rPh sb="9" eb="11">
      <t>チバン</t>
    </rPh>
    <rPh sb="15" eb="17">
      <t>チバン</t>
    </rPh>
    <rPh sb="22" eb="24">
      <t>キョウユウ</t>
    </rPh>
    <rPh sb="26" eb="28">
      <t>モチブン</t>
    </rPh>
    <rPh sb="33" eb="35">
      <t>キサイ</t>
    </rPh>
    <phoneticPr fontId="3"/>
  </si>
  <si>
    <t xml:space="preserve">  「面積」には、他の共有者の分も含めた全体の面積を記載してください。</t>
    <rPh sb="3" eb="5">
      <t>メンセキ</t>
    </rPh>
    <rPh sb="9" eb="10">
      <t>タ</t>
    </rPh>
    <rPh sb="11" eb="14">
      <t>キョウユウシャ</t>
    </rPh>
    <rPh sb="15" eb="16">
      <t>ブン</t>
    </rPh>
    <rPh sb="17" eb="18">
      <t>フク</t>
    </rPh>
    <rPh sb="20" eb="22">
      <t>ゼンタイ</t>
    </rPh>
    <rPh sb="23" eb="25">
      <t>メンセキ</t>
    </rPh>
    <rPh sb="26" eb="28">
      <t>キサイ</t>
    </rPh>
    <phoneticPr fontId="3"/>
  </si>
  <si>
    <t xml:space="preserve">  「評価額」には、評価額を当該持分で按分した金額を記載してください。</t>
    <rPh sb="3" eb="6">
      <t>ヒョウカガク</t>
    </rPh>
    <rPh sb="10" eb="13">
      <t>ヒョウカガク</t>
    </rPh>
    <rPh sb="14" eb="16">
      <t>トウガイ</t>
    </rPh>
    <rPh sb="16" eb="18">
      <t>モチブン</t>
    </rPh>
    <rPh sb="19" eb="21">
      <t>アンブン</t>
    </rPh>
    <rPh sb="23" eb="25">
      <t>キンガク</t>
    </rPh>
    <phoneticPr fontId="3"/>
  </si>
  <si>
    <t xml:space="preserve">  贈与者が同一の相手から複数の借入を行っている場合は、それぞれ別段に記入してください。</t>
    <rPh sb="2" eb="5">
      <t>ゾウヨシャ</t>
    </rPh>
    <rPh sb="6" eb="8">
      <t>ドウイツ</t>
    </rPh>
    <rPh sb="9" eb="11">
      <t>アイテ</t>
    </rPh>
    <rPh sb="13" eb="15">
      <t>フクスウ</t>
    </rPh>
    <rPh sb="16" eb="18">
      <t>カリイレ</t>
    </rPh>
    <rPh sb="19" eb="20">
      <t>オコナ</t>
    </rPh>
    <rPh sb="24" eb="26">
      <t>バアイ</t>
    </rPh>
    <rPh sb="32" eb="34">
      <t>ベツダン</t>
    </rPh>
    <rPh sb="35" eb="37">
      <t>キニュウ</t>
    </rPh>
    <phoneticPr fontId="3"/>
  </si>
  <si>
    <t>　　提出してください。</t>
    <rPh sb="2" eb="4">
      <t>テイシュツ</t>
    </rPh>
    <phoneticPr fontId="3"/>
  </si>
  <si>
    <t>※　確認する際に、使用した資料や確認先から受領した資料等、参考となる資料がある場合は，この報告書に添付して</t>
    <rPh sb="2" eb="4">
      <t>カクニン</t>
    </rPh>
    <rPh sb="6" eb="7">
      <t>サイ</t>
    </rPh>
    <rPh sb="9" eb="11">
      <t>シヨウ</t>
    </rPh>
    <rPh sb="13" eb="15">
      <t>シリョウ</t>
    </rPh>
    <rPh sb="16" eb="18">
      <t>カクニン</t>
    </rPh>
    <rPh sb="18" eb="19">
      <t>サキ</t>
    </rPh>
    <rPh sb="21" eb="23">
      <t>ジュリョウ</t>
    </rPh>
    <rPh sb="25" eb="27">
      <t>シリョウ</t>
    </rPh>
    <rPh sb="27" eb="28">
      <t>ナド</t>
    </rPh>
    <rPh sb="29" eb="31">
      <t>サンコウ</t>
    </rPh>
    <rPh sb="34" eb="36">
      <t>シリョウ</t>
    </rPh>
    <rPh sb="39" eb="41">
      <t>バアイ</t>
    </rPh>
    <rPh sb="45" eb="48">
      <t>ホウコクショ</t>
    </rPh>
    <phoneticPr fontId="3"/>
  </si>
  <si>
    <t>既存施設の償還計画書（施設毎の個票）</t>
    <rPh sb="0" eb="2">
      <t>キゾン</t>
    </rPh>
    <rPh sb="2" eb="4">
      <t>シセツ</t>
    </rPh>
    <rPh sb="11" eb="13">
      <t>シセツ</t>
    </rPh>
    <rPh sb="13" eb="14">
      <t>ゴト</t>
    </rPh>
    <rPh sb="15" eb="16">
      <t>コ</t>
    </rPh>
    <rPh sb="16" eb="17">
      <t>ヒョウ</t>
    </rPh>
    <phoneticPr fontId="3"/>
  </si>
  <si>
    <t>上記の内容については事実と相違ありません。</t>
    <rPh sb="0" eb="2">
      <t>ジョウキ</t>
    </rPh>
    <rPh sb="3" eb="5">
      <t>ナイヨウ</t>
    </rPh>
    <rPh sb="10" eb="12">
      <t>ジジツ</t>
    </rPh>
    <rPh sb="13" eb="15">
      <t>ソウイ</t>
    </rPh>
    <phoneticPr fontId="3"/>
  </si>
  <si>
    <t>(単位：千円)</t>
    <rPh sb="1" eb="3">
      <t>タンイ</t>
    </rPh>
    <rPh sb="4" eb="5">
      <t>セン</t>
    </rPh>
    <rPh sb="5" eb="6">
      <t>エン</t>
    </rPh>
    <phoneticPr fontId="23"/>
  </si>
  <si>
    <t>１</t>
    <phoneticPr fontId="3"/>
  </si>
  <si>
    <t>２</t>
    <phoneticPr fontId="3"/>
  </si>
  <si>
    <t>(１)</t>
    <phoneticPr fontId="3"/>
  </si>
  <si>
    <t>３</t>
    <phoneticPr fontId="3"/>
  </si>
  <si>
    <t>(２)</t>
    <phoneticPr fontId="3"/>
  </si>
  <si>
    <t xml:space="preserve">  資金計画書又は事業予定地確保において、個人から贈与を受けることを予定している場合は、贈与者全員について作成してください。</t>
    <rPh sb="2" eb="4">
      <t>シキン</t>
    </rPh>
    <rPh sb="4" eb="6">
      <t>ケイカク</t>
    </rPh>
    <rPh sb="6" eb="7">
      <t>ショ</t>
    </rPh>
    <rPh sb="7" eb="8">
      <t>マタ</t>
    </rPh>
    <rPh sb="9" eb="11">
      <t>ジギョウ</t>
    </rPh>
    <rPh sb="11" eb="14">
      <t>ヨテイチ</t>
    </rPh>
    <rPh sb="14" eb="16">
      <t>カクホ</t>
    </rPh>
    <rPh sb="21" eb="23">
      <t>コジン</t>
    </rPh>
    <rPh sb="25" eb="27">
      <t>ゾウヨ</t>
    </rPh>
    <rPh sb="28" eb="29">
      <t>ウ</t>
    </rPh>
    <rPh sb="34" eb="36">
      <t>ヨテイ</t>
    </rPh>
    <rPh sb="40" eb="42">
      <t>バアイ</t>
    </rPh>
    <rPh sb="44" eb="47">
      <t>ゾウヨシャ</t>
    </rPh>
    <rPh sb="47" eb="49">
      <t>ゼンイン</t>
    </rPh>
    <rPh sb="53" eb="55">
      <t>サクセイ</t>
    </rPh>
    <phoneticPr fontId="3"/>
  </si>
  <si>
    <t>(３)</t>
    <phoneticPr fontId="3"/>
  </si>
  <si>
    <t>４</t>
    <phoneticPr fontId="3"/>
  </si>
  <si>
    <t>５</t>
    <phoneticPr fontId="3"/>
  </si>
  <si>
    <t>　事業計画地の権利関係の確認</t>
    <rPh sb="1" eb="3">
      <t>ジギョウ</t>
    </rPh>
    <rPh sb="3" eb="5">
      <t>ケイカク</t>
    </rPh>
    <rPh sb="5" eb="6">
      <t>チ</t>
    </rPh>
    <rPh sb="7" eb="9">
      <t>ケンリ</t>
    </rPh>
    <rPh sb="9" eb="11">
      <t>カンケイ</t>
    </rPh>
    <rPh sb="12" eb="14">
      <t>カクニン</t>
    </rPh>
    <phoneticPr fontId="3"/>
  </si>
  <si>
    <t>　みどりの基本計画</t>
    <rPh sb="5" eb="7">
      <t>キホン</t>
    </rPh>
    <rPh sb="7" eb="9">
      <t>ケイカク</t>
    </rPh>
    <phoneticPr fontId="3"/>
  </si>
  <si>
    <t>　土地利用調整制度の手続</t>
    <rPh sb="1" eb="3">
      <t>トチ</t>
    </rPh>
    <rPh sb="3" eb="5">
      <t>リヨウ</t>
    </rPh>
    <rPh sb="5" eb="7">
      <t>チョウセイ</t>
    </rPh>
    <rPh sb="7" eb="9">
      <t>セイド</t>
    </rPh>
    <rPh sb="10" eb="12">
      <t>テツヅ</t>
    </rPh>
    <phoneticPr fontId="3"/>
  </si>
  <si>
    <t>　開発許可の手続き</t>
    <rPh sb="1" eb="3">
      <t>カイハツ</t>
    </rPh>
    <rPh sb="3" eb="5">
      <t>キョカ</t>
    </rPh>
    <rPh sb="6" eb="8">
      <t>テツヅ</t>
    </rPh>
    <phoneticPr fontId="3"/>
  </si>
  <si>
    <t>　用途地域等の状況</t>
    <rPh sb="1" eb="3">
      <t>ヨウト</t>
    </rPh>
    <rPh sb="3" eb="5">
      <t>チイキ</t>
    </rPh>
    <rPh sb="5" eb="6">
      <t>ナド</t>
    </rPh>
    <rPh sb="7" eb="9">
      <t>ジョウキョウ</t>
    </rPh>
    <phoneticPr fontId="3"/>
  </si>
  <si>
    <t>　敷地に接する道路の状況等の確認</t>
    <rPh sb="1" eb="3">
      <t>シキチ</t>
    </rPh>
    <rPh sb="4" eb="5">
      <t>セッ</t>
    </rPh>
    <rPh sb="7" eb="9">
      <t>ドウロ</t>
    </rPh>
    <rPh sb="10" eb="12">
      <t>ジョウキョウ</t>
    </rPh>
    <rPh sb="12" eb="13">
      <t>トウ</t>
    </rPh>
    <rPh sb="14" eb="16">
      <t>カクニン</t>
    </rPh>
    <phoneticPr fontId="3"/>
  </si>
  <si>
    <t>　法定外公共物（青線・赤線）有無等の確認</t>
    <rPh sb="1" eb="4">
      <t>ホウテイガイ</t>
    </rPh>
    <rPh sb="4" eb="6">
      <t>コウキョウ</t>
    </rPh>
    <rPh sb="6" eb="7">
      <t>モノ</t>
    </rPh>
    <rPh sb="8" eb="9">
      <t>アオ</t>
    </rPh>
    <rPh sb="9" eb="10">
      <t>セン</t>
    </rPh>
    <rPh sb="11" eb="13">
      <t>アカセン</t>
    </rPh>
    <rPh sb="14" eb="16">
      <t>ウム</t>
    </rPh>
    <rPh sb="16" eb="17">
      <t>トウ</t>
    </rPh>
    <rPh sb="18" eb="20">
      <t>カクニン</t>
    </rPh>
    <phoneticPr fontId="3"/>
  </si>
  <si>
    <t>　下水道の整備（汚水処理）等について</t>
    <rPh sb="1" eb="4">
      <t>ゲスイドウ</t>
    </rPh>
    <rPh sb="5" eb="7">
      <t>セイビ</t>
    </rPh>
    <rPh sb="8" eb="10">
      <t>オスイ</t>
    </rPh>
    <rPh sb="10" eb="12">
      <t>ショリ</t>
    </rPh>
    <rPh sb="13" eb="14">
      <t>トウ</t>
    </rPh>
    <phoneticPr fontId="3"/>
  </si>
  <si>
    <t>　予定地周辺における，河川・水路等と建設計画との兼ね合いの確認</t>
    <rPh sb="1" eb="4">
      <t>ヨテイチ</t>
    </rPh>
    <rPh sb="4" eb="6">
      <t>シュウヘン</t>
    </rPh>
    <rPh sb="11" eb="13">
      <t>カセン</t>
    </rPh>
    <rPh sb="14" eb="16">
      <t>スイロ</t>
    </rPh>
    <rPh sb="16" eb="17">
      <t>トウ</t>
    </rPh>
    <rPh sb="18" eb="20">
      <t>ケンセツ</t>
    </rPh>
    <rPh sb="20" eb="22">
      <t>ケイカク</t>
    </rPh>
    <rPh sb="24" eb="25">
      <t>カ</t>
    </rPh>
    <rPh sb="26" eb="27">
      <t>ア</t>
    </rPh>
    <rPh sb="29" eb="31">
      <t>カクニン</t>
    </rPh>
    <phoneticPr fontId="3"/>
  </si>
  <si>
    <t>　立木伐採届出と林地開発許可等の確認</t>
    <rPh sb="1" eb="3">
      <t>タチキ</t>
    </rPh>
    <rPh sb="3" eb="5">
      <t>バッサイ</t>
    </rPh>
    <rPh sb="5" eb="7">
      <t>トドケデ</t>
    </rPh>
    <rPh sb="8" eb="10">
      <t>リンチ</t>
    </rPh>
    <rPh sb="10" eb="12">
      <t>カイハツ</t>
    </rPh>
    <rPh sb="12" eb="13">
      <t>モト</t>
    </rPh>
    <rPh sb="13" eb="14">
      <t>カ</t>
    </rPh>
    <rPh sb="14" eb="15">
      <t>トウ</t>
    </rPh>
    <rPh sb="16" eb="18">
      <t>カクニン</t>
    </rPh>
    <phoneticPr fontId="3"/>
  </si>
  <si>
    <t>看護職員</t>
    <rPh sb="0" eb="2">
      <t>カンゴ</t>
    </rPh>
    <rPh sb="2" eb="4">
      <t>ショクイン</t>
    </rPh>
    <phoneticPr fontId="3"/>
  </si>
  <si>
    <t>　　　</t>
    <phoneticPr fontId="3"/>
  </si>
  <si>
    <t>％</t>
    <phoneticPr fontId="3"/>
  </si>
  <si>
    <t>㎡</t>
    <phoneticPr fontId="3"/>
  </si>
  <si>
    <t>建設局百年の杜推進課</t>
    <rPh sb="0" eb="3">
      <t>ケンセツキョク</t>
    </rPh>
    <rPh sb="3" eb="5">
      <t>ヒャクネン</t>
    </rPh>
    <rPh sb="6" eb="7">
      <t>モリ</t>
    </rPh>
    <rPh sb="7" eb="9">
      <t>スイシン</t>
    </rPh>
    <rPh sb="9" eb="10">
      <t>カ</t>
    </rPh>
    <phoneticPr fontId="3"/>
  </si>
  <si>
    <t>(施設名称:                               )</t>
    <rPh sb="1" eb="3">
      <t>シセツ</t>
    </rPh>
    <rPh sb="3" eb="5">
      <t>メイショウ</t>
    </rPh>
    <phoneticPr fontId="3"/>
  </si>
  <si>
    <t>当初借入額合計</t>
    <rPh sb="0" eb="2">
      <t>トウショ</t>
    </rPh>
    <rPh sb="2" eb="4">
      <t>カリイレ</t>
    </rPh>
    <rPh sb="4" eb="5">
      <t>ガク</t>
    </rPh>
    <rPh sb="5" eb="7">
      <t>ゴウケイ</t>
    </rPh>
    <phoneticPr fontId="3"/>
  </si>
  <si>
    <t>償　　還　　額</t>
  </si>
  <si>
    <t>元　　金</t>
  </si>
  <si>
    <t>合　計</t>
  </si>
  <si>
    <t>償還財源充当内訳</t>
  </si>
  <si>
    <t>区役所街並み形成課</t>
    <rPh sb="0" eb="3">
      <t>クヤクショ</t>
    </rPh>
    <rPh sb="3" eb="5">
      <t>マチナ</t>
    </rPh>
    <rPh sb="6" eb="8">
      <t>ケイセイ</t>
    </rPh>
    <rPh sb="8" eb="9">
      <t>カ</t>
    </rPh>
    <phoneticPr fontId="3"/>
  </si>
  <si>
    <t>元　金</t>
  </si>
  <si>
    <t>利　息</t>
  </si>
  <si>
    <t>月賦償還用</t>
    <rPh sb="0" eb="2">
      <t>ゲップ</t>
    </rPh>
    <rPh sb="2" eb="5">
      <t>ショウカンヨウ</t>
    </rPh>
    <phoneticPr fontId="23"/>
  </si>
  <si>
    <t>借入申込額：</t>
    <rPh sb="0" eb="2">
      <t>カリイレ</t>
    </rPh>
    <rPh sb="2" eb="4">
      <t>モウシコミ</t>
    </rPh>
    <rPh sb="4" eb="5">
      <t>ガク</t>
    </rPh>
    <phoneticPr fontId="23"/>
  </si>
  <si>
    <t>千円、試算金利：</t>
    <rPh sb="0" eb="2">
      <t>センエン</t>
    </rPh>
    <phoneticPr fontId="23"/>
  </si>
  <si>
    <t>％</t>
    <phoneticPr fontId="23"/>
  </si>
  <si>
    <t>⇓　作成支援領域　⇓</t>
    <rPh sb="2" eb="4">
      <t>サクセイ</t>
    </rPh>
    <rPh sb="4" eb="6">
      <t>シエン</t>
    </rPh>
    <rPh sb="6" eb="8">
      <t>リョウイキ</t>
    </rPh>
    <phoneticPr fontId="23"/>
  </si>
  <si>
    <t>(金額単位：千円)</t>
    <rPh sb="1" eb="3">
      <t>キンガク</t>
    </rPh>
    <rPh sb="3" eb="5">
      <t>タンイ</t>
    </rPh>
    <rPh sb="6" eb="8">
      <t>センエン</t>
    </rPh>
    <phoneticPr fontId="23"/>
  </si>
  <si>
    <t>償還
回次</t>
    <rPh sb="3" eb="4">
      <t>カイ</t>
    </rPh>
    <phoneticPr fontId="23"/>
  </si>
  <si>
    <t>合 計</t>
    <rPh sb="0" eb="1">
      <t>ゴウ</t>
    </rPh>
    <rPh sb="2" eb="3">
      <t>ケイ</t>
    </rPh>
    <phoneticPr fontId="23"/>
  </si>
  <si>
    <t>各年次の
合計額</t>
    <rPh sb="0" eb="3">
      <t>カクネンジ</t>
    </rPh>
    <rPh sb="5" eb="6">
      <t>ゴウ</t>
    </rPh>
    <rPh sb="6" eb="7">
      <t>ケイ</t>
    </rPh>
    <rPh sb="7" eb="8">
      <t>ガク</t>
    </rPh>
    <phoneticPr fontId="23"/>
  </si>
  <si>
    <t>計</t>
    <rPh sb="0" eb="1">
      <t>ケイ</t>
    </rPh>
    <phoneticPr fontId="23"/>
  </si>
  <si>
    <t>千円未満は
四捨五入</t>
    <phoneticPr fontId="23"/>
  </si>
  <si>
    <t>有利子分</t>
    <phoneticPr fontId="23"/>
  </si>
  <si>
    <r>
      <t>無利子分</t>
    </r>
    <r>
      <rPr>
        <sz val="6"/>
        <rFont val="ＭＳ 明朝"/>
        <family val="1"/>
        <charset val="128"/>
      </rPr>
      <t>(※)</t>
    </r>
    <rPh sb="0" eb="1">
      <t>ム</t>
    </rPh>
    <phoneticPr fontId="23"/>
  </si>
  <si>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23"/>
  </si>
  <si>
    <t>１年次目
↓</t>
    <rPh sb="1" eb="3">
      <t>ネンジ</t>
    </rPh>
    <rPh sb="3" eb="4">
      <t>メ</t>
    </rPh>
    <phoneticPr fontId="23"/>
  </si>
  <si>
    <t>←入力しないでください</t>
    <rPh sb="1" eb="3">
      <t>ニュウリョク</t>
    </rPh>
    <phoneticPr fontId="23"/>
  </si>
  <si>
    <t>有利子初回元金</t>
    <rPh sb="0" eb="3">
      <t>ユウリシ</t>
    </rPh>
    <rPh sb="3" eb="5">
      <t>ショカイ</t>
    </rPh>
    <rPh sb="5" eb="7">
      <t>ガンキン</t>
    </rPh>
    <phoneticPr fontId="23"/>
  </si>
  <si>
    <t>有利子均等元金</t>
    <rPh sb="0" eb="3">
      <t>ユウリシ</t>
    </rPh>
    <rPh sb="3" eb="5">
      <t>キントウ</t>
    </rPh>
    <rPh sb="5" eb="7">
      <t>ガンキン</t>
    </rPh>
    <phoneticPr fontId="23"/>
  </si>
  <si>
    <t>　無利子分(※)</t>
    <rPh sb="1" eb="4">
      <t>ムリシ</t>
    </rPh>
    <rPh sb="4" eb="5">
      <t>ブン</t>
    </rPh>
    <phoneticPr fontId="23"/>
  </si>
  <si>
    <t>金利（％）</t>
    <rPh sb="0" eb="2">
      <t>キンリ</t>
    </rPh>
    <phoneticPr fontId="23"/>
  </si>
  <si>
    <t>元金割合</t>
    <rPh sb="0" eb="2">
      <t>ガンキン</t>
    </rPh>
    <rPh sb="2" eb="4">
      <t>ワリアイ</t>
    </rPh>
    <phoneticPr fontId="23"/>
  </si>
  <si>
    <t xml:space="preserve"> 元金</t>
    <rPh sb="1" eb="3">
      <t>ガンキン</t>
    </rPh>
    <phoneticPr fontId="23"/>
  </si>
  <si>
    <t>利息割合</t>
    <rPh sb="0" eb="2">
      <t>リソク</t>
    </rPh>
    <rPh sb="2" eb="4">
      <t>ワリアイ</t>
    </rPh>
    <phoneticPr fontId="23"/>
  </si>
  <si>
    <t xml:space="preserve"> 利息</t>
    <rPh sb="1" eb="3">
      <t>リソク</t>
    </rPh>
    <phoneticPr fontId="23"/>
  </si>
  <si>
    <t>２年次目
↓</t>
    <rPh sb="1" eb="3">
      <t>ネンジ</t>
    </rPh>
    <rPh sb="3" eb="4">
      <t>メ</t>
    </rPh>
    <phoneticPr fontId="23"/>
  </si>
  <si>
    <t>３年次目
↓</t>
    <rPh sb="1" eb="3">
      <t>ネンジ</t>
    </rPh>
    <rPh sb="3" eb="4">
      <t>メ</t>
    </rPh>
    <phoneticPr fontId="23"/>
  </si>
  <si>
    <t>４年次目
↓</t>
    <rPh sb="1" eb="3">
      <t>ネンジ</t>
    </rPh>
    <rPh sb="3" eb="4">
      <t>メ</t>
    </rPh>
    <phoneticPr fontId="23"/>
  </si>
  <si>
    <t>５年次目
↓</t>
    <rPh sb="1" eb="3">
      <t>ネンジ</t>
    </rPh>
    <rPh sb="3" eb="4">
      <t>メ</t>
    </rPh>
    <phoneticPr fontId="23"/>
  </si>
  <si>
    <t>６年次目
↓</t>
    <rPh sb="1" eb="3">
      <t>ネンジ</t>
    </rPh>
    <rPh sb="3" eb="4">
      <t>メ</t>
    </rPh>
    <phoneticPr fontId="23"/>
  </si>
  <si>
    <t>７年次目
↓</t>
    <rPh sb="1" eb="3">
      <t>ネンジ</t>
    </rPh>
    <rPh sb="3" eb="4">
      <t>メ</t>
    </rPh>
    <phoneticPr fontId="23"/>
  </si>
  <si>
    <t>８年次目
↓</t>
    <rPh sb="1" eb="3">
      <t>ネンジ</t>
    </rPh>
    <rPh sb="3" eb="4">
      <t>メ</t>
    </rPh>
    <phoneticPr fontId="23"/>
  </si>
  <si>
    <t>９年次目
↓</t>
    <rPh sb="1" eb="3">
      <t>ネンジ</t>
    </rPh>
    <rPh sb="3" eb="4">
      <t>メ</t>
    </rPh>
    <phoneticPr fontId="23"/>
  </si>
  <si>
    <t>１０年次目
↓</t>
    <rPh sb="2" eb="4">
      <t>ネンジ</t>
    </rPh>
    <rPh sb="4" eb="5">
      <t>メ</t>
    </rPh>
    <phoneticPr fontId="23"/>
  </si>
  <si>
    <t>１１年次目
↓</t>
    <rPh sb="2" eb="4">
      <t>ネンジ</t>
    </rPh>
    <rPh sb="4" eb="5">
      <t>メ</t>
    </rPh>
    <phoneticPr fontId="23"/>
  </si>
  <si>
    <t>１２年次目
↓</t>
    <rPh sb="2" eb="4">
      <t>ネンジ</t>
    </rPh>
    <rPh sb="4" eb="5">
      <t>メ</t>
    </rPh>
    <phoneticPr fontId="23"/>
  </si>
  <si>
    <t>１３年次目
↓</t>
    <rPh sb="2" eb="4">
      <t>ネンジ</t>
    </rPh>
    <rPh sb="4" eb="5">
      <t>メ</t>
    </rPh>
    <phoneticPr fontId="23"/>
  </si>
  <si>
    <t>１４年次目
↓</t>
    <rPh sb="2" eb="4">
      <t>ネンジ</t>
    </rPh>
    <rPh sb="4" eb="5">
      <t>メ</t>
    </rPh>
    <phoneticPr fontId="23"/>
  </si>
  <si>
    <t>１５年次目
↓</t>
    <rPh sb="2" eb="4">
      <t>ネンジ</t>
    </rPh>
    <rPh sb="4" eb="5">
      <t>メ</t>
    </rPh>
    <phoneticPr fontId="23"/>
  </si>
  <si>
    <t>１６年次目
↓</t>
    <rPh sb="2" eb="4">
      <t>ネンジ</t>
    </rPh>
    <rPh sb="4" eb="5">
      <t>メ</t>
    </rPh>
    <phoneticPr fontId="23"/>
  </si>
  <si>
    <t>１７年次目
↓</t>
    <rPh sb="2" eb="4">
      <t>ネンジ</t>
    </rPh>
    <rPh sb="4" eb="5">
      <t>メ</t>
    </rPh>
    <phoneticPr fontId="23"/>
  </si>
  <si>
    <t>１８年次目
↓</t>
    <rPh sb="2" eb="4">
      <t>ネンジ</t>
    </rPh>
    <rPh sb="4" eb="5">
      <t>メ</t>
    </rPh>
    <phoneticPr fontId="23"/>
  </si>
  <si>
    <t>１９年次目
↓</t>
    <rPh sb="2" eb="4">
      <t>ネンジ</t>
    </rPh>
    <rPh sb="4" eb="5">
      <t>メ</t>
    </rPh>
    <phoneticPr fontId="23"/>
  </si>
  <si>
    <t>２０年次目
↓</t>
    <rPh sb="2" eb="4">
      <t>ネンジ</t>
    </rPh>
    <rPh sb="4" eb="5">
      <t>メ</t>
    </rPh>
    <phoneticPr fontId="23"/>
  </si>
  <si>
    <t>２１年次目
↓</t>
    <rPh sb="2" eb="4">
      <t>ネンジ</t>
    </rPh>
    <rPh sb="4" eb="5">
      <t>メ</t>
    </rPh>
    <phoneticPr fontId="23"/>
  </si>
  <si>
    <t>２２年次目
↓</t>
    <rPh sb="2" eb="4">
      <t>ネンジ</t>
    </rPh>
    <rPh sb="4" eb="5">
      <t>メ</t>
    </rPh>
    <phoneticPr fontId="23"/>
  </si>
  <si>
    <t>２３年次目
↓</t>
    <rPh sb="2" eb="4">
      <t>ネンジ</t>
    </rPh>
    <rPh sb="4" eb="5">
      <t>メ</t>
    </rPh>
    <phoneticPr fontId="23"/>
  </si>
  <si>
    <t>２４年次目
↓</t>
    <rPh sb="2" eb="4">
      <t>ネンジ</t>
    </rPh>
    <rPh sb="4" eb="5">
      <t>メ</t>
    </rPh>
    <phoneticPr fontId="23"/>
  </si>
  <si>
    <t>２５年次目
↓</t>
    <rPh sb="2" eb="4">
      <t>ネンジ</t>
    </rPh>
    <rPh sb="4" eb="5">
      <t>メ</t>
    </rPh>
    <phoneticPr fontId="23"/>
  </si>
  <si>
    <t>千円</t>
    <rPh sb="0" eb="1">
      <t>セン</t>
    </rPh>
    <rPh sb="1" eb="2">
      <t>エン</t>
    </rPh>
    <phoneticPr fontId="23"/>
  </si>
  <si>
    <t>区役所街並み形成課・道路課</t>
    <rPh sb="0" eb="3">
      <t>クヤクショ</t>
    </rPh>
    <rPh sb="3" eb="5">
      <t>マチナ</t>
    </rPh>
    <rPh sb="6" eb="8">
      <t>ケイセイ</t>
    </rPh>
    <rPh sb="8" eb="9">
      <t>カ</t>
    </rPh>
    <rPh sb="10" eb="12">
      <t>ドウロ</t>
    </rPh>
    <rPh sb="12" eb="13">
      <t>カ</t>
    </rPh>
    <phoneticPr fontId="3"/>
  </si>
  <si>
    <t>◎　埋蔵文化財の調査の要否</t>
    <rPh sb="2" eb="4">
      <t>マイゾウ</t>
    </rPh>
    <rPh sb="4" eb="7">
      <t>ブンカザイ</t>
    </rPh>
    <rPh sb="8" eb="10">
      <t>チョウサ</t>
    </rPh>
    <rPh sb="11" eb="13">
      <t>ヨウヒ</t>
    </rPh>
    <phoneticPr fontId="3"/>
  </si>
  <si>
    <t>建設局下水道計画課　他</t>
    <rPh sb="0" eb="2">
      <t>ケンセツ</t>
    </rPh>
    <rPh sb="2" eb="3">
      <t>キョク</t>
    </rPh>
    <rPh sb="3" eb="6">
      <t>ゲスイドウ</t>
    </rPh>
    <rPh sb="6" eb="9">
      <t>ケイカクカ</t>
    </rPh>
    <rPh sb="10" eb="11">
      <t>ホカ</t>
    </rPh>
    <phoneticPr fontId="3"/>
  </si>
  <si>
    <t>◎　都市ガス・上水道の供給状況の確認</t>
    <rPh sb="2" eb="4">
      <t>トシ</t>
    </rPh>
    <rPh sb="7" eb="8">
      <t>ジョウ</t>
    </rPh>
    <rPh sb="8" eb="10">
      <t>スイドウ</t>
    </rPh>
    <rPh sb="11" eb="13">
      <t>キョウキュウ</t>
    </rPh>
    <rPh sb="13" eb="15">
      <t>ジョウキョウ</t>
    </rPh>
    <rPh sb="16" eb="18">
      <t>カクニン</t>
    </rPh>
    <phoneticPr fontId="3"/>
  </si>
  <si>
    <t>寄付者名</t>
    <rPh sb="0" eb="2">
      <t>キフ</t>
    </rPh>
    <rPh sb="2" eb="3">
      <t>シャ</t>
    </rPh>
    <rPh sb="3" eb="4">
      <t>メイ</t>
    </rPh>
    <phoneticPr fontId="3"/>
  </si>
  <si>
    <t>寄付者別充当額内訳</t>
    <rPh sb="0" eb="2">
      <t>キフ</t>
    </rPh>
    <rPh sb="2" eb="3">
      <t>シャ</t>
    </rPh>
    <rPh sb="3" eb="4">
      <t>ベツ</t>
    </rPh>
    <rPh sb="4" eb="6">
      <t>ジュウトウ</t>
    </rPh>
    <rPh sb="6" eb="7">
      <t>ガク</t>
    </rPh>
    <rPh sb="7" eb="9">
      <t>ウチワケ</t>
    </rPh>
    <phoneticPr fontId="3"/>
  </si>
  <si>
    <t>既存施設の償還計画集計表</t>
    <rPh sb="0" eb="2">
      <t>キゾン</t>
    </rPh>
    <rPh sb="2" eb="4">
      <t>シセツ</t>
    </rPh>
    <phoneticPr fontId="3"/>
  </si>
  <si>
    <t>1．年次別償還額及び充当財源別金額内訳</t>
    <rPh sb="2" eb="4">
      <t>ネンジ</t>
    </rPh>
    <rPh sb="4" eb="5">
      <t>ベツ</t>
    </rPh>
    <rPh sb="5" eb="7">
      <t>ショウカン</t>
    </rPh>
    <rPh sb="7" eb="8">
      <t>ガク</t>
    </rPh>
    <rPh sb="8" eb="9">
      <t>オヨ</t>
    </rPh>
    <rPh sb="10" eb="12">
      <t>ジュウトウ</t>
    </rPh>
    <rPh sb="12" eb="14">
      <t>ザイゲン</t>
    </rPh>
    <rPh sb="14" eb="15">
      <t>ベツ</t>
    </rPh>
    <rPh sb="15" eb="17">
      <t>キンガク</t>
    </rPh>
    <rPh sb="17" eb="19">
      <t>ウチワケ</t>
    </rPh>
    <phoneticPr fontId="3"/>
  </si>
  <si>
    <t>確認内容及び確認結果</t>
    <phoneticPr fontId="3"/>
  </si>
  <si>
    <t>・確認内容（当権等第三者の権利が設定されていないか）</t>
    <rPh sb="1" eb="3">
      <t>カクニン</t>
    </rPh>
    <rPh sb="3" eb="5">
      <t>ナイヨウ</t>
    </rPh>
    <phoneticPr fontId="3"/>
  </si>
  <si>
    <t>・確認内容（条例に基づく土地利用方針等）</t>
    <rPh sb="1" eb="3">
      <t>カクニン</t>
    </rPh>
    <rPh sb="3" eb="5">
      <t>ナイヨウ</t>
    </rPh>
    <rPh sb="6" eb="8">
      <t>ジョウレイ</t>
    </rPh>
    <rPh sb="9" eb="10">
      <t>モト</t>
    </rPh>
    <rPh sb="18" eb="19">
      <t>トウ</t>
    </rPh>
    <phoneticPr fontId="3"/>
  </si>
  <si>
    <t>・確認内容（計画地において施設建設の可能性の有無等）</t>
    <rPh sb="1" eb="3">
      <t>カクニン</t>
    </rPh>
    <rPh sb="3" eb="5">
      <t>ナイヨウ</t>
    </rPh>
    <rPh sb="6" eb="8">
      <t>ケイカク</t>
    </rPh>
    <rPh sb="8" eb="9">
      <t>チ</t>
    </rPh>
    <rPh sb="13" eb="15">
      <t>シセツ</t>
    </rPh>
    <rPh sb="15" eb="17">
      <t>ケンセツ</t>
    </rPh>
    <rPh sb="18" eb="21">
      <t>カノウセイ</t>
    </rPh>
    <rPh sb="22" eb="24">
      <t>ウム</t>
    </rPh>
    <rPh sb="24" eb="25">
      <t>トウ</t>
    </rPh>
    <phoneticPr fontId="3"/>
  </si>
  <si>
    <t>担当者名（役職名）　　　　　　　
○○　○○（○○係主任）</t>
    <rPh sb="0" eb="2">
      <t>タントウ</t>
    </rPh>
    <rPh sb="2" eb="3">
      <t>シャ</t>
    </rPh>
    <rPh sb="3" eb="4">
      <t>メイ</t>
    </rPh>
    <rPh sb="5" eb="7">
      <t>ヤクショク</t>
    </rPh>
    <rPh sb="7" eb="8">
      <t>メイ</t>
    </rPh>
    <rPh sb="25" eb="26">
      <t>カカリ</t>
    </rPh>
    <rPh sb="26" eb="28">
      <t>シュニン</t>
    </rPh>
    <phoneticPr fontId="3"/>
  </si>
  <si>
    <t>担当者名（役職名）　　　　　　　
○○　○○（○○課主任）　</t>
    <rPh sb="0" eb="2">
      <t>タントウ</t>
    </rPh>
    <rPh sb="2" eb="3">
      <t>シャ</t>
    </rPh>
    <rPh sb="3" eb="4">
      <t>メイ</t>
    </rPh>
    <rPh sb="5" eb="7">
      <t>ヤクショク</t>
    </rPh>
    <rPh sb="7" eb="8">
      <t>メイ</t>
    </rPh>
    <rPh sb="25" eb="26">
      <t>カ</t>
    </rPh>
    <rPh sb="26" eb="28">
      <t>シュニン</t>
    </rPh>
    <phoneticPr fontId="3"/>
  </si>
  <si>
    <t>借入先</t>
    <rPh sb="0" eb="2">
      <t>カリイ</t>
    </rPh>
    <rPh sb="2" eb="3">
      <t>サキ</t>
    </rPh>
    <phoneticPr fontId="23"/>
  </si>
  <si>
    <t>償還期間</t>
    <rPh sb="0" eb="2">
      <t>ショウカン</t>
    </rPh>
    <rPh sb="2" eb="4">
      <t>キカン</t>
    </rPh>
    <phoneticPr fontId="23"/>
  </si>
  <si>
    <t>年</t>
    <rPh sb="0" eb="1">
      <t>ネン</t>
    </rPh>
    <phoneticPr fontId="23"/>
  </si>
  <si>
    <t>融資金利</t>
    <rPh sb="0" eb="2">
      <t>ユウシ</t>
    </rPh>
    <rPh sb="2" eb="4">
      <t>キンリ</t>
    </rPh>
    <phoneticPr fontId="3"/>
  </si>
  <si>
    <t>％</t>
    <phoneticPr fontId="23"/>
  </si>
  <si>
    <t>元金据置期間</t>
    <phoneticPr fontId="23"/>
  </si>
  <si>
    <t>償還
年度</t>
    <rPh sb="4" eb="5">
      <t>ド</t>
    </rPh>
    <phoneticPr fontId="23"/>
  </si>
  <si>
    <t>償還回数</t>
    <rPh sb="0" eb="2">
      <t>ショウカン</t>
    </rPh>
    <rPh sb="2" eb="4">
      <t>カイスウ</t>
    </rPh>
    <phoneticPr fontId="23"/>
  </si>
  <si>
    <t>左に対する財源別充当額
（財源別・贈与者別に記入してください。）</t>
    <phoneticPr fontId="23"/>
  </si>
  <si>
    <t>利　息</t>
    <phoneticPr fontId="23"/>
  </si>
  <si>
    <t>充当過不足</t>
    <rPh sb="0" eb="2">
      <t>ジュウトウ</t>
    </rPh>
    <rPh sb="2" eb="5">
      <t>カブソク</t>
    </rPh>
    <phoneticPr fontId="23"/>
  </si>
  <si>
    <t>過不足額</t>
    <rPh sb="0" eb="3">
      <t>カブソク</t>
    </rPh>
    <rPh sb="3" eb="4">
      <t>ガク</t>
    </rPh>
    <phoneticPr fontId="23"/>
  </si>
  <si>
    <t>万円単位に整理し端数は初年度に計上</t>
    <rPh sb="0" eb="1">
      <t>マン</t>
    </rPh>
    <rPh sb="1" eb="2">
      <t>エン</t>
    </rPh>
    <rPh sb="2" eb="4">
      <t>タンイ</t>
    </rPh>
    <rPh sb="5" eb="7">
      <t>セイリ</t>
    </rPh>
    <rPh sb="8" eb="10">
      <t>ハスウ</t>
    </rPh>
    <rPh sb="11" eb="14">
      <t>ショネンド</t>
    </rPh>
    <rPh sb="15" eb="17">
      <t>ケイジョウ</t>
    </rPh>
    <phoneticPr fontId="23"/>
  </si>
  <si>
    <t>借入申込額</t>
    <rPh sb="0" eb="2">
      <t>カリイレ</t>
    </rPh>
    <rPh sb="2" eb="4">
      <t>モウシコミ</t>
    </rPh>
    <rPh sb="4" eb="5">
      <t>ガク</t>
    </rPh>
    <phoneticPr fontId="23"/>
  </si>
  <si>
    <t>　有利子分</t>
    <rPh sb="1" eb="3">
      <t>ユウリ</t>
    </rPh>
    <rPh sb="3" eb="5">
      <t>コブン</t>
    </rPh>
    <phoneticPr fontId="23"/>
  </si>
  <si>
    <t>初回元金</t>
    <rPh sb="0" eb="2">
      <t>ショカイ</t>
    </rPh>
    <rPh sb="2" eb="4">
      <t>ガンキン</t>
    </rPh>
    <phoneticPr fontId="23"/>
  </si>
  <si>
    <t>均等元金</t>
    <rPh sb="0" eb="2">
      <t>キントウ</t>
    </rPh>
    <rPh sb="2" eb="4">
      <t>ガンキン</t>
    </rPh>
    <phoneticPr fontId="23"/>
  </si>
  <si>
    <t>　無利子分</t>
    <rPh sb="1" eb="4">
      <t>ムリシ</t>
    </rPh>
    <rPh sb="4" eb="5">
      <t>ブン</t>
    </rPh>
    <phoneticPr fontId="23"/>
  </si>
  <si>
    <t>無利子初回元金</t>
    <rPh sb="0" eb="3">
      <t>ムリシ</t>
    </rPh>
    <rPh sb="3" eb="5">
      <t>ショカイ</t>
    </rPh>
    <rPh sb="5" eb="7">
      <t>ガンキン</t>
    </rPh>
    <phoneticPr fontId="23"/>
  </si>
  <si>
    <t>無利子均等元金</t>
    <rPh sb="0" eb="3">
      <t>ムリシ</t>
    </rPh>
    <rPh sb="3" eb="5">
      <t>キントウ</t>
    </rPh>
    <rPh sb="5" eb="7">
      <t>ガンキン</t>
    </rPh>
    <phoneticPr fontId="23"/>
  </si>
  <si>
    <t>←年単位で入力（20年以内)</t>
    <rPh sb="1" eb="4">
      <t>ネンタンイ</t>
    </rPh>
    <rPh sb="5" eb="7">
      <t>ニュウリョク</t>
    </rPh>
    <rPh sb="10" eb="11">
      <t>ネン</t>
    </rPh>
    <rPh sb="11" eb="13">
      <t>イナイ</t>
    </rPh>
    <phoneticPr fontId="23"/>
  </si>
  <si>
    <t>基礎数値</t>
    <rPh sb="0" eb="2">
      <t>キソ</t>
    </rPh>
    <rPh sb="2" eb="4">
      <t>スウチ</t>
    </rPh>
    <phoneticPr fontId="23"/>
  </si>
  <si>
    <t>元金据置期間</t>
    <rPh sb="0" eb="2">
      <t>ガンキン</t>
    </rPh>
    <rPh sb="2" eb="4">
      <t>スエオキ</t>
    </rPh>
    <rPh sb="4" eb="6">
      <t>キカン</t>
    </rPh>
    <phoneticPr fontId="23"/>
  </si>
  <si>
    <t>←月単位で入力（24か月以内）</t>
    <rPh sb="1" eb="4">
      <t>ツキタンイ</t>
    </rPh>
    <rPh sb="5" eb="7">
      <t>ニュウリョク</t>
    </rPh>
    <rPh sb="11" eb="12">
      <t>ゲツ</t>
    </rPh>
    <rPh sb="12" eb="14">
      <t>イナイ</t>
    </rPh>
    <phoneticPr fontId="23"/>
  </si>
  <si>
    <t>金利区分</t>
    <rPh sb="0" eb="2">
      <t>キンリ</t>
    </rPh>
    <rPh sb="2" eb="4">
      <t>クブン</t>
    </rPh>
    <phoneticPr fontId="23"/>
  </si>
  <si>
    <t>←20年固定は１、10年見直しは２を入力</t>
    <rPh sb="3" eb="4">
      <t>ネン</t>
    </rPh>
    <rPh sb="4" eb="6">
      <t>コテイ</t>
    </rPh>
    <rPh sb="11" eb="12">
      <t>ネン</t>
    </rPh>
    <rPh sb="12" eb="14">
      <t>ミナオ</t>
    </rPh>
    <rPh sb="18" eb="20">
      <t>ニュウリョク</t>
    </rPh>
    <phoneticPr fontId="23"/>
  </si>
  <si>
    <t>金利選択（％）</t>
    <rPh sb="0" eb="2">
      <t>キンリ</t>
    </rPh>
    <rPh sb="2" eb="4">
      <t>センタク</t>
    </rPh>
    <phoneticPr fontId="23"/>
  </si>
  <si>
    <t>←▼リストから選択</t>
    <rPh sb="7" eb="9">
      <t>センタク</t>
    </rPh>
    <phoneticPr fontId="23"/>
  </si>
  <si>
    <t>元金</t>
    <rPh sb="0" eb="2">
      <t>ガンキン</t>
    </rPh>
    <phoneticPr fontId="23"/>
  </si>
  <si>
    <t>利息</t>
    <rPh sb="0" eb="2">
      <t>リソク</t>
    </rPh>
    <phoneticPr fontId="23"/>
  </si>
  <si>
    <t>合計</t>
  </si>
  <si>
    <t>借入先</t>
    <rPh sb="0" eb="2">
      <t>カリイレ</t>
    </rPh>
    <rPh sb="2" eb="3">
      <t>サキ</t>
    </rPh>
    <phoneticPr fontId="3"/>
  </si>
  <si>
    <t>借入額</t>
    <rPh sb="0" eb="2">
      <t>カリイレ</t>
    </rPh>
    <rPh sb="2" eb="3">
      <t>ガク</t>
    </rPh>
    <phoneticPr fontId="3"/>
  </si>
  <si>
    <t>区分</t>
    <rPh sb="0" eb="2">
      <t>クブン</t>
    </rPh>
    <phoneticPr fontId="3"/>
  </si>
  <si>
    <t>回</t>
    <rPh sb="0" eb="1">
      <t>カイ</t>
    </rPh>
    <phoneticPr fontId="3"/>
  </si>
  <si>
    <t>年次</t>
    <rPh sb="0" eb="2">
      <t>ネンジ</t>
    </rPh>
    <phoneticPr fontId="3"/>
  </si>
  <si>
    <t>償還額</t>
    <rPh sb="0" eb="2">
      <t>ショウカン</t>
    </rPh>
    <rPh sb="2" eb="3">
      <t>ガク</t>
    </rPh>
    <phoneticPr fontId="3"/>
  </si>
  <si>
    <t>元金</t>
    <rPh sb="0" eb="2">
      <t>ガンキン</t>
    </rPh>
    <phoneticPr fontId="3"/>
  </si>
  <si>
    <t>利息</t>
    <rPh sb="0" eb="2">
      <t>リソク</t>
    </rPh>
    <phoneticPr fontId="3"/>
  </si>
  <si>
    <t>合計</t>
    <rPh sb="0" eb="2">
      <t>ゴウケイ</t>
    </rPh>
    <phoneticPr fontId="3"/>
  </si>
  <si>
    <t>左に対する財源別充当額内訳</t>
    <rPh sb="0" eb="1">
      <t>ヒダリ</t>
    </rPh>
    <rPh sb="2" eb="3">
      <t>タイ</t>
    </rPh>
    <rPh sb="5" eb="7">
      <t>ザイゲン</t>
    </rPh>
    <rPh sb="7" eb="8">
      <t>ベツ</t>
    </rPh>
    <rPh sb="8" eb="10">
      <t>ジュウトウ</t>
    </rPh>
    <rPh sb="10" eb="11">
      <t>ガク</t>
    </rPh>
    <rPh sb="11" eb="13">
      <t>ウチワケ</t>
    </rPh>
    <phoneticPr fontId="3"/>
  </si>
  <si>
    <t>償還財源充当内訳</t>
    <rPh sb="0" eb="2">
      <t>ショウカン</t>
    </rPh>
    <rPh sb="2" eb="4">
      <t>ザイゲン</t>
    </rPh>
    <rPh sb="4" eb="6">
      <t>ジュウトウ</t>
    </rPh>
    <rPh sb="6" eb="8">
      <t>ウチワケ</t>
    </rPh>
    <phoneticPr fontId="3"/>
  </si>
  <si>
    <t>千円</t>
    <rPh sb="0" eb="2">
      <t>センエン</t>
    </rPh>
    <phoneticPr fontId="3"/>
  </si>
  <si>
    <t>借入利率</t>
    <rPh sb="0" eb="2">
      <t>カリイレ</t>
    </rPh>
    <rPh sb="2" eb="4">
      <t>リリツ</t>
    </rPh>
    <phoneticPr fontId="3"/>
  </si>
  <si>
    <t>円</t>
    <rPh sb="0" eb="1">
      <t>エン</t>
    </rPh>
    <phoneticPr fontId="3"/>
  </si>
  <si>
    <t>（単位：円）</t>
    <rPh sb="1" eb="3">
      <t>タンイ</t>
    </rPh>
    <rPh sb="4" eb="5">
      <t>エン</t>
    </rPh>
    <phoneticPr fontId="3"/>
  </si>
  <si>
    <t>その他</t>
    <rPh sb="2" eb="3">
      <t>タ</t>
    </rPh>
    <phoneticPr fontId="3"/>
  </si>
  <si>
    <t>収入</t>
    <rPh sb="0" eb="2">
      <t>シュウニュウ</t>
    </rPh>
    <phoneticPr fontId="3"/>
  </si>
  <si>
    <t>借入金</t>
    <rPh sb="0" eb="2">
      <t>カリイレ</t>
    </rPh>
    <rPh sb="2" eb="3">
      <t>キン</t>
    </rPh>
    <phoneticPr fontId="3"/>
  </si>
  <si>
    <t>支出</t>
    <rPh sb="0" eb="2">
      <t>シシュツ</t>
    </rPh>
    <phoneticPr fontId="3"/>
  </si>
  <si>
    <t>㎡</t>
    <phoneticPr fontId="3"/>
  </si>
  <si>
    <t>㎡</t>
    <phoneticPr fontId="3"/>
  </si>
  <si>
    <t>備考</t>
    <rPh sb="0" eb="2">
      <t>ビコウ</t>
    </rPh>
    <phoneticPr fontId="3"/>
  </si>
  <si>
    <t>固定資産取得支出</t>
    <rPh sb="0" eb="2">
      <t>コテイ</t>
    </rPh>
    <rPh sb="2" eb="4">
      <t>シサン</t>
    </rPh>
    <rPh sb="4" eb="6">
      <t>シュトク</t>
    </rPh>
    <rPh sb="6" eb="8">
      <t>シシュツ</t>
    </rPh>
    <phoneticPr fontId="3"/>
  </si>
  <si>
    <t>その他の収入</t>
    <rPh sb="2" eb="3">
      <t>タ</t>
    </rPh>
    <rPh sb="4" eb="6">
      <t>シュウニュウ</t>
    </rPh>
    <phoneticPr fontId="3"/>
  </si>
  <si>
    <t>個人資産・負債等状況調書</t>
    <rPh sb="0" eb="2">
      <t>コジン</t>
    </rPh>
    <rPh sb="2" eb="4">
      <t>シサン</t>
    </rPh>
    <rPh sb="5" eb="7">
      <t>フサイ</t>
    </rPh>
    <rPh sb="7" eb="8">
      <t>トウ</t>
    </rPh>
    <rPh sb="8" eb="10">
      <t>ジョウキョウ</t>
    </rPh>
    <rPh sb="10" eb="12">
      <t>チョウショ</t>
    </rPh>
    <phoneticPr fontId="3"/>
  </si>
  <si>
    <t>贈与者氏名</t>
    <rPh sb="0" eb="3">
      <t>ゾウヨシャ</t>
    </rPh>
    <rPh sb="3" eb="5">
      <t>シメイ</t>
    </rPh>
    <phoneticPr fontId="3"/>
  </si>
  <si>
    <t>法人との関係</t>
    <rPh sb="0" eb="2">
      <t>ホウジン</t>
    </rPh>
    <rPh sb="4" eb="6">
      <t>カンケイ</t>
    </rPh>
    <phoneticPr fontId="3"/>
  </si>
  <si>
    <t>科目</t>
    <rPh sb="0" eb="2">
      <t>カモク</t>
    </rPh>
    <phoneticPr fontId="3"/>
  </si>
  <si>
    <t>金額（評価額）</t>
    <rPh sb="0" eb="2">
      <t>キンガク</t>
    </rPh>
    <rPh sb="3" eb="6">
      <t>ヒョウカガク</t>
    </rPh>
    <phoneticPr fontId="3"/>
  </si>
  <si>
    <t>贈与者の負債等状況</t>
    <rPh sb="0" eb="3">
      <t>ゾウヨシャ</t>
    </rPh>
    <rPh sb="4" eb="6">
      <t>フサイ</t>
    </rPh>
    <rPh sb="6" eb="7">
      <t>トウ</t>
    </rPh>
    <rPh sb="7" eb="9">
      <t>ジョウキョウ</t>
    </rPh>
    <phoneticPr fontId="3"/>
  </si>
  <si>
    <t>相手先</t>
    <rPh sb="0" eb="3">
      <t>アイテサキ</t>
    </rPh>
    <phoneticPr fontId="3"/>
  </si>
  <si>
    <t>償還期限</t>
    <rPh sb="0" eb="2">
      <t>ショウカン</t>
    </rPh>
    <rPh sb="2" eb="4">
      <t>キゲン</t>
    </rPh>
    <phoneticPr fontId="3"/>
  </si>
  <si>
    <t>負債残高</t>
    <rPh sb="0" eb="2">
      <t>フサイ</t>
    </rPh>
    <rPh sb="2" eb="4">
      <t>ザンダカ</t>
    </rPh>
    <phoneticPr fontId="3"/>
  </si>
  <si>
    <t>土地</t>
    <rPh sb="0" eb="2">
      <t>トチ</t>
    </rPh>
    <phoneticPr fontId="3"/>
  </si>
  <si>
    <t>平成  年  月</t>
    <rPh sb="0" eb="2">
      <t>ヘイセイ</t>
    </rPh>
    <rPh sb="4" eb="5">
      <t>ネン</t>
    </rPh>
    <rPh sb="7" eb="8">
      <t>ツキ</t>
    </rPh>
    <phoneticPr fontId="3"/>
  </si>
  <si>
    <t>（内訳は別紙のとおり）</t>
    <rPh sb="1" eb="3">
      <t>ウチワケ</t>
    </rPh>
    <rPh sb="4" eb="6">
      <t>ベッシ</t>
    </rPh>
    <phoneticPr fontId="3"/>
  </si>
  <si>
    <t>建物</t>
    <rPh sb="0" eb="2">
      <t>タテモノ</t>
    </rPh>
    <phoneticPr fontId="3"/>
  </si>
  <si>
    <t>現金・預金</t>
    <rPh sb="0" eb="2">
      <t>ゲンキン</t>
    </rPh>
    <rPh sb="3" eb="5">
      <t>ヨキン</t>
    </rPh>
    <phoneticPr fontId="3"/>
  </si>
  <si>
    <t>有価証券</t>
    <rPh sb="0" eb="2">
      <t>ユウカ</t>
    </rPh>
    <rPh sb="2" eb="4">
      <t>ショウケン</t>
    </rPh>
    <phoneticPr fontId="3"/>
  </si>
  <si>
    <t>負債合計(B)</t>
    <rPh sb="0" eb="2">
      <t>フサイ</t>
    </rPh>
    <rPh sb="2" eb="4">
      <t>ゴウケイ</t>
    </rPh>
    <phoneticPr fontId="3"/>
  </si>
  <si>
    <t>連帯保証状況</t>
    <rPh sb="0" eb="2">
      <t>レンタイ</t>
    </rPh>
    <rPh sb="2" eb="4">
      <t>ホショウ</t>
    </rPh>
    <rPh sb="4" eb="6">
      <t>ジョウキョウ</t>
    </rPh>
    <phoneticPr fontId="3"/>
  </si>
  <si>
    <t>保証相手</t>
    <rPh sb="0" eb="2">
      <t>ホショウ</t>
    </rPh>
    <rPh sb="2" eb="4">
      <t>アイテ</t>
    </rPh>
    <phoneticPr fontId="3"/>
  </si>
  <si>
    <t>借入の相手先</t>
    <rPh sb="0" eb="2">
      <t>カリイレ</t>
    </rPh>
    <rPh sb="3" eb="6">
      <t>アイテサキ</t>
    </rPh>
    <phoneticPr fontId="3"/>
  </si>
  <si>
    <t>保証金額</t>
    <rPh sb="0" eb="2">
      <t>ホショウ</t>
    </rPh>
    <rPh sb="2" eb="4">
      <t>キンガク</t>
    </rPh>
    <phoneticPr fontId="3"/>
  </si>
  <si>
    <t>資産合計(A)</t>
    <rPh sb="0" eb="2">
      <t>シサン</t>
    </rPh>
    <rPh sb="2" eb="4">
      <t>ゴウケイ</t>
    </rPh>
    <phoneticPr fontId="3"/>
  </si>
  <si>
    <t>連帯保証</t>
    <rPh sb="0" eb="2">
      <t>レンタイ</t>
    </rPh>
    <rPh sb="2" eb="4">
      <t>ホショウ</t>
    </rPh>
    <phoneticPr fontId="3"/>
  </si>
  <si>
    <t>連帯保証合計</t>
    <rPh sb="0" eb="2">
      <t>レンタイ</t>
    </rPh>
    <rPh sb="2" eb="4">
      <t>ホショウ</t>
    </rPh>
    <rPh sb="4" eb="6">
      <t>ゴウケイ</t>
    </rPh>
    <phoneticPr fontId="3"/>
  </si>
  <si>
    <t>正味財産＝資産合計(A)－負債合計(B)</t>
    <rPh sb="0" eb="2">
      <t>ショウミ</t>
    </rPh>
    <rPh sb="2" eb="4">
      <t>ザイサン</t>
    </rPh>
    <rPh sb="5" eb="7">
      <t>シサン</t>
    </rPh>
    <rPh sb="7" eb="9">
      <t>ゴウケイ</t>
    </rPh>
    <rPh sb="13" eb="15">
      <t>フサイ</t>
    </rPh>
    <rPh sb="15" eb="17">
      <t>ゴウケイ</t>
    </rPh>
    <phoneticPr fontId="3"/>
  </si>
  <si>
    <t>前年度の課税所得額</t>
    <rPh sb="0" eb="3">
      <t>ゼンネンド</t>
    </rPh>
    <rPh sb="4" eb="6">
      <t>カゼイ</t>
    </rPh>
    <rPh sb="6" eb="9">
      <t>ショトクガク</t>
    </rPh>
    <phoneticPr fontId="3"/>
  </si>
  <si>
    <t>土地・建物の地番</t>
    <rPh sb="0" eb="2">
      <t>トチ</t>
    </rPh>
    <rPh sb="3" eb="5">
      <t>タテモノ</t>
    </rPh>
    <rPh sb="6" eb="8">
      <t>チバン</t>
    </rPh>
    <phoneticPr fontId="3"/>
  </si>
  <si>
    <t>面積</t>
    <rPh sb="0" eb="2">
      <t>メンセキ</t>
    </rPh>
    <phoneticPr fontId="3"/>
  </si>
  <si>
    <t>評価額</t>
    <rPh sb="0" eb="3">
      <t>ヒョウカガク</t>
    </rPh>
    <phoneticPr fontId="3"/>
  </si>
  <si>
    <t>仙台法務局</t>
    <rPh sb="0" eb="2">
      <t>センダイ</t>
    </rPh>
    <rPh sb="2" eb="5">
      <t>ホウムキョク</t>
    </rPh>
    <phoneticPr fontId="3"/>
  </si>
  <si>
    <t>　仙台法務局、区役所公園課</t>
    <rPh sb="1" eb="3">
      <t>センダイ</t>
    </rPh>
    <rPh sb="3" eb="6">
      <t>ホウムキョク</t>
    </rPh>
    <phoneticPr fontId="3"/>
  </si>
  <si>
    <t>建設局河川課、
経済局農林土木課等</t>
    <rPh sb="0" eb="3">
      <t>ケンセツキョク</t>
    </rPh>
    <rPh sb="3" eb="5">
      <t>カセン</t>
    </rPh>
    <rPh sb="5" eb="6">
      <t>カ</t>
    </rPh>
    <rPh sb="8" eb="10">
      <t>ケイザイ</t>
    </rPh>
    <rPh sb="10" eb="11">
      <t>キョク</t>
    </rPh>
    <rPh sb="11" eb="13">
      <t>ノウリン</t>
    </rPh>
    <rPh sb="13" eb="15">
      <t>ドボク</t>
    </rPh>
    <rPh sb="15" eb="16">
      <t>カ</t>
    </rPh>
    <rPh sb="16" eb="17">
      <t>トウ</t>
    </rPh>
    <phoneticPr fontId="3"/>
  </si>
  <si>
    <t>償還計画表（民間融資用）</t>
    <rPh sb="0" eb="2">
      <t>ショウカン</t>
    </rPh>
    <rPh sb="2" eb="4">
      <t>ケイカク</t>
    </rPh>
    <rPh sb="4" eb="5">
      <t>ヒョウ</t>
    </rPh>
    <rPh sb="6" eb="8">
      <t>ミンカン</t>
    </rPh>
    <rPh sb="8" eb="10">
      <t>ユウシ</t>
    </rPh>
    <rPh sb="10" eb="11">
      <t>ヨウ</t>
    </rPh>
    <phoneticPr fontId="23"/>
  </si>
  <si>
    <t>支払利息支出</t>
    <rPh sb="0" eb="2">
      <t>シハライ</t>
    </rPh>
    <rPh sb="2" eb="4">
      <t>リソク</t>
    </rPh>
    <rPh sb="4" eb="6">
      <t>シシュツ</t>
    </rPh>
    <phoneticPr fontId="3"/>
  </si>
  <si>
    <t>固定資産売却収入</t>
    <rPh sb="0" eb="2">
      <t>コテイ</t>
    </rPh>
    <rPh sb="2" eb="4">
      <t>シサン</t>
    </rPh>
    <rPh sb="4" eb="6">
      <t>バイキャク</t>
    </rPh>
    <rPh sb="6" eb="8">
      <t>シュウニュウ</t>
    </rPh>
    <phoneticPr fontId="3"/>
  </si>
  <si>
    <t>その他の活動による収支</t>
    <rPh sb="2" eb="3">
      <t>タ</t>
    </rPh>
    <rPh sb="4" eb="6">
      <t>カツドウ</t>
    </rPh>
    <rPh sb="9" eb="11">
      <t>シュウシ</t>
    </rPh>
    <phoneticPr fontId="3"/>
  </si>
  <si>
    <t>長期運営資金借入金収入</t>
    <rPh sb="0" eb="2">
      <t>チョウキ</t>
    </rPh>
    <rPh sb="2" eb="4">
      <t>ウンエイ</t>
    </rPh>
    <rPh sb="4" eb="6">
      <t>シキン</t>
    </rPh>
    <rPh sb="6" eb="8">
      <t>カリイレ</t>
    </rPh>
    <rPh sb="8" eb="9">
      <t>キン</t>
    </rPh>
    <rPh sb="9" eb="11">
      <t>シュウニュウ</t>
    </rPh>
    <phoneticPr fontId="3"/>
  </si>
  <si>
    <t>積立資産取崩収入</t>
    <rPh sb="0" eb="2">
      <t>ツミタテ</t>
    </rPh>
    <rPh sb="2" eb="4">
      <t>シサン</t>
    </rPh>
    <rPh sb="4" eb="6">
      <t>トリクズシ</t>
    </rPh>
    <rPh sb="6" eb="8">
      <t>シュウニュウ</t>
    </rPh>
    <phoneticPr fontId="3"/>
  </si>
  <si>
    <t>その他の活動による収入</t>
    <rPh sb="2" eb="3">
      <t>タ</t>
    </rPh>
    <rPh sb="4" eb="6">
      <t>カツドウ</t>
    </rPh>
    <rPh sb="9" eb="11">
      <t>シュウニュウ</t>
    </rPh>
    <phoneticPr fontId="3"/>
  </si>
  <si>
    <t>積立資産支出</t>
    <rPh sb="0" eb="2">
      <t>ツミタテ</t>
    </rPh>
    <rPh sb="2" eb="4">
      <t>シサン</t>
    </rPh>
    <rPh sb="4" eb="6">
      <t>シシュツ</t>
    </rPh>
    <phoneticPr fontId="3"/>
  </si>
  <si>
    <t>その他の活動による支出</t>
    <rPh sb="2" eb="3">
      <t>タ</t>
    </rPh>
    <rPh sb="4" eb="6">
      <t>カツドウ</t>
    </rPh>
    <rPh sb="9" eb="11">
      <t>シシュツ</t>
    </rPh>
    <phoneticPr fontId="3"/>
  </si>
  <si>
    <t xml:space="preserve">      令和      年      月      日</t>
    <rPh sb="6" eb="8">
      <t>レイワ</t>
    </rPh>
    <rPh sb="14" eb="15">
      <t>ネン</t>
    </rPh>
    <rPh sb="21" eb="22">
      <t>ツキ</t>
    </rPh>
    <rPh sb="28" eb="29">
      <t>ニチ</t>
    </rPh>
    <phoneticPr fontId="3"/>
  </si>
  <si>
    <t>確認日    　　　　　　　　　　　　　　　　　　　　　　　　令和　　年　　月　　日                       　　　　　　　　　　　　　　　　　　　　　</t>
    <rPh sb="0" eb="2">
      <t>カクニン</t>
    </rPh>
    <rPh sb="2" eb="3">
      <t>ヒ</t>
    </rPh>
    <rPh sb="31" eb="33">
      <t>レイワ</t>
    </rPh>
    <rPh sb="35" eb="36">
      <t>ネン</t>
    </rPh>
    <rPh sb="38" eb="39">
      <t>ガツ</t>
    </rPh>
    <rPh sb="41" eb="42">
      <t>ニチ</t>
    </rPh>
    <phoneticPr fontId="3"/>
  </si>
  <si>
    <t>①確認日：　　　　　　　　　　　　
令和　　年　　月　　日　　　　　　　　　　　　　　　　　　　　　　</t>
    <rPh sb="1" eb="3">
      <t>カクニン</t>
    </rPh>
    <rPh sb="3" eb="4">
      <t>ビ</t>
    </rPh>
    <rPh sb="18" eb="20">
      <t>レイワ</t>
    </rPh>
    <rPh sb="22" eb="23">
      <t>ネン</t>
    </rPh>
    <rPh sb="25" eb="26">
      <t>ガツ</t>
    </rPh>
    <rPh sb="28" eb="29">
      <t>ニチ</t>
    </rPh>
    <phoneticPr fontId="3"/>
  </si>
  <si>
    <t>③確認日：　　　　　　　　　　　　
令和　　年　　月　　日　　　　　　　　　　　　　　　　　　　　　　</t>
    <rPh sb="1" eb="3">
      <t>カクニン</t>
    </rPh>
    <rPh sb="3" eb="4">
      <t>ビ</t>
    </rPh>
    <rPh sb="18" eb="20">
      <t>レイワ</t>
    </rPh>
    <rPh sb="22" eb="23">
      <t>ネン</t>
    </rPh>
    <rPh sb="25" eb="26">
      <t>ガツ</t>
    </rPh>
    <rPh sb="28" eb="29">
      <t>ニチ</t>
    </rPh>
    <phoneticPr fontId="3"/>
  </si>
  <si>
    <t>⑤確認日：　　　　　　　　　　　　
令和　　年　　月　　日　　　　　　　　　　　　　　　　　　　　　　</t>
    <rPh sb="1" eb="3">
      <t>カクニン</t>
    </rPh>
    <rPh sb="3" eb="4">
      <t>ビ</t>
    </rPh>
    <rPh sb="18" eb="20">
      <t>レイワ</t>
    </rPh>
    <rPh sb="22" eb="23">
      <t>ネン</t>
    </rPh>
    <rPh sb="25" eb="26">
      <t>ガツ</t>
    </rPh>
    <rPh sb="28" eb="29">
      <t>ニチ</t>
    </rPh>
    <phoneticPr fontId="3"/>
  </si>
  <si>
    <t>⑦確認日：　　　　　　　　　　　　
令和　　年　　月　　日　　　　　　　　　　　　　　　　　　　　　　</t>
    <rPh sb="1" eb="3">
      <t>カクニン</t>
    </rPh>
    <rPh sb="3" eb="4">
      <t>ビ</t>
    </rPh>
    <rPh sb="18" eb="20">
      <t>レイワ</t>
    </rPh>
    <rPh sb="22" eb="23">
      <t>ネン</t>
    </rPh>
    <rPh sb="25" eb="26">
      <t>ガツ</t>
    </rPh>
    <rPh sb="28" eb="29">
      <t>ニチ</t>
    </rPh>
    <phoneticPr fontId="3"/>
  </si>
  <si>
    <t>⑨確認日：　　　　　　　　　　　　
令和　　年　　月　　日　　　　　　　　　　　　　　　　　　　　　　</t>
    <rPh sb="1" eb="3">
      <t>カクニン</t>
    </rPh>
    <rPh sb="3" eb="4">
      <t>ビ</t>
    </rPh>
    <rPh sb="18" eb="20">
      <t>レイワ</t>
    </rPh>
    <rPh sb="22" eb="23">
      <t>ネン</t>
    </rPh>
    <rPh sb="25" eb="26">
      <t>ガツ</t>
    </rPh>
    <rPh sb="28" eb="29">
      <t>ニチ</t>
    </rPh>
    <phoneticPr fontId="3"/>
  </si>
  <si>
    <t>②確認日：
令和　　年　　月　　日　　　　　　　　　　　　　　　　　　　　　　</t>
    <rPh sb="1" eb="3">
      <t>カクニン</t>
    </rPh>
    <rPh sb="3" eb="4">
      <t>ビ</t>
    </rPh>
    <rPh sb="6" eb="8">
      <t>レイワ</t>
    </rPh>
    <rPh sb="10" eb="11">
      <t>ネン</t>
    </rPh>
    <rPh sb="13" eb="14">
      <t>ガツ</t>
    </rPh>
    <rPh sb="16" eb="17">
      <t>ニチ</t>
    </rPh>
    <phoneticPr fontId="3"/>
  </si>
  <si>
    <t>④確認日：　　　　　　　　　　　　
令和　　年　　月　　日　　　　　　　　　　　　　　　　　　　　　　</t>
    <rPh sb="1" eb="3">
      <t>カクニン</t>
    </rPh>
    <rPh sb="3" eb="4">
      <t>ビ</t>
    </rPh>
    <rPh sb="18" eb="20">
      <t>レイワ</t>
    </rPh>
    <rPh sb="22" eb="23">
      <t>ネン</t>
    </rPh>
    <rPh sb="25" eb="26">
      <t>ガツ</t>
    </rPh>
    <rPh sb="28" eb="29">
      <t>ニチ</t>
    </rPh>
    <phoneticPr fontId="3"/>
  </si>
  <si>
    <t>⑥確認日：　　　　　　　　　　　　
令和　　年　　月　　日　　　　　　　　　　　　　　　　　　　　　　</t>
    <rPh sb="1" eb="3">
      <t>カクニン</t>
    </rPh>
    <rPh sb="3" eb="4">
      <t>ビ</t>
    </rPh>
    <rPh sb="18" eb="20">
      <t>レイワ</t>
    </rPh>
    <rPh sb="22" eb="23">
      <t>ネン</t>
    </rPh>
    <rPh sb="25" eb="26">
      <t>ガツ</t>
    </rPh>
    <rPh sb="28" eb="29">
      <t>ニチ</t>
    </rPh>
    <phoneticPr fontId="3"/>
  </si>
  <si>
    <t>⑧確認日：　　　　　　　　　　　　
令和　　年　　月　　日　　　　　　　　　　　　　　　　　　　　　　</t>
    <rPh sb="1" eb="3">
      <t>カクニン</t>
    </rPh>
    <rPh sb="3" eb="4">
      <t>ビ</t>
    </rPh>
    <rPh sb="18" eb="20">
      <t>レイワ</t>
    </rPh>
    <rPh sb="22" eb="23">
      <t>ネン</t>
    </rPh>
    <rPh sb="25" eb="26">
      <t>ガツ</t>
    </rPh>
    <rPh sb="28" eb="29">
      <t>ニチ</t>
    </rPh>
    <phoneticPr fontId="3"/>
  </si>
  <si>
    <t>⑩確認日：　　　　　　　　　　　　
令和　　年　　月　　日　　　　　　　　　　　　　　　　　　　　　　</t>
    <rPh sb="1" eb="3">
      <t>カクニン</t>
    </rPh>
    <rPh sb="3" eb="4">
      <t>ビ</t>
    </rPh>
    <rPh sb="18" eb="20">
      <t>レイワ</t>
    </rPh>
    <rPh sb="22" eb="23">
      <t>ネン</t>
    </rPh>
    <rPh sb="25" eb="26">
      <t>ガツ</t>
    </rPh>
    <rPh sb="28" eb="29">
      <t>ニチ</t>
    </rPh>
    <phoneticPr fontId="3"/>
  </si>
  <si>
    <t>ガス局供給企画課
水道局給水装置課</t>
    <rPh sb="2" eb="3">
      <t>キョク</t>
    </rPh>
    <rPh sb="3" eb="5">
      <t>キョウキュウ</t>
    </rPh>
    <rPh sb="5" eb="7">
      <t>キカク</t>
    </rPh>
    <rPh sb="7" eb="8">
      <t>カ</t>
    </rPh>
    <rPh sb="9" eb="12">
      <t>スイドウキョク</t>
    </rPh>
    <rPh sb="12" eb="14">
      <t>キュウスイ</t>
    </rPh>
    <rPh sb="14" eb="16">
      <t>ソウチ</t>
    </rPh>
    <rPh sb="16" eb="17">
      <t>カ</t>
    </rPh>
    <phoneticPr fontId="3"/>
  </si>
  <si>
    <t>理学療法士</t>
    <rPh sb="0" eb="2">
      <t>リガク</t>
    </rPh>
    <rPh sb="2" eb="5">
      <t>リョウホウシ</t>
    </rPh>
    <phoneticPr fontId="3"/>
  </si>
  <si>
    <t>作業療法士</t>
    <rPh sb="0" eb="2">
      <t>サギョウ</t>
    </rPh>
    <rPh sb="2" eb="5">
      <t>リョウホウシ</t>
    </rPh>
    <phoneticPr fontId="3"/>
  </si>
  <si>
    <t xml:space="preserve">  土地、建物の評価額については、令和４年度固定資産税課税台帳に登録されている評価額を記載してください。</t>
    <rPh sb="2" eb="4">
      <t>トチ</t>
    </rPh>
    <rPh sb="5" eb="7">
      <t>タテモノ</t>
    </rPh>
    <rPh sb="8" eb="11">
      <t>ヒョウカガク</t>
    </rPh>
    <rPh sb="17" eb="19">
      <t>レイワ</t>
    </rPh>
    <rPh sb="20" eb="22">
      <t>ネンド</t>
    </rPh>
    <rPh sb="22" eb="24">
      <t>コテイ</t>
    </rPh>
    <rPh sb="24" eb="27">
      <t>シサンゼイ</t>
    </rPh>
    <rPh sb="27" eb="29">
      <t>カゼイ</t>
    </rPh>
    <rPh sb="29" eb="31">
      <t>ダイチョウ</t>
    </rPh>
    <rPh sb="32" eb="34">
      <t>トウロク</t>
    </rPh>
    <rPh sb="39" eb="42">
      <t>ヒョウカガク</t>
    </rPh>
    <rPh sb="43" eb="45">
      <t>キサイ</t>
    </rPh>
    <phoneticPr fontId="3"/>
  </si>
  <si>
    <t>従　業　者　の　勤　務　の　体　制　及　び　勤　務　形　態　一　覧　表</t>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</si>
  <si>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</si>
  <si>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</si>
  <si>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</si>
  <si>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人</t>
    <rPh sb="0" eb="1">
      <t>ニン</t>
    </rPh>
    <phoneticPr fontId="3"/>
  </si>
  <si>
    <t>前年度の平均実利用者数</t>
    <rPh sb="0" eb="3">
      <t>ゼンネンド</t>
    </rPh>
    <rPh sb="4" eb="6">
      <t>ヘイキン</t>
    </rPh>
    <rPh sb="6" eb="7">
      <t>ジツ</t>
    </rPh>
    <rPh sb="7" eb="10">
      <t>リヨウシャ</t>
    </rPh>
    <rPh sb="10" eb="11">
      <t>スウ</t>
    </rPh>
    <phoneticPr fontId="3"/>
  </si>
  <si>
    <t>基準上の必要職員数</t>
    <rPh sb="0" eb="2">
      <t>キジュン</t>
    </rPh>
    <rPh sb="2" eb="3">
      <t>ウエ</t>
    </rPh>
    <rPh sb="4" eb="6">
      <t>ヒツヨウ</t>
    </rPh>
    <rPh sb="6" eb="8">
      <t>ショクイン</t>
    </rPh>
    <rPh sb="8" eb="9">
      <t>スウ</t>
    </rPh>
    <phoneticPr fontId="3"/>
  </si>
  <si>
    <t>平均障害支援区分</t>
    <rPh sb="0" eb="2">
      <t>ヘイキン</t>
    </rPh>
    <rPh sb="2" eb="4">
      <t>ショウガイ</t>
    </rPh>
    <rPh sb="4" eb="6">
      <t>シエン</t>
    </rPh>
    <rPh sb="6" eb="8">
      <t>クブン</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</si>
  <si>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</si>
  <si>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</si>
  <si>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※生活介護・施設入所支援のみ</t>
    <rPh sb="1" eb="3">
      <t>セイカツ</t>
    </rPh>
    <rPh sb="3" eb="5">
      <t>カイゴ</t>
    </rPh>
    <rPh sb="6" eb="8">
      <t>シセツ</t>
    </rPh>
    <rPh sb="8" eb="10">
      <t>ニュウショ</t>
    </rPh>
    <rPh sb="10" eb="12">
      <t>シエン</t>
    </rPh>
    <phoneticPr fontId="3"/>
  </si>
  <si>
    <t>職　　　　種</t>
    <rPh sb="0" eb="1">
      <t>ショク</t>
    </rPh>
    <rPh sb="5" eb="6">
      <t>タネ</t>
    </rPh>
    <phoneticPr fontId="3"/>
  </si>
  <si>
    <t>勤務形態</t>
    <rPh sb="0" eb="2">
      <t>キンム</t>
    </rPh>
    <rPh sb="2" eb="4">
      <t>ケイタイ</t>
    </rPh>
    <phoneticPr fontId="3"/>
  </si>
  <si>
    <t>氏　　　　名</t>
    <rPh sb="0" eb="1">
      <t>シ</t>
    </rPh>
    <rPh sb="5" eb="6">
      <t>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</si>
  <si>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</si>
  <si>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</si>
  <si>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</si>
  <si>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</si>
  <si>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４週の
合　計</t>
    <rPh sb="1" eb="2">
      <t>シュウ</t>
    </rPh>
    <rPh sb="4" eb="5">
      <t>ゴウ</t>
    </rPh>
    <rPh sb="6" eb="7">
      <t>ケイ</t>
    </rPh>
    <phoneticPr fontId="3"/>
  </si>
  <si>
    <t>週平均の勤務時間</t>
    <rPh sb="0" eb="3">
      <t>シュウヘイキン</t>
    </rPh>
    <rPh sb="4" eb="6">
      <t>キンム</t>
    </rPh>
    <rPh sb="6" eb="7">
      <t>ドキ</t>
    </rPh>
    <rPh sb="7" eb="8">
      <t>アイダ</t>
    </rPh>
    <phoneticPr fontId="3"/>
  </si>
  <si>
    <t>常勤換算後の人数</t>
    <rPh sb="0" eb="2">
      <t>ジョウキン</t>
    </rPh>
    <rPh sb="2" eb="4">
      <t>カンザン</t>
    </rPh>
    <rPh sb="4" eb="5">
      <t>ゴ</t>
    </rPh>
    <rPh sb="6" eb="7">
      <t>ヒト</t>
    </rPh>
    <rPh sb="7" eb="8">
      <t>カズ</t>
    </rPh>
    <phoneticPr fontId="3"/>
  </si>
  <si>
    <t>合　　　　　　　　　　　　計</t>
    <rPh sb="0" eb="1">
      <t>ゴウ</t>
    </rPh>
    <rPh sb="13" eb="14">
      <t>ケイ</t>
    </rPh>
    <phoneticPr fontId="3"/>
  </si>
  <si>
    <t>サービス提供時間</t>
    <rPh sb="4" eb="6">
      <t>テイキョウ</t>
    </rPh>
    <rPh sb="6" eb="8">
      <t>ジカン</t>
    </rPh>
    <phoneticPr fontId="3"/>
  </si>
  <si>
    <t>１　週　間　に　当　該　事　業　所　・　施　設　に　お　け　る　常　勤　職　員　の　勤　務　す　べ　き　時　間　数</t>
    <rPh sb="2" eb="3">
      <t>シュウ</t>
    </rPh>
    <rPh sb="4" eb="5">
      <t>カン</t>
    </rPh>
    <rPh sb="8" eb="9">
      <t>トウ</t>
    </rPh>
    <rPh sb="10" eb="11">
      <t>ガイ</t>
    </rPh>
    <rPh sb="12" eb="13">
      <t>コト</t>
    </rPh>
    <rPh sb="14" eb="15">
      <t>ギョウ</t>
    </rPh>
    <rPh sb="16" eb="17">
      <t>ショ</t>
    </rPh>
    <rPh sb="20" eb="21">
      <t>シ</t>
    </rPh>
    <rPh sb="22" eb="23">
      <t>セツ</t>
    </rPh>
    <rPh sb="32" eb="33">
      <t>ツネ</t>
    </rPh>
    <rPh sb="34" eb="35">
      <t>ツトム</t>
    </rPh>
    <rPh sb="36" eb="37">
      <t>ショク</t>
    </rPh>
    <rPh sb="38" eb="39">
      <t>イン</t>
    </rPh>
    <rPh sb="42" eb="43">
      <t>ツトム</t>
    </rPh>
    <rPh sb="44" eb="45">
      <t>ツトム</t>
    </rPh>
    <rPh sb="52" eb="53">
      <t>トキ</t>
    </rPh>
    <rPh sb="54" eb="55">
      <t>アイダ</t>
    </rPh>
    <rPh sb="56" eb="57">
      <t>カズ</t>
    </rPh>
    <phoneticPr fontId="3"/>
  </si>
  <si>
    <t>時間</t>
    <rPh sb="0" eb="2">
      <t>ジカン</t>
    </rPh>
    <phoneticPr fontId="3"/>
  </si>
  <si>
    <t>注１</t>
    <phoneticPr fontId="3"/>
  </si>
  <si>
    <t>　本表はサービスの種類ごとに作成してください。</t>
    <rPh sb="1" eb="2">
      <t>ホン</t>
    </rPh>
    <rPh sb="2" eb="3">
      <t>ヒョウ</t>
    </rPh>
    <rPh sb="9" eb="11">
      <t>シュルイ</t>
    </rPh>
    <rPh sb="14" eb="16">
      <t>サクセイ</t>
    </rPh>
    <phoneticPr fontId="3"/>
  </si>
  <si>
    <t>注２</t>
    <phoneticPr fontId="3"/>
  </si>
  <si>
    <t>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9" eb="90">
      <t>サイ</t>
    </rPh>
    <rPh sb="119" eb="121">
      <t>キサイ</t>
    </rPh>
    <rPh sb="121" eb="123">
      <t>ナイヨウ</t>
    </rPh>
    <rPh sb="124" eb="126">
      <t>ドウヨウ</t>
    </rPh>
    <rPh sb="127" eb="129">
      <t>キサイ</t>
    </rPh>
    <phoneticPr fontId="3"/>
  </si>
  <si>
    <t>注３</t>
    <phoneticPr fontId="3"/>
  </si>
  <si>
    <t>　「職種」欄は、すべての職種を記載し、「勤務形態」欄は、①常勤・専従、②常勤・兼務、③非常勤・専従、④非常勤・兼務のいずれかを記載するとともに、加算等に係る職員の加配を区分した上、それぞれ１日あたりの勤務時間を記載してください。</t>
    <rPh sb="2" eb="4">
      <t>ショクシュ</t>
    </rPh>
    <rPh sb="5" eb="6">
      <t>ラン</t>
    </rPh>
    <rPh sb="12" eb="14">
      <t>ショクシュ</t>
    </rPh>
    <rPh sb="15" eb="17">
      <t>キサイ</t>
    </rPh>
    <rPh sb="20" eb="22">
      <t>キンム</t>
    </rPh>
    <rPh sb="22" eb="24">
      <t>ケイタイ</t>
    </rPh>
    <rPh sb="25" eb="26">
      <t>ラン</t>
    </rPh>
    <rPh sb="29" eb="31">
      <t>ジョウキン</t>
    </rPh>
    <rPh sb="32" eb="34">
      <t>センジュウ</t>
    </rPh>
    <rPh sb="36" eb="38">
      <t>ジョウキン</t>
    </rPh>
    <rPh sb="39" eb="41">
      <t>ケンム</t>
    </rPh>
    <rPh sb="43" eb="44">
      <t>ヒ</t>
    </rPh>
    <rPh sb="44" eb="46">
      <t>ジョウキン</t>
    </rPh>
    <rPh sb="47" eb="49">
      <t>センジュウ</t>
    </rPh>
    <rPh sb="51" eb="54">
      <t>ヒジョウキン</t>
    </rPh>
    <rPh sb="55" eb="57">
      <t>ケンム</t>
    </rPh>
    <rPh sb="63" eb="65">
      <t>キサイ</t>
    </rPh>
    <rPh sb="74" eb="75">
      <t>トウ</t>
    </rPh>
    <rPh sb="76" eb="77">
      <t>カカ</t>
    </rPh>
    <rPh sb="78" eb="80">
      <t>ショクイン</t>
    </rPh>
    <rPh sb="81" eb="83">
      <t>カハイ</t>
    </rPh>
    <rPh sb="84" eb="86">
      <t>クブン</t>
    </rPh>
    <rPh sb="88" eb="89">
      <t>ウエ</t>
    </rPh>
    <rPh sb="95" eb="96">
      <t>ニチ</t>
    </rPh>
    <rPh sb="100" eb="102">
      <t>キンム</t>
    </rPh>
    <rPh sb="102" eb="104">
      <t>ジカン</t>
    </rPh>
    <rPh sb="105" eb="107">
      <t>キサイ</t>
    </rPh>
    <phoneticPr fontId="3"/>
  </si>
  <si>
    <t>注４</t>
    <phoneticPr fontId="3"/>
  </si>
  <si>
    <t>　算出にあたっては、小数点第２位以下を切り捨ててください（ただし、前年度の平均利用者数の算定にあたっては小数点第２位以下を切り上げした数を、平均障害支援区分の算定にあたっては小数点第２位以下を四捨五入した数を、重度障害者割合の算出にあたっては小数点以下第１位を四捨五入した数を用いてください）。</t>
    <rPh sb="1" eb="3">
      <t>サンシュツ</t>
    </rPh>
    <rPh sb="10" eb="13">
      <t>ショウスウテン</t>
    </rPh>
    <rPh sb="13" eb="14">
      <t>ダイ</t>
    </rPh>
    <rPh sb="15" eb="16">
      <t>イ</t>
    </rPh>
    <rPh sb="16" eb="18">
      <t>イカ</t>
    </rPh>
    <rPh sb="19" eb="20">
      <t>キ</t>
    </rPh>
    <rPh sb="21" eb="22">
      <t>ス</t>
    </rPh>
    <rPh sb="33" eb="36">
      <t>ゼンネンド</t>
    </rPh>
    <rPh sb="37" eb="39">
      <t>ヘイキン</t>
    </rPh>
    <rPh sb="39" eb="42">
      <t>リヨウシャ</t>
    </rPh>
    <rPh sb="42" eb="43">
      <t>スウ</t>
    </rPh>
    <rPh sb="44" eb="46">
      <t>サンテイ</t>
    </rPh>
    <rPh sb="52" eb="55">
      <t>ショウスウテン</t>
    </rPh>
    <rPh sb="55" eb="56">
      <t>ダイ</t>
    </rPh>
    <rPh sb="57" eb="58">
      <t>イ</t>
    </rPh>
    <rPh sb="58" eb="60">
      <t>イカ</t>
    </rPh>
    <rPh sb="61" eb="62">
      <t>キ</t>
    </rPh>
    <rPh sb="63" eb="64">
      <t>ア</t>
    </rPh>
    <rPh sb="67" eb="68">
      <t>カズ</t>
    </rPh>
    <rPh sb="70" eb="72">
      <t>ヘイキン</t>
    </rPh>
    <rPh sb="74" eb="76">
      <t>シエン</t>
    </rPh>
    <rPh sb="76" eb="78">
      <t>クブン</t>
    </rPh>
    <rPh sb="79" eb="81">
      <t>サンテイ</t>
    </rPh>
    <rPh sb="87" eb="90">
      <t>ショウスウテン</t>
    </rPh>
    <rPh sb="90" eb="91">
      <t>ダイ</t>
    </rPh>
    <rPh sb="93" eb="95">
      <t>イカ</t>
    </rPh>
    <rPh sb="96" eb="100">
      <t>シシャゴニュウ</t>
    </rPh>
    <rPh sb="102" eb="103">
      <t>カズ</t>
    </rPh>
    <rPh sb="105" eb="107">
      <t>ジュウド</t>
    </rPh>
    <rPh sb="107" eb="110">
      <t>ショウガイシャ</t>
    </rPh>
    <rPh sb="110" eb="112">
      <t>ワリアイ</t>
    </rPh>
    <rPh sb="113" eb="115">
      <t>サンシュツ</t>
    </rPh>
    <rPh sb="121" eb="124">
      <t>ショウスウテン</t>
    </rPh>
    <rPh sb="124" eb="126">
      <t>イカ</t>
    </rPh>
    <rPh sb="126" eb="127">
      <t>ダイ</t>
    </rPh>
    <rPh sb="128" eb="129">
      <t>イ</t>
    </rPh>
    <rPh sb="130" eb="134">
      <t>シシャゴニュウ</t>
    </rPh>
    <rPh sb="136" eb="137">
      <t>カズ</t>
    </rPh>
    <rPh sb="138" eb="139">
      <t>モチ</t>
    </rPh>
    <phoneticPr fontId="3"/>
  </si>
  <si>
    <t>注５</t>
    <phoneticPr fontId="3"/>
  </si>
  <si>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3"/>
  </si>
  <si>
    <t>注６</t>
    <phoneticPr fontId="3"/>
  </si>
  <si>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4" eb="26">
      <t>ヘンコウ</t>
    </rPh>
    <rPh sb="27" eb="29">
      <t>トドケデ</t>
    </rPh>
    <rPh sb="30" eb="32">
      <t>バアイ</t>
    </rPh>
    <rPh sb="33" eb="36">
      <t>ヘンコウゴ</t>
    </rPh>
    <rPh sb="37" eb="39">
      <t>ヨテイ</t>
    </rPh>
    <rPh sb="39" eb="41">
      <t>キンム</t>
    </rPh>
    <rPh sb="41" eb="42">
      <t>ワ</t>
    </rPh>
    <rPh sb="42" eb="43">
      <t>ヒョウ</t>
    </rPh>
    <rPh sb="43" eb="44">
      <t>トウ</t>
    </rPh>
    <rPh sb="49" eb="51">
      <t>トドケデ</t>
    </rPh>
    <rPh sb="52" eb="54">
      <t>タイショウ</t>
    </rPh>
    <rPh sb="57" eb="60">
      <t>ジュウギョウシャ</t>
    </rPh>
    <rPh sb="61" eb="63">
      <t>ショクシュ</t>
    </rPh>
    <rPh sb="64" eb="66">
      <t>キンム</t>
    </rPh>
    <rPh sb="66" eb="68">
      <t>ケイタイ</t>
    </rPh>
    <rPh sb="69" eb="71">
      <t>シメイ</t>
    </rPh>
    <rPh sb="72" eb="74">
      <t>トウガイ</t>
    </rPh>
    <rPh sb="74" eb="76">
      <t>ギョウム</t>
    </rPh>
    <rPh sb="77" eb="79">
      <t>キンム</t>
    </rPh>
    <rPh sb="79" eb="81">
      <t>ジカン</t>
    </rPh>
    <rPh sb="81" eb="82">
      <t>オヨ</t>
    </rPh>
    <rPh sb="83" eb="85">
      <t>カンゴ</t>
    </rPh>
    <rPh sb="85" eb="87">
      <t>ショクイン</t>
    </rPh>
    <rPh sb="88" eb="90">
      <t>カイゴ</t>
    </rPh>
    <rPh sb="90" eb="92">
      <t>ショクイン</t>
    </rPh>
    <rPh sb="93" eb="95">
      <t>ハイチ</t>
    </rPh>
    <rPh sb="95" eb="97">
      <t>ジョウキョウ</t>
    </rPh>
    <rPh sb="98" eb="100">
      <t>カンケイ</t>
    </rPh>
    <rPh sb="102" eb="104">
      <t>バアイ</t>
    </rPh>
    <rPh sb="106" eb="108">
      <t>カクニン</t>
    </rPh>
    <rPh sb="111" eb="113">
      <t>バアイ</t>
    </rPh>
    <rPh sb="117" eb="119">
      <t>ショルイ</t>
    </rPh>
    <rPh sb="123" eb="125">
      <t>テンプ</t>
    </rPh>
    <rPh sb="125" eb="127">
      <t>ショルイ</t>
    </rPh>
    <rPh sb="130" eb="131">
      <t>サ</t>
    </rPh>
    <rPh sb="132" eb="133">
      <t>ツカ</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</si>
  <si>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</si>
  <si>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</si>
  <si>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事業所の名称</t>
    <rPh sb="0" eb="3">
      <t>ジギョウショ</t>
    </rPh>
    <rPh sb="4" eb="6">
      <t>メイショウ</t>
    </rPh>
    <phoneticPr fontId="3"/>
  </si>
  <si>
    <t>平面図</t>
    <rPh sb="0" eb="3">
      <t>ヘイメンズ</t>
    </rPh>
    <phoneticPr fontId="3"/>
  </si>
  <si>
    <t>　　</t>
  </si>
  <si>
    <t>　　 ３ ｢適合の可否｣欄には、何も記載しないでください。</t>
  </si>
  <si>
    <t>　　 ２ 必要に応じて写真等を添付し、その旨を合わせて記載してください。</t>
  </si>
  <si>
    <t xml:space="preserve">    　「居室面積等一覧表｣に記載した項目以外の事項について記載してください。</t>
    <rPh sb="6" eb="8">
      <t>キョシツ</t>
    </rPh>
    <rPh sb="8" eb="10">
      <t>メンセキ</t>
    </rPh>
    <rPh sb="10" eb="11">
      <t>トウ</t>
    </rPh>
    <phoneticPr fontId="3"/>
  </si>
  <si>
    <t>備考１　申請するサービス種類に関して、基準省令で定められた設備基準上適合すべき項目のうち、</t>
    <phoneticPr fontId="3"/>
  </si>
  <si>
    <t>備品の品目及び数量</t>
    <rPh sb="0" eb="2">
      <t>ビヒン</t>
    </rPh>
    <rPh sb="3" eb="5">
      <t>ヒンモク</t>
    </rPh>
    <rPh sb="5" eb="6">
      <t>オヨ</t>
    </rPh>
    <rPh sb="7" eb="9">
      <t>スウリョウ</t>
    </rPh>
    <phoneticPr fontId="3"/>
  </si>
  <si>
    <t>室名</t>
    <rPh sb="0" eb="1">
      <t>シツ</t>
    </rPh>
    <rPh sb="1" eb="2">
      <t>メイ</t>
    </rPh>
    <phoneticPr fontId="3"/>
  </si>
  <si>
    <t>非常災害設備等</t>
    <rPh sb="0" eb="2">
      <t>ヒジョウ</t>
    </rPh>
    <rPh sb="2" eb="4">
      <t>サイガイ</t>
    </rPh>
    <rPh sb="4" eb="6">
      <t>セツビ</t>
    </rPh>
    <rPh sb="6" eb="7">
      <t>トウ</t>
    </rPh>
    <phoneticPr fontId="3"/>
  </si>
  <si>
    <t>サービス提供上配慮すべき設備の概要</t>
    <rPh sb="4" eb="6">
      <t>テイキョウ</t>
    </rPh>
    <rPh sb="6" eb="7">
      <t>ジョウ</t>
    </rPh>
    <rPh sb="7" eb="9">
      <t>ハイリョ</t>
    </rPh>
    <rPh sb="12" eb="14">
      <t>セツビ</t>
    </rPh>
    <rPh sb="15" eb="17">
      <t>ガイヨウ</t>
    </rPh>
    <phoneticPr fontId="3"/>
  </si>
  <si>
    <t>適合の可否</t>
    <rPh sb="0" eb="2">
      <t>テキゴウ</t>
    </rPh>
    <rPh sb="3" eb="5">
      <t>カヒ</t>
    </rPh>
    <phoneticPr fontId="3"/>
  </si>
  <si>
    <t>設備基準上適合すべき項目等についての状況</t>
    <rPh sb="12" eb="13">
      <t>トウ</t>
    </rPh>
    <phoneticPr fontId="3"/>
  </si>
  <si>
    <t>設備の概要</t>
    <phoneticPr fontId="3"/>
  </si>
  <si>
    <t>事業所名（　　　　　　　　　　　　　　　　　　　　　　）</t>
    <rPh sb="0" eb="3">
      <t>ジギョウショ</t>
    </rPh>
    <rPh sb="3" eb="4">
      <t>メイ</t>
    </rPh>
    <phoneticPr fontId="3"/>
  </si>
  <si>
    <t>設備･備品等一覧表</t>
  </si>
  <si>
    <t>　　　　　　　　　　　　　　サービス種類（生活介護）</t>
    <rPh sb="21" eb="23">
      <t>セイカツ</t>
    </rPh>
    <rPh sb="23" eb="25">
      <t>カイゴ</t>
    </rPh>
    <phoneticPr fontId="3"/>
  </si>
  <si>
    <t>事業所番号</t>
    <rPh sb="0" eb="3">
      <t>ジギョウショ</t>
    </rPh>
    <rPh sb="3" eb="5">
      <t>バンゴウ</t>
    </rPh>
    <phoneticPr fontId="3"/>
  </si>
  <si>
    <t>事 業 所</t>
    <rPh sb="0" eb="1">
      <t>コト</t>
    </rPh>
    <rPh sb="2" eb="3">
      <t>ギョウ</t>
    </rPh>
    <rPh sb="4" eb="5">
      <t>ショ</t>
    </rPh>
    <phoneticPr fontId="3"/>
  </si>
  <si>
    <t>フリガナ</t>
    <phoneticPr fontId="3"/>
  </si>
  <si>
    <t>名　　称</t>
    <rPh sb="0" eb="1">
      <t>メイ</t>
    </rPh>
    <rPh sb="3" eb="4">
      <t>ショウ</t>
    </rPh>
    <phoneticPr fontId="3"/>
  </si>
  <si>
    <t>所 在 地</t>
    <rPh sb="0" eb="1">
      <t>トコロ</t>
    </rPh>
    <rPh sb="2" eb="3">
      <t>ザイ</t>
    </rPh>
    <rPh sb="4" eb="5">
      <t>チ</t>
    </rPh>
    <phoneticPr fontId="3"/>
  </si>
  <si>
    <t>（〒　　　　　－　　　　　）</t>
    <phoneticPr fontId="3"/>
  </si>
  <si>
    <t>仙台市　　　　　区</t>
    <rPh sb="0" eb="3">
      <t>センダイシ</t>
    </rPh>
    <rPh sb="8" eb="9">
      <t>ク</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</si>
  <si>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</si>
  <si>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</si>
  <si>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</si>
  <si>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Ｈ　　　Ｐ</t>
    <phoneticPr fontId="3"/>
  </si>
  <si>
    <t>E-mail</t>
    <phoneticPr fontId="3"/>
  </si>
  <si>
    <t>管 理 者</t>
    <rPh sb="0" eb="1">
      <t>カン</t>
    </rPh>
    <rPh sb="2" eb="3">
      <t>リ</t>
    </rPh>
    <rPh sb="4" eb="5">
      <t>シャ</t>
    </rPh>
    <phoneticPr fontId="3"/>
  </si>
  <si>
    <t>住　　所</t>
    <rPh sb="0" eb="1">
      <t>ジュウ</t>
    </rPh>
    <rPh sb="3" eb="4">
      <t>トコロ</t>
    </rPh>
    <phoneticPr fontId="3"/>
  </si>
  <si>
    <t>氏　　名</t>
    <rPh sb="0" eb="1">
      <t>シ</t>
    </rPh>
    <rPh sb="3" eb="4">
      <t>メイ</t>
    </rPh>
    <phoneticPr fontId="3"/>
  </si>
  <si>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3"/>
  </si>
  <si>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</si>
  <si>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</si>
  <si>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</si>
  <si>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職　種</t>
    <rPh sb="0" eb="1">
      <t>ショク</t>
    </rPh>
    <rPh sb="2" eb="3">
      <t>タネ</t>
    </rPh>
    <phoneticPr fontId="3"/>
  </si>
  <si>
    <t>勤務時間</t>
    <rPh sb="0" eb="2">
      <t>キンム</t>
    </rPh>
    <rPh sb="2" eb="4">
      <t>ジカン</t>
    </rPh>
    <phoneticPr fontId="3"/>
  </si>
  <si>
    <t>～</t>
    <phoneticPr fontId="3"/>
  </si>
  <si>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3"/>
  </si>
  <si>
    <t>第　　条第　　項第　　号</t>
    <rPh sb="0" eb="1">
      <t>ダイ</t>
    </rPh>
    <rPh sb="3" eb="4">
      <t>ジョウ</t>
    </rPh>
    <rPh sb="4" eb="5">
      <t>ダイ</t>
    </rPh>
    <rPh sb="7" eb="8">
      <t>コウ</t>
    </rPh>
    <rPh sb="8" eb="9">
      <t>ダイ</t>
    </rPh>
    <rPh sb="11" eb="12">
      <t>ゴウ</t>
    </rPh>
    <phoneticPr fontId="3"/>
  </si>
  <si>
    <t>サ ー ビ ス
管理責任者</t>
    <rPh sb="8" eb="10">
      <t>カンリ</t>
    </rPh>
    <rPh sb="10" eb="13">
      <t>セキニンシャ</t>
    </rPh>
    <phoneticPr fontId="3"/>
  </si>
  <si>
    <t>住　　 所</t>
    <rPh sb="0" eb="1">
      <t>ジュウ</t>
    </rPh>
    <rPh sb="4" eb="5">
      <t>トコロ</t>
    </rPh>
    <phoneticPr fontId="3"/>
  </si>
  <si>
    <t>従業者の職種・員数</t>
    <rPh sb="0" eb="3">
      <t>ジュウギョウシャ</t>
    </rPh>
    <rPh sb="4" eb="6">
      <t>ショクシュ</t>
    </rPh>
    <rPh sb="7" eb="9">
      <t>インズウ</t>
    </rPh>
    <phoneticPr fontId="3"/>
  </si>
  <si>
    <t>サービス管理責任者</t>
    <rPh sb="4" eb="6">
      <t>カンリ</t>
    </rPh>
    <rPh sb="6" eb="9">
      <t>セキニンシャ</t>
    </rPh>
    <phoneticPr fontId="3"/>
  </si>
  <si>
    <t>医　　　師</t>
    <rPh sb="0" eb="1">
      <t>イ</t>
    </rPh>
    <rPh sb="4" eb="5">
      <t>シ</t>
    </rPh>
    <phoneticPr fontId="3"/>
  </si>
  <si>
    <t>専従</t>
    <rPh sb="0" eb="2">
      <t>センジュウ</t>
    </rPh>
    <phoneticPr fontId="3"/>
  </si>
  <si>
    <t>※兼務</t>
    <rPh sb="1" eb="3">
      <t>ケンム</t>
    </rPh>
    <phoneticPr fontId="3"/>
  </si>
  <si>
    <t>従業者数</t>
    <rPh sb="0" eb="2">
      <t>ジュウギョウ</t>
    </rPh>
    <rPh sb="2" eb="3">
      <t>シャ</t>
    </rPh>
    <rPh sb="3" eb="4">
      <t>カズ</t>
    </rPh>
    <phoneticPr fontId="3"/>
  </si>
  <si>
    <t>常　勤 （人）</t>
    <rPh sb="0" eb="1">
      <t>ツネ</t>
    </rPh>
    <rPh sb="2" eb="3">
      <t>ツトム</t>
    </rPh>
    <rPh sb="5" eb="6">
      <t>ニン</t>
    </rPh>
    <phoneticPr fontId="3"/>
  </si>
  <si>
    <t>非常勤（人）</t>
    <rPh sb="0" eb="3">
      <t>ヒジョウキン</t>
    </rPh>
    <rPh sb="4" eb="5">
      <t>ニン</t>
    </rPh>
    <phoneticPr fontId="3"/>
  </si>
  <si>
    <t>常勤換算後の人数（人）</t>
    <rPh sb="0" eb="2">
      <t>ジョウキン</t>
    </rPh>
    <rPh sb="2" eb="4">
      <t>カンザン</t>
    </rPh>
    <rPh sb="4" eb="5">
      <t>ゴ</t>
    </rPh>
    <rPh sb="6" eb="8">
      <t>ニンズウ</t>
    </rPh>
    <rPh sb="9" eb="10">
      <t>ニン</t>
    </rPh>
    <phoneticPr fontId="3"/>
  </si>
  <si>
    <t>基準上の必要人数（人）</t>
    <rPh sb="0" eb="2">
      <t>キジュン</t>
    </rPh>
    <rPh sb="2" eb="3">
      <t>ジョウ</t>
    </rPh>
    <rPh sb="4" eb="6">
      <t>ヒツヨウ</t>
    </rPh>
    <rPh sb="6" eb="8">
      <t>ニンズウ</t>
    </rPh>
    <rPh sb="9" eb="10">
      <t>ニン</t>
    </rPh>
    <phoneticPr fontId="3"/>
  </si>
  <si>
    <t>機能訓練指導員</t>
    <rPh sb="0" eb="2">
      <t>キノウ</t>
    </rPh>
    <rPh sb="2" eb="4">
      <t>クンレン</t>
    </rPh>
    <rPh sb="4" eb="7">
      <t>シドウイン</t>
    </rPh>
    <phoneticPr fontId="3"/>
  </si>
  <si>
    <t>生活支援員</t>
    <rPh sb="0" eb="2">
      <t>セイカツ</t>
    </rPh>
    <rPh sb="2" eb="5">
      <t>シエンイン</t>
    </rPh>
    <phoneticPr fontId="3"/>
  </si>
  <si>
    <t>精神保健福祉士</t>
    <rPh sb="0" eb="2">
      <t>セイシン</t>
    </rPh>
    <rPh sb="2" eb="4">
      <t>ホケン</t>
    </rPh>
    <rPh sb="4" eb="7">
      <t>フクシシ</t>
    </rPh>
    <phoneticPr fontId="3"/>
  </si>
  <si>
    <t>常勤（人）</t>
    <rPh sb="0" eb="2">
      <t>ジョウキン</t>
    </rPh>
    <rPh sb="3" eb="4">
      <t>ヒト</t>
    </rPh>
    <phoneticPr fontId="3"/>
  </si>
  <si>
    <t>非常勤（人）</t>
    <rPh sb="0" eb="3">
      <t>ヒジョウキン</t>
    </rPh>
    <rPh sb="4" eb="5">
      <t>ヒト</t>
    </rPh>
    <phoneticPr fontId="3"/>
  </si>
  <si>
    <t>前年度の平均利用者数</t>
    <rPh sb="0" eb="3">
      <t>ゼンネンド</t>
    </rPh>
    <rPh sb="4" eb="6">
      <t>ヘイキン</t>
    </rPh>
    <rPh sb="6" eb="8">
      <t>リヨウ</t>
    </rPh>
    <rPh sb="8" eb="9">
      <t>シャ</t>
    </rPh>
    <rPh sb="9" eb="10">
      <t>スウ</t>
    </rPh>
    <phoneticPr fontId="3"/>
  </si>
  <si>
    <t>サービス単位</t>
    <rPh sb="4" eb="6">
      <t>タンイ</t>
    </rPh>
    <phoneticPr fontId="3"/>
  </si>
  <si>
    <t>平均利用
者数(人)</t>
    <rPh sb="0" eb="2">
      <t>ヘイキン</t>
    </rPh>
    <rPh sb="2" eb="4">
      <t>リヨウ</t>
    </rPh>
    <rPh sb="5" eb="6">
      <t>シャ</t>
    </rPh>
    <rPh sb="6" eb="7">
      <t>スウ</t>
    </rPh>
    <rPh sb="8" eb="9">
      <t>ニン</t>
    </rPh>
    <phoneticPr fontId="3"/>
  </si>
  <si>
    <t>平均障害
支援区分</t>
    <rPh sb="0" eb="2">
      <t>ヘイキン</t>
    </rPh>
    <rPh sb="2" eb="4">
      <t>ショウガイ</t>
    </rPh>
    <rPh sb="5" eb="7">
      <t>シエン</t>
    </rPh>
    <rPh sb="7" eb="9">
      <t>クブン</t>
    </rPh>
    <phoneticPr fontId="3"/>
  </si>
  <si>
    <t>障害支援区分別の利用者数（人）</t>
    <rPh sb="0" eb="2">
      <t>ショウガイ</t>
    </rPh>
    <rPh sb="2" eb="4">
      <t>シエン</t>
    </rPh>
    <rPh sb="4" eb="6">
      <t>クブ</t>
    </rPh>
    <rPh sb="6" eb="7">
      <t>ベツ</t>
    </rPh>
    <rPh sb="8" eb="11">
      <t>リヨウシャ</t>
    </rPh>
    <rPh sb="11" eb="12">
      <t>スウ</t>
    </rPh>
    <rPh sb="13" eb="14">
      <t>ニン</t>
    </rPh>
    <phoneticPr fontId="3"/>
  </si>
  <si>
    <t>経過措置利用者</t>
    <rPh sb="0" eb="2">
      <t>ケイカ</t>
    </rPh>
    <rPh sb="2" eb="4">
      <t>ソチ</t>
    </rPh>
    <rPh sb="4" eb="7">
      <t>リヨウシャ</t>
    </rPh>
    <phoneticPr fontId="3"/>
  </si>
  <si>
    <t>前年度の平均障害支援区分</t>
    <rPh sb="8" eb="10">
      <t>シエン</t>
    </rPh>
    <phoneticPr fontId="3"/>
  </si>
  <si>
    <t>単　位　①</t>
    <rPh sb="0" eb="1">
      <t>タン</t>
    </rPh>
    <rPh sb="2" eb="3">
      <t>クライ</t>
    </rPh>
    <phoneticPr fontId="3"/>
  </si>
  <si>
    <t>障害支援区分別の利用者数</t>
    <rPh sb="2" eb="4">
      <t>シエン</t>
    </rPh>
    <phoneticPr fontId="3"/>
  </si>
  <si>
    <t>単　位　②</t>
    <rPh sb="0" eb="1">
      <t>タン</t>
    </rPh>
    <rPh sb="2" eb="3">
      <t>クライ</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</si>
  <si>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</si>
  <si>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</si>
  <si>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</si>
  <si>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</si>
  <si>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ヒ</t>
    </rPh>
    <phoneticPr fontId="3"/>
  </si>
  <si>
    <t>水</t>
    <rPh sb="0" eb="1">
      <t>スイ</t>
    </rPh>
    <phoneticPr fontId="3"/>
  </si>
  <si>
    <t>木</t>
    <rPh sb="0" eb="1">
      <t>モク</t>
    </rPh>
    <phoneticPr fontId="3"/>
  </si>
  <si>
    <t>金</t>
    <rPh sb="0" eb="1">
      <t>カネ</t>
    </rPh>
    <phoneticPr fontId="3"/>
  </si>
  <si>
    <t>土</t>
    <rPh sb="0" eb="1">
      <t>ツチ</t>
    </rPh>
    <phoneticPr fontId="3"/>
  </si>
  <si>
    <t>その他年間の休日</t>
    <rPh sb="2" eb="3">
      <t>タ</t>
    </rPh>
    <rPh sb="3" eb="5">
      <t>ネンカン</t>
    </rPh>
    <rPh sb="6" eb="8">
      <t>キュウジツ</t>
    </rPh>
    <phoneticPr fontId="3"/>
  </si>
  <si>
    <t>（該当曜日に○を付す）</t>
    <phoneticPr fontId="3"/>
  </si>
  <si>
    <t>※サービス単位毎に記載</t>
    <phoneticPr fontId="3"/>
  </si>
  <si>
    <t>営業時間</t>
    <rPh sb="0" eb="2">
      <t>エイギョウ</t>
    </rPh>
    <rPh sb="2" eb="4">
      <t>ジカン</t>
    </rPh>
    <phoneticPr fontId="3"/>
  </si>
  <si>
    <t>平　　日</t>
    <rPh sb="0" eb="1">
      <t>ヒラ</t>
    </rPh>
    <rPh sb="3" eb="4">
      <t>ヒ</t>
    </rPh>
    <phoneticPr fontId="3"/>
  </si>
  <si>
    <t>土　　曜</t>
    <rPh sb="0" eb="1">
      <t>ツチ</t>
    </rPh>
    <rPh sb="3" eb="4">
      <t>ヒカリ</t>
    </rPh>
    <phoneticPr fontId="3"/>
  </si>
  <si>
    <t>日曜・祝日</t>
    <rPh sb="0" eb="2">
      <t>ニチヨウ</t>
    </rPh>
    <rPh sb="3" eb="5">
      <t>シュクジツ</t>
    </rPh>
    <phoneticPr fontId="3"/>
  </si>
  <si>
    <t>※送迎時間を除く</t>
    <phoneticPr fontId="3"/>
  </si>
  <si>
    <t>特定無し</t>
    <rPh sb="0" eb="2">
      <t>トクテイ</t>
    </rPh>
    <rPh sb="2" eb="3">
      <t>ム</t>
    </rPh>
    <phoneticPr fontId="3"/>
  </si>
  <si>
    <t>身体障害者</t>
    <rPh sb="0" eb="2">
      <t>シンタイ</t>
    </rPh>
    <rPh sb="2" eb="4">
      <t>ショウガイ</t>
    </rPh>
    <rPh sb="4" eb="5">
      <t>シャ</t>
    </rPh>
    <phoneticPr fontId="3"/>
  </si>
  <si>
    <t>細分無し</t>
    <rPh sb="0" eb="2">
      <t>サイブン</t>
    </rPh>
    <rPh sb="2" eb="3">
      <t>ナ</t>
    </rPh>
    <phoneticPr fontId="3"/>
  </si>
  <si>
    <t>肢体不自由</t>
    <rPh sb="0" eb="2">
      <t>シタイ</t>
    </rPh>
    <rPh sb="2" eb="5">
      <t>フジユウ</t>
    </rPh>
    <phoneticPr fontId="3"/>
  </si>
  <si>
    <t>視覚障害</t>
    <rPh sb="0" eb="2">
      <t>シカク</t>
    </rPh>
    <rPh sb="2" eb="4">
      <t>ショウガイ</t>
    </rPh>
    <phoneticPr fontId="3"/>
  </si>
  <si>
    <t>聴覚・言語</t>
    <rPh sb="0" eb="2">
      <t>チョウカク</t>
    </rPh>
    <rPh sb="3" eb="5">
      <t>ゲンゴ</t>
    </rPh>
    <phoneticPr fontId="3"/>
  </si>
  <si>
    <t>内部障害</t>
    <rPh sb="0" eb="2">
      <t>ナイブ</t>
    </rPh>
    <rPh sb="2" eb="4">
      <t>ショウガイ</t>
    </rPh>
    <phoneticPr fontId="3"/>
  </si>
  <si>
    <t>主たる対象者</t>
    <phoneticPr fontId="3"/>
  </si>
  <si>
    <t>（該当項目に○を付す）</t>
    <phoneticPr fontId="3"/>
  </si>
  <si>
    <t>知的障害者</t>
    <rPh sb="0" eb="2">
      <t>チテキ</t>
    </rPh>
    <rPh sb="2" eb="5">
      <t>ショウガイシャ</t>
    </rPh>
    <phoneticPr fontId="3"/>
  </si>
  <si>
    <t>精神障害者</t>
    <rPh sb="0" eb="2">
      <t>セイシン</t>
    </rPh>
    <rPh sb="2" eb="5">
      <t>ショウガイシャ</t>
    </rPh>
    <phoneticPr fontId="3"/>
  </si>
  <si>
    <t>難病等対象者</t>
    <rPh sb="0" eb="3">
      <t>ナンビョウナド</t>
    </rPh>
    <rPh sb="3" eb="6">
      <t>タイショウシャ</t>
    </rPh>
    <phoneticPr fontId="3"/>
  </si>
  <si>
    <t>利用定員</t>
    <rPh sb="0" eb="2">
      <t>リヨウ</t>
    </rPh>
    <rPh sb="2" eb="4">
      <t>テイイン</t>
    </rPh>
    <phoneticPr fontId="3"/>
  </si>
  <si>
    <t>人（単位ごとの定員 ； ①　　　　　　　　・ ②　　　　　　　　　）</t>
    <phoneticPr fontId="3"/>
  </si>
  <si>
    <t>基準上の必要定員</t>
    <rPh sb="0" eb="2">
      <t>キジュン</t>
    </rPh>
    <rPh sb="2" eb="3">
      <t>ジョウ</t>
    </rPh>
    <rPh sb="4" eb="6">
      <t>ヒツヨウ</t>
    </rPh>
    <rPh sb="6" eb="8">
      <t>テイイン</t>
    </rPh>
    <phoneticPr fontId="3"/>
  </si>
  <si>
    <t>多機能型実施の有無</t>
    <rPh sb="0" eb="3">
      <t>タキノウ</t>
    </rPh>
    <rPh sb="3" eb="4">
      <t>ガタ</t>
    </rPh>
    <rPh sb="4" eb="6">
      <t>ジッシ</t>
    </rPh>
    <rPh sb="7" eb="9">
      <t>ウム</t>
    </rPh>
    <phoneticPr fontId="3"/>
  </si>
  <si>
    <t>有　　・　　無</t>
    <rPh sb="0" eb="1">
      <t>ア</t>
    </rPh>
    <rPh sb="6" eb="7">
      <t>ナ</t>
    </rPh>
    <phoneticPr fontId="3"/>
  </si>
  <si>
    <t>利用料</t>
    <rPh sb="0" eb="3">
      <t>リヨウリョウ</t>
    </rPh>
    <phoneticPr fontId="3"/>
  </si>
  <si>
    <t>その他の費用</t>
    <rPh sb="2" eb="3">
      <t>タ</t>
    </rPh>
    <rPh sb="4" eb="6">
      <t>ヒヨウ</t>
    </rPh>
    <phoneticPr fontId="3"/>
  </si>
  <si>
    <t>（項目・金額も記載）</t>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</si>
  <si>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</si>
  <si>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</si>
  <si>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</si>
  <si>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苦情解決の措置概要</t>
    <rPh sb="0" eb="2">
      <t>クジョウ</t>
    </rPh>
    <rPh sb="2" eb="4">
      <t>カイケツ</t>
    </rPh>
    <rPh sb="5" eb="7">
      <t>ソチ</t>
    </rPh>
    <rPh sb="7" eb="9">
      <t>ガイヨウ</t>
    </rPh>
    <phoneticPr fontId="3"/>
  </si>
  <si>
    <t>窓口</t>
    <rPh sb="0" eb="2">
      <t>マドグチ</t>
    </rPh>
    <phoneticPr fontId="3"/>
  </si>
  <si>
    <t>担当者</t>
    <rPh sb="0" eb="2">
      <t>タントウ</t>
    </rPh>
    <rPh sb="2" eb="3">
      <t>シャ</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</si>
  <si>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</si>
  <si>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</si>
  <si>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5">
      <t>シンリョウカ</t>
    </rPh>
    <rPh sb="5" eb="6">
      <t>メイ</t>
    </rPh>
    <phoneticPr fontId="3"/>
  </si>
  <si>
    <t>添付書類</t>
    <rPh sb="0" eb="2">
      <t>テンプ</t>
    </rPh>
    <rPh sb="2" eb="4">
      <t>ショルイ</t>
    </rPh>
    <phoneticPr fontId="3"/>
  </si>
  <si>
    <t>□登記簿謄本</t>
    <rPh sb="1" eb="4">
      <t>トウキボ</t>
    </rPh>
    <rPh sb="4" eb="6">
      <t>トウホン</t>
    </rPh>
    <phoneticPr fontId="3"/>
  </si>
  <si>
    <t>□事業所平面図</t>
    <rPh sb="1" eb="4">
      <t>ジギョウショ</t>
    </rPh>
    <rPh sb="4" eb="7">
      <t>ヘイメンズ</t>
    </rPh>
    <phoneticPr fontId="3"/>
  </si>
  <si>
    <t>□設備・備品一覧表</t>
    <rPh sb="1" eb="3">
      <t>セツビ</t>
    </rPh>
    <rPh sb="4" eb="6">
      <t>ビヒン</t>
    </rPh>
    <rPh sb="6" eb="9">
      <t>イチランヒョウ</t>
    </rPh>
    <phoneticPr fontId="3"/>
  </si>
  <si>
    <t>□管理者の経歴書</t>
    <rPh sb="1" eb="4">
      <t>カンリシャ</t>
    </rPh>
    <rPh sb="5" eb="8">
      <t>ケイレキショ</t>
    </rPh>
    <phoneticPr fontId="3"/>
  </si>
  <si>
    <t>□サービス管理責任者の経歴書</t>
    <rPh sb="5" eb="7">
      <t>カンリ</t>
    </rPh>
    <rPh sb="7" eb="10">
      <t>セキニンシャ</t>
    </rPh>
    <rPh sb="11" eb="14">
      <t>ケイレキショ</t>
    </rPh>
    <phoneticPr fontId="3"/>
  </si>
  <si>
    <t>□勤務体制・形態一覧表</t>
    <rPh sb="1" eb="3">
      <t>キンム</t>
    </rPh>
    <rPh sb="3" eb="5">
      <t>タイセイ</t>
    </rPh>
    <rPh sb="6" eb="8">
      <t>ケイタイ</t>
    </rPh>
    <rPh sb="8" eb="11">
      <t>イチランヒョウ</t>
    </rPh>
    <phoneticPr fontId="3"/>
  </si>
  <si>
    <t>□資格証等(写)</t>
    <rPh sb="1" eb="4">
      <t>シカクショウ</t>
    </rPh>
    <rPh sb="4" eb="5">
      <t>トウ</t>
    </rPh>
    <rPh sb="6" eb="7">
      <t>ウツ</t>
    </rPh>
    <phoneticPr fontId="3"/>
  </si>
  <si>
    <t>□実務経験証明書等</t>
    <rPh sb="1" eb="3">
      <t>ジツム</t>
    </rPh>
    <rPh sb="3" eb="5">
      <t>ケイケン</t>
    </rPh>
    <rPh sb="5" eb="8">
      <t>ショウメイショ</t>
    </rPh>
    <rPh sb="8" eb="9">
      <t>トウ</t>
    </rPh>
    <phoneticPr fontId="3"/>
  </si>
  <si>
    <t>□運営規程</t>
    <rPh sb="1" eb="3">
      <t>ウンエイ</t>
    </rPh>
    <rPh sb="3" eb="5">
      <t>キテイ</t>
    </rPh>
    <phoneticPr fontId="3"/>
  </si>
  <si>
    <t>□苦情解決措置の概要</t>
    <rPh sb="1" eb="3">
      <t>クジョウ</t>
    </rPh>
    <rPh sb="3" eb="5">
      <t>カイケツ</t>
    </rPh>
    <rPh sb="5" eb="7">
      <t>ソチ</t>
    </rPh>
    <rPh sb="8" eb="10">
      <t>ガイヨウ</t>
    </rPh>
    <phoneticPr fontId="3"/>
  </si>
  <si>
    <t>□体制等届出</t>
    <rPh sb="1" eb="3">
      <t>タイセイ</t>
    </rPh>
    <rPh sb="3" eb="4">
      <t>トウ</t>
    </rPh>
    <rPh sb="4" eb="6">
      <t>トドケデ</t>
    </rPh>
    <phoneticPr fontId="3"/>
  </si>
  <si>
    <t>□協力医療機関との契約等</t>
    <rPh sb="1" eb="3">
      <t>キョウリョク</t>
    </rPh>
    <rPh sb="3" eb="5">
      <t>イリョウ</t>
    </rPh>
    <rPh sb="5" eb="7">
      <t>キカン</t>
    </rPh>
    <rPh sb="9" eb="11">
      <t>ケイヤク</t>
    </rPh>
    <rPh sb="11" eb="12">
      <t>トウ</t>
    </rPh>
    <phoneticPr fontId="3"/>
  </si>
  <si>
    <t>□主たる対象者特定理由書</t>
    <rPh sb="1" eb="2">
      <t>シュ</t>
    </rPh>
    <rPh sb="4" eb="7">
      <t>タイショウシャ</t>
    </rPh>
    <rPh sb="7" eb="9">
      <t>トクテイ</t>
    </rPh>
    <rPh sb="9" eb="12">
      <t>リユウショ</t>
    </rPh>
    <phoneticPr fontId="3"/>
  </si>
  <si>
    <t>□誓約書</t>
    <rPh sb="1" eb="4">
      <t>セイヤクショ</t>
    </rPh>
    <phoneticPr fontId="3"/>
  </si>
  <si>
    <t>□その他</t>
    <rPh sb="3" eb="4">
      <t>タ</t>
    </rPh>
    <phoneticPr fontId="3"/>
  </si>
  <si>
    <t>□事業計画</t>
    <rPh sb="1" eb="3">
      <t>ジギョウ</t>
    </rPh>
    <rPh sb="3" eb="5">
      <t>ケイカク</t>
    </rPh>
    <phoneticPr fontId="3"/>
  </si>
  <si>
    <t>□収支予算書</t>
    <rPh sb="1" eb="3">
      <t>シュウシ</t>
    </rPh>
    <rPh sb="3" eb="6">
      <t>ヨサンショ</t>
    </rPh>
    <phoneticPr fontId="3"/>
  </si>
  <si>
    <t>※事業計画及び収支予算書は開始届の添付資料</t>
    <rPh sb="1" eb="3">
      <t>ジギョウ</t>
    </rPh>
    <rPh sb="3" eb="5">
      <t>ケイカク</t>
    </rPh>
    <rPh sb="5" eb="6">
      <t>オヨ</t>
    </rPh>
    <rPh sb="7" eb="9">
      <t>シュウシ</t>
    </rPh>
    <rPh sb="9" eb="12">
      <t>ヨサンショ</t>
    </rPh>
    <rPh sb="13" eb="15">
      <t>カイシ</t>
    </rPh>
    <rPh sb="15" eb="16">
      <t>トド</t>
    </rPh>
    <rPh sb="17" eb="19">
      <t>テンプ</t>
    </rPh>
    <rPh sb="19" eb="21">
      <t>シリョウ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</si>
  <si>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</si>
  <si>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</si>
  <si>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</si>
  <si>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</si>
  <si>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</si>
  <si>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</si>
  <si>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</si>
  <si>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</si>
  <si>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</si>
  <si>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</si>
  <si>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</si>
  <si>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介護給付費</t>
    <rPh sb="0" eb="2">
      <t>カイゴ</t>
    </rPh>
    <rPh sb="2" eb="4">
      <t>キュウフ</t>
    </rPh>
    <rPh sb="4" eb="5">
      <t>ヒ</t>
    </rPh>
    <phoneticPr fontId="87"/>
  </si>
  <si>
    <t>生活介護</t>
    <rPh sb="0" eb="2">
      <t>セイカツ</t>
    </rPh>
    <rPh sb="2" eb="4">
      <t>カイゴ</t>
    </rPh>
    <phoneticPr fontId="88"/>
  </si>
  <si>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</si>
  <si>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</si>
  <si>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</si>
  <si>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</si>
  <si>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定員超過</t>
    <rPh sb="0" eb="2">
      <t>テイイン</t>
    </rPh>
    <rPh sb="2" eb="4">
      <t>チョウカ</t>
    </rPh>
    <phoneticPr fontId="3"/>
  </si>
  <si>
    <t>　１．なし　　２．あり</t>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</si>
  <si>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</si>
  <si>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</si>
  <si>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</si>
  <si>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</si>
  <si>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</si>
  <si>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</si>
  <si>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</si>
  <si>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</si>
  <si>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</si>
  <si>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人員配置体制</t>
    <rPh sb="0" eb="2">
      <t>ジンイン</t>
    </rPh>
    <rPh sb="2" eb="4">
      <t>ハイチ</t>
    </rPh>
    <rPh sb="4" eb="6">
      <t>タイセイ</t>
    </rPh>
    <phoneticPr fontId="3"/>
  </si>
  <si>
    <t>福祉専門職員配置等</t>
    <phoneticPr fontId="3"/>
  </si>
  <si>
    <t>　１．なし　　３．Ⅱ　　４．Ⅲ　　５．Ⅰ</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</si>
  <si>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</si>
  <si>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</si>
  <si>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視覚・聴覚等支援体制</t>
    <rPh sb="0" eb="2">
      <t>シカク</t>
    </rPh>
    <rPh sb="3" eb="5">
      <t>チョウカク</t>
    </rPh>
    <rPh sb="5" eb="6">
      <t>トウ</t>
    </rPh>
    <rPh sb="6" eb="8">
      <t>シエン</t>
    </rPh>
    <rPh sb="8" eb="10">
      <t>タイセイ</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</si>
  <si>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</si>
  <si>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</si>
  <si>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</si>
  <si>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</si>
  <si>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</si>
  <si>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</si>
  <si>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</si>
  <si>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</si>
  <si>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</si>
  <si>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</si>
  <si>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</si>
  <si>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</si>
  <si>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3"/>
  </si>
  <si>
    <t>福祉・介護職員等特定処遇改善加算対象</t>
    <rPh sb="16" eb="18">
      <t>タイショウ</t>
    </rPh>
    <phoneticPr fontId="3"/>
  </si>
  <si>
    <t>キャリアパス区分（※3）</t>
    <rPh sb="6" eb="8">
      <t>クブン</t>
    </rPh>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</si>
  <si>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</si>
  <si>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福祉・介護職員等特定処遇改善加算区分（※4）</t>
    <rPh sb="16" eb="18">
      <t>クブン</t>
    </rPh>
    <phoneticPr fontId="3"/>
  </si>
  <si>
    <t>　１．Ⅰ　　２．Ⅱ</t>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</si>
  <si>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</si>
  <si>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</si>
  <si>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</si>
  <si>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</si>
  <si>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地域生活支援拠点等</t>
    <rPh sb="6" eb="8">
      <t>キョテン</t>
    </rPh>
    <rPh sb="8" eb="9">
      <t>トウ</t>
    </rPh>
    <phoneticPr fontId="3"/>
  </si>
  <si>
    <t>２　住所・電話番号は、自宅のものを記載してください。</t>
    <rPh sb="2" eb="4">
      <t>ジュウショ</t>
    </rPh>
    <rPh sb="5" eb="7">
      <t>デンワ</t>
    </rPh>
    <rPh sb="7" eb="9">
      <t>バンゴウ</t>
    </rPh>
    <rPh sb="11" eb="13">
      <t>ジタク</t>
    </rPh>
    <rPh sb="17" eb="19">
      <t>キサイ</t>
    </rPh>
    <phoneticPr fontId="3"/>
  </si>
  <si>
    <t>受講年月日（予定を含む）</t>
    <rPh sb="0" eb="2">
      <t>ジュコウ</t>
    </rPh>
    <rPh sb="2" eb="5">
      <t>ネンガッピ</t>
    </rPh>
    <rPh sb="6" eb="8">
      <t>ヨテイ</t>
    </rPh>
    <rPh sb="9" eb="10">
      <t>フク</t>
    </rPh>
    <phoneticPr fontId="3"/>
  </si>
  <si>
    <t>研修等の名称</t>
    <rPh sb="0" eb="2">
      <t>ケンシュウ</t>
    </rPh>
    <rPh sb="2" eb="3">
      <t>トウ</t>
    </rPh>
    <rPh sb="4" eb="6">
      <t>メイショウ</t>
    </rPh>
    <phoneticPr fontId="3"/>
  </si>
  <si>
    <t>研修等の受講状況</t>
    <rPh sb="0" eb="2">
      <t>ケンシュウ</t>
    </rPh>
    <rPh sb="2" eb="3">
      <t>トウ</t>
    </rPh>
    <rPh sb="4" eb="6">
      <t>ジュコウ</t>
    </rPh>
    <rPh sb="6" eb="8">
      <t>ジョウキョウ</t>
    </rPh>
    <phoneticPr fontId="3"/>
  </si>
  <si>
    <t>資格取得年月日</t>
    <rPh sb="0" eb="2">
      <t>シカク</t>
    </rPh>
    <rPh sb="2" eb="4">
      <t>シュトク</t>
    </rPh>
    <rPh sb="4" eb="7">
      <t>ネンガッピ</t>
    </rPh>
    <phoneticPr fontId="3"/>
  </si>
  <si>
    <t>資格の名称</t>
    <rPh sb="0" eb="2">
      <t>シカク</t>
    </rPh>
    <rPh sb="3" eb="5">
      <t>メイショウ</t>
    </rPh>
    <phoneticPr fontId="3"/>
  </si>
  <si>
    <t>職務に関する資格</t>
    <rPh sb="0" eb="2">
      <t>ショクム</t>
    </rPh>
    <rPh sb="3" eb="4">
      <t>カン</t>
    </rPh>
    <rPh sb="6" eb="8">
      <t>シカク</t>
    </rPh>
    <phoneticPr fontId="3"/>
  </si>
  <si>
    <t>年　ヶ月</t>
    <rPh sb="0" eb="1">
      <t>ネン</t>
    </rPh>
    <rPh sb="3" eb="4">
      <t>ゲツ</t>
    </rPh>
    <phoneticPr fontId="3"/>
  </si>
  <si>
    <t>実務経験</t>
    <rPh sb="0" eb="2">
      <t>ジツム</t>
    </rPh>
    <rPh sb="2" eb="4">
      <t>ケイケン</t>
    </rPh>
    <phoneticPr fontId="3"/>
  </si>
  <si>
    <t>職務内容</t>
    <rPh sb="0" eb="2">
      <t>ショクム</t>
    </rPh>
    <rPh sb="2" eb="4">
      <t>ナイヨウ</t>
    </rPh>
    <phoneticPr fontId="3"/>
  </si>
  <si>
    <t>勤務先等</t>
    <rPh sb="0" eb="2">
      <t>キンム</t>
    </rPh>
    <rPh sb="2" eb="3">
      <t>サキ</t>
    </rPh>
    <rPh sb="3" eb="4">
      <t>トウ</t>
    </rPh>
    <phoneticPr fontId="3"/>
  </si>
  <si>
    <t>期間</t>
    <rPh sb="0" eb="2">
      <t>キカン</t>
    </rPh>
    <phoneticPr fontId="3"/>
  </si>
  <si>
    <t>年　月　～　年　月</t>
    <rPh sb="0" eb="1">
      <t>ネン</t>
    </rPh>
    <rPh sb="2" eb="3">
      <t>ガツ</t>
    </rPh>
    <rPh sb="6" eb="7">
      <t>ネン</t>
    </rPh>
    <rPh sb="8" eb="9">
      <t>ガツ</t>
    </rPh>
    <phoneticPr fontId="3"/>
  </si>
  <si>
    <t>主な職歴等</t>
    <rPh sb="0" eb="1">
      <t>オモ</t>
    </rPh>
    <rPh sb="2" eb="4">
      <t>ショクレキ</t>
    </rPh>
    <rPh sb="4" eb="5">
      <t>トウ</t>
    </rPh>
    <phoneticPr fontId="3"/>
  </si>
  <si>
    <t>（〒　　　－　　　）</t>
    <phoneticPr fontId="3"/>
  </si>
  <si>
    <t>住所</t>
    <rPh sb="0" eb="2">
      <t>ジュウショ</t>
    </rPh>
    <phoneticPr fontId="3"/>
  </si>
  <si>
    <t>氏名</t>
    <rPh sb="0" eb="2">
      <t>シメイ</t>
    </rPh>
    <phoneticPr fontId="3"/>
  </si>
  <si>
    <t>　　年　　月　　日</t>
    <rPh sb="2" eb="3">
      <t>ネン</t>
    </rPh>
    <rPh sb="5" eb="6">
      <t>ガツ</t>
    </rPh>
    <rPh sb="8" eb="9">
      <t>ヒ</t>
    </rPh>
    <phoneticPr fontId="3"/>
  </si>
  <si>
    <t>生年月日</t>
    <rPh sb="0" eb="2">
      <t>セイネン</t>
    </rPh>
    <rPh sb="2" eb="4">
      <t>ガッピ</t>
    </rPh>
    <phoneticPr fontId="3"/>
  </si>
  <si>
    <t>○○○経歴書</t>
    <rPh sb="3" eb="6">
      <t>ケイレキショ</t>
    </rPh>
    <phoneticPr fontId="3"/>
  </si>
  <si>
    <t>１　「○○○」には、「管理者」、「サービス管理責任者」、「従業員」又は「法人役員」と記載してください。</t>
    <rPh sb="11" eb="14">
      <t>カンリシャ</t>
    </rPh>
    <rPh sb="21" eb="23">
      <t>カンリ</t>
    </rPh>
    <rPh sb="23" eb="26">
      <t>セキニンシャ</t>
    </rPh>
    <rPh sb="29" eb="32">
      <t>ジュウギョウイン</t>
    </rPh>
    <rPh sb="33" eb="34">
      <t>マタ</t>
    </rPh>
    <rPh sb="36" eb="38">
      <t>ホウジン</t>
    </rPh>
    <rPh sb="38" eb="40">
      <t>ヤクイン</t>
    </rPh>
    <phoneticPr fontId="3"/>
  </si>
  <si>
    <r>
      <t>氏  名</t>
    </r>
    <r>
      <rPr>
        <u/>
        <sz val="11"/>
        <rFont val="ＭＳ 明朝"/>
        <family val="1"/>
        <charset val="128"/>
      </rPr>
      <t xml:space="preserve">                                     </t>
    </r>
    <rPh sb="0" eb="1">
      <t>シ</t>
    </rPh>
    <rPh sb="3" eb="4">
      <t>メイ</t>
    </rPh>
    <phoneticPr fontId="3"/>
  </si>
  <si>
    <t>※氏名は、必ず本人が署名すること。困難な場合は、記名押印すること。</t>
    <rPh sb="1" eb="3">
      <t>シメイ</t>
    </rPh>
    <rPh sb="5" eb="6">
      <t>カナラ</t>
    </rPh>
    <rPh sb="7" eb="9">
      <t>ホンニン</t>
    </rPh>
    <rPh sb="10" eb="12">
      <t>ショメイ</t>
    </rPh>
    <rPh sb="17" eb="19">
      <t>コンナン</t>
    </rPh>
    <rPh sb="20" eb="22">
      <t>バアイ</t>
    </rPh>
    <rPh sb="24" eb="26">
      <t>キメイ</t>
    </rPh>
    <rPh sb="26" eb="28">
      <t>オウイン</t>
    </rPh>
    <phoneticPr fontId="3"/>
  </si>
  <si>
    <t xml:space="preserve">  氏名は、必ず本人が署名すること。困難な場合は、記名押印すること。
 （押印する場合は、添付する印鑑登録証明書の印影と一致すること）</t>
    <rPh sb="2" eb="4">
      <t>シメイ</t>
    </rPh>
    <rPh sb="6" eb="7">
      <t>カナラ</t>
    </rPh>
    <rPh sb="8" eb="10">
      <t>ホンニン</t>
    </rPh>
    <rPh sb="11" eb="13">
      <t>ショメイ</t>
    </rPh>
    <rPh sb="18" eb="20">
      <t>コンナン</t>
    </rPh>
    <rPh sb="21" eb="23">
      <t>バアイ</t>
    </rPh>
    <rPh sb="25" eb="27">
      <t>キメイ</t>
    </rPh>
    <rPh sb="27" eb="29">
      <t>オウイン</t>
    </rPh>
    <rPh sb="37" eb="39">
      <t>オウイン</t>
    </rPh>
    <rPh sb="41" eb="43">
      <t>バアイ</t>
    </rPh>
    <rPh sb="45" eb="47">
      <t>テンプ</t>
    </rPh>
    <rPh sb="49" eb="51">
      <t>インカン</t>
    </rPh>
    <rPh sb="51" eb="53">
      <t>トウロク</t>
    </rPh>
    <rPh sb="53" eb="56">
      <t>ショウメイショ</t>
    </rPh>
    <rPh sb="57" eb="59">
      <t>インエイ</t>
    </rPh>
    <rPh sb="60" eb="62">
      <t>イッチ</t>
    </rPh>
    <phoneticPr fontId="3"/>
  </si>
  <si>
    <t>事業所(法人)の名称</t>
    <rPh sb="0" eb="3">
      <t>ジギョウショ</t>
    </rPh>
    <rPh sb="4" eb="6">
      <t>ホウジン</t>
    </rPh>
    <rPh sb="8" eb="10">
      <t>メイショウ</t>
    </rPh>
    <phoneticPr fontId="3"/>
  </si>
  <si>
    <t>３　当該管理者が管理する事業所が複数の場合は、「事業所(法人)の名称」欄を適宜拡張して、その全てを記載して下さい。</t>
    <rPh sb="2" eb="4">
      <t>トウガイ</t>
    </rPh>
    <rPh sb="4" eb="7">
      <t>カンリシャ</t>
    </rPh>
    <rPh sb="8" eb="10">
      <t>カンリ</t>
    </rPh>
    <rPh sb="12" eb="15">
      <t>ジギョウショ</t>
    </rPh>
    <rPh sb="16" eb="18">
      <t>フクスウ</t>
    </rPh>
    <rPh sb="19" eb="21">
      <t>バアイ</t>
    </rPh>
    <rPh sb="24" eb="27">
      <t>ジギョウショ</t>
    </rPh>
    <rPh sb="28" eb="30">
      <t>ホウジン</t>
    </rPh>
    <rPh sb="32" eb="34">
      <t>メイショウ</t>
    </rPh>
    <rPh sb="35" eb="36">
      <t>ラン</t>
    </rPh>
    <rPh sb="37" eb="39">
      <t>テキギ</t>
    </rPh>
    <rPh sb="39" eb="41">
      <t>カクチョウ</t>
    </rPh>
    <rPh sb="46" eb="47">
      <t>スベ</t>
    </rPh>
    <rPh sb="49" eb="51">
      <t>キサイ</t>
    </rPh>
    <rPh sb="53" eb="54">
      <t>クダ</t>
    </rPh>
    <phoneticPr fontId="3"/>
  </si>
  <si>
    <t>贈与者の資産状況（令和４年８月31日現在）</t>
    <rPh sb="0" eb="3">
      <t>ゾウヨシャ</t>
    </rPh>
    <rPh sb="4" eb="6">
      <t>シサン</t>
    </rPh>
    <rPh sb="6" eb="8">
      <t>ジョウキョウ</t>
    </rPh>
    <rPh sb="9" eb="11">
      <t>レイワ</t>
    </rPh>
    <rPh sb="12" eb="13">
      <t>ネン</t>
    </rPh>
    <rPh sb="14" eb="15">
      <t>ガツ</t>
    </rPh>
    <rPh sb="17" eb="18">
      <t>ニチ</t>
    </rPh>
    <rPh sb="18" eb="20">
      <t>ゲンザイ</t>
    </rPh>
    <phoneticPr fontId="3"/>
  </si>
  <si>
    <t>贈与者の負債等状況（令和４年８月31日現在）</t>
    <rPh sb="0" eb="3">
      <t>ゾウヨシャ</t>
    </rPh>
    <rPh sb="4" eb="6">
      <t>フサイ</t>
    </rPh>
    <rPh sb="6" eb="7">
      <t>トウ</t>
    </rPh>
    <rPh sb="7" eb="9">
      <t>ジョウキョウ</t>
    </rPh>
    <rPh sb="10" eb="12">
      <t>レイワ</t>
    </rPh>
    <phoneticPr fontId="3"/>
  </si>
  <si>
    <t>土地・建物一覧表（令和４年８月31日現在）</t>
    <rPh sb="0" eb="2">
      <t>トチ</t>
    </rPh>
    <rPh sb="3" eb="5">
      <t>タテモノ</t>
    </rPh>
    <rPh sb="5" eb="7">
      <t>イチラン</t>
    </rPh>
    <rPh sb="7" eb="8">
      <t>ヒョウ</t>
    </rPh>
    <rPh sb="9" eb="11">
      <t>レイワ</t>
    </rPh>
    <phoneticPr fontId="3"/>
  </si>
  <si>
    <t>様式３</t>
    <rPh sb="0" eb="2">
      <t>ヨウシキ</t>
    </rPh>
    <phoneticPr fontId="3"/>
  </si>
  <si>
    <t>［様式８］</t>
    <phoneticPr fontId="23"/>
  </si>
  <si>
    <t>［様式８］別紙１</t>
    <rPh sb="1" eb="3">
      <t>ヨウシキ</t>
    </rPh>
    <rPh sb="5" eb="7">
      <t>ベッシ</t>
    </rPh>
    <phoneticPr fontId="3"/>
  </si>
  <si>
    <t>［様式８］別紙２</t>
    <rPh sb="1" eb="3">
      <t>ヨウシキ</t>
    </rPh>
    <phoneticPr fontId="3"/>
  </si>
  <si>
    <t>［様式８］別紙３</t>
    <rPh sb="1" eb="3">
      <t>ヨウシキ</t>
    </rPh>
    <phoneticPr fontId="3"/>
  </si>
  <si>
    <t>償還計画書［様式８］作成にあたっての注意事項</t>
    <rPh sb="0" eb="2">
      <t>ショウカン</t>
    </rPh>
    <rPh sb="2" eb="5">
      <t>ケイカクショ</t>
    </rPh>
    <rPh sb="6" eb="8">
      <t>ヨウシキ</t>
    </rPh>
    <rPh sb="10" eb="12">
      <t>サクセイ</t>
    </rPh>
    <rPh sb="18" eb="20">
      <t>チュウイ</t>
    </rPh>
    <rPh sb="20" eb="22">
      <t>ジコウ</t>
    </rPh>
    <phoneticPr fontId="3"/>
  </si>
  <si>
    <t>「寄附金」等を償還財源とする場合は、［様式８］別紙１「寄付者別充当額内訳」を寄付者ごとに内訳を記載してください。</t>
    <rPh sb="1" eb="4">
      <t>キフキン</t>
    </rPh>
    <rPh sb="5" eb="6">
      <t>トウ</t>
    </rPh>
    <rPh sb="7" eb="9">
      <t>ショウカン</t>
    </rPh>
    <rPh sb="9" eb="11">
      <t>ザイゲン</t>
    </rPh>
    <rPh sb="14" eb="16">
      <t>バアイ</t>
    </rPh>
    <rPh sb="19" eb="21">
      <t>ヨウシキ</t>
    </rPh>
    <rPh sb="38" eb="40">
      <t>キフ</t>
    </rPh>
    <rPh sb="40" eb="41">
      <t>シャ</t>
    </rPh>
    <rPh sb="44" eb="46">
      <t>ウチワケ</t>
    </rPh>
    <rPh sb="47" eb="49">
      <t>キサイ</t>
    </rPh>
    <phoneticPr fontId="3"/>
  </si>
  <si>
    <t xml:space="preserve">  現在、法人において既存施設整備に伴う借入がある場合、又は資金計画において今年度に借入を予定している場合は、施設毎及び借入先毎に［様式８］別紙３により償還計画書を作成してください。 
　また［様式８］別紙２には［様式８］別紙３に基づき、借入先毎の令和４年度以降の償還合計額の集計を作成してください。</t>
    <rPh sb="2" eb="4">
      <t>ゲンザイ</t>
    </rPh>
    <rPh sb="5" eb="7">
      <t>ホウジン</t>
    </rPh>
    <rPh sb="11" eb="13">
      <t>キゾン</t>
    </rPh>
    <rPh sb="13" eb="15">
      <t>シセツ</t>
    </rPh>
    <rPh sb="15" eb="17">
      <t>セイビ</t>
    </rPh>
    <rPh sb="18" eb="19">
      <t>トモナ</t>
    </rPh>
    <rPh sb="20" eb="22">
      <t>カリイレ</t>
    </rPh>
    <rPh sb="25" eb="27">
      <t>バアイ</t>
    </rPh>
    <rPh sb="28" eb="29">
      <t>マタ</t>
    </rPh>
    <rPh sb="30" eb="32">
      <t>シキン</t>
    </rPh>
    <rPh sb="32" eb="34">
      <t>ケイカク</t>
    </rPh>
    <rPh sb="38" eb="41">
      <t>コンネンド</t>
    </rPh>
    <rPh sb="42" eb="44">
      <t>カリイレ</t>
    </rPh>
    <rPh sb="45" eb="47">
      <t>ヨテイ</t>
    </rPh>
    <rPh sb="51" eb="53">
      <t>バアイ</t>
    </rPh>
    <rPh sb="55" eb="57">
      <t>シセツ</t>
    </rPh>
    <rPh sb="57" eb="58">
      <t>ゴト</t>
    </rPh>
    <rPh sb="58" eb="59">
      <t>オヨ</t>
    </rPh>
    <rPh sb="60" eb="62">
      <t>カリイレ</t>
    </rPh>
    <rPh sb="62" eb="63">
      <t>サキ</t>
    </rPh>
    <rPh sb="63" eb="64">
      <t>ゴト</t>
    </rPh>
    <rPh sb="66" eb="68">
      <t>ヨウシキ</t>
    </rPh>
    <rPh sb="70" eb="72">
      <t>ベッシ</t>
    </rPh>
    <rPh sb="76" eb="78">
      <t>ショウカン</t>
    </rPh>
    <rPh sb="78" eb="81">
      <t>ケイカクショ</t>
    </rPh>
    <rPh sb="82" eb="84">
      <t>サクセイ</t>
    </rPh>
    <rPh sb="101" eb="103">
      <t>ベッシ</t>
    </rPh>
    <rPh sb="115" eb="116">
      <t>モト</t>
    </rPh>
    <rPh sb="119" eb="121">
      <t>カリイ</t>
    </rPh>
    <rPh sb="121" eb="122">
      <t>サキ</t>
    </rPh>
    <rPh sb="122" eb="123">
      <t>ゴト</t>
    </rPh>
    <rPh sb="124" eb="126">
      <t>レイワ</t>
    </rPh>
    <rPh sb="127" eb="129">
      <t>ネンド</t>
    </rPh>
    <rPh sb="129" eb="131">
      <t>イコウ</t>
    </rPh>
    <rPh sb="132" eb="134">
      <t>ショウカン</t>
    </rPh>
    <rPh sb="134" eb="136">
      <t>ゴウケイ</t>
    </rPh>
    <rPh sb="136" eb="137">
      <t>ガク</t>
    </rPh>
    <rPh sb="138" eb="140">
      <t>シュウケイ</t>
    </rPh>
    <rPh sb="141" eb="143">
      <t>サクセイ</t>
    </rPh>
    <phoneticPr fontId="3"/>
  </si>
  <si>
    <t>［様式13］</t>
    <rPh sb="1" eb="3">
      <t>ヨウシキ</t>
    </rPh>
    <phoneticPr fontId="3"/>
  </si>
  <si>
    <t>［様式13］別紙</t>
    <rPh sb="1" eb="3">
      <t>ヨウシキ</t>
    </rPh>
    <rPh sb="6" eb="8">
      <t>ベッシ</t>
    </rPh>
    <phoneticPr fontId="3"/>
  </si>
  <si>
    <t xml:space="preserve">  贈与者が土地又は建物を所有しているときは、「贈与者の資産状況」に面積及び評価額の合計を記入するとともに、［様式13］（別紙）土地・建物一覧表によりその内訳を添付してください。
  なお、所有関係が共有の場合には，［様式13］（別紙）土地・建物一覧表を次のとおり作成してください。</t>
    <rPh sb="2" eb="5">
      <t>ゾウヨシャ</t>
    </rPh>
    <rPh sb="6" eb="8">
      <t>トチ</t>
    </rPh>
    <rPh sb="8" eb="9">
      <t>マタ</t>
    </rPh>
    <rPh sb="10" eb="12">
      <t>タテモノ</t>
    </rPh>
    <rPh sb="13" eb="15">
      <t>ショユウ</t>
    </rPh>
    <rPh sb="24" eb="27">
      <t>ゾウヨシャ</t>
    </rPh>
    <rPh sb="28" eb="30">
      <t>シサン</t>
    </rPh>
    <rPh sb="30" eb="32">
      <t>ジョウキョウ</t>
    </rPh>
    <rPh sb="34" eb="36">
      <t>メンセキ</t>
    </rPh>
    <rPh sb="36" eb="37">
      <t>オヨ</t>
    </rPh>
    <rPh sb="38" eb="41">
      <t>ヒョウカガク</t>
    </rPh>
    <rPh sb="42" eb="44">
      <t>ゴウケイ</t>
    </rPh>
    <rPh sb="45" eb="47">
      <t>キニュウ</t>
    </rPh>
    <rPh sb="77" eb="79">
      <t>ウチワケ</t>
    </rPh>
    <rPh sb="80" eb="82">
      <t>テンプ</t>
    </rPh>
    <rPh sb="95" eb="97">
      <t>ショユウ</t>
    </rPh>
    <rPh sb="97" eb="99">
      <t>カンケイ</t>
    </rPh>
    <rPh sb="100" eb="102">
      <t>キョウユウ</t>
    </rPh>
    <rPh sb="103" eb="105">
      <t>バアイ</t>
    </rPh>
    <rPh sb="127" eb="128">
      <t>ツギ</t>
    </rPh>
    <rPh sb="132" eb="134">
      <t>サクセイ</t>
    </rPh>
    <phoneticPr fontId="3"/>
  </si>
  <si>
    <t>土地・建物一覧表［様式13］作成にあたっての注意事項</t>
    <rPh sb="0" eb="2">
      <t>トチ</t>
    </rPh>
    <rPh sb="3" eb="5">
      <t>タテモノ</t>
    </rPh>
    <rPh sb="5" eb="7">
      <t>イチラン</t>
    </rPh>
    <rPh sb="7" eb="8">
      <t>ヒョウ</t>
    </rPh>
    <rPh sb="9" eb="11">
      <t>ヨウシキ</t>
    </rPh>
    <rPh sb="14" eb="16">
      <t>サクセイ</t>
    </rPh>
    <rPh sb="22" eb="24">
      <t>チュウイ</t>
    </rPh>
    <rPh sb="24" eb="26">
      <t>ジコウ</t>
    </rPh>
    <phoneticPr fontId="3"/>
  </si>
  <si>
    <t>［様式14］</t>
    <phoneticPr fontId="3"/>
  </si>
  <si>
    <t>（自）  　年　月　日　　（至）  　年　月　日</t>
    <rPh sb="1" eb="2">
      <t>ジ</t>
    </rPh>
    <rPh sb="6" eb="7">
      <t>トシ</t>
    </rPh>
    <rPh sb="8" eb="9">
      <t>ツキ</t>
    </rPh>
    <rPh sb="10" eb="11">
      <t>ヒ</t>
    </rPh>
    <rPh sb="14" eb="15">
      <t>イタル</t>
    </rPh>
    <rPh sb="19" eb="20">
      <t>トシ</t>
    </rPh>
    <rPh sb="21" eb="22">
      <t>ツキ</t>
    </rPh>
    <rPh sb="23" eb="24">
      <t>ヒ</t>
    </rPh>
    <phoneticPr fontId="3"/>
  </si>
  <si>
    <r>
      <t xml:space="preserve">勘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科</t>
    </r>
    <r>
      <rPr>
        <sz val="11"/>
        <rFont val="ＭＳ Ｐゴシック"/>
        <family val="3"/>
        <charset val="128"/>
      </rPr>
      <t xml:space="preserve">  </t>
    </r>
    <r>
      <rPr>
        <sz val="11"/>
        <rFont val="ＭＳ Ｐゴシック"/>
        <family val="3"/>
        <charset val="128"/>
      </rPr>
      <t>目</t>
    </r>
    <rPh sb="0" eb="1">
      <t>カン</t>
    </rPh>
    <rPh sb="3" eb="4">
      <t>サダム</t>
    </rPh>
    <rPh sb="6" eb="7">
      <t>カ</t>
    </rPh>
    <rPh sb="9" eb="10">
      <t>メ</t>
    </rPh>
    <phoneticPr fontId="3"/>
  </si>
  <si>
    <t>サービス区分</t>
    <rPh sb="4" eb="6">
      <t>クブン</t>
    </rPh>
    <phoneticPr fontId="3"/>
  </si>
  <si>
    <t>内部取引
消去</t>
    <rPh sb="0" eb="2">
      <t>ナイブ</t>
    </rPh>
    <rPh sb="2" eb="4">
      <t>トリヒキ</t>
    </rPh>
    <rPh sb="5" eb="7">
      <t>ショウキョ</t>
    </rPh>
    <phoneticPr fontId="3"/>
  </si>
  <si>
    <t>拠点区分
合計</t>
    <rPh sb="0" eb="2">
      <t>キョテン</t>
    </rPh>
    <rPh sb="2" eb="4">
      <t>クブン</t>
    </rPh>
    <rPh sb="5" eb="7">
      <t>ゴウケイ</t>
    </rPh>
    <phoneticPr fontId="3"/>
  </si>
  <si>
    <t>本部</t>
    <rPh sb="0" eb="2">
      <t>ホンブ</t>
    </rPh>
    <phoneticPr fontId="3"/>
  </si>
  <si>
    <t>　　事　　業　　活　　動　　に　　よ　　る　　収　　支</t>
    <rPh sb="2" eb="3">
      <t>コト</t>
    </rPh>
    <rPh sb="5" eb="6">
      <t>ギョウ</t>
    </rPh>
    <rPh sb="8" eb="9">
      <t>カツ</t>
    </rPh>
    <rPh sb="11" eb="12">
      <t>ドウ</t>
    </rPh>
    <rPh sb="23" eb="24">
      <t>オサム</t>
    </rPh>
    <rPh sb="26" eb="27">
      <t>ササ</t>
    </rPh>
    <phoneticPr fontId="3"/>
  </si>
  <si>
    <t>収　　　　　　　入</t>
    <rPh sb="0" eb="1">
      <t>オサム</t>
    </rPh>
    <rPh sb="8" eb="9">
      <t>イリ</t>
    </rPh>
    <phoneticPr fontId="3"/>
  </si>
  <si>
    <t>介護保険事業収入</t>
    <rPh sb="0" eb="2">
      <t>カイゴ</t>
    </rPh>
    <rPh sb="2" eb="4">
      <t>ホケン</t>
    </rPh>
    <rPh sb="4" eb="6">
      <t>ジギョウ</t>
    </rPh>
    <rPh sb="6" eb="8">
      <t>シュウニュウ</t>
    </rPh>
    <phoneticPr fontId="3"/>
  </si>
  <si>
    <t>施設介護料収入</t>
    <rPh sb="0" eb="2">
      <t>シセツ</t>
    </rPh>
    <rPh sb="2" eb="4">
      <t>カイゴ</t>
    </rPh>
    <rPh sb="4" eb="5">
      <t>リョウ</t>
    </rPh>
    <rPh sb="5" eb="7">
      <t>シュウニュウ</t>
    </rPh>
    <phoneticPr fontId="3"/>
  </si>
  <si>
    <t>介護報酬収入</t>
    <rPh sb="0" eb="2">
      <t>カイゴ</t>
    </rPh>
    <rPh sb="2" eb="4">
      <t>ホウシュウ</t>
    </rPh>
    <rPh sb="4" eb="6">
      <t>シュウニュウ</t>
    </rPh>
    <phoneticPr fontId="3"/>
  </si>
  <si>
    <t>利用者負担金収入（公費）</t>
    <rPh sb="0" eb="3">
      <t>リヨウシャ</t>
    </rPh>
    <rPh sb="3" eb="6">
      <t>フタンキン</t>
    </rPh>
    <rPh sb="6" eb="8">
      <t>シュウニュウ</t>
    </rPh>
    <rPh sb="9" eb="11">
      <t>コウヒ</t>
    </rPh>
    <phoneticPr fontId="3"/>
  </si>
  <si>
    <t>利用者負担金収入（一般）</t>
    <rPh sb="0" eb="3">
      <t>リヨウシャ</t>
    </rPh>
    <rPh sb="3" eb="6">
      <t>フタンキン</t>
    </rPh>
    <rPh sb="6" eb="8">
      <t>シュウニュウ</t>
    </rPh>
    <rPh sb="9" eb="11">
      <t>イッパン</t>
    </rPh>
    <phoneticPr fontId="3"/>
  </si>
  <si>
    <t>居宅介護料収入</t>
    <rPh sb="0" eb="2">
      <t>キョタク</t>
    </rPh>
    <rPh sb="2" eb="4">
      <t>カイゴ</t>
    </rPh>
    <rPh sb="4" eb="5">
      <t>リョウ</t>
    </rPh>
    <rPh sb="5" eb="7">
      <t>シュウニュウ</t>
    </rPh>
    <phoneticPr fontId="3"/>
  </si>
  <si>
    <t>（介護報酬収入）</t>
    <rPh sb="1" eb="3">
      <t>カイゴ</t>
    </rPh>
    <rPh sb="3" eb="5">
      <t>ホウシュウ</t>
    </rPh>
    <rPh sb="5" eb="7">
      <t>シュウニュウ</t>
    </rPh>
    <phoneticPr fontId="3"/>
  </si>
  <si>
    <t>介護予防報酬収入</t>
    <rPh sb="0" eb="2">
      <t>カイゴ</t>
    </rPh>
    <rPh sb="2" eb="4">
      <t>ヨボウ</t>
    </rPh>
    <rPh sb="4" eb="6">
      <t>ホウシュウ</t>
    </rPh>
    <rPh sb="6" eb="8">
      <t>シュウニュウ</t>
    </rPh>
    <phoneticPr fontId="3"/>
  </si>
  <si>
    <t>（利用者負担金収入）</t>
    <rPh sb="1" eb="4">
      <t>リヨウシャ</t>
    </rPh>
    <rPh sb="4" eb="7">
      <t>フタンキン</t>
    </rPh>
    <rPh sb="7" eb="9">
      <t>シュウニュウ</t>
    </rPh>
    <phoneticPr fontId="3"/>
  </si>
  <si>
    <t>介護負担金収入（公費）</t>
    <rPh sb="0" eb="2">
      <t>カイゴ</t>
    </rPh>
    <rPh sb="2" eb="5">
      <t>フタンキン</t>
    </rPh>
    <rPh sb="5" eb="7">
      <t>シュウニュウ</t>
    </rPh>
    <rPh sb="8" eb="10">
      <t>コウヒ</t>
    </rPh>
    <phoneticPr fontId="3"/>
  </si>
  <si>
    <t>介護負担金収入（一般）</t>
    <rPh sb="0" eb="2">
      <t>カイゴ</t>
    </rPh>
    <rPh sb="2" eb="5">
      <t>フタンキン</t>
    </rPh>
    <rPh sb="5" eb="7">
      <t>シュウニュウ</t>
    </rPh>
    <rPh sb="8" eb="10">
      <t>イッパン</t>
    </rPh>
    <phoneticPr fontId="3"/>
  </si>
  <si>
    <t>介護予防負担金収入（公費）</t>
    <rPh sb="0" eb="2">
      <t>カイゴ</t>
    </rPh>
    <rPh sb="2" eb="4">
      <t>ヨボウ</t>
    </rPh>
    <rPh sb="4" eb="7">
      <t>フタンキン</t>
    </rPh>
    <rPh sb="7" eb="9">
      <t>シュウニュウ</t>
    </rPh>
    <rPh sb="10" eb="12">
      <t>コウヒ</t>
    </rPh>
    <phoneticPr fontId="3"/>
  </si>
  <si>
    <t>介護予防負担金収入（一般）</t>
    <rPh sb="0" eb="2">
      <t>カイゴ</t>
    </rPh>
    <rPh sb="2" eb="4">
      <t>ヨボウ</t>
    </rPh>
    <rPh sb="4" eb="7">
      <t>フタンキン</t>
    </rPh>
    <rPh sb="7" eb="9">
      <t>シュウニュウ</t>
    </rPh>
    <rPh sb="10" eb="12">
      <t>イッパン</t>
    </rPh>
    <phoneticPr fontId="3"/>
  </si>
  <si>
    <t>地域密着型介護料収入</t>
    <rPh sb="0" eb="2">
      <t>チイキ</t>
    </rPh>
    <rPh sb="2" eb="5">
      <t>ミッチャクガタ</t>
    </rPh>
    <rPh sb="5" eb="7">
      <t>カイゴ</t>
    </rPh>
    <rPh sb="7" eb="8">
      <t>リョウ</t>
    </rPh>
    <rPh sb="8" eb="10">
      <t>シュウニュウ</t>
    </rPh>
    <phoneticPr fontId="3"/>
  </si>
  <si>
    <t>居宅介護支援介護料収入</t>
    <rPh sb="0" eb="2">
      <t>キョタク</t>
    </rPh>
    <rPh sb="2" eb="4">
      <t>カイゴ</t>
    </rPh>
    <rPh sb="4" eb="6">
      <t>シエン</t>
    </rPh>
    <rPh sb="6" eb="8">
      <t>カイゴ</t>
    </rPh>
    <rPh sb="8" eb="9">
      <t>リョウ</t>
    </rPh>
    <rPh sb="9" eb="11">
      <t>シュウニュウ</t>
    </rPh>
    <phoneticPr fontId="3"/>
  </si>
  <si>
    <t>介護予防支援介護料収入</t>
    <rPh sb="0" eb="2">
      <t>カイゴ</t>
    </rPh>
    <rPh sb="2" eb="4">
      <t>ヨボウ</t>
    </rPh>
    <rPh sb="4" eb="6">
      <t>シエン</t>
    </rPh>
    <rPh sb="6" eb="8">
      <t>カイゴ</t>
    </rPh>
    <rPh sb="8" eb="9">
      <t>リョウ</t>
    </rPh>
    <rPh sb="9" eb="11">
      <t>シュウニュウ</t>
    </rPh>
    <phoneticPr fontId="3"/>
  </si>
  <si>
    <t>介護予防・日常生活支援総合事業収入</t>
    <rPh sb="0" eb="2">
      <t>カイゴ</t>
    </rPh>
    <rPh sb="2" eb="4">
      <t>ヨボウ</t>
    </rPh>
    <rPh sb="5" eb="7">
      <t>ニチジョウ</t>
    </rPh>
    <rPh sb="7" eb="9">
      <t>セイカツ</t>
    </rPh>
    <rPh sb="9" eb="11">
      <t>シエン</t>
    </rPh>
    <rPh sb="11" eb="13">
      <t>ソウゴウ</t>
    </rPh>
    <rPh sb="13" eb="15">
      <t>ジギョウ</t>
    </rPh>
    <rPh sb="15" eb="17">
      <t>シュウニュウ</t>
    </rPh>
    <phoneticPr fontId="3"/>
  </si>
  <si>
    <t>事業費収入</t>
    <rPh sb="0" eb="3">
      <t>ジギョウヒ</t>
    </rPh>
    <rPh sb="3" eb="5">
      <t>シュウニュウ</t>
    </rPh>
    <phoneticPr fontId="3"/>
  </si>
  <si>
    <t>事業負担金収入（公費）</t>
    <rPh sb="0" eb="2">
      <t>ジギョウ</t>
    </rPh>
    <rPh sb="2" eb="5">
      <t>フタンキン</t>
    </rPh>
    <rPh sb="5" eb="7">
      <t>シュウニュウ</t>
    </rPh>
    <rPh sb="8" eb="10">
      <t>コウヒ</t>
    </rPh>
    <phoneticPr fontId="3"/>
  </si>
  <si>
    <t>事業負担金収入（一般）</t>
    <rPh sb="0" eb="2">
      <t>ジギョウ</t>
    </rPh>
    <rPh sb="2" eb="5">
      <t>フタンキン</t>
    </rPh>
    <rPh sb="5" eb="7">
      <t>シュウニュウ</t>
    </rPh>
    <rPh sb="8" eb="10">
      <t>イッパン</t>
    </rPh>
    <phoneticPr fontId="3"/>
  </si>
  <si>
    <t>利用者等利用料収入</t>
    <rPh sb="0" eb="3">
      <t>リヨウシャ</t>
    </rPh>
    <rPh sb="3" eb="4">
      <t>トウ</t>
    </rPh>
    <rPh sb="4" eb="6">
      <t>リヨウ</t>
    </rPh>
    <rPh sb="6" eb="7">
      <t>リョウ</t>
    </rPh>
    <rPh sb="7" eb="9">
      <t>シュウニュウ</t>
    </rPh>
    <phoneticPr fontId="3"/>
  </si>
  <si>
    <t>施設サービス利用料収入</t>
    <rPh sb="0" eb="2">
      <t>シセツ</t>
    </rPh>
    <rPh sb="6" eb="8">
      <t>リヨウ</t>
    </rPh>
    <rPh sb="8" eb="9">
      <t>リョウ</t>
    </rPh>
    <rPh sb="9" eb="11">
      <t>シュウニュウ</t>
    </rPh>
    <phoneticPr fontId="3"/>
  </si>
  <si>
    <t>居宅介護サービス利用料収入</t>
    <rPh sb="0" eb="2">
      <t>キョタク</t>
    </rPh>
    <rPh sb="2" eb="4">
      <t>カイゴ</t>
    </rPh>
    <rPh sb="8" eb="10">
      <t>リヨウ</t>
    </rPh>
    <rPh sb="10" eb="11">
      <t>リョウ</t>
    </rPh>
    <rPh sb="11" eb="13">
      <t>シュウニュウ</t>
    </rPh>
    <phoneticPr fontId="3"/>
  </si>
  <si>
    <t>地域密着型介護ｻｰﾋﾞｽ利用料収入</t>
    <rPh sb="0" eb="2">
      <t>チイキ</t>
    </rPh>
    <rPh sb="2" eb="4">
      <t>ミッチャク</t>
    </rPh>
    <rPh sb="4" eb="5">
      <t>ガタ</t>
    </rPh>
    <rPh sb="5" eb="7">
      <t>カイゴ</t>
    </rPh>
    <rPh sb="12" eb="14">
      <t>リヨウ</t>
    </rPh>
    <rPh sb="14" eb="15">
      <t>リョウ</t>
    </rPh>
    <rPh sb="15" eb="17">
      <t>シュウニュウ</t>
    </rPh>
    <phoneticPr fontId="3"/>
  </si>
  <si>
    <t>食費収入（公費）</t>
    <rPh sb="0" eb="2">
      <t>ショクヒ</t>
    </rPh>
    <rPh sb="2" eb="4">
      <t>シュウニュウ</t>
    </rPh>
    <rPh sb="5" eb="7">
      <t>コウヒ</t>
    </rPh>
    <phoneticPr fontId="3"/>
  </si>
  <si>
    <t>食費収入（一般）</t>
    <rPh sb="0" eb="2">
      <t>ショクヒ</t>
    </rPh>
    <rPh sb="2" eb="4">
      <t>シュウニュウ</t>
    </rPh>
    <rPh sb="5" eb="7">
      <t>イッパン</t>
    </rPh>
    <phoneticPr fontId="3"/>
  </si>
  <si>
    <t>居住費収入（公費）</t>
    <rPh sb="0" eb="2">
      <t>キョジュウ</t>
    </rPh>
    <rPh sb="2" eb="3">
      <t>ヒ</t>
    </rPh>
    <rPh sb="3" eb="5">
      <t>シュウニュウ</t>
    </rPh>
    <rPh sb="6" eb="8">
      <t>コウヒ</t>
    </rPh>
    <phoneticPr fontId="3"/>
  </si>
  <si>
    <t>居住費収入（一般）</t>
    <rPh sb="0" eb="2">
      <t>キョジュウ</t>
    </rPh>
    <rPh sb="2" eb="3">
      <t>ヒ</t>
    </rPh>
    <rPh sb="3" eb="5">
      <t>シュウニュウ</t>
    </rPh>
    <rPh sb="6" eb="8">
      <t>イッパン</t>
    </rPh>
    <phoneticPr fontId="3"/>
  </si>
  <si>
    <t>介護予防・日常生活支援総合事業利用料収入</t>
    <rPh sb="0" eb="2">
      <t>カイゴ</t>
    </rPh>
    <rPh sb="2" eb="4">
      <t>ヨボウ</t>
    </rPh>
    <rPh sb="5" eb="7">
      <t>ニチジョウ</t>
    </rPh>
    <rPh sb="7" eb="9">
      <t>セイカツ</t>
    </rPh>
    <rPh sb="9" eb="11">
      <t>シエン</t>
    </rPh>
    <rPh sb="11" eb="13">
      <t>ソウゴウ</t>
    </rPh>
    <rPh sb="13" eb="15">
      <t>ジギョウ</t>
    </rPh>
    <rPh sb="15" eb="18">
      <t>リヨウリョウ</t>
    </rPh>
    <rPh sb="18" eb="20">
      <t>シュウニュウ</t>
    </rPh>
    <phoneticPr fontId="3"/>
  </si>
  <si>
    <t>その他の利用料収入</t>
    <rPh sb="2" eb="3">
      <t>タ</t>
    </rPh>
    <rPh sb="4" eb="6">
      <t>リヨウ</t>
    </rPh>
    <rPh sb="6" eb="7">
      <t>リョウ</t>
    </rPh>
    <rPh sb="7" eb="9">
      <t>シュウニュウ</t>
    </rPh>
    <phoneticPr fontId="3"/>
  </si>
  <si>
    <t>その他の事業収入</t>
    <rPh sb="2" eb="3">
      <t>タ</t>
    </rPh>
    <rPh sb="4" eb="6">
      <t>ジギョウ</t>
    </rPh>
    <rPh sb="6" eb="8">
      <t>シュウニュウ</t>
    </rPh>
    <phoneticPr fontId="3"/>
  </si>
  <si>
    <t>補助金事業収入</t>
    <rPh sb="0" eb="3">
      <t>ホジョキン</t>
    </rPh>
    <rPh sb="3" eb="5">
      <t>ジギョウ</t>
    </rPh>
    <rPh sb="5" eb="7">
      <t>シュウニュウ</t>
    </rPh>
    <phoneticPr fontId="3"/>
  </si>
  <si>
    <t>市町村特別事業収入</t>
    <rPh sb="0" eb="3">
      <t>シチョウソン</t>
    </rPh>
    <rPh sb="3" eb="5">
      <t>トクベツ</t>
    </rPh>
    <rPh sb="5" eb="7">
      <t>ジギョウ</t>
    </rPh>
    <rPh sb="7" eb="9">
      <t>シュウニュウ</t>
    </rPh>
    <phoneticPr fontId="3"/>
  </si>
  <si>
    <t>受託事業収入</t>
    <rPh sb="0" eb="2">
      <t>ジュタク</t>
    </rPh>
    <rPh sb="2" eb="4">
      <t>ジギョウ</t>
    </rPh>
    <rPh sb="4" eb="6">
      <t>シュウニュウ</t>
    </rPh>
    <phoneticPr fontId="3"/>
  </si>
  <si>
    <t>（保険等査定減）</t>
    <rPh sb="1" eb="3">
      <t>ホケン</t>
    </rPh>
    <rPh sb="3" eb="4">
      <t>トウ</t>
    </rPh>
    <rPh sb="4" eb="6">
      <t>サテイ</t>
    </rPh>
    <rPh sb="6" eb="7">
      <t>ゲン</t>
    </rPh>
    <phoneticPr fontId="3"/>
  </si>
  <si>
    <t>老人福祉事業収入</t>
    <rPh sb="0" eb="2">
      <t>ロウジン</t>
    </rPh>
    <rPh sb="2" eb="4">
      <t>フクシ</t>
    </rPh>
    <rPh sb="4" eb="6">
      <t>ジギョウ</t>
    </rPh>
    <rPh sb="6" eb="8">
      <t>シュウニュウ</t>
    </rPh>
    <phoneticPr fontId="3"/>
  </si>
  <si>
    <t>措置事業収入</t>
    <rPh sb="0" eb="2">
      <t>ソチ</t>
    </rPh>
    <rPh sb="2" eb="4">
      <t>ジギョウ</t>
    </rPh>
    <rPh sb="4" eb="6">
      <t>シュウニュウ</t>
    </rPh>
    <phoneticPr fontId="3"/>
  </si>
  <si>
    <t>事務費収入</t>
    <rPh sb="0" eb="3">
      <t>ジムヒ</t>
    </rPh>
    <rPh sb="3" eb="5">
      <t>シュウニュウ</t>
    </rPh>
    <phoneticPr fontId="3"/>
  </si>
  <si>
    <t>運営事業収入</t>
    <rPh sb="0" eb="2">
      <t>ウンエイ</t>
    </rPh>
    <rPh sb="2" eb="4">
      <t>ジギョウ</t>
    </rPh>
    <rPh sb="4" eb="6">
      <t>シュウニュウ</t>
    </rPh>
    <phoneticPr fontId="3"/>
  </si>
  <si>
    <t>管理費収入</t>
    <rPh sb="0" eb="3">
      <t>カンリヒ</t>
    </rPh>
    <rPh sb="3" eb="5">
      <t>シュウニュウ</t>
    </rPh>
    <phoneticPr fontId="3"/>
  </si>
  <si>
    <t>児童福祉事業収入</t>
    <rPh sb="0" eb="2">
      <t>ジドウ</t>
    </rPh>
    <rPh sb="2" eb="4">
      <t>フクシ</t>
    </rPh>
    <rPh sb="4" eb="6">
      <t>ジギョウ</t>
    </rPh>
    <rPh sb="6" eb="8">
      <t>シュウニュウ</t>
    </rPh>
    <phoneticPr fontId="3"/>
  </si>
  <si>
    <t>措置費収入</t>
    <rPh sb="0" eb="2">
      <t>ソチ</t>
    </rPh>
    <rPh sb="2" eb="3">
      <t>ヒ</t>
    </rPh>
    <rPh sb="3" eb="5">
      <t>シュウニュウ</t>
    </rPh>
    <phoneticPr fontId="3"/>
  </si>
  <si>
    <t>私的契約利用料収入</t>
    <rPh sb="0" eb="2">
      <t>シテキ</t>
    </rPh>
    <rPh sb="2" eb="4">
      <t>ケイヤク</t>
    </rPh>
    <rPh sb="4" eb="7">
      <t>リヨウリョウ</t>
    </rPh>
    <rPh sb="7" eb="9">
      <t>シュウニュウ</t>
    </rPh>
    <phoneticPr fontId="3"/>
  </si>
  <si>
    <t>保育事業収入</t>
    <rPh sb="0" eb="2">
      <t>ホイク</t>
    </rPh>
    <rPh sb="2" eb="4">
      <t>ジギョウ</t>
    </rPh>
    <rPh sb="4" eb="6">
      <t>シュウニュウ</t>
    </rPh>
    <phoneticPr fontId="3"/>
  </si>
  <si>
    <t>施設型給付費収入</t>
    <rPh sb="0" eb="3">
      <t>シセツガタ</t>
    </rPh>
    <rPh sb="3" eb="5">
      <t>キュウフ</t>
    </rPh>
    <rPh sb="5" eb="6">
      <t>ヒ</t>
    </rPh>
    <rPh sb="6" eb="8">
      <t>シュウニュウ</t>
    </rPh>
    <phoneticPr fontId="3"/>
  </si>
  <si>
    <t>利用者負担金収入</t>
    <rPh sb="0" eb="3">
      <t>リヨウシャ</t>
    </rPh>
    <rPh sb="3" eb="6">
      <t>フタンキン</t>
    </rPh>
    <rPh sb="6" eb="8">
      <t>シュウニュウ</t>
    </rPh>
    <phoneticPr fontId="3"/>
  </si>
  <si>
    <t>特例施設型給付費収入</t>
    <rPh sb="0" eb="2">
      <t>トクレイ</t>
    </rPh>
    <rPh sb="2" eb="5">
      <t>シセツガタ</t>
    </rPh>
    <rPh sb="5" eb="7">
      <t>キュウフ</t>
    </rPh>
    <rPh sb="7" eb="8">
      <t>ヒ</t>
    </rPh>
    <rPh sb="8" eb="10">
      <t>シュウニュウ</t>
    </rPh>
    <phoneticPr fontId="3"/>
  </si>
  <si>
    <t>地域型保育給付費収入</t>
    <rPh sb="0" eb="3">
      <t>チイキガタ</t>
    </rPh>
    <rPh sb="3" eb="5">
      <t>ホイク</t>
    </rPh>
    <rPh sb="5" eb="7">
      <t>キュウフ</t>
    </rPh>
    <rPh sb="7" eb="8">
      <t>ヒ</t>
    </rPh>
    <rPh sb="8" eb="10">
      <t>シュウニュウ</t>
    </rPh>
    <phoneticPr fontId="3"/>
  </si>
  <si>
    <t>特例地域型保育給付費収入</t>
    <rPh sb="0" eb="2">
      <t>トクレイ</t>
    </rPh>
    <rPh sb="2" eb="5">
      <t>チイキガタ</t>
    </rPh>
    <rPh sb="5" eb="7">
      <t>ホイク</t>
    </rPh>
    <rPh sb="7" eb="9">
      <t>キュウフ</t>
    </rPh>
    <rPh sb="9" eb="10">
      <t>ヒ</t>
    </rPh>
    <rPh sb="10" eb="12">
      <t>シュウニュウ</t>
    </rPh>
    <phoneticPr fontId="3"/>
  </si>
  <si>
    <t>委託費収入</t>
    <rPh sb="0" eb="2">
      <t>イタク</t>
    </rPh>
    <rPh sb="2" eb="3">
      <t>ヒ</t>
    </rPh>
    <rPh sb="3" eb="5">
      <t>シュウニュウ</t>
    </rPh>
    <phoneticPr fontId="3"/>
  </si>
  <si>
    <t>利用者等利用料収入（公費）</t>
    <rPh sb="0" eb="3">
      <t>リヨウシャ</t>
    </rPh>
    <rPh sb="3" eb="4">
      <t>トウ</t>
    </rPh>
    <rPh sb="4" eb="7">
      <t>リヨウリョウ</t>
    </rPh>
    <rPh sb="7" eb="9">
      <t>シュウニュウ</t>
    </rPh>
    <rPh sb="10" eb="12">
      <t>コウヒ</t>
    </rPh>
    <phoneticPr fontId="3"/>
  </si>
  <si>
    <t>利用者等利用料収入（一般）</t>
    <rPh sb="0" eb="3">
      <t>リヨウシャ</t>
    </rPh>
    <rPh sb="3" eb="4">
      <t>トウ</t>
    </rPh>
    <rPh sb="4" eb="7">
      <t>リヨウリョウ</t>
    </rPh>
    <rPh sb="7" eb="9">
      <t>シュウニュウ</t>
    </rPh>
    <rPh sb="10" eb="12">
      <t>イッパン</t>
    </rPh>
    <phoneticPr fontId="3"/>
  </si>
  <si>
    <t>その他の利用料収入</t>
    <rPh sb="2" eb="3">
      <t>タ</t>
    </rPh>
    <rPh sb="4" eb="7">
      <t>リヨウリョウ</t>
    </rPh>
    <rPh sb="7" eb="9">
      <t>シュウニュウ</t>
    </rPh>
    <phoneticPr fontId="3"/>
  </si>
  <si>
    <t>就労支援事業収入</t>
    <rPh sb="0" eb="2">
      <t>シュウロウ</t>
    </rPh>
    <rPh sb="2" eb="4">
      <t>シエン</t>
    </rPh>
    <rPh sb="4" eb="6">
      <t>ジギョウ</t>
    </rPh>
    <rPh sb="6" eb="8">
      <t>シュウニュウ</t>
    </rPh>
    <phoneticPr fontId="3"/>
  </si>
  <si>
    <t>○○事業収入</t>
    <rPh sb="2" eb="4">
      <t>ジギョウ</t>
    </rPh>
    <rPh sb="4" eb="6">
      <t>シュウニュウ</t>
    </rPh>
    <phoneticPr fontId="3"/>
  </si>
  <si>
    <t>障害福祉サービス等事業収入</t>
    <rPh sb="0" eb="2">
      <t>ショウガイ</t>
    </rPh>
    <rPh sb="2" eb="4">
      <t>フクシ</t>
    </rPh>
    <rPh sb="8" eb="9">
      <t>トウ</t>
    </rPh>
    <rPh sb="9" eb="11">
      <t>ジギョウ</t>
    </rPh>
    <rPh sb="11" eb="13">
      <t>シュウニュウ</t>
    </rPh>
    <phoneticPr fontId="3"/>
  </si>
  <si>
    <t>自立支援給付費収入</t>
    <rPh sb="0" eb="2">
      <t>ジリツ</t>
    </rPh>
    <rPh sb="2" eb="4">
      <t>シエン</t>
    </rPh>
    <rPh sb="4" eb="6">
      <t>キュウフ</t>
    </rPh>
    <rPh sb="6" eb="7">
      <t>ヒ</t>
    </rPh>
    <rPh sb="7" eb="9">
      <t>シュウニュウ</t>
    </rPh>
    <phoneticPr fontId="3"/>
  </si>
  <si>
    <t>介護給付費収入</t>
    <rPh sb="0" eb="2">
      <t>カイゴ</t>
    </rPh>
    <rPh sb="2" eb="4">
      <t>キュウフ</t>
    </rPh>
    <rPh sb="4" eb="5">
      <t>ヒ</t>
    </rPh>
    <rPh sb="5" eb="7">
      <t>シュウニュウ</t>
    </rPh>
    <phoneticPr fontId="3"/>
  </si>
  <si>
    <t>特例介護給付費収入</t>
    <rPh sb="0" eb="2">
      <t>トクレイ</t>
    </rPh>
    <rPh sb="2" eb="4">
      <t>カイゴ</t>
    </rPh>
    <rPh sb="4" eb="6">
      <t>キュウフ</t>
    </rPh>
    <rPh sb="6" eb="7">
      <t>ヒ</t>
    </rPh>
    <rPh sb="7" eb="9">
      <t>シュウニュウ</t>
    </rPh>
    <phoneticPr fontId="3"/>
  </si>
  <si>
    <t>訓練等給付費収入</t>
    <rPh sb="0" eb="2">
      <t>クンレン</t>
    </rPh>
    <rPh sb="2" eb="3">
      <t>トウ</t>
    </rPh>
    <rPh sb="3" eb="5">
      <t>キュウフ</t>
    </rPh>
    <rPh sb="5" eb="6">
      <t>ヒ</t>
    </rPh>
    <rPh sb="6" eb="8">
      <t>シュウニュウ</t>
    </rPh>
    <phoneticPr fontId="3"/>
  </si>
  <si>
    <t>特例訓練等給付費収入</t>
    <rPh sb="0" eb="2">
      <t>トクレイ</t>
    </rPh>
    <rPh sb="2" eb="4">
      <t>クンレン</t>
    </rPh>
    <rPh sb="4" eb="5">
      <t>トウ</t>
    </rPh>
    <rPh sb="5" eb="7">
      <t>キュウフ</t>
    </rPh>
    <rPh sb="7" eb="8">
      <t>ヒ</t>
    </rPh>
    <rPh sb="8" eb="10">
      <t>シュウニュウ</t>
    </rPh>
    <phoneticPr fontId="3"/>
  </si>
  <si>
    <t>サービス利用計画作成費収入</t>
    <rPh sb="4" eb="6">
      <t>リヨウ</t>
    </rPh>
    <rPh sb="6" eb="8">
      <t>ケイカク</t>
    </rPh>
    <rPh sb="8" eb="10">
      <t>サクセイ</t>
    </rPh>
    <rPh sb="10" eb="11">
      <t>ヒ</t>
    </rPh>
    <rPh sb="11" eb="13">
      <t>シュウニュウ</t>
    </rPh>
    <phoneticPr fontId="3"/>
  </si>
  <si>
    <t>障害児施設給付費収入</t>
    <rPh sb="0" eb="3">
      <t>ショウガイジ</t>
    </rPh>
    <rPh sb="3" eb="5">
      <t>シセツ</t>
    </rPh>
    <rPh sb="5" eb="7">
      <t>キュウフ</t>
    </rPh>
    <rPh sb="7" eb="8">
      <t>ヒ</t>
    </rPh>
    <rPh sb="8" eb="10">
      <t>シュウニュウ</t>
    </rPh>
    <phoneticPr fontId="3"/>
  </si>
  <si>
    <t>補足給付費収入</t>
    <rPh sb="0" eb="2">
      <t>ホソク</t>
    </rPh>
    <rPh sb="2" eb="4">
      <t>キュウフ</t>
    </rPh>
    <rPh sb="4" eb="5">
      <t>ヒ</t>
    </rPh>
    <rPh sb="5" eb="7">
      <t>シュウニュウ</t>
    </rPh>
    <phoneticPr fontId="3"/>
  </si>
  <si>
    <t>特定障害者特別給付費収入</t>
    <rPh sb="0" eb="2">
      <t>トクテイ</t>
    </rPh>
    <rPh sb="2" eb="5">
      <t>ショウガイシャ</t>
    </rPh>
    <rPh sb="5" eb="7">
      <t>トクベツ</t>
    </rPh>
    <rPh sb="7" eb="9">
      <t>キュウフ</t>
    </rPh>
    <rPh sb="9" eb="10">
      <t>ヒ</t>
    </rPh>
    <rPh sb="10" eb="12">
      <t>シュウニュウ</t>
    </rPh>
    <phoneticPr fontId="3"/>
  </si>
  <si>
    <t>特例特定障害者特別給付費収入</t>
    <rPh sb="0" eb="2">
      <t>トクレイ</t>
    </rPh>
    <rPh sb="2" eb="4">
      <t>トクテイ</t>
    </rPh>
    <rPh sb="4" eb="7">
      <t>ショウガイシャ</t>
    </rPh>
    <rPh sb="7" eb="9">
      <t>トクベツ</t>
    </rPh>
    <rPh sb="9" eb="11">
      <t>キュウフ</t>
    </rPh>
    <rPh sb="11" eb="12">
      <t>ヒ</t>
    </rPh>
    <rPh sb="12" eb="14">
      <t>シュウニュウ</t>
    </rPh>
    <phoneticPr fontId="3"/>
  </si>
  <si>
    <t>特定入所障害児食費等給付費収入</t>
    <rPh sb="0" eb="2">
      <t>トクテイ</t>
    </rPh>
    <rPh sb="2" eb="4">
      <t>ニュウショ</t>
    </rPh>
    <rPh sb="4" eb="7">
      <t>ショウガイジ</t>
    </rPh>
    <rPh sb="7" eb="9">
      <t>ショクヒ</t>
    </rPh>
    <rPh sb="9" eb="10">
      <t>トウ</t>
    </rPh>
    <rPh sb="10" eb="12">
      <t>キュウフ</t>
    </rPh>
    <rPh sb="12" eb="13">
      <t>ヒ</t>
    </rPh>
    <rPh sb="13" eb="15">
      <t>シュウニュウ</t>
    </rPh>
    <phoneticPr fontId="3"/>
  </si>
  <si>
    <t>特定費用収入</t>
    <rPh sb="0" eb="2">
      <t>トクテイ</t>
    </rPh>
    <rPh sb="2" eb="4">
      <t>ヒヨウ</t>
    </rPh>
    <rPh sb="4" eb="6">
      <t>シュウニュウ</t>
    </rPh>
    <phoneticPr fontId="3"/>
  </si>
  <si>
    <t>生活保護事業収入</t>
    <rPh sb="0" eb="2">
      <t>セイカツ</t>
    </rPh>
    <rPh sb="2" eb="4">
      <t>ホゴ</t>
    </rPh>
    <rPh sb="4" eb="6">
      <t>ジギョウ</t>
    </rPh>
    <rPh sb="6" eb="8">
      <t>シュウニュウ</t>
    </rPh>
    <phoneticPr fontId="3"/>
  </si>
  <si>
    <t>授産事業収入</t>
    <rPh sb="0" eb="2">
      <t>ジュサン</t>
    </rPh>
    <rPh sb="2" eb="4">
      <t>ジギョウ</t>
    </rPh>
    <rPh sb="4" eb="6">
      <t>シュウニュウ</t>
    </rPh>
    <phoneticPr fontId="3"/>
  </si>
  <si>
    <t>医療事業収入</t>
    <rPh sb="0" eb="2">
      <t>イリョウ</t>
    </rPh>
    <rPh sb="2" eb="4">
      <t>ジギョウ</t>
    </rPh>
    <rPh sb="4" eb="6">
      <t>シュウニュウ</t>
    </rPh>
    <phoneticPr fontId="3"/>
  </si>
  <si>
    <t>入院診療収入</t>
    <rPh sb="0" eb="2">
      <t>ニュウイン</t>
    </rPh>
    <rPh sb="2" eb="4">
      <t>シンリョウ</t>
    </rPh>
    <rPh sb="4" eb="6">
      <t>シュウニュウ</t>
    </rPh>
    <phoneticPr fontId="3"/>
  </si>
  <si>
    <t>室料差額収入</t>
    <rPh sb="0" eb="2">
      <t>シツリョウ</t>
    </rPh>
    <rPh sb="2" eb="4">
      <t>サガク</t>
    </rPh>
    <rPh sb="4" eb="6">
      <t>シュウニュウ</t>
    </rPh>
    <phoneticPr fontId="3"/>
  </si>
  <si>
    <t>外来診療収入</t>
    <rPh sb="0" eb="2">
      <t>ガイライ</t>
    </rPh>
    <rPh sb="2" eb="4">
      <t>シンリョウ</t>
    </rPh>
    <rPh sb="4" eb="6">
      <t>シュウニュウ</t>
    </rPh>
    <phoneticPr fontId="3"/>
  </si>
  <si>
    <t>保健予防活動収入</t>
    <rPh sb="0" eb="2">
      <t>ホケン</t>
    </rPh>
    <rPh sb="2" eb="4">
      <t>ヨボウ</t>
    </rPh>
    <rPh sb="4" eb="6">
      <t>カツドウ</t>
    </rPh>
    <rPh sb="6" eb="8">
      <t>シュウニュウ</t>
    </rPh>
    <phoneticPr fontId="3"/>
  </si>
  <si>
    <t>受託検査・施設利用収入</t>
    <rPh sb="0" eb="2">
      <t>ジュタク</t>
    </rPh>
    <rPh sb="2" eb="4">
      <t>ケンサ</t>
    </rPh>
    <rPh sb="5" eb="7">
      <t>シセツ</t>
    </rPh>
    <rPh sb="7" eb="9">
      <t>リヨウ</t>
    </rPh>
    <rPh sb="9" eb="11">
      <t>シュウニュウ</t>
    </rPh>
    <phoneticPr fontId="3"/>
  </si>
  <si>
    <t>訪問看護療養費収入</t>
    <rPh sb="0" eb="2">
      <t>ホウモン</t>
    </rPh>
    <rPh sb="2" eb="4">
      <t>カンゴ</t>
    </rPh>
    <rPh sb="4" eb="7">
      <t>リョウヨウヒ</t>
    </rPh>
    <rPh sb="7" eb="9">
      <t>シュウニュウ</t>
    </rPh>
    <phoneticPr fontId="3"/>
  </si>
  <si>
    <t>訪問看護利用料収入</t>
    <rPh sb="0" eb="2">
      <t>ホウモン</t>
    </rPh>
    <rPh sb="2" eb="4">
      <t>カンゴ</t>
    </rPh>
    <rPh sb="4" eb="6">
      <t>リヨウ</t>
    </rPh>
    <rPh sb="6" eb="7">
      <t>リョウ</t>
    </rPh>
    <rPh sb="7" eb="9">
      <t>シュウニュウ</t>
    </rPh>
    <phoneticPr fontId="3"/>
  </si>
  <si>
    <t>訪問看護基本利用料収入</t>
    <rPh sb="0" eb="2">
      <t>ホウモン</t>
    </rPh>
    <rPh sb="2" eb="4">
      <t>カンゴ</t>
    </rPh>
    <rPh sb="4" eb="6">
      <t>キホン</t>
    </rPh>
    <rPh sb="6" eb="8">
      <t>リヨウ</t>
    </rPh>
    <rPh sb="8" eb="9">
      <t>リョウ</t>
    </rPh>
    <rPh sb="9" eb="11">
      <t>シュウニュウ</t>
    </rPh>
    <phoneticPr fontId="3"/>
  </si>
  <si>
    <t>訪問看護その他の利用料収入</t>
    <rPh sb="0" eb="2">
      <t>ホウモン</t>
    </rPh>
    <rPh sb="2" eb="4">
      <t>カンゴ</t>
    </rPh>
    <rPh sb="6" eb="7">
      <t>タ</t>
    </rPh>
    <rPh sb="8" eb="10">
      <t>リヨウ</t>
    </rPh>
    <rPh sb="10" eb="11">
      <t>リョウ</t>
    </rPh>
    <rPh sb="11" eb="13">
      <t>シュウニュウ</t>
    </rPh>
    <phoneticPr fontId="3"/>
  </si>
  <si>
    <t>その他の医療事業収入</t>
    <rPh sb="2" eb="3">
      <t>タ</t>
    </rPh>
    <rPh sb="4" eb="6">
      <t>イリョウ</t>
    </rPh>
    <rPh sb="6" eb="8">
      <t>ジギョウ</t>
    </rPh>
    <rPh sb="8" eb="10">
      <t>シュウニュウ</t>
    </rPh>
    <phoneticPr fontId="3"/>
  </si>
  <si>
    <t>○○収入</t>
    <rPh sb="2" eb="4">
      <t>シュウニュウ</t>
    </rPh>
    <phoneticPr fontId="3"/>
  </si>
  <si>
    <t>借入金利息補助金収入</t>
    <rPh sb="0" eb="2">
      <t>カリイレ</t>
    </rPh>
    <rPh sb="2" eb="3">
      <t>キン</t>
    </rPh>
    <rPh sb="3" eb="5">
      <t>リソク</t>
    </rPh>
    <rPh sb="5" eb="8">
      <t>ホジョキン</t>
    </rPh>
    <rPh sb="8" eb="10">
      <t>シュウニュウ</t>
    </rPh>
    <phoneticPr fontId="3"/>
  </si>
  <si>
    <t>経常経費寄附金収入</t>
    <rPh sb="0" eb="2">
      <t>ケイジョウ</t>
    </rPh>
    <rPh sb="2" eb="4">
      <t>ケイヒ</t>
    </rPh>
    <rPh sb="4" eb="7">
      <t>キフキン</t>
    </rPh>
    <rPh sb="7" eb="9">
      <t>シュウニュウ</t>
    </rPh>
    <phoneticPr fontId="3"/>
  </si>
  <si>
    <t>受取利息配当金収入</t>
    <rPh sb="0" eb="2">
      <t>ウケトリ</t>
    </rPh>
    <rPh sb="2" eb="4">
      <t>リソク</t>
    </rPh>
    <rPh sb="4" eb="7">
      <t>ハイトウキン</t>
    </rPh>
    <rPh sb="7" eb="9">
      <t>シュウニュウ</t>
    </rPh>
    <phoneticPr fontId="3"/>
  </si>
  <si>
    <t>受入研修費収入</t>
    <rPh sb="0" eb="2">
      <t>ウケイレ</t>
    </rPh>
    <rPh sb="2" eb="4">
      <t>ケンシュウ</t>
    </rPh>
    <rPh sb="4" eb="5">
      <t>ヒ</t>
    </rPh>
    <rPh sb="5" eb="7">
      <t>シュウニュウ</t>
    </rPh>
    <phoneticPr fontId="3"/>
  </si>
  <si>
    <t>利用者等外給食費収入</t>
    <rPh sb="0" eb="3">
      <t>リヨウシャ</t>
    </rPh>
    <rPh sb="3" eb="4">
      <t>トウ</t>
    </rPh>
    <rPh sb="4" eb="5">
      <t>ガイ</t>
    </rPh>
    <rPh sb="5" eb="8">
      <t>キュウショクヒ</t>
    </rPh>
    <rPh sb="8" eb="10">
      <t>シュウニュウ</t>
    </rPh>
    <phoneticPr fontId="3"/>
  </si>
  <si>
    <t>雑収入</t>
    <rPh sb="0" eb="1">
      <t>ザツ</t>
    </rPh>
    <rPh sb="1" eb="3">
      <t>シュウニュウ</t>
    </rPh>
    <phoneticPr fontId="3"/>
  </si>
  <si>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3"/>
  </si>
  <si>
    <t>有価証券売却益</t>
    <rPh sb="0" eb="2">
      <t>ユウカ</t>
    </rPh>
    <rPh sb="2" eb="4">
      <t>ショウケン</t>
    </rPh>
    <rPh sb="4" eb="7">
      <t>バイキャクエキ</t>
    </rPh>
    <phoneticPr fontId="3"/>
  </si>
  <si>
    <t>有価証券評価益</t>
    <rPh sb="0" eb="2">
      <t>ユウカ</t>
    </rPh>
    <rPh sb="2" eb="4">
      <t>ショウケン</t>
    </rPh>
    <rPh sb="4" eb="7">
      <t>ヒョウカエキ</t>
    </rPh>
    <phoneticPr fontId="3"/>
  </si>
  <si>
    <t>為替差益</t>
    <rPh sb="0" eb="2">
      <t>カワセ</t>
    </rPh>
    <rPh sb="2" eb="4">
      <t>サエキ</t>
    </rPh>
    <phoneticPr fontId="3"/>
  </si>
  <si>
    <t>　事業活動収入計（１）</t>
    <rPh sb="1" eb="3">
      <t>ジギョウ</t>
    </rPh>
    <rPh sb="3" eb="5">
      <t>カツドウ</t>
    </rPh>
    <rPh sb="5" eb="7">
      <t>シュウニュウ</t>
    </rPh>
    <rPh sb="7" eb="8">
      <t>ケイ</t>
    </rPh>
    <phoneticPr fontId="3"/>
  </si>
  <si>
    <t>支　　　　　　　　　出</t>
    <rPh sb="0" eb="1">
      <t>ササ</t>
    </rPh>
    <rPh sb="10" eb="11">
      <t>デ</t>
    </rPh>
    <phoneticPr fontId="3"/>
  </si>
  <si>
    <t>人件費支出</t>
    <rPh sb="0" eb="3">
      <t>ジンケンヒ</t>
    </rPh>
    <rPh sb="3" eb="5">
      <t>シシュツ</t>
    </rPh>
    <phoneticPr fontId="3"/>
  </si>
  <si>
    <t>役員報酬支出</t>
    <rPh sb="0" eb="2">
      <t>ヤクイン</t>
    </rPh>
    <rPh sb="2" eb="4">
      <t>ホウシュウ</t>
    </rPh>
    <rPh sb="4" eb="6">
      <t>シシュツ</t>
    </rPh>
    <phoneticPr fontId="3"/>
  </si>
  <si>
    <t>職員給料支出</t>
    <rPh sb="0" eb="2">
      <t>ショクイン</t>
    </rPh>
    <rPh sb="2" eb="4">
      <t>キュウリョウ</t>
    </rPh>
    <rPh sb="4" eb="6">
      <t>シシュツ</t>
    </rPh>
    <phoneticPr fontId="3"/>
  </si>
  <si>
    <t>職員賞与支出</t>
    <rPh sb="0" eb="2">
      <t>ショクイン</t>
    </rPh>
    <rPh sb="2" eb="4">
      <t>ショウヨ</t>
    </rPh>
    <rPh sb="4" eb="6">
      <t>シシュツ</t>
    </rPh>
    <phoneticPr fontId="3"/>
  </si>
  <si>
    <t>非常勤職員給与支出</t>
    <rPh sb="0" eb="3">
      <t>ヒジョウキン</t>
    </rPh>
    <rPh sb="3" eb="5">
      <t>ショクイン</t>
    </rPh>
    <rPh sb="5" eb="7">
      <t>キュウヨ</t>
    </rPh>
    <rPh sb="7" eb="9">
      <t>シシュツ</t>
    </rPh>
    <phoneticPr fontId="3"/>
  </si>
  <si>
    <t>派遣職員費支出</t>
    <rPh sb="0" eb="2">
      <t>ハケン</t>
    </rPh>
    <rPh sb="2" eb="4">
      <t>ショクイン</t>
    </rPh>
    <rPh sb="4" eb="5">
      <t>ヒ</t>
    </rPh>
    <rPh sb="5" eb="7">
      <t>シシュツ</t>
    </rPh>
    <phoneticPr fontId="3"/>
  </si>
  <si>
    <t>退職給付支出</t>
    <rPh sb="0" eb="2">
      <t>タイショク</t>
    </rPh>
    <rPh sb="2" eb="4">
      <t>キュウフ</t>
    </rPh>
    <rPh sb="4" eb="6">
      <t>シシュツ</t>
    </rPh>
    <phoneticPr fontId="3"/>
  </si>
  <si>
    <t>法定福利費支出</t>
    <rPh sb="0" eb="2">
      <t>ホウテイ</t>
    </rPh>
    <rPh sb="2" eb="4">
      <t>フクリ</t>
    </rPh>
    <rPh sb="4" eb="5">
      <t>ヒ</t>
    </rPh>
    <rPh sb="5" eb="7">
      <t>シシュツ</t>
    </rPh>
    <phoneticPr fontId="3"/>
  </si>
  <si>
    <t>事業費支出</t>
    <rPh sb="0" eb="3">
      <t>ジギョウヒ</t>
    </rPh>
    <rPh sb="3" eb="5">
      <t>シシュツ</t>
    </rPh>
    <phoneticPr fontId="3"/>
  </si>
  <si>
    <t>給食費支出</t>
    <rPh sb="0" eb="2">
      <t>キュウショク</t>
    </rPh>
    <rPh sb="2" eb="3">
      <t>ヒ</t>
    </rPh>
    <rPh sb="3" eb="5">
      <t>シシュツ</t>
    </rPh>
    <phoneticPr fontId="3"/>
  </si>
  <si>
    <t>介護用品費支出</t>
    <rPh sb="0" eb="2">
      <t>カイゴ</t>
    </rPh>
    <rPh sb="2" eb="4">
      <t>ヨウヒン</t>
    </rPh>
    <rPh sb="4" eb="5">
      <t>ヒ</t>
    </rPh>
    <rPh sb="5" eb="7">
      <t>シシュツ</t>
    </rPh>
    <phoneticPr fontId="3"/>
  </si>
  <si>
    <t>医薬品費支出</t>
    <rPh sb="0" eb="3">
      <t>イヤクヒン</t>
    </rPh>
    <rPh sb="3" eb="4">
      <t>ヒ</t>
    </rPh>
    <rPh sb="4" eb="6">
      <t>シシュツ</t>
    </rPh>
    <phoneticPr fontId="3"/>
  </si>
  <si>
    <t>診療・療養等材料費支出</t>
    <rPh sb="0" eb="2">
      <t>シンリョウ</t>
    </rPh>
    <rPh sb="3" eb="6">
      <t>リョウヨウナド</t>
    </rPh>
    <rPh sb="6" eb="9">
      <t>ザイリョウヒ</t>
    </rPh>
    <rPh sb="9" eb="11">
      <t>シシュツ</t>
    </rPh>
    <phoneticPr fontId="3"/>
  </si>
  <si>
    <t>保健衛生費支出</t>
    <rPh sb="0" eb="2">
      <t>ホケン</t>
    </rPh>
    <rPh sb="2" eb="4">
      <t>エイセイ</t>
    </rPh>
    <rPh sb="4" eb="5">
      <t>ヒ</t>
    </rPh>
    <rPh sb="5" eb="7">
      <t>シシュツ</t>
    </rPh>
    <phoneticPr fontId="3"/>
  </si>
  <si>
    <t>医療費支出</t>
    <rPh sb="0" eb="3">
      <t>イリョウヒ</t>
    </rPh>
    <rPh sb="3" eb="5">
      <t>シシュツ</t>
    </rPh>
    <phoneticPr fontId="3"/>
  </si>
  <si>
    <t>被服費支出</t>
    <rPh sb="0" eb="2">
      <t>ヒフク</t>
    </rPh>
    <rPh sb="2" eb="3">
      <t>ヒ</t>
    </rPh>
    <rPh sb="3" eb="5">
      <t>シシュツ</t>
    </rPh>
    <phoneticPr fontId="3"/>
  </si>
  <si>
    <t>教養娯楽費支出</t>
    <rPh sb="0" eb="2">
      <t>キョウヨウ</t>
    </rPh>
    <rPh sb="2" eb="4">
      <t>ゴラク</t>
    </rPh>
    <rPh sb="4" eb="5">
      <t>ヒ</t>
    </rPh>
    <rPh sb="5" eb="7">
      <t>シシュツ</t>
    </rPh>
    <phoneticPr fontId="3"/>
  </si>
  <si>
    <t>日用品費支出</t>
    <rPh sb="0" eb="3">
      <t>ニチヨウヒン</t>
    </rPh>
    <rPh sb="3" eb="4">
      <t>ヒ</t>
    </rPh>
    <rPh sb="4" eb="6">
      <t>シシュツ</t>
    </rPh>
    <phoneticPr fontId="3"/>
  </si>
  <si>
    <t>保育材料費支出</t>
    <rPh sb="0" eb="2">
      <t>ホイク</t>
    </rPh>
    <rPh sb="2" eb="5">
      <t>ザイリョウヒ</t>
    </rPh>
    <rPh sb="5" eb="7">
      <t>シシュツ</t>
    </rPh>
    <phoneticPr fontId="3"/>
  </si>
  <si>
    <t>本人支給金支出</t>
    <rPh sb="0" eb="2">
      <t>ホンニン</t>
    </rPh>
    <rPh sb="2" eb="4">
      <t>シキュウ</t>
    </rPh>
    <rPh sb="4" eb="5">
      <t>キン</t>
    </rPh>
    <rPh sb="5" eb="7">
      <t>シシュツ</t>
    </rPh>
    <phoneticPr fontId="3"/>
  </si>
  <si>
    <t>水道光熱費支出</t>
    <rPh sb="0" eb="2">
      <t>スイドウ</t>
    </rPh>
    <rPh sb="2" eb="4">
      <t>コウネツ</t>
    </rPh>
    <rPh sb="4" eb="5">
      <t>ヒ</t>
    </rPh>
    <rPh sb="5" eb="7">
      <t>シシュツ</t>
    </rPh>
    <phoneticPr fontId="3"/>
  </si>
  <si>
    <t>燃料費支出</t>
    <rPh sb="0" eb="3">
      <t>ネンリョウヒ</t>
    </rPh>
    <rPh sb="3" eb="5">
      <t>シシュツ</t>
    </rPh>
    <phoneticPr fontId="3"/>
  </si>
  <si>
    <t>消耗器具備品費支出</t>
    <rPh sb="0" eb="2">
      <t>ショウモウ</t>
    </rPh>
    <rPh sb="2" eb="4">
      <t>キグ</t>
    </rPh>
    <rPh sb="4" eb="6">
      <t>ビヒン</t>
    </rPh>
    <rPh sb="6" eb="7">
      <t>ヒ</t>
    </rPh>
    <rPh sb="7" eb="9">
      <t>シシュツ</t>
    </rPh>
    <phoneticPr fontId="3"/>
  </si>
  <si>
    <t>保険料支出</t>
    <rPh sb="0" eb="2">
      <t>ホケン</t>
    </rPh>
    <rPh sb="2" eb="3">
      <t>リョウ</t>
    </rPh>
    <rPh sb="3" eb="5">
      <t>シシュツ</t>
    </rPh>
    <phoneticPr fontId="3"/>
  </si>
  <si>
    <t>賃借料支出</t>
    <rPh sb="0" eb="3">
      <t>チンシャクリョウ</t>
    </rPh>
    <rPh sb="3" eb="5">
      <t>シシュツ</t>
    </rPh>
    <phoneticPr fontId="3"/>
  </si>
  <si>
    <t>教育指導費支出</t>
    <rPh sb="0" eb="2">
      <t>キョウイク</t>
    </rPh>
    <rPh sb="2" eb="4">
      <t>シドウ</t>
    </rPh>
    <rPh sb="4" eb="5">
      <t>ヒ</t>
    </rPh>
    <rPh sb="5" eb="7">
      <t>シシュツ</t>
    </rPh>
    <phoneticPr fontId="3"/>
  </si>
  <si>
    <t>就職支度費支出</t>
    <rPh sb="0" eb="2">
      <t>シュウショク</t>
    </rPh>
    <rPh sb="2" eb="3">
      <t>ササ</t>
    </rPh>
    <rPh sb="3" eb="4">
      <t>ド</t>
    </rPh>
    <rPh sb="4" eb="5">
      <t>ヒ</t>
    </rPh>
    <rPh sb="5" eb="7">
      <t>シシュツ</t>
    </rPh>
    <phoneticPr fontId="3"/>
  </si>
  <si>
    <t>葬祭費支出</t>
    <rPh sb="0" eb="2">
      <t>ソウサイ</t>
    </rPh>
    <rPh sb="2" eb="3">
      <t>ヒ</t>
    </rPh>
    <rPh sb="3" eb="5">
      <t>シシュツ</t>
    </rPh>
    <phoneticPr fontId="3"/>
  </si>
  <si>
    <t>車輌費支出</t>
    <rPh sb="0" eb="2">
      <t>シャリョウ</t>
    </rPh>
    <rPh sb="2" eb="3">
      <t>ヒ</t>
    </rPh>
    <rPh sb="3" eb="5">
      <t>シシュツ</t>
    </rPh>
    <phoneticPr fontId="3"/>
  </si>
  <si>
    <t>管理費返還支出</t>
    <rPh sb="0" eb="3">
      <t>カンリヒ</t>
    </rPh>
    <rPh sb="3" eb="5">
      <t>ヘンカン</t>
    </rPh>
    <rPh sb="5" eb="7">
      <t>シシュツ</t>
    </rPh>
    <phoneticPr fontId="3"/>
  </si>
  <si>
    <t>○○費支出</t>
    <rPh sb="2" eb="3">
      <t>ヒ</t>
    </rPh>
    <rPh sb="3" eb="5">
      <t>シシュツ</t>
    </rPh>
    <phoneticPr fontId="3"/>
  </si>
  <si>
    <t>雑支出</t>
    <rPh sb="0" eb="1">
      <t>ザツ</t>
    </rPh>
    <rPh sb="1" eb="3">
      <t>シシュツ</t>
    </rPh>
    <phoneticPr fontId="3"/>
  </si>
  <si>
    <t>事務費支出</t>
    <rPh sb="0" eb="3">
      <t>ジムヒ</t>
    </rPh>
    <rPh sb="3" eb="5">
      <t>シシュツ</t>
    </rPh>
    <phoneticPr fontId="3"/>
  </si>
  <si>
    <t>福利厚生費支出</t>
    <rPh sb="0" eb="2">
      <t>フクリ</t>
    </rPh>
    <rPh sb="2" eb="5">
      <t>コウセイヒ</t>
    </rPh>
    <rPh sb="5" eb="7">
      <t>シシュツ</t>
    </rPh>
    <phoneticPr fontId="3"/>
  </si>
  <si>
    <t>職員被服費支出</t>
    <rPh sb="0" eb="2">
      <t>ショクイン</t>
    </rPh>
    <rPh sb="2" eb="4">
      <t>ヒフク</t>
    </rPh>
    <rPh sb="4" eb="5">
      <t>ヒ</t>
    </rPh>
    <rPh sb="5" eb="7">
      <t>シシュツ</t>
    </rPh>
    <phoneticPr fontId="3"/>
  </si>
  <si>
    <t>旅費交通費支出</t>
    <rPh sb="0" eb="2">
      <t>リョヒ</t>
    </rPh>
    <rPh sb="2" eb="5">
      <t>コウツウヒ</t>
    </rPh>
    <rPh sb="5" eb="7">
      <t>シシュツ</t>
    </rPh>
    <phoneticPr fontId="3"/>
  </si>
  <si>
    <t>研修研究費支出</t>
    <rPh sb="0" eb="2">
      <t>ケンシュウ</t>
    </rPh>
    <rPh sb="2" eb="4">
      <t>ケンキュウ</t>
    </rPh>
    <rPh sb="4" eb="5">
      <t>ヒ</t>
    </rPh>
    <rPh sb="5" eb="7">
      <t>シシュツ</t>
    </rPh>
    <phoneticPr fontId="3"/>
  </si>
  <si>
    <t>事務消耗品費支出</t>
    <rPh sb="0" eb="2">
      <t>ジム</t>
    </rPh>
    <rPh sb="2" eb="4">
      <t>ショウモウ</t>
    </rPh>
    <rPh sb="4" eb="5">
      <t>ヒン</t>
    </rPh>
    <rPh sb="5" eb="6">
      <t>ヒ</t>
    </rPh>
    <rPh sb="6" eb="8">
      <t>シシュツ</t>
    </rPh>
    <phoneticPr fontId="3"/>
  </si>
  <si>
    <t>印刷製本費支出</t>
    <rPh sb="0" eb="2">
      <t>インサツ</t>
    </rPh>
    <rPh sb="2" eb="4">
      <t>セイホン</t>
    </rPh>
    <rPh sb="4" eb="5">
      <t>ヒ</t>
    </rPh>
    <rPh sb="5" eb="7">
      <t>シシュツ</t>
    </rPh>
    <phoneticPr fontId="3"/>
  </si>
  <si>
    <t>修繕費支出</t>
    <rPh sb="0" eb="3">
      <t>シュウゼンヒ</t>
    </rPh>
    <rPh sb="3" eb="5">
      <t>シシュツ</t>
    </rPh>
    <phoneticPr fontId="3"/>
  </si>
  <si>
    <t>通信運搬費支出</t>
    <rPh sb="0" eb="2">
      <t>ツウシン</t>
    </rPh>
    <rPh sb="2" eb="4">
      <t>ウンパン</t>
    </rPh>
    <rPh sb="4" eb="5">
      <t>ヒ</t>
    </rPh>
    <rPh sb="5" eb="7">
      <t>シシュツ</t>
    </rPh>
    <phoneticPr fontId="3"/>
  </si>
  <si>
    <t>会議費支出</t>
    <rPh sb="0" eb="3">
      <t>カイギヒ</t>
    </rPh>
    <rPh sb="3" eb="5">
      <t>シシュツ</t>
    </rPh>
    <phoneticPr fontId="3"/>
  </si>
  <si>
    <t>広報費支出</t>
    <rPh sb="0" eb="2">
      <t>コウホウ</t>
    </rPh>
    <rPh sb="2" eb="3">
      <t>ヒ</t>
    </rPh>
    <rPh sb="3" eb="5">
      <t>シシュツ</t>
    </rPh>
    <phoneticPr fontId="3"/>
  </si>
  <si>
    <t>業務委託費支出</t>
    <rPh sb="0" eb="2">
      <t>ギョウム</t>
    </rPh>
    <rPh sb="2" eb="4">
      <t>イタク</t>
    </rPh>
    <rPh sb="4" eb="5">
      <t>ヒ</t>
    </rPh>
    <rPh sb="5" eb="7">
      <t>シシュツ</t>
    </rPh>
    <phoneticPr fontId="3"/>
  </si>
  <si>
    <t>手数料支出</t>
    <rPh sb="0" eb="3">
      <t>テスウリョウ</t>
    </rPh>
    <rPh sb="3" eb="5">
      <t>シシュツ</t>
    </rPh>
    <phoneticPr fontId="3"/>
  </si>
  <si>
    <t>土地・建物賃借料支出</t>
    <rPh sb="0" eb="2">
      <t>トチ</t>
    </rPh>
    <rPh sb="3" eb="5">
      <t>タテモノ</t>
    </rPh>
    <rPh sb="5" eb="7">
      <t>チンシャク</t>
    </rPh>
    <rPh sb="7" eb="8">
      <t>リョウ</t>
    </rPh>
    <rPh sb="8" eb="10">
      <t>シシュツ</t>
    </rPh>
    <phoneticPr fontId="3"/>
  </si>
  <si>
    <t>租税公課支出</t>
    <rPh sb="0" eb="2">
      <t>ソゼイ</t>
    </rPh>
    <rPh sb="2" eb="4">
      <t>コウカ</t>
    </rPh>
    <rPh sb="4" eb="6">
      <t>シシュツ</t>
    </rPh>
    <phoneticPr fontId="3"/>
  </si>
  <si>
    <t>保守料支出</t>
    <rPh sb="0" eb="2">
      <t>ホシュ</t>
    </rPh>
    <rPh sb="2" eb="3">
      <t>リョウ</t>
    </rPh>
    <rPh sb="3" eb="5">
      <t>シシュツ</t>
    </rPh>
    <phoneticPr fontId="3"/>
  </si>
  <si>
    <t>渉外費支出</t>
    <rPh sb="0" eb="2">
      <t>ショウガイ</t>
    </rPh>
    <rPh sb="2" eb="3">
      <t>ヒ</t>
    </rPh>
    <rPh sb="3" eb="5">
      <t>シシュツ</t>
    </rPh>
    <phoneticPr fontId="3"/>
  </si>
  <si>
    <t>諸会費支出</t>
    <rPh sb="0" eb="1">
      <t>ショ</t>
    </rPh>
    <rPh sb="1" eb="3">
      <t>カイヒ</t>
    </rPh>
    <rPh sb="3" eb="5">
      <t>シシュツ</t>
    </rPh>
    <phoneticPr fontId="3"/>
  </si>
  <si>
    <t>就労支援事業支出</t>
    <rPh sb="0" eb="2">
      <t>シュウロウ</t>
    </rPh>
    <rPh sb="2" eb="4">
      <t>シエン</t>
    </rPh>
    <rPh sb="4" eb="6">
      <t>ジギョウ</t>
    </rPh>
    <rPh sb="6" eb="8">
      <t>シシュツ</t>
    </rPh>
    <phoneticPr fontId="3"/>
  </si>
  <si>
    <t>就労支援事業販売原価支出</t>
    <rPh sb="0" eb="2">
      <t>シュウロウ</t>
    </rPh>
    <rPh sb="2" eb="4">
      <t>シエン</t>
    </rPh>
    <rPh sb="4" eb="6">
      <t>ジギョウ</t>
    </rPh>
    <rPh sb="6" eb="8">
      <t>ハンバイ</t>
    </rPh>
    <rPh sb="8" eb="10">
      <t>ゲンカ</t>
    </rPh>
    <rPh sb="10" eb="12">
      <t>シシュツ</t>
    </rPh>
    <phoneticPr fontId="3"/>
  </si>
  <si>
    <t>就労支援事業販管費支出</t>
    <rPh sb="0" eb="2">
      <t>シュウロウ</t>
    </rPh>
    <rPh sb="2" eb="4">
      <t>シエン</t>
    </rPh>
    <rPh sb="4" eb="6">
      <t>ジギョウ</t>
    </rPh>
    <rPh sb="6" eb="7">
      <t>ハン</t>
    </rPh>
    <rPh sb="7" eb="8">
      <t>カン</t>
    </rPh>
    <rPh sb="8" eb="9">
      <t>ヒ</t>
    </rPh>
    <rPh sb="9" eb="11">
      <t>シシュツ</t>
    </rPh>
    <phoneticPr fontId="3"/>
  </si>
  <si>
    <t>授産事業支出</t>
    <rPh sb="0" eb="2">
      <t>ジュサン</t>
    </rPh>
    <rPh sb="2" eb="4">
      <t>ジギョウ</t>
    </rPh>
    <rPh sb="4" eb="6">
      <t>シシュツ</t>
    </rPh>
    <phoneticPr fontId="3"/>
  </si>
  <si>
    <t>○○事業支出</t>
    <rPh sb="2" eb="4">
      <t>ジギョウ</t>
    </rPh>
    <rPh sb="4" eb="6">
      <t>シシュツ</t>
    </rPh>
    <phoneticPr fontId="3"/>
  </si>
  <si>
    <t>○○支出</t>
    <rPh sb="2" eb="4">
      <t>シシュツ</t>
    </rPh>
    <phoneticPr fontId="3"/>
  </si>
  <si>
    <t>利用者負担軽減額</t>
    <rPh sb="0" eb="3">
      <t>リヨウシャ</t>
    </rPh>
    <rPh sb="3" eb="5">
      <t>フタン</t>
    </rPh>
    <rPh sb="5" eb="7">
      <t>ケイゲン</t>
    </rPh>
    <rPh sb="7" eb="8">
      <t>ガク</t>
    </rPh>
    <phoneticPr fontId="3"/>
  </si>
  <si>
    <t>その他の支出</t>
    <rPh sb="2" eb="3">
      <t>タ</t>
    </rPh>
    <rPh sb="4" eb="6">
      <t>シシュツ</t>
    </rPh>
    <phoneticPr fontId="3"/>
  </si>
  <si>
    <t>利用者等外給食費支出</t>
    <rPh sb="0" eb="3">
      <t>リヨウシャ</t>
    </rPh>
    <rPh sb="3" eb="4">
      <t>トウ</t>
    </rPh>
    <rPh sb="4" eb="5">
      <t>ガイ</t>
    </rPh>
    <rPh sb="5" eb="8">
      <t>キュウショクヒ</t>
    </rPh>
    <rPh sb="8" eb="10">
      <t>シシュツ</t>
    </rPh>
    <phoneticPr fontId="3"/>
  </si>
  <si>
    <t>流動資産評価損等による資金減少額</t>
    <rPh sb="0" eb="2">
      <t>リュウドウ</t>
    </rPh>
    <rPh sb="2" eb="4">
      <t>シサン</t>
    </rPh>
    <rPh sb="4" eb="6">
      <t>ヒョウカ</t>
    </rPh>
    <rPh sb="6" eb="7">
      <t>ゾン</t>
    </rPh>
    <rPh sb="7" eb="8">
      <t>トウ</t>
    </rPh>
    <rPh sb="11" eb="13">
      <t>シキン</t>
    </rPh>
    <rPh sb="13" eb="15">
      <t>ゲンショウ</t>
    </rPh>
    <rPh sb="15" eb="16">
      <t>ガク</t>
    </rPh>
    <phoneticPr fontId="3"/>
  </si>
  <si>
    <t>有価証券売却損</t>
    <rPh sb="0" eb="2">
      <t>ユウカ</t>
    </rPh>
    <rPh sb="2" eb="4">
      <t>ショウケン</t>
    </rPh>
    <rPh sb="4" eb="6">
      <t>バイキャク</t>
    </rPh>
    <rPh sb="6" eb="7">
      <t>ゾン</t>
    </rPh>
    <phoneticPr fontId="3"/>
  </si>
  <si>
    <t>資産評価損</t>
    <rPh sb="0" eb="2">
      <t>シサン</t>
    </rPh>
    <rPh sb="2" eb="4">
      <t>ヒョウカ</t>
    </rPh>
    <rPh sb="4" eb="5">
      <t>ゾン</t>
    </rPh>
    <phoneticPr fontId="3"/>
  </si>
  <si>
    <t>有価証券評価損</t>
    <rPh sb="0" eb="2">
      <t>ユウカ</t>
    </rPh>
    <rPh sb="2" eb="4">
      <t>ショウケン</t>
    </rPh>
    <rPh sb="4" eb="6">
      <t>ヒョウカ</t>
    </rPh>
    <rPh sb="6" eb="7">
      <t>ゾン</t>
    </rPh>
    <phoneticPr fontId="3"/>
  </si>
  <si>
    <t>○○評価損</t>
    <rPh sb="2" eb="4">
      <t>ヒョウカ</t>
    </rPh>
    <rPh sb="4" eb="5">
      <t>ゾン</t>
    </rPh>
    <phoneticPr fontId="3"/>
  </si>
  <si>
    <t>為替差損</t>
    <rPh sb="0" eb="2">
      <t>カワセ</t>
    </rPh>
    <rPh sb="2" eb="3">
      <t>サ</t>
    </rPh>
    <rPh sb="3" eb="4">
      <t>ゾン</t>
    </rPh>
    <phoneticPr fontId="3"/>
  </si>
  <si>
    <t>徴収不能額</t>
    <rPh sb="0" eb="2">
      <t>チョウシュウ</t>
    </rPh>
    <rPh sb="2" eb="4">
      <t>フノウ</t>
    </rPh>
    <rPh sb="4" eb="5">
      <t>ガク</t>
    </rPh>
    <phoneticPr fontId="3"/>
  </si>
  <si>
    <t>　事業活動支出計（２）</t>
    <rPh sb="1" eb="3">
      <t>ジギョウ</t>
    </rPh>
    <rPh sb="3" eb="5">
      <t>カツドウ</t>
    </rPh>
    <rPh sb="5" eb="7">
      <t>シシュツ</t>
    </rPh>
    <rPh sb="7" eb="8">
      <t>ケイ</t>
    </rPh>
    <phoneticPr fontId="3"/>
  </si>
  <si>
    <t>事業活動資金収支差額（３）＝（１）－（２）</t>
    <rPh sb="0" eb="2">
      <t>ジギョウ</t>
    </rPh>
    <rPh sb="2" eb="4">
      <t>カツドウ</t>
    </rPh>
    <rPh sb="4" eb="6">
      <t>シキン</t>
    </rPh>
    <rPh sb="6" eb="8">
      <t>シュウシ</t>
    </rPh>
    <rPh sb="8" eb="10">
      <t>サガク</t>
    </rPh>
    <phoneticPr fontId="3"/>
  </si>
  <si>
    <t>施設整備等による収支</t>
    <rPh sb="0" eb="2">
      <t>シセツ</t>
    </rPh>
    <rPh sb="2" eb="4">
      <t>セイビ</t>
    </rPh>
    <rPh sb="4" eb="5">
      <t>トウ</t>
    </rPh>
    <rPh sb="8" eb="10">
      <t>シュウシ</t>
    </rPh>
    <phoneticPr fontId="3"/>
  </si>
  <si>
    <t>施設整備等補助金収入</t>
    <rPh sb="0" eb="2">
      <t>シセツ</t>
    </rPh>
    <rPh sb="2" eb="4">
      <t>セイビ</t>
    </rPh>
    <rPh sb="4" eb="5">
      <t>トウ</t>
    </rPh>
    <rPh sb="5" eb="8">
      <t>ホジョキン</t>
    </rPh>
    <rPh sb="8" eb="10">
      <t>シュウニュウ</t>
    </rPh>
    <phoneticPr fontId="3"/>
  </si>
  <si>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3"/>
  </si>
  <si>
    <t>施設整備等寄附金収入</t>
    <rPh sb="0" eb="2">
      <t>シセツ</t>
    </rPh>
    <rPh sb="2" eb="4">
      <t>セイビ</t>
    </rPh>
    <rPh sb="4" eb="5">
      <t>トウ</t>
    </rPh>
    <rPh sb="5" eb="8">
      <t>キフキン</t>
    </rPh>
    <rPh sb="8" eb="10">
      <t>シュウニュウ</t>
    </rPh>
    <phoneticPr fontId="3"/>
  </si>
  <si>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3"/>
  </si>
  <si>
    <t>設備資金借入金収入</t>
    <rPh sb="0" eb="2">
      <t>セツビ</t>
    </rPh>
    <rPh sb="2" eb="4">
      <t>シキン</t>
    </rPh>
    <rPh sb="4" eb="6">
      <t>カリイレ</t>
    </rPh>
    <rPh sb="6" eb="7">
      <t>キン</t>
    </rPh>
    <rPh sb="7" eb="9">
      <t>シュウニュウ</t>
    </rPh>
    <phoneticPr fontId="3"/>
  </si>
  <si>
    <t>車輌運搬具売却収入</t>
    <rPh sb="0" eb="2">
      <t>シャリョウ</t>
    </rPh>
    <rPh sb="2" eb="4">
      <t>ウンパン</t>
    </rPh>
    <rPh sb="4" eb="5">
      <t>グ</t>
    </rPh>
    <rPh sb="5" eb="7">
      <t>バイキャク</t>
    </rPh>
    <rPh sb="7" eb="9">
      <t>シュウニュウ</t>
    </rPh>
    <phoneticPr fontId="3"/>
  </si>
  <si>
    <t>器具及び備品売却収入</t>
    <rPh sb="0" eb="2">
      <t>キグ</t>
    </rPh>
    <rPh sb="2" eb="3">
      <t>オヨ</t>
    </rPh>
    <rPh sb="4" eb="6">
      <t>ビヒン</t>
    </rPh>
    <rPh sb="6" eb="8">
      <t>バイキャク</t>
    </rPh>
    <rPh sb="8" eb="10">
      <t>シュウニュウ</t>
    </rPh>
    <phoneticPr fontId="3"/>
  </si>
  <si>
    <t>○○売却収入</t>
    <rPh sb="2" eb="4">
      <t>バイキャク</t>
    </rPh>
    <rPh sb="4" eb="6">
      <t>シュウニュウ</t>
    </rPh>
    <phoneticPr fontId="3"/>
  </si>
  <si>
    <t>その他の施設整備等による収入</t>
    <rPh sb="2" eb="3">
      <t>タ</t>
    </rPh>
    <rPh sb="4" eb="6">
      <t>シセツ</t>
    </rPh>
    <rPh sb="6" eb="8">
      <t>セイビ</t>
    </rPh>
    <rPh sb="8" eb="9">
      <t>トウ</t>
    </rPh>
    <rPh sb="12" eb="14">
      <t>シュウニュウ</t>
    </rPh>
    <phoneticPr fontId="3"/>
  </si>
  <si>
    <t>　施設整備等収入計（４）</t>
    <rPh sb="1" eb="3">
      <t>シセツ</t>
    </rPh>
    <rPh sb="3" eb="5">
      <t>セイビ</t>
    </rPh>
    <rPh sb="5" eb="6">
      <t>トウ</t>
    </rPh>
    <rPh sb="6" eb="8">
      <t>シュウニュウ</t>
    </rPh>
    <rPh sb="8" eb="9">
      <t>ケイ</t>
    </rPh>
    <phoneticPr fontId="3"/>
  </si>
  <si>
    <t>設備資金借入金元金償還支出</t>
    <rPh sb="0" eb="2">
      <t>セツビ</t>
    </rPh>
    <rPh sb="2" eb="4">
      <t>シキン</t>
    </rPh>
    <rPh sb="4" eb="6">
      <t>カリイレ</t>
    </rPh>
    <rPh sb="6" eb="7">
      <t>キン</t>
    </rPh>
    <rPh sb="7" eb="9">
      <t>ガンキン</t>
    </rPh>
    <rPh sb="9" eb="11">
      <t>ショウカン</t>
    </rPh>
    <rPh sb="11" eb="13">
      <t>シシュツ</t>
    </rPh>
    <phoneticPr fontId="3"/>
  </si>
  <si>
    <t>土地取得支出</t>
    <rPh sb="0" eb="2">
      <t>トチ</t>
    </rPh>
    <rPh sb="2" eb="4">
      <t>シュトク</t>
    </rPh>
    <rPh sb="4" eb="6">
      <t>シシュツ</t>
    </rPh>
    <phoneticPr fontId="3"/>
  </si>
  <si>
    <t>建物取得支出</t>
    <rPh sb="0" eb="2">
      <t>タテモノ</t>
    </rPh>
    <rPh sb="2" eb="4">
      <t>シュトク</t>
    </rPh>
    <rPh sb="4" eb="6">
      <t>シシュツ</t>
    </rPh>
    <phoneticPr fontId="3"/>
  </si>
  <si>
    <t>車輌運搬具取得支出</t>
    <rPh sb="0" eb="2">
      <t>シャリョウ</t>
    </rPh>
    <rPh sb="2" eb="4">
      <t>ウンパン</t>
    </rPh>
    <rPh sb="4" eb="5">
      <t>グ</t>
    </rPh>
    <rPh sb="5" eb="7">
      <t>シュトク</t>
    </rPh>
    <rPh sb="7" eb="9">
      <t>シシュツ</t>
    </rPh>
    <phoneticPr fontId="3"/>
  </si>
  <si>
    <t>器具及び備品取得支出</t>
    <rPh sb="0" eb="2">
      <t>キグ</t>
    </rPh>
    <rPh sb="2" eb="3">
      <t>オヨ</t>
    </rPh>
    <rPh sb="4" eb="6">
      <t>ビヒン</t>
    </rPh>
    <rPh sb="6" eb="8">
      <t>シュトク</t>
    </rPh>
    <rPh sb="8" eb="10">
      <t>シシュツ</t>
    </rPh>
    <phoneticPr fontId="3"/>
  </si>
  <si>
    <t>○○取得支出</t>
    <rPh sb="2" eb="4">
      <t>シュトク</t>
    </rPh>
    <rPh sb="4" eb="6">
      <t>シシュツ</t>
    </rPh>
    <phoneticPr fontId="3"/>
  </si>
  <si>
    <t>固定資産除却・廃棄支出</t>
    <rPh sb="0" eb="2">
      <t>コテイ</t>
    </rPh>
    <rPh sb="2" eb="4">
      <t>シサン</t>
    </rPh>
    <rPh sb="4" eb="6">
      <t>ジョキャク</t>
    </rPh>
    <rPh sb="7" eb="9">
      <t>ハイキ</t>
    </rPh>
    <rPh sb="9" eb="11">
      <t>シシュツ</t>
    </rPh>
    <phoneticPr fontId="3"/>
  </si>
  <si>
    <t>ファイナンス・リース債務の返済支出</t>
    <rPh sb="10" eb="12">
      <t>サイム</t>
    </rPh>
    <rPh sb="13" eb="15">
      <t>ヘンサイ</t>
    </rPh>
    <rPh sb="15" eb="17">
      <t>シシュツ</t>
    </rPh>
    <phoneticPr fontId="3"/>
  </si>
  <si>
    <t>その他の施設整備等による支出</t>
    <rPh sb="2" eb="3">
      <t>タ</t>
    </rPh>
    <rPh sb="4" eb="6">
      <t>シセツ</t>
    </rPh>
    <rPh sb="6" eb="8">
      <t>セイビ</t>
    </rPh>
    <rPh sb="8" eb="9">
      <t>トウ</t>
    </rPh>
    <rPh sb="12" eb="14">
      <t>シシュツ</t>
    </rPh>
    <phoneticPr fontId="3"/>
  </si>
  <si>
    <t>　施設整備等支出計（５）</t>
    <rPh sb="1" eb="3">
      <t>シセツ</t>
    </rPh>
    <rPh sb="3" eb="5">
      <t>セイビ</t>
    </rPh>
    <rPh sb="5" eb="6">
      <t>トウ</t>
    </rPh>
    <rPh sb="6" eb="8">
      <t>シシュツ</t>
    </rPh>
    <rPh sb="8" eb="9">
      <t>ケイ</t>
    </rPh>
    <phoneticPr fontId="3"/>
  </si>
  <si>
    <t>施設整備等資金収支差額（６）＝（４）－（５）</t>
    <rPh sb="0" eb="2">
      <t>シセツ</t>
    </rPh>
    <rPh sb="2" eb="4">
      <t>セイビ</t>
    </rPh>
    <rPh sb="4" eb="5">
      <t>トウ</t>
    </rPh>
    <rPh sb="5" eb="7">
      <t>シキン</t>
    </rPh>
    <rPh sb="7" eb="9">
      <t>シュウシ</t>
    </rPh>
    <rPh sb="9" eb="11">
      <t>サガク</t>
    </rPh>
    <phoneticPr fontId="3"/>
  </si>
  <si>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3"/>
  </si>
  <si>
    <t>長期貸付金回収収入</t>
    <rPh sb="0" eb="2">
      <t>チョウキ</t>
    </rPh>
    <rPh sb="2" eb="4">
      <t>カシツケ</t>
    </rPh>
    <rPh sb="4" eb="5">
      <t>キン</t>
    </rPh>
    <rPh sb="5" eb="7">
      <t>カイシュウ</t>
    </rPh>
    <rPh sb="7" eb="9">
      <t>シュウニュウ</t>
    </rPh>
    <phoneticPr fontId="3"/>
  </si>
  <si>
    <t>投資有価証券売却収入</t>
    <rPh sb="0" eb="2">
      <t>トウシ</t>
    </rPh>
    <rPh sb="2" eb="4">
      <t>ユウカ</t>
    </rPh>
    <rPh sb="4" eb="6">
      <t>ショウケン</t>
    </rPh>
    <rPh sb="6" eb="8">
      <t>バイキャク</t>
    </rPh>
    <rPh sb="8" eb="10">
      <t>シュウニュウ</t>
    </rPh>
    <phoneticPr fontId="3"/>
  </si>
  <si>
    <t>退職給付引当資産取崩収入</t>
    <rPh sb="0" eb="2">
      <t>タイショク</t>
    </rPh>
    <rPh sb="2" eb="4">
      <t>キュウフ</t>
    </rPh>
    <rPh sb="4" eb="6">
      <t>ヒキアテ</t>
    </rPh>
    <rPh sb="6" eb="8">
      <t>シサン</t>
    </rPh>
    <rPh sb="8" eb="10">
      <t>トリクズシ</t>
    </rPh>
    <rPh sb="10" eb="12">
      <t>シュウニュウ</t>
    </rPh>
    <phoneticPr fontId="3"/>
  </si>
  <si>
    <t>長期預り金積立資産取崩収入</t>
    <rPh sb="0" eb="2">
      <t>チョウキ</t>
    </rPh>
    <rPh sb="2" eb="3">
      <t>アズカ</t>
    </rPh>
    <rPh sb="4" eb="5">
      <t>キン</t>
    </rPh>
    <rPh sb="5" eb="7">
      <t>ツミタテ</t>
    </rPh>
    <rPh sb="7" eb="9">
      <t>シサン</t>
    </rPh>
    <rPh sb="9" eb="11">
      <t>トリクズシ</t>
    </rPh>
    <rPh sb="11" eb="13">
      <t>シュウニュウ</t>
    </rPh>
    <phoneticPr fontId="3"/>
  </si>
  <si>
    <t>○○積立資産取崩収入</t>
    <rPh sb="2" eb="4">
      <t>ツミタテ</t>
    </rPh>
    <rPh sb="4" eb="6">
      <t>シサン</t>
    </rPh>
    <rPh sb="6" eb="8">
      <t>トリクズシ</t>
    </rPh>
    <rPh sb="8" eb="10">
      <t>シュウニュウ</t>
    </rPh>
    <phoneticPr fontId="3"/>
  </si>
  <si>
    <t>事業区分間長期借入金収入</t>
    <rPh sb="0" eb="2">
      <t>ジギョウ</t>
    </rPh>
    <rPh sb="2" eb="4">
      <t>クブン</t>
    </rPh>
    <rPh sb="4" eb="5">
      <t>カン</t>
    </rPh>
    <rPh sb="5" eb="7">
      <t>チョウキ</t>
    </rPh>
    <rPh sb="7" eb="9">
      <t>カリイレ</t>
    </rPh>
    <rPh sb="9" eb="10">
      <t>キン</t>
    </rPh>
    <rPh sb="10" eb="12">
      <t>シュウニュウ</t>
    </rPh>
    <phoneticPr fontId="3"/>
  </si>
  <si>
    <t>拠点区分間長期借入金収入</t>
    <rPh sb="0" eb="2">
      <t>キョテン</t>
    </rPh>
    <rPh sb="2" eb="4">
      <t>クブン</t>
    </rPh>
    <rPh sb="4" eb="5">
      <t>カン</t>
    </rPh>
    <rPh sb="5" eb="7">
      <t>チョウキ</t>
    </rPh>
    <rPh sb="7" eb="9">
      <t>カリイレ</t>
    </rPh>
    <rPh sb="9" eb="10">
      <t>キン</t>
    </rPh>
    <rPh sb="10" eb="12">
      <t>シュウニュウ</t>
    </rPh>
    <phoneticPr fontId="3"/>
  </si>
  <si>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3"/>
  </si>
  <si>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3"/>
  </si>
  <si>
    <t>事業区分間繰入金収入</t>
    <rPh sb="0" eb="2">
      <t>ジギョウ</t>
    </rPh>
    <rPh sb="2" eb="4">
      <t>クブン</t>
    </rPh>
    <rPh sb="4" eb="5">
      <t>カン</t>
    </rPh>
    <rPh sb="5" eb="7">
      <t>クリイレ</t>
    </rPh>
    <rPh sb="7" eb="8">
      <t>キン</t>
    </rPh>
    <rPh sb="8" eb="10">
      <t>シュウニュウ</t>
    </rPh>
    <phoneticPr fontId="3"/>
  </si>
  <si>
    <t>拠点区分間繰入金収入</t>
    <rPh sb="0" eb="2">
      <t>キョテン</t>
    </rPh>
    <rPh sb="2" eb="4">
      <t>クブン</t>
    </rPh>
    <rPh sb="4" eb="5">
      <t>カン</t>
    </rPh>
    <rPh sb="5" eb="7">
      <t>クリイレ</t>
    </rPh>
    <rPh sb="7" eb="8">
      <t>キン</t>
    </rPh>
    <rPh sb="8" eb="10">
      <t>シュウニュウ</t>
    </rPh>
    <phoneticPr fontId="3"/>
  </si>
  <si>
    <t>サービス区分間繰入金収入</t>
    <rPh sb="4" eb="6">
      <t>クブン</t>
    </rPh>
    <rPh sb="6" eb="7">
      <t>カン</t>
    </rPh>
    <rPh sb="7" eb="9">
      <t>クリイレ</t>
    </rPh>
    <rPh sb="9" eb="10">
      <t>キン</t>
    </rPh>
    <rPh sb="10" eb="12">
      <t>シュウニュウ</t>
    </rPh>
    <phoneticPr fontId="3"/>
  </si>
  <si>
    <t>　その他の活動収入計（７）</t>
    <rPh sb="3" eb="4">
      <t>タ</t>
    </rPh>
    <rPh sb="5" eb="7">
      <t>カツドウ</t>
    </rPh>
    <rPh sb="7" eb="9">
      <t>シュウニュウ</t>
    </rPh>
    <rPh sb="9" eb="10">
      <t>ケイ</t>
    </rPh>
    <phoneticPr fontId="3"/>
  </si>
  <si>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3"/>
  </si>
  <si>
    <t>長期貸付金支出</t>
    <rPh sb="0" eb="2">
      <t>チョウキ</t>
    </rPh>
    <rPh sb="2" eb="4">
      <t>カシツケ</t>
    </rPh>
    <rPh sb="4" eb="5">
      <t>キン</t>
    </rPh>
    <rPh sb="5" eb="7">
      <t>シシュツ</t>
    </rPh>
    <phoneticPr fontId="3"/>
  </si>
  <si>
    <t>投資有価証券取得支出</t>
    <rPh sb="0" eb="2">
      <t>トウシ</t>
    </rPh>
    <rPh sb="2" eb="4">
      <t>ユウカ</t>
    </rPh>
    <rPh sb="4" eb="6">
      <t>ショウケン</t>
    </rPh>
    <rPh sb="6" eb="8">
      <t>シュトク</t>
    </rPh>
    <rPh sb="8" eb="10">
      <t>シシュツ</t>
    </rPh>
    <phoneticPr fontId="3"/>
  </si>
  <si>
    <t>退職給付引当資産支出</t>
    <rPh sb="0" eb="2">
      <t>タイショク</t>
    </rPh>
    <rPh sb="2" eb="4">
      <t>キュウフ</t>
    </rPh>
    <rPh sb="4" eb="6">
      <t>ヒキアテ</t>
    </rPh>
    <rPh sb="6" eb="8">
      <t>シサン</t>
    </rPh>
    <rPh sb="8" eb="10">
      <t>シシュツ</t>
    </rPh>
    <phoneticPr fontId="3"/>
  </si>
  <si>
    <t>長期預り金積立資産支出</t>
    <rPh sb="0" eb="2">
      <t>チョウキ</t>
    </rPh>
    <rPh sb="2" eb="3">
      <t>アズカ</t>
    </rPh>
    <rPh sb="4" eb="5">
      <t>キン</t>
    </rPh>
    <rPh sb="5" eb="7">
      <t>ツミタテ</t>
    </rPh>
    <rPh sb="7" eb="9">
      <t>シサン</t>
    </rPh>
    <rPh sb="9" eb="11">
      <t>シシュツ</t>
    </rPh>
    <phoneticPr fontId="3"/>
  </si>
  <si>
    <t>○○積立資産支出</t>
    <rPh sb="2" eb="4">
      <t>ツミタテ</t>
    </rPh>
    <rPh sb="4" eb="6">
      <t>シサン</t>
    </rPh>
    <rPh sb="6" eb="8">
      <t>シシュツ</t>
    </rPh>
    <phoneticPr fontId="3"/>
  </si>
  <si>
    <t>事業区分間長期貸付金支出</t>
    <rPh sb="0" eb="2">
      <t>ジギョウ</t>
    </rPh>
    <rPh sb="2" eb="4">
      <t>クブン</t>
    </rPh>
    <rPh sb="4" eb="5">
      <t>カン</t>
    </rPh>
    <rPh sb="5" eb="7">
      <t>チョウキ</t>
    </rPh>
    <rPh sb="7" eb="9">
      <t>カシツケ</t>
    </rPh>
    <rPh sb="9" eb="10">
      <t>キン</t>
    </rPh>
    <rPh sb="10" eb="12">
      <t>シシュツ</t>
    </rPh>
    <phoneticPr fontId="3"/>
  </si>
  <si>
    <t>拠点区分間長期貸付金支出</t>
    <rPh sb="0" eb="2">
      <t>キョテン</t>
    </rPh>
    <rPh sb="2" eb="4">
      <t>クブン</t>
    </rPh>
    <rPh sb="4" eb="5">
      <t>カン</t>
    </rPh>
    <rPh sb="5" eb="7">
      <t>チョウキ</t>
    </rPh>
    <rPh sb="7" eb="9">
      <t>カシツケ</t>
    </rPh>
    <rPh sb="9" eb="10">
      <t>キン</t>
    </rPh>
    <rPh sb="10" eb="12">
      <t>シシュツ</t>
    </rPh>
    <phoneticPr fontId="3"/>
  </si>
  <si>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3"/>
  </si>
  <si>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3"/>
  </si>
  <si>
    <t>事業区分間繰入金支出</t>
    <rPh sb="0" eb="2">
      <t>ジギョウ</t>
    </rPh>
    <rPh sb="2" eb="4">
      <t>クブン</t>
    </rPh>
    <rPh sb="4" eb="5">
      <t>カン</t>
    </rPh>
    <rPh sb="5" eb="7">
      <t>クリイレ</t>
    </rPh>
    <rPh sb="7" eb="8">
      <t>キン</t>
    </rPh>
    <rPh sb="8" eb="10">
      <t>シシュツ</t>
    </rPh>
    <phoneticPr fontId="3"/>
  </si>
  <si>
    <t>拠点区分間繰入金支出</t>
    <rPh sb="0" eb="2">
      <t>キョテン</t>
    </rPh>
    <rPh sb="2" eb="4">
      <t>クブン</t>
    </rPh>
    <rPh sb="4" eb="5">
      <t>カン</t>
    </rPh>
    <rPh sb="5" eb="7">
      <t>クリイレ</t>
    </rPh>
    <rPh sb="7" eb="8">
      <t>キン</t>
    </rPh>
    <rPh sb="8" eb="10">
      <t>シシュツ</t>
    </rPh>
    <phoneticPr fontId="3"/>
  </si>
  <si>
    <t>サービス区分間繰入金支出</t>
    <rPh sb="4" eb="6">
      <t>クブン</t>
    </rPh>
    <rPh sb="6" eb="7">
      <t>カン</t>
    </rPh>
    <rPh sb="7" eb="9">
      <t>クリイレ</t>
    </rPh>
    <rPh sb="9" eb="10">
      <t>キン</t>
    </rPh>
    <rPh sb="10" eb="12">
      <t>シシュツ</t>
    </rPh>
    <phoneticPr fontId="3"/>
  </si>
  <si>
    <t>　その他の活動支出計（８）</t>
    <rPh sb="3" eb="4">
      <t>タ</t>
    </rPh>
    <rPh sb="5" eb="7">
      <t>カツドウ</t>
    </rPh>
    <rPh sb="7" eb="9">
      <t>シシュツ</t>
    </rPh>
    <rPh sb="9" eb="10">
      <t>ケイ</t>
    </rPh>
    <phoneticPr fontId="3"/>
  </si>
  <si>
    <t>その他の活動資金収支差額（９）＝（７）－（８）</t>
    <rPh sb="2" eb="3">
      <t>タ</t>
    </rPh>
    <rPh sb="4" eb="6">
      <t>カツドウ</t>
    </rPh>
    <rPh sb="6" eb="8">
      <t>シキン</t>
    </rPh>
    <rPh sb="8" eb="10">
      <t>シュウシ</t>
    </rPh>
    <rPh sb="10" eb="12">
      <t>サガク</t>
    </rPh>
    <phoneticPr fontId="3"/>
  </si>
  <si>
    <t>当期資金収支差額合計(11)=(3)+(6)+(9)-(10)</t>
    <rPh sb="0" eb="2">
      <t>トウキ</t>
    </rPh>
    <rPh sb="2" eb="4">
      <t>シキン</t>
    </rPh>
    <rPh sb="4" eb="6">
      <t>シュウシ</t>
    </rPh>
    <rPh sb="6" eb="8">
      <t>サガク</t>
    </rPh>
    <rPh sb="8" eb="10">
      <t>ゴウケイ</t>
    </rPh>
    <phoneticPr fontId="3"/>
  </si>
  <si>
    <t>前期末支払資金残高　（12）　</t>
    <rPh sb="0" eb="2">
      <t>ゼンキ</t>
    </rPh>
    <rPh sb="2" eb="3">
      <t>マツ</t>
    </rPh>
    <rPh sb="3" eb="5">
      <t>シハラ</t>
    </rPh>
    <rPh sb="5" eb="7">
      <t>シキン</t>
    </rPh>
    <rPh sb="7" eb="9">
      <t>ザンダカ</t>
    </rPh>
    <phoneticPr fontId="3"/>
  </si>
  <si>
    <t>当期末支払資金残高　（11）＋（12）</t>
    <rPh sb="0" eb="2">
      <t>トウキ</t>
    </rPh>
    <rPh sb="2" eb="3">
      <t>マツ</t>
    </rPh>
    <rPh sb="3" eb="5">
      <t>シハラ</t>
    </rPh>
    <rPh sb="5" eb="7">
      <t>シキン</t>
    </rPh>
    <rPh sb="7" eb="9">
      <t>ザンダカ</t>
    </rPh>
    <phoneticPr fontId="3"/>
  </si>
  <si>
    <t>資金収支予算明細書</t>
    <rPh sb="0" eb="1">
      <t>シ</t>
    </rPh>
    <rPh sb="1" eb="2">
      <t>キン</t>
    </rPh>
    <rPh sb="2" eb="3">
      <t>オサム</t>
    </rPh>
    <rPh sb="3" eb="4">
      <t>ササ</t>
    </rPh>
    <rPh sb="4" eb="5">
      <t>ヨ</t>
    </rPh>
    <rPh sb="5" eb="6">
      <t>サン</t>
    </rPh>
    <rPh sb="6" eb="9">
      <t>メイサイショ</t>
    </rPh>
    <phoneticPr fontId="3"/>
  </si>
  <si>
    <t>様式７-2</t>
    <rPh sb="0" eb="2">
      <t>ヨウシキ</t>
    </rPh>
    <phoneticPr fontId="3"/>
  </si>
  <si>
    <t>既存事業A</t>
    <rPh sb="0" eb="2">
      <t>キソン</t>
    </rPh>
    <rPh sb="2" eb="4">
      <t>ジギョウ</t>
    </rPh>
    <phoneticPr fontId="3"/>
  </si>
  <si>
    <t>当該新設事業</t>
    <rPh sb="0" eb="2">
      <t>トウガイ</t>
    </rPh>
    <rPh sb="2" eb="4">
      <t>シンセツ</t>
    </rPh>
    <rPh sb="4" eb="6">
      <t>ジギョウ</t>
    </rPh>
    <phoneticPr fontId="3"/>
  </si>
  <si>
    <t>様式７-3</t>
    <rPh sb="0" eb="2">
      <t>ヨウシキ</t>
    </rPh>
    <phoneticPr fontId="3"/>
  </si>
  <si>
    <t>様式７-1</t>
    <rPh sb="0" eb="2">
      <t>ヨウシキ</t>
    </rPh>
    <phoneticPr fontId="3"/>
  </si>
  <si>
    <t>様式22</t>
    <rPh sb="0" eb="2">
      <t>ヨウシキ</t>
    </rPh>
    <phoneticPr fontId="3"/>
  </si>
  <si>
    <t>様式18</t>
    <rPh sb="0" eb="2">
      <t>ヨウシキ</t>
    </rPh>
    <phoneticPr fontId="3"/>
  </si>
  <si>
    <t>様式19</t>
    <rPh sb="0" eb="2">
      <t>ヨウシキ</t>
    </rPh>
    <phoneticPr fontId="3"/>
  </si>
  <si>
    <t>様式20</t>
    <rPh sb="0" eb="2">
      <t>ヨウシキ</t>
    </rPh>
    <phoneticPr fontId="3"/>
  </si>
  <si>
    <t>様式21　生活介護事業所の指定に係る記載事項</t>
    <rPh sb="0" eb="2">
      <t>ヨウシキ</t>
    </rPh>
    <rPh sb="5" eb="7">
      <t>セイカツ</t>
    </rPh>
    <rPh sb="7" eb="9">
      <t>カイゴ</t>
    </rPh>
    <rPh sb="9" eb="12">
      <t>ジギョウショ</t>
    </rPh>
    <rPh sb="13" eb="15">
      <t>シテイ</t>
    </rPh>
    <rPh sb="16" eb="17">
      <t>カカ</t>
    </rPh>
    <rPh sb="18" eb="20">
      <t>キサイ</t>
    </rPh>
    <rPh sb="20" eb="22">
      <t>ジコウ</t>
    </rPh>
    <phoneticPr fontId="3"/>
  </si>
  <si>
    <t>既存事業B</t>
    <rPh sb="0" eb="2">
      <t>キソン</t>
    </rPh>
    <rPh sb="2" eb="4">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</si>
</sst>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0_ "/>
    <numFmt numFmtId="178" formatCode="0.0000"/>
    <numFmt numFmtId="179" formatCode="0.0_ "/>
    <numFmt numFmtId="180" formatCode="0.0"/>
    <numFmt numFmtId="181" formatCode="0_ "/>
  </numFmts>
  <fonts count="9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2"/>
      <name val="ＭＳ Ｐゴシック"/>
      <family val="3"/>
      <charset val="128"/>
    </font>
    <font>
      <sz val="11"/>
      <name val="ＭＳ ゴシック"/>
      <family val="3"/>
      <charset val="128"/>
    </font>
    <font>
      <sz val="9"/>
      <name val="ＭＳ Ｐゴシック"/>
      <family val="3"/>
      <charset val="128"/>
    </font>
    <font>
      <b/>
      <sz val="11"/>
      <name val="ＭＳ ゴシック"/>
      <family val="3"/>
      <charset val="128"/>
    </font>
    <font>
      <b/>
      <sz val="11"/>
      <name val="ＭＳ 明朝"/>
      <family val="1"/>
      <charset val="128"/>
    </font>
    <font>
      <u/>
      <sz val="11"/>
      <name val="ＭＳ 明朝"/>
      <family val="1"/>
      <charset val="128"/>
    </font>
    <font>
      <sz val="10"/>
      <name val="ＭＳ Ｐゴシック"/>
      <family val="3"/>
      <charset val="128"/>
    </font>
    <font>
      <b/>
      <sz val="12"/>
      <color indexed="10"/>
      <name val="ＭＳ Ｐゴシック"/>
      <family val="3"/>
      <charset val="128"/>
    </font>
    <font>
      <b/>
      <u/>
      <sz val="14"/>
      <color indexed="10"/>
      <name val="ＭＳ 明朝"/>
      <family val="1"/>
      <charset val="128"/>
    </font>
    <font>
      <b/>
      <sz val="9"/>
      <color indexed="81"/>
      <name val="ＭＳ Ｐゴシック"/>
      <family val="3"/>
      <charset val="128"/>
    </font>
    <font>
      <sz val="9"/>
      <color indexed="81"/>
      <name val="ＭＳ Ｐゴシック"/>
      <family val="3"/>
      <charset val="128"/>
    </font>
    <font>
      <b/>
      <sz val="11"/>
      <color indexed="10"/>
      <name val="ＭＳ Ｐゴシック"/>
      <family val="3"/>
      <charset val="128"/>
    </font>
    <font>
      <sz val="11"/>
      <color indexed="10"/>
      <name val="ＭＳ Ｐゴシック"/>
      <family val="3"/>
      <charset val="128"/>
    </font>
    <font>
      <b/>
      <u/>
      <sz val="11"/>
      <color indexed="10"/>
      <name val="ＭＳ Ｐゴシック"/>
      <family val="3"/>
      <charset val="128"/>
    </font>
    <font>
      <sz val="9"/>
      <color indexed="10"/>
      <name val="ＭＳ Ｐゴシック"/>
      <family val="3"/>
      <charset val="128"/>
    </font>
    <font>
      <b/>
      <sz val="14"/>
      <name val="ＭＳ ゴシック"/>
      <family val="3"/>
      <charset val="128"/>
    </font>
    <font>
      <sz val="10"/>
      <name val="ＭＳ ゴシック"/>
      <family val="3"/>
      <charset val="128"/>
    </font>
    <font>
      <sz val="12"/>
      <name val="ＭＳ ゴシック"/>
      <family val="3"/>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9"/>
      <name val="ＭＳ ゴシック"/>
      <family val="3"/>
      <charset val="128"/>
    </font>
    <font>
      <sz val="10"/>
      <name val="MS UI Gothic"/>
      <family val="3"/>
      <charset val="128"/>
    </font>
    <font>
      <sz val="11"/>
      <color indexed="12"/>
      <name val="ＭＳ ゴシック"/>
      <family val="3"/>
      <charset val="128"/>
    </font>
    <font>
      <sz val="11"/>
      <color indexed="10"/>
      <name val="ＭＳ ゴシック"/>
      <family val="3"/>
      <charset val="128"/>
    </font>
    <font>
      <b/>
      <sz val="10"/>
      <color indexed="10"/>
      <name val="ＭＳ Ｐゴシック"/>
      <family val="3"/>
      <charset val="128"/>
    </font>
    <font>
      <sz val="10"/>
      <color indexed="81"/>
      <name val="ＭＳ Ｐゴシック"/>
      <family val="3"/>
      <charset val="128"/>
    </font>
    <font>
      <u/>
      <sz val="9"/>
      <color indexed="81"/>
      <name val="ＭＳ Ｐゴシック"/>
      <family val="3"/>
      <charset val="128"/>
    </font>
    <font>
      <sz val="10"/>
      <color indexed="10"/>
      <name val="ＭＳ Ｐゴシック"/>
      <family val="3"/>
      <charset val="128"/>
    </font>
    <font>
      <b/>
      <sz val="10"/>
      <color indexed="81"/>
      <name val="ＭＳ Ｐゴシック"/>
      <family val="3"/>
      <charset val="128"/>
    </font>
    <font>
      <sz val="8"/>
      <name val="ＭＳ 明朝"/>
      <family val="1"/>
      <charset val="128"/>
    </font>
    <font>
      <sz val="12"/>
      <name val="ＭＳ 明朝"/>
      <family val="1"/>
      <charset val="128"/>
    </font>
    <font>
      <sz val="10"/>
      <name val="ＭＳ 明朝"/>
      <family val="1"/>
      <charset val="128"/>
    </font>
    <font>
      <i/>
      <sz val="9"/>
      <name val="ＭＳ ゴシック"/>
      <family val="3"/>
      <charset val="128"/>
    </font>
    <font>
      <sz val="7.5"/>
      <name val="ＭＳ 明朝"/>
      <family val="1"/>
      <charset val="128"/>
    </font>
    <font>
      <sz val="5"/>
      <name val="ＭＳ 明朝"/>
      <family val="1"/>
      <charset val="128"/>
    </font>
    <font>
      <b/>
      <sz val="11"/>
      <color indexed="10"/>
      <name val="ＭＳ Ｐ明朝"/>
      <family val="1"/>
      <charset val="128"/>
    </font>
    <font>
      <sz val="11"/>
      <name val="ＭＳ Ｐ明朝"/>
      <family val="1"/>
      <charset val="128"/>
    </font>
    <font>
      <sz val="11"/>
      <color indexed="10"/>
      <name val="ＭＳ Ｐ明朝"/>
      <family val="1"/>
      <charset val="128"/>
    </font>
    <font>
      <sz val="9"/>
      <name val="ＭＳ 明朝"/>
      <family val="1"/>
      <charset val="128"/>
    </font>
    <font>
      <b/>
      <sz val="11"/>
      <color indexed="12"/>
      <name val="ＭＳ Ｐ明朝"/>
      <family val="1"/>
      <charset val="128"/>
    </font>
    <font>
      <sz val="11"/>
      <color indexed="12"/>
      <name val="ＭＳ 明朝"/>
      <family val="1"/>
      <charset val="128"/>
    </font>
    <font>
      <sz val="11"/>
      <color indexed="10"/>
      <name val="ＭＳ 明朝"/>
      <family val="1"/>
      <charset val="128"/>
    </font>
    <font>
      <sz val="12"/>
      <name val="ＭＳ Ｐゴシック"/>
      <family val="3"/>
      <charset val="128"/>
    </font>
    <font>
      <sz val="16"/>
      <name val="ＭＳ Ｐゴシック"/>
      <family val="3"/>
      <charset val="128"/>
    </font>
    <font>
      <u/>
      <sz val="11"/>
      <name val="ＭＳ ゴシック"/>
      <family val="3"/>
      <charset val="128"/>
    </font>
    <font>
      <sz val="16"/>
      <name val="ＭＳ ゴシック"/>
      <family val="3"/>
      <charset val="128"/>
    </font>
    <font>
      <sz val="14"/>
      <name val="ＭＳ ゴシック"/>
      <family val="3"/>
      <charset val="128"/>
    </font>
    <font>
      <b/>
      <sz val="11"/>
      <name val="ＭＳ Ｐ明朝"/>
      <family val="1"/>
      <charset val="128"/>
    </font>
    <font>
      <sz val="9"/>
      <color indexed="10"/>
      <name val="ＭＳ 明朝"/>
      <family val="1"/>
      <charset val="128"/>
    </font>
    <font>
      <u/>
      <sz val="8"/>
      <name val="ＭＳ 明朝"/>
      <family val="1"/>
      <charset val="128"/>
    </font>
    <font>
      <b/>
      <sz val="12"/>
      <name val="ＭＳ ゴシック"/>
      <family val="3"/>
      <charset val="128"/>
    </font>
    <font>
      <sz val="9"/>
      <color indexed="81"/>
      <name val="MS P ゴシック"/>
      <family val="3"/>
      <charset val="128"/>
    </font>
    <font>
      <b/>
      <sz val="9"/>
      <color indexed="81"/>
      <name val="MS P ゴシック"/>
      <family val="3"/>
      <charset val="128"/>
    </font>
    <font>
      <sz val="9"/>
      <color indexed="10"/>
      <name val="MS P ゴシック"/>
      <family val="3"/>
      <charset val="128"/>
    </font>
    <font>
      <sz val="11"/>
      <name val="HGｺﾞｼｯｸM"/>
      <family val="3"/>
      <charset val="128"/>
    </font>
    <font>
      <sz val="9"/>
      <name val="HGｺﾞｼｯｸM"/>
      <family val="3"/>
      <charset val="128"/>
    </font>
    <font>
      <sz val="14"/>
      <name val="HGｺﾞｼｯｸM"/>
      <family val="3"/>
      <charset val="128"/>
    </font>
    <font>
      <sz val="8"/>
      <name val="ＭＳ Ｐゴシック"/>
      <family val="3"/>
      <charset val="128"/>
    </font>
    <font>
      <sz val="8.5"/>
      <name val="ＭＳ Ｐゴシック"/>
      <family val="3"/>
      <charset val="128"/>
    </font>
    <font>
      <strike/>
      <sz val="10"/>
      <color rgb="FFFF0000"/>
      <name val="ＭＳ Ｐゴシック"/>
      <family val="3"/>
      <charset val="128"/>
    </font>
    <font>
      <strike/>
      <sz val="11"/>
      <color rgb="FFFF0000"/>
      <name val="ＭＳ Ｐゴシック"/>
      <family val="3"/>
      <charset val="128"/>
    </font>
    <font>
      <strike/>
      <sz val="9"/>
      <color rgb="FFFF0000"/>
      <name val="ＭＳ Ｐ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6"/>
      <name val="ＭＳ Ｐゴシック"/>
      <family val="2"/>
      <charset val="128"/>
      <scheme val="minor"/>
    </font>
    <font>
      <sz val="11"/>
      <color rgb="FF0000FF"/>
      <name val="ＭＳ ゴシック"/>
      <family val="3"/>
      <charset val="128"/>
    </font>
    <font>
      <sz val="10"/>
      <color theme="1"/>
      <name val="ＭＳ ゴシック"/>
      <family val="3"/>
      <charset val="128"/>
    </font>
    <font>
      <sz val="18"/>
      <color theme="1"/>
      <name val="ＭＳ Ｐゴシック"/>
      <family val="3"/>
      <charset val="128"/>
    </font>
    <font>
      <sz val="8"/>
      <name val="HGｺﾞｼｯｸM"/>
      <family val="3"/>
      <charset val="128"/>
    </font>
    <font>
      <b/>
      <sz val="14"/>
      <name val="HGｺﾞｼｯｸM"/>
      <family val="3"/>
      <charset val="128"/>
    </font>
    <font>
      <sz val="10.5"/>
      <name val="ＭＳ Ｐゴシック"/>
      <family val="3"/>
      <charset val="128"/>
    </font>
    <font>
      <sz val="10"/>
      <name val="ＭＳ Ｐ明朝"/>
      <family val="1"/>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style="hair">
        <color indexed="64"/>
      </top>
      <bottom style="thin">
        <color indexed="64"/>
      </bottom>
      <diagonal/>
    </border>
    <border>
      <left style="thin">
        <color indexed="64"/>
      </left>
      <right style="thin">
        <color indexed="64"/>
      </right>
      <top style="dashDot">
        <color indexed="64"/>
      </top>
      <bottom style="dotted">
        <color indexed="64"/>
      </bottom>
      <diagonal/>
    </border>
    <border>
      <left style="thin">
        <color indexed="64"/>
      </left>
      <right style="thin">
        <color indexed="64"/>
      </right>
      <top style="dotted">
        <color indexed="64"/>
      </top>
      <bottom style="thin">
        <color indexed="64"/>
      </bottom>
      <diagonal/>
    </border>
    <border>
      <left style="dashed">
        <color indexed="64"/>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ouble">
        <color indexed="64"/>
      </right>
      <top/>
      <bottom style="thin">
        <color indexed="64"/>
      </bottom>
      <diagonal/>
    </border>
    <border>
      <left style="dashed">
        <color indexed="64"/>
      </left>
      <right style="dashed">
        <color indexed="64"/>
      </right>
      <top/>
      <bottom/>
      <diagonal/>
    </border>
    <border>
      <left style="thin">
        <color indexed="64"/>
      </left>
      <right style="double">
        <color indexed="64"/>
      </right>
      <top/>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dotted">
        <color indexed="64"/>
      </bottom>
      <diagonal/>
    </border>
    <border>
      <left style="dashed">
        <color indexed="64"/>
      </left>
      <right/>
      <top style="dashed">
        <color indexed="64"/>
      </top>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double">
        <color indexed="64"/>
      </right>
      <top/>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thin">
        <color indexed="64"/>
      </top>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right style="double">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right style="dashed">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bottom style="thin">
        <color indexed="64"/>
      </bottom>
      <diagonal style="thin">
        <color indexed="64"/>
      </diagonal>
    </border>
    <border>
      <left/>
      <right style="thin">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medium">
        <color indexed="64"/>
      </right>
      <top style="double">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s>
  <cellStyleXfs count="54">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0" fontId="4"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4" fillId="0" borderId="0"/>
    <xf numFmtId="0" fontId="39" fillId="4"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311">
    <xf numFmtId="0" fontId="0" fillId="0" borderId="0" xfId="0">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4" fillId="0" borderId="0" xfId="0" applyFont="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3"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24"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24" xfId="0" applyFont="1" applyBorder="1" applyAlignment="1">
      <alignment horizontal="center" vertical="distributed" textRotation="255" justifyLastLine="1"/>
    </xf>
    <xf numFmtId="0" fontId="4" fillId="0" borderId="26" xfId="0" applyFont="1" applyBorder="1" applyAlignment="1">
      <alignment horizontal="center" vertical="distributed" textRotation="255" justifyLastLine="1"/>
    </xf>
    <xf numFmtId="0" fontId="4" fillId="0" borderId="26"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lignment vertical="center"/>
    </xf>
    <xf numFmtId="0" fontId="4" fillId="0" borderId="17" xfId="0" applyFont="1" applyBorder="1">
      <alignment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lignment vertical="center"/>
    </xf>
    <xf numFmtId="0" fontId="4" fillId="0" borderId="22" xfId="0" applyFont="1" applyBorder="1">
      <alignment vertical="center"/>
    </xf>
    <xf numFmtId="0" fontId="4" fillId="0" borderId="19" xfId="0" applyFont="1" applyBorder="1">
      <alignment vertical="center"/>
    </xf>
    <xf numFmtId="0" fontId="4" fillId="0" borderId="10" xfId="0" applyFont="1" applyBorder="1" applyAlignment="1">
      <alignment horizontal="center" vertical="center"/>
    </xf>
    <xf numFmtId="0" fontId="0" fillId="0" borderId="24" xfId="0" applyBorder="1">
      <alignment vertical="center"/>
    </xf>
    <xf numFmtId="0" fontId="0" fillId="0" borderId="30" xfId="0" applyBorder="1">
      <alignment vertical="center"/>
    </xf>
    <xf numFmtId="0" fontId="0" fillId="0" borderId="31" xfId="0" applyBorder="1">
      <alignment vertical="center"/>
    </xf>
    <xf numFmtId="0" fontId="4" fillId="0" borderId="0" xfId="0" applyFont="1" applyAlignment="1">
      <alignment horizontal="distributed" vertical="center"/>
    </xf>
    <xf numFmtId="0" fontId="4" fillId="0" borderId="10" xfId="0" applyFont="1" applyBorder="1" applyAlignment="1">
      <alignment horizontal="distributed" vertical="center" justifyLastLine="1"/>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43" xfId="0" applyFont="1" applyBorder="1">
      <alignment vertical="center"/>
    </xf>
    <xf numFmtId="0" fontId="4" fillId="0" borderId="15" xfId="0" applyFont="1" applyBorder="1">
      <alignment vertical="center"/>
    </xf>
    <xf numFmtId="0" fontId="4" fillId="0" borderId="18" xfId="0" applyFont="1" applyBorder="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8" xfId="0" applyFont="1" applyBorder="1">
      <alignment vertical="center"/>
    </xf>
    <xf numFmtId="0" fontId="4" fillId="0" borderId="42" xfId="0" applyFont="1" applyBorder="1">
      <alignment vertical="center"/>
    </xf>
    <xf numFmtId="0" fontId="4" fillId="0" borderId="49" xfId="0" applyFont="1" applyBorder="1">
      <alignment vertical="center"/>
    </xf>
    <xf numFmtId="0" fontId="4" fillId="0" borderId="23" xfId="0" applyFont="1" applyBorder="1" applyAlignment="1">
      <alignment horizontal="left" vertical="center"/>
    </xf>
    <xf numFmtId="0" fontId="4" fillId="0" borderId="11" xfId="0" applyFont="1" applyBorder="1">
      <alignment vertical="center"/>
    </xf>
    <xf numFmtId="0" fontId="4" fillId="0" borderId="13" xfId="0" applyFont="1" applyBorder="1">
      <alignment vertical="center"/>
    </xf>
    <xf numFmtId="0" fontId="4" fillId="0" borderId="46" xfId="0" applyFont="1" applyBorder="1" applyAlignment="1">
      <alignment horizontal="center" vertical="center"/>
    </xf>
    <xf numFmtId="0" fontId="9" fillId="0" borderId="38" xfId="0" applyFont="1" applyBorder="1" applyAlignment="1">
      <alignment horizontal="distributed" vertical="center" justifyLastLine="1"/>
    </xf>
    <xf numFmtId="0" fontId="9" fillId="0" borderId="50" xfId="0" applyFont="1" applyBorder="1">
      <alignment vertical="center"/>
    </xf>
    <xf numFmtId="0" fontId="9" fillId="0" borderId="51" xfId="0" applyFont="1" applyBorder="1">
      <alignment vertical="center"/>
    </xf>
    <xf numFmtId="0" fontId="9" fillId="0" borderId="52" xfId="0" applyFont="1" applyBorder="1" applyAlignment="1">
      <alignment horizontal="center" vertical="center"/>
    </xf>
    <xf numFmtId="0" fontId="4" fillId="0" borderId="33" xfId="0" applyFont="1" applyBorder="1">
      <alignment vertical="center"/>
    </xf>
    <xf numFmtId="0" fontId="4" fillId="0" borderId="33" xfId="0" applyFont="1" applyBorder="1" applyAlignment="1">
      <alignment horizontal="center" vertical="center"/>
    </xf>
    <xf numFmtId="0" fontId="9" fillId="0" borderId="12" xfId="0" applyFont="1" applyBorder="1" applyAlignment="1">
      <alignment horizontal="distributed" vertical="center" justifyLastLine="1"/>
    </xf>
    <xf numFmtId="0" fontId="9" fillId="0" borderId="16" xfId="0" applyFont="1" applyBorder="1">
      <alignment vertical="center"/>
    </xf>
    <xf numFmtId="0" fontId="9" fillId="0" borderId="19" xfId="0" applyFont="1" applyBorder="1">
      <alignment vertical="center"/>
    </xf>
    <xf numFmtId="0" fontId="9" fillId="0" borderId="53" xfId="0" applyFont="1" applyBorder="1" applyAlignment="1">
      <alignment horizontal="center" vertical="center"/>
    </xf>
    <xf numFmtId="49" fontId="4" fillId="0" borderId="0" xfId="0" applyNumberFormat="1" applyFont="1">
      <alignment vertical="center"/>
    </xf>
    <xf numFmtId="0" fontId="4" fillId="0" borderId="0" xfId="0" applyFont="1" applyAlignment="1">
      <alignment vertical="center"/>
    </xf>
    <xf numFmtId="0" fontId="13" fillId="0" borderId="0" xfId="0" applyFont="1">
      <alignment vertical="center"/>
    </xf>
    <xf numFmtId="38" fontId="0" fillId="0" borderId="11" xfId="33" applyFont="1" applyBorder="1">
      <alignment vertical="center"/>
    </xf>
    <xf numFmtId="38" fontId="0" fillId="0" borderId="13" xfId="33" applyFont="1" applyBorder="1">
      <alignment vertical="center"/>
    </xf>
    <xf numFmtId="0" fontId="4" fillId="0" borderId="59" xfId="0" applyFont="1" applyBorder="1" applyAlignment="1">
      <alignment horizontal="distributed" vertical="center" justifyLastLine="1"/>
    </xf>
    <xf numFmtId="38" fontId="0" fillId="0" borderId="10" xfId="33" applyFont="1" applyBorder="1">
      <alignment vertical="center"/>
    </xf>
    <xf numFmtId="0" fontId="6" fillId="0" borderId="0" xfId="0" applyFont="1">
      <alignment vertical="center"/>
    </xf>
    <xf numFmtId="38" fontId="6" fillId="0" borderId="14" xfId="33" applyFont="1" applyBorder="1">
      <alignment vertical="center"/>
    </xf>
    <xf numFmtId="38" fontId="6" fillId="0" borderId="28" xfId="33" applyFont="1" applyBorder="1">
      <alignment vertical="center"/>
    </xf>
    <xf numFmtId="38" fontId="6" fillId="0" borderId="15" xfId="33" applyFont="1" applyBorder="1">
      <alignment vertical="center"/>
    </xf>
    <xf numFmtId="38" fontId="6" fillId="0" borderId="16" xfId="33" applyFont="1" applyBorder="1">
      <alignment vertical="center"/>
    </xf>
    <xf numFmtId="38" fontId="6" fillId="0" borderId="60" xfId="33" applyFont="1" applyBorder="1">
      <alignment vertical="center"/>
    </xf>
    <xf numFmtId="38" fontId="6" fillId="0" borderId="42" xfId="33" applyFont="1" applyBorder="1">
      <alignment vertical="center"/>
    </xf>
    <xf numFmtId="38" fontId="6" fillId="0" borderId="20" xfId="33" applyFont="1" applyBorder="1">
      <alignment vertical="center"/>
    </xf>
    <xf numFmtId="38" fontId="6" fillId="0" borderId="61" xfId="33" applyFont="1" applyBorder="1">
      <alignment vertical="center"/>
    </xf>
    <xf numFmtId="38" fontId="6" fillId="0" borderId="62" xfId="33" applyFont="1" applyBorder="1">
      <alignment vertical="center"/>
    </xf>
    <xf numFmtId="38" fontId="0" fillId="0" borderId="12" xfId="33" applyFont="1" applyBorder="1">
      <alignment vertical="center"/>
    </xf>
    <xf numFmtId="38" fontId="4" fillId="0" borderId="14" xfId="33" applyFont="1" applyBorder="1">
      <alignment vertical="center"/>
    </xf>
    <xf numFmtId="38" fontId="4" fillId="0" borderId="42" xfId="33" applyFont="1" applyBorder="1" applyAlignment="1">
      <alignment horizontal="left" vertical="center"/>
    </xf>
    <xf numFmtId="38" fontId="4" fillId="0" borderId="43" xfId="33" applyFont="1" applyBorder="1">
      <alignment vertical="center"/>
    </xf>
    <xf numFmtId="38" fontId="4" fillId="0" borderId="0" xfId="33" applyFont="1" applyBorder="1" applyAlignment="1">
      <alignment horizontal="left" vertical="center"/>
    </xf>
    <xf numFmtId="38" fontId="4" fillId="0" borderId="24" xfId="33" applyFont="1" applyBorder="1">
      <alignment vertical="center"/>
    </xf>
    <xf numFmtId="38" fontId="4" fillId="0" borderId="25" xfId="33" applyFont="1" applyBorder="1" applyAlignment="1">
      <alignment horizontal="left" vertical="center"/>
    </xf>
    <xf numFmtId="38" fontId="4" fillId="0" borderId="63" xfId="33" applyFont="1" applyBorder="1">
      <alignment vertical="center"/>
    </xf>
    <xf numFmtId="38" fontId="4" fillId="0" borderId="64" xfId="33" applyFont="1" applyBorder="1" applyAlignment="1">
      <alignment horizontal="left" vertical="center"/>
    </xf>
    <xf numFmtId="38" fontId="4" fillId="0" borderId="50" xfId="33" applyFont="1" applyBorder="1">
      <alignment vertical="center"/>
    </xf>
    <xf numFmtId="38" fontId="4" fillId="0" borderId="65" xfId="33" applyFont="1" applyBorder="1" applyAlignment="1">
      <alignment horizontal="left" vertical="center"/>
    </xf>
    <xf numFmtId="38" fontId="4" fillId="0" borderId="66" xfId="33" applyFont="1" applyBorder="1" applyAlignment="1">
      <alignment horizontal="left" vertical="center"/>
    </xf>
    <xf numFmtId="38" fontId="4" fillId="0" borderId="15" xfId="33" applyFont="1" applyBorder="1">
      <alignment vertical="center"/>
    </xf>
    <xf numFmtId="38" fontId="4" fillId="0" borderId="67" xfId="33" applyFont="1" applyBorder="1" applyAlignment="1">
      <alignment horizontal="left" vertical="center"/>
    </xf>
    <xf numFmtId="38" fontId="4" fillId="0" borderId="16" xfId="33" applyFont="1" applyBorder="1">
      <alignment vertical="center"/>
    </xf>
    <xf numFmtId="38" fontId="4" fillId="0" borderId="68" xfId="33" applyFont="1" applyBorder="1" applyAlignment="1">
      <alignment horizontal="left" vertical="center"/>
    </xf>
    <xf numFmtId="38" fontId="4" fillId="0" borderId="69" xfId="33" applyFont="1" applyBorder="1">
      <alignment vertical="center"/>
    </xf>
    <xf numFmtId="38" fontId="4" fillId="0" borderId="70" xfId="33" applyFont="1" applyBorder="1" applyAlignment="1">
      <alignment horizontal="left" vertical="center"/>
    </xf>
    <xf numFmtId="38" fontId="4" fillId="0" borderId="44" xfId="33" applyFont="1" applyBorder="1">
      <alignment vertical="center"/>
    </xf>
    <xf numFmtId="38" fontId="4" fillId="0" borderId="71" xfId="33" applyFont="1" applyBorder="1" applyAlignment="1">
      <alignment horizontal="left" vertical="center"/>
    </xf>
    <xf numFmtId="38" fontId="4" fillId="0" borderId="72" xfId="33" applyFont="1" applyBorder="1" applyAlignment="1">
      <alignment horizontal="left" vertical="center"/>
    </xf>
    <xf numFmtId="38" fontId="4" fillId="0" borderId="19" xfId="33" applyFont="1" applyBorder="1" applyAlignment="1">
      <alignment horizontal="left" vertical="center"/>
    </xf>
    <xf numFmtId="38" fontId="6" fillId="0" borderId="66" xfId="33" applyFont="1" applyBorder="1">
      <alignment vertical="center"/>
    </xf>
    <xf numFmtId="38" fontId="6" fillId="0" borderId="73" xfId="33" applyFont="1" applyBorder="1">
      <alignment vertical="center"/>
    </xf>
    <xf numFmtId="38" fontId="6" fillId="0" borderId="74" xfId="33" applyFont="1" applyBorder="1">
      <alignment vertical="center"/>
    </xf>
    <xf numFmtId="38" fontId="6" fillId="0" borderId="75" xfId="33" applyFont="1" applyBorder="1">
      <alignment vertical="center"/>
    </xf>
    <xf numFmtId="38" fontId="6" fillId="0" borderId="76" xfId="33" applyFont="1" applyBorder="1">
      <alignment vertical="center"/>
    </xf>
    <xf numFmtId="38" fontId="6" fillId="0" borderId="48" xfId="33" applyFont="1" applyBorder="1">
      <alignment vertical="center"/>
    </xf>
    <xf numFmtId="38" fontId="6" fillId="0" borderId="65" xfId="33" applyFont="1" applyBorder="1">
      <alignment vertical="center"/>
    </xf>
    <xf numFmtId="38" fontId="6" fillId="0" borderId="77" xfId="33" applyFont="1" applyBorder="1">
      <alignment vertical="center"/>
    </xf>
    <xf numFmtId="38" fontId="6" fillId="0" borderId="72" xfId="33" applyFont="1" applyBorder="1">
      <alignment vertical="center"/>
    </xf>
    <xf numFmtId="0" fontId="4" fillId="0" borderId="81" xfId="0" applyFont="1" applyBorder="1">
      <alignment vertical="center"/>
    </xf>
    <xf numFmtId="0" fontId="4" fillId="0" borderId="82" xfId="0" applyFont="1" applyBorder="1">
      <alignment vertical="center"/>
    </xf>
    <xf numFmtId="0" fontId="4" fillId="0" borderId="83" xfId="0" applyFont="1" applyBorder="1">
      <alignment vertical="center"/>
    </xf>
    <xf numFmtId="38" fontId="6" fillId="0" borderId="84" xfId="33" applyFont="1" applyBorder="1">
      <alignment vertical="center"/>
    </xf>
    <xf numFmtId="38" fontId="6" fillId="0" borderId="85" xfId="33" applyFont="1" applyBorder="1">
      <alignment vertical="center"/>
    </xf>
    <xf numFmtId="38" fontId="6" fillId="0" borderId="86" xfId="33" applyFont="1" applyBorder="1">
      <alignment vertical="center"/>
    </xf>
    <xf numFmtId="38" fontId="6" fillId="0" borderId="87" xfId="33" applyFont="1" applyBorder="1">
      <alignment vertical="center"/>
    </xf>
    <xf numFmtId="38" fontId="6" fillId="0" borderId="88" xfId="33" applyFont="1" applyBorder="1">
      <alignment vertical="center"/>
    </xf>
    <xf numFmtId="38" fontId="6" fillId="0" borderId="89" xfId="33" applyFont="1" applyBorder="1">
      <alignment vertical="center"/>
    </xf>
    <xf numFmtId="0" fontId="6" fillId="0" borderId="12" xfId="42" applyFont="1" applyBorder="1" applyAlignment="1" applyProtection="1">
      <alignment horizontal="center" vertical="center" wrapText="1"/>
    </xf>
    <xf numFmtId="0" fontId="6" fillId="0" borderId="33" xfId="42" applyFont="1" applyBorder="1" applyAlignment="1" applyProtection="1">
      <alignment horizontal="center" vertical="center" wrapText="1"/>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6" fillId="24" borderId="10" xfId="42" applyFont="1" applyFill="1" applyBorder="1" applyAlignment="1" applyProtection="1">
      <alignment vertical="center"/>
      <protection hidden="1"/>
    </xf>
    <xf numFmtId="0" fontId="5" fillId="0" borderId="0" xfId="0" applyFont="1" applyAlignment="1">
      <alignment horizontal="center" vertical="center"/>
    </xf>
    <xf numFmtId="38" fontId="6" fillId="24" borderId="14" xfId="33" applyFont="1" applyFill="1" applyBorder="1">
      <alignment vertical="center"/>
    </xf>
    <xf numFmtId="38" fontId="6" fillId="24" borderId="28" xfId="33" applyFont="1" applyFill="1" applyBorder="1">
      <alignment vertical="center"/>
    </xf>
    <xf numFmtId="38" fontId="6" fillId="24" borderId="15" xfId="33" applyFont="1" applyFill="1" applyBorder="1">
      <alignment vertical="center"/>
    </xf>
    <xf numFmtId="38" fontId="6" fillId="24" borderId="29" xfId="33" applyFont="1" applyFill="1" applyBorder="1">
      <alignment vertical="center"/>
    </xf>
    <xf numFmtId="38" fontId="6" fillId="24" borderId="16" xfId="33" applyFont="1" applyFill="1" applyBorder="1">
      <alignment vertical="center"/>
    </xf>
    <xf numFmtId="38" fontId="6" fillId="24" borderId="37" xfId="33" applyFont="1" applyFill="1" applyBorder="1">
      <alignment vertical="center"/>
    </xf>
    <xf numFmtId="38" fontId="6" fillId="24" borderId="42" xfId="33" applyFont="1" applyFill="1" applyBorder="1">
      <alignment vertical="center"/>
    </xf>
    <xf numFmtId="38" fontId="6" fillId="24" borderId="20" xfId="33" applyFont="1" applyFill="1" applyBorder="1">
      <alignment vertical="center"/>
    </xf>
    <xf numFmtId="38" fontId="6" fillId="24" borderId="66" xfId="33" applyFont="1" applyFill="1" applyBorder="1">
      <alignment vertical="center"/>
    </xf>
    <xf numFmtId="38" fontId="6" fillId="24" borderId="57" xfId="33" applyFont="1" applyFill="1" applyBorder="1">
      <alignment vertical="center"/>
    </xf>
    <xf numFmtId="38" fontId="6" fillId="24" borderId="21" xfId="33" applyFont="1" applyFill="1" applyBorder="1">
      <alignment vertical="center"/>
    </xf>
    <xf numFmtId="38" fontId="6" fillId="24" borderId="67" xfId="33" applyFont="1" applyFill="1" applyBorder="1">
      <alignment vertical="center"/>
    </xf>
    <xf numFmtId="38" fontId="6" fillId="24" borderId="23" xfId="33" applyFont="1" applyFill="1" applyBorder="1">
      <alignment vertical="center"/>
    </xf>
    <xf numFmtId="38" fontId="6" fillId="24" borderId="22" xfId="33" applyFont="1" applyFill="1" applyBorder="1">
      <alignment vertical="center"/>
    </xf>
    <xf numFmtId="38" fontId="6" fillId="24" borderId="68" xfId="33" applyFont="1" applyFill="1" applyBorder="1">
      <alignment vertical="center"/>
    </xf>
    <xf numFmtId="0" fontId="6" fillId="0" borderId="0" xfId="42" applyFont="1" applyAlignment="1" applyProtection="1">
      <alignment vertical="center"/>
    </xf>
    <xf numFmtId="0" fontId="8" fillId="0" borderId="0" xfId="42" applyFont="1" applyBorder="1" applyAlignment="1" applyProtection="1">
      <alignment horizontal="center" vertical="center"/>
    </xf>
    <xf numFmtId="0" fontId="6" fillId="24" borderId="0" xfId="42" applyFont="1" applyFill="1" applyAlignment="1" applyProtection="1">
      <alignment vertical="center"/>
      <protection hidden="1"/>
    </xf>
    <xf numFmtId="38" fontId="6" fillId="0" borderId="0" xfId="33" applyFont="1" applyAlignment="1" applyProtection="1">
      <alignment vertical="center"/>
      <protection hidden="1"/>
    </xf>
    <xf numFmtId="0" fontId="6" fillId="0" borderId="0" xfId="42" applyFont="1" applyAlignment="1" applyProtection="1">
      <alignment vertical="center"/>
      <protection hidden="1"/>
    </xf>
    <xf numFmtId="0" fontId="4" fillId="0" borderId="0" xfId="42" applyFont="1" applyAlignment="1">
      <alignment horizontal="distributed" vertical="center"/>
    </xf>
    <xf numFmtId="0" fontId="8" fillId="0" borderId="0" xfId="42" applyFont="1" applyBorder="1" applyAlignment="1" applyProtection="1">
      <alignment vertical="center"/>
    </xf>
    <xf numFmtId="0" fontId="6" fillId="0" borderId="17" xfId="42" applyFont="1" applyBorder="1" applyAlignment="1" applyProtection="1">
      <alignment horizontal="center" vertical="center" wrapText="1"/>
    </xf>
    <xf numFmtId="0" fontId="41" fillId="0" borderId="94" xfId="42" applyFont="1" applyFill="1" applyBorder="1" applyAlignment="1" applyProtection="1">
      <alignment horizontal="justify" vertical="center" wrapText="1"/>
    </xf>
    <xf numFmtId="0" fontId="6" fillId="24" borderId="11" xfId="42" applyFont="1" applyFill="1" applyBorder="1" applyAlignment="1" applyProtection="1">
      <alignment vertical="center"/>
      <protection hidden="1"/>
    </xf>
    <xf numFmtId="0" fontId="6" fillId="0" borderId="10" xfId="42" applyFont="1" applyBorder="1" applyAlignment="1" applyProtection="1">
      <alignment horizontal="center" vertical="center"/>
    </xf>
    <xf numFmtId="38" fontId="42" fillId="24" borderId="19" xfId="33" applyFont="1" applyFill="1" applyBorder="1" applyAlignment="1" applyProtection="1">
      <alignment horizontal="right" vertical="center" wrapText="1"/>
      <protection locked="0"/>
    </xf>
    <xf numFmtId="38" fontId="42" fillId="24" borderId="12" xfId="33" applyFont="1" applyFill="1" applyBorder="1" applyAlignment="1" applyProtection="1">
      <alignment horizontal="right" vertical="center" wrapText="1"/>
      <protection locked="0"/>
    </xf>
    <xf numFmtId="38" fontId="42" fillId="0" borderId="10" xfId="33" applyFont="1" applyBorder="1" applyAlignment="1" applyProtection="1">
      <alignment horizontal="right" vertical="center" wrapText="1"/>
    </xf>
    <xf numFmtId="0" fontId="6" fillId="24" borderId="0" xfId="42" applyFont="1" applyFill="1" applyAlignment="1" applyProtection="1">
      <alignment vertical="center" shrinkToFit="1"/>
      <protection hidden="1"/>
    </xf>
    <xf numFmtId="0" fontId="6" fillId="24" borderId="95" xfId="42" applyFont="1" applyFill="1" applyBorder="1" applyAlignment="1" applyProtection="1">
      <alignment vertical="center"/>
      <protection hidden="1"/>
    </xf>
    <xf numFmtId="0" fontId="44" fillId="24" borderId="0" xfId="42" applyFont="1" applyFill="1" applyAlignment="1" applyProtection="1">
      <alignment vertical="center"/>
      <protection hidden="1"/>
    </xf>
    <xf numFmtId="38" fontId="41" fillId="0" borderId="0" xfId="33" applyFont="1" applyAlignment="1" applyProtection="1">
      <alignment vertical="center" shrinkToFit="1"/>
      <protection hidden="1"/>
    </xf>
    <xf numFmtId="0" fontId="6" fillId="24" borderId="96" xfId="42" applyFont="1" applyFill="1" applyBorder="1" applyAlignment="1" applyProtection="1">
      <alignment vertical="center"/>
      <protection hidden="1"/>
    </xf>
    <xf numFmtId="38" fontId="6" fillId="0" borderId="0" xfId="33" applyFont="1" applyAlignment="1" applyProtection="1">
      <alignment vertical="center" shrinkToFit="1"/>
      <protection hidden="1"/>
    </xf>
    <xf numFmtId="178" fontId="6" fillId="0" borderId="0" xfId="33" applyNumberFormat="1" applyFont="1" applyAlignment="1" applyProtection="1">
      <alignment vertical="center"/>
      <protection hidden="1"/>
    </xf>
    <xf numFmtId="38" fontId="42" fillId="24" borderId="49" xfId="33" applyFont="1" applyFill="1" applyBorder="1" applyAlignment="1" applyProtection="1">
      <alignment horizontal="right" vertical="center" wrapText="1"/>
      <protection locked="0"/>
    </xf>
    <xf numFmtId="38" fontId="42" fillId="24" borderId="33" xfId="33" applyFont="1" applyFill="1" applyBorder="1" applyAlignment="1" applyProtection="1">
      <alignment horizontal="right" vertical="center" wrapText="1"/>
      <protection locked="0"/>
    </xf>
    <xf numFmtId="38" fontId="42" fillId="0" borderId="11" xfId="33" applyFont="1" applyBorder="1" applyAlignment="1" applyProtection="1">
      <alignment horizontal="right" vertical="center" wrapText="1"/>
    </xf>
    <xf numFmtId="38" fontId="42" fillId="0" borderId="97" xfId="33" applyFont="1" applyBorder="1" applyAlignment="1" applyProtection="1">
      <alignment horizontal="right" vertical="center" wrapText="1"/>
    </xf>
    <xf numFmtId="38" fontId="42" fillId="0" borderId="98" xfId="33" applyFont="1" applyBorder="1" applyAlignment="1" applyProtection="1">
      <alignment horizontal="right" vertical="center" wrapText="1"/>
    </xf>
    <xf numFmtId="38" fontId="42" fillId="0" borderId="99" xfId="33" applyFont="1" applyBorder="1" applyAlignment="1" applyProtection="1">
      <alignment horizontal="right" vertical="center" wrapText="1"/>
    </xf>
    <xf numFmtId="38" fontId="42" fillId="0" borderId="39" xfId="33" applyFont="1" applyBorder="1" applyAlignment="1" applyProtection="1">
      <alignment horizontal="right" vertical="center" wrapText="1"/>
    </xf>
    <xf numFmtId="38" fontId="42" fillId="0" borderId="93" xfId="33" applyFont="1" applyBorder="1" applyAlignment="1" applyProtection="1">
      <alignment horizontal="right" vertical="center" wrapText="1"/>
    </xf>
    <xf numFmtId="38" fontId="6" fillId="0" borderId="12" xfId="33" applyFont="1" applyBorder="1" applyAlignment="1" applyProtection="1">
      <alignment horizontal="distributed" vertical="center" wrapText="1"/>
    </xf>
    <xf numFmtId="38" fontId="42" fillId="0" borderId="100" xfId="33" applyFont="1" applyBorder="1" applyAlignment="1" applyProtection="1">
      <alignment horizontal="right" vertical="center" wrapText="1"/>
    </xf>
    <xf numFmtId="38" fontId="42" fillId="0" borderId="12" xfId="33" applyFont="1" applyBorder="1" applyAlignment="1" applyProtection="1">
      <alignment horizontal="right" vertical="center" wrapText="1"/>
    </xf>
    <xf numFmtId="38" fontId="42" fillId="24" borderId="30" xfId="33" applyFont="1" applyFill="1" applyBorder="1" applyAlignment="1" applyProtection="1">
      <alignment horizontal="right" vertical="center" wrapText="1"/>
      <protection locked="0"/>
    </xf>
    <xf numFmtId="38" fontId="42" fillId="24" borderId="10" xfId="33" applyFont="1" applyFill="1" applyBorder="1" applyAlignment="1" applyProtection="1">
      <alignment horizontal="right" vertical="center" wrapText="1"/>
      <protection locked="0"/>
    </xf>
    <xf numFmtId="0" fontId="6" fillId="0" borderId="0" xfId="42" applyFont="1" applyAlignment="1" applyProtection="1">
      <alignment horizontal="left" vertical="center"/>
    </xf>
    <xf numFmtId="38" fontId="42" fillId="0" borderId="101" xfId="33" applyFont="1" applyBorder="1" applyAlignment="1" applyProtection="1">
      <alignment horizontal="right" vertical="center" wrapText="1"/>
    </xf>
    <xf numFmtId="38" fontId="42" fillId="0" borderId="12" xfId="33" applyNumberFormat="1" applyFont="1" applyBorder="1" applyAlignment="1" applyProtection="1">
      <alignment horizontal="right" vertical="center" wrapText="1"/>
    </xf>
    <xf numFmtId="38" fontId="42" fillId="0" borderId="102" xfId="33" applyFont="1" applyBorder="1" applyAlignment="1" applyProtection="1">
      <alignment horizontal="right" vertical="center" wrapText="1"/>
    </xf>
    <xf numFmtId="0" fontId="42" fillId="24" borderId="19" xfId="33" applyNumberFormat="1" applyFont="1" applyFill="1" applyBorder="1" applyAlignment="1" applyProtection="1">
      <alignment vertical="center"/>
      <protection locked="0"/>
    </xf>
    <xf numFmtId="38" fontId="42" fillId="0" borderId="12" xfId="33" applyNumberFormat="1" applyFont="1" applyFill="1" applyBorder="1" applyAlignment="1" applyProtection="1">
      <alignment horizontal="right" vertical="center" wrapText="1"/>
    </xf>
    <xf numFmtId="38" fontId="42" fillId="0" borderId="103" xfId="33" applyFont="1" applyBorder="1" applyAlignment="1" applyProtection="1">
      <alignment horizontal="right" vertical="center" wrapText="1"/>
    </xf>
    <xf numFmtId="38" fontId="42" fillId="0" borderId="33" xfId="33" applyNumberFormat="1" applyFont="1" applyFill="1" applyBorder="1" applyAlignment="1" applyProtection="1">
      <alignment horizontal="right" vertical="center" wrapText="1"/>
    </xf>
    <xf numFmtId="38" fontId="42" fillId="0" borderId="104" xfId="33" applyFont="1" applyBorder="1" applyAlignment="1" applyProtection="1">
      <alignment horizontal="right" vertical="center" wrapText="1"/>
    </xf>
    <xf numFmtId="0" fontId="41" fillId="0" borderId="111" xfId="0" applyFont="1" applyFill="1" applyBorder="1" applyAlignment="1">
      <alignment vertical="top" wrapText="1"/>
    </xf>
    <xf numFmtId="0" fontId="41" fillId="0" borderId="112" xfId="0" applyFont="1" applyFill="1" applyBorder="1" applyAlignment="1">
      <alignment vertical="top" wrapText="1"/>
    </xf>
    <xf numFmtId="0" fontId="41" fillId="0" borderId="48" xfId="0" applyFont="1" applyFill="1" applyBorder="1" applyAlignment="1">
      <alignment vertical="top" wrapText="1"/>
    </xf>
    <xf numFmtId="0" fontId="6" fillId="0" borderId="0" xfId="0" applyFont="1" applyFill="1">
      <alignment vertical="center"/>
    </xf>
    <xf numFmtId="0" fontId="4" fillId="0" borderId="31" xfId="0" applyFont="1" applyFill="1" applyBorder="1" applyAlignment="1">
      <alignment horizontal="center" vertical="center" shrinkToFit="1"/>
    </xf>
    <xf numFmtId="38" fontId="50" fillId="0" borderId="0" xfId="33" applyFont="1" applyAlignment="1" applyProtection="1">
      <alignment vertical="center"/>
    </xf>
    <xf numFmtId="38" fontId="50" fillId="0" borderId="0" xfId="33" applyFont="1" applyFill="1" applyAlignment="1" applyProtection="1">
      <alignment vertical="center"/>
    </xf>
    <xf numFmtId="0" fontId="6" fillId="0" borderId="111" xfId="0" applyFont="1" applyFill="1" applyBorder="1" applyAlignment="1">
      <alignment vertical="top" wrapText="1"/>
    </xf>
    <xf numFmtId="0" fontId="6" fillId="0" borderId="112" xfId="0" applyFont="1" applyFill="1" applyBorder="1" applyAlignment="1"/>
    <xf numFmtId="0" fontId="6" fillId="0" borderId="112" xfId="0" applyFont="1" applyFill="1" applyBorder="1" applyAlignment="1">
      <alignment shrinkToFit="1"/>
    </xf>
    <xf numFmtId="0" fontId="40" fillId="0" borderId="112" xfId="0" applyFont="1" applyFill="1" applyBorder="1" applyAlignment="1">
      <alignment shrinkToFit="1"/>
    </xf>
    <xf numFmtId="0" fontId="6" fillId="0" borderId="48" xfId="0" applyFont="1" applyFill="1" applyBorder="1">
      <alignment vertical="center"/>
    </xf>
    <xf numFmtId="0" fontId="6" fillId="0" borderId="60" xfId="0" applyFont="1" applyFill="1" applyBorder="1" applyAlignment="1">
      <alignment vertical="top" wrapText="1"/>
    </xf>
    <xf numFmtId="0" fontId="6" fillId="0" borderId="112" xfId="0" applyFont="1" applyFill="1" applyBorder="1" applyAlignment="1">
      <alignment vertical="center" shrinkToFit="1"/>
    </xf>
    <xf numFmtId="0" fontId="6" fillId="0" borderId="112" xfId="0" applyFont="1" applyFill="1" applyBorder="1">
      <alignment vertical="center"/>
    </xf>
    <xf numFmtId="0" fontId="6" fillId="0" borderId="62" xfId="0" applyFont="1" applyFill="1" applyBorder="1">
      <alignment vertical="center"/>
    </xf>
    <xf numFmtId="0" fontId="8" fillId="24" borderId="113" xfId="42" applyFont="1" applyFill="1" applyBorder="1" applyAlignment="1" applyProtection="1">
      <alignment vertical="center"/>
    </xf>
    <xf numFmtId="0" fontId="22" fillId="0" borderId="0" xfId="0" applyFont="1">
      <alignment vertical="center"/>
    </xf>
    <xf numFmtId="0" fontId="4" fillId="0" borderId="23" xfId="0" applyFont="1" applyFill="1" applyBorder="1">
      <alignment vertical="center"/>
    </xf>
    <xf numFmtId="49" fontId="4" fillId="0" borderId="0" xfId="0" applyNumberFormat="1" applyFont="1" applyAlignment="1">
      <alignment horizontal="center"/>
    </xf>
    <xf numFmtId="0" fontId="66" fillId="0" borderId="0" xfId="0" applyFont="1">
      <alignment vertical="center"/>
    </xf>
    <xf numFmtId="0" fontId="0" fillId="0" borderId="0" xfId="0" applyFill="1" applyProtection="1">
      <alignment vertical="center"/>
    </xf>
    <xf numFmtId="0" fontId="9" fillId="0" borderId="0" xfId="0" applyFont="1" applyFill="1" applyBorder="1" applyAlignment="1" applyProtection="1">
      <alignment horizontal="center" vertical="center"/>
    </xf>
    <xf numFmtId="38" fontId="50" fillId="0" borderId="0" xfId="33" applyFont="1" applyFill="1" applyAlignment="1" applyProtection="1"/>
    <xf numFmtId="0" fontId="50" fillId="0" borderId="0" xfId="0" applyFont="1" applyFill="1" applyProtection="1">
      <alignment vertical="center"/>
    </xf>
    <xf numFmtId="0" fontId="0" fillId="0" borderId="0" xfId="0" applyFill="1" applyAlignment="1" applyProtection="1">
      <alignment horizontal="right"/>
    </xf>
    <xf numFmtId="0" fontId="4" fillId="0" borderId="0" xfId="0" applyFont="1" applyFill="1" applyBorder="1" applyAlignment="1" applyProtection="1">
      <alignment horizontal="right" vertical="center"/>
    </xf>
    <xf numFmtId="0" fontId="0" fillId="0" borderId="0" xfId="0" applyFill="1" applyBorder="1" applyAlignment="1" applyProtection="1">
      <alignment horizontal="right"/>
    </xf>
    <xf numFmtId="0" fontId="52" fillId="0" borderId="0" xfId="0" applyFont="1" applyFill="1" applyBorder="1" applyAlignment="1" applyProtection="1">
      <alignment horizontal="center" vertical="center" wrapText="1"/>
    </xf>
    <xf numFmtId="0" fontId="50" fillId="0" borderId="0" xfId="0" applyFont="1" applyFill="1" applyAlignment="1" applyProtection="1">
      <alignment vertical="center"/>
    </xf>
    <xf numFmtId="0" fontId="0" fillId="0" borderId="0" xfId="0" applyFill="1" applyAlignment="1" applyProtection="1">
      <alignment vertical="center"/>
    </xf>
    <xf numFmtId="0" fontId="52" fillId="0" borderId="114" xfId="0" applyFont="1" applyFill="1" applyBorder="1" applyAlignment="1" applyProtection="1">
      <alignment horizontal="center" wrapText="1"/>
    </xf>
    <xf numFmtId="0" fontId="53" fillId="0" borderId="0" xfId="0" applyFont="1" applyFill="1" applyBorder="1" applyAlignment="1" applyProtection="1">
      <alignment horizontal="center" wrapText="1"/>
    </xf>
    <xf numFmtId="0" fontId="52" fillId="0" borderId="0" xfId="0" applyFont="1" applyFill="1" applyBorder="1" applyAlignment="1" applyProtection="1">
      <alignment vertical="center"/>
    </xf>
    <xf numFmtId="0" fontId="0" fillId="0" borderId="0" xfId="0" applyFill="1" applyBorder="1" applyAlignment="1" applyProtection="1">
      <alignment horizontal="center" vertical="center" wrapText="1"/>
    </xf>
    <xf numFmtId="0" fontId="0" fillId="0" borderId="49" xfId="0" applyFill="1" applyBorder="1" applyAlignment="1" applyProtection="1">
      <alignment horizontal="center" vertical="center" wrapText="1"/>
    </xf>
    <xf numFmtId="0" fontId="50" fillId="0" borderId="115" xfId="0" applyFont="1" applyFill="1" applyBorder="1" applyAlignment="1" applyProtection="1">
      <alignment horizontal="center" vertical="center" wrapText="1"/>
    </xf>
    <xf numFmtId="0" fontId="50" fillId="0" borderId="115" xfId="0" applyFont="1" applyFill="1" applyBorder="1" applyAlignment="1" applyProtection="1">
      <alignment horizontal="center" vertical="center" shrinkToFit="1"/>
    </xf>
    <xf numFmtId="0" fontId="52" fillId="0" borderId="12" xfId="0" applyFont="1" applyFill="1" applyBorder="1" applyAlignment="1" applyProtection="1">
      <alignment horizontal="center" vertical="center" wrapText="1"/>
    </xf>
    <xf numFmtId="0" fontId="55" fillId="0" borderId="101" xfId="0" applyFont="1" applyFill="1" applyBorder="1" applyAlignment="1" applyProtection="1">
      <alignment horizontal="center" vertical="center" wrapText="1"/>
    </xf>
    <xf numFmtId="0" fontId="53" fillId="0" borderId="33" xfId="0" applyFont="1" applyFill="1" applyBorder="1" applyAlignment="1" applyProtection="1">
      <alignment horizontal="center" wrapText="1"/>
    </xf>
    <xf numFmtId="0" fontId="52" fillId="0" borderId="11" xfId="0" applyFont="1" applyFill="1" applyBorder="1" applyAlignment="1" applyProtection="1">
      <alignment vertical="center"/>
    </xf>
    <xf numFmtId="0" fontId="57" fillId="0" borderId="0" xfId="0" applyFont="1" applyFill="1" applyAlignment="1" applyProtection="1">
      <alignment vertical="center"/>
    </xf>
    <xf numFmtId="38" fontId="50" fillId="0" borderId="0" xfId="33" applyFont="1" applyFill="1" applyAlignment="1" applyProtection="1">
      <alignment vertical="center" shrinkToFit="1"/>
    </xf>
    <xf numFmtId="0" fontId="52" fillId="0" borderId="32" xfId="0" applyFont="1" applyFill="1" applyBorder="1" applyAlignment="1" applyProtection="1">
      <alignment horizontal="center" vertical="center" wrapText="1"/>
    </xf>
    <xf numFmtId="38" fontId="40" fillId="0" borderId="69" xfId="33" applyFont="1" applyFill="1" applyBorder="1" applyAlignment="1" applyProtection="1">
      <alignment horizontal="right" vertical="center" wrapText="1"/>
    </xf>
    <xf numFmtId="38" fontId="50" fillId="0" borderId="116" xfId="33" applyFont="1" applyFill="1" applyBorder="1" applyAlignment="1" applyProtection="1">
      <alignment horizontal="right" vertical="center" wrapText="1"/>
    </xf>
    <xf numFmtId="38" fontId="50" fillId="0" borderId="117" xfId="33" applyFont="1" applyFill="1" applyBorder="1" applyAlignment="1" applyProtection="1">
      <alignment horizontal="right" vertical="center" wrapText="1"/>
    </xf>
    <xf numFmtId="38" fontId="50" fillId="0" borderId="32" xfId="33" applyNumberFormat="1" applyFont="1" applyFill="1" applyBorder="1" applyAlignment="1" applyProtection="1">
      <alignment horizontal="right" vertical="center" wrapText="1"/>
    </xf>
    <xf numFmtId="38" fontId="41" fillId="0" borderId="69" xfId="33" applyFont="1" applyFill="1" applyBorder="1" applyAlignment="1" applyProtection="1">
      <alignment horizontal="right" vertical="center" wrapText="1"/>
    </xf>
    <xf numFmtId="38" fontId="50" fillId="24" borderId="118" xfId="33" applyFont="1" applyFill="1" applyBorder="1" applyAlignment="1" applyProtection="1">
      <alignment horizontal="right" vertical="center" wrapText="1"/>
      <protection locked="0"/>
    </xf>
    <xf numFmtId="38" fontId="50" fillId="24" borderId="32" xfId="33" applyFont="1" applyFill="1" applyBorder="1" applyAlignment="1" applyProtection="1">
      <alignment horizontal="right" vertical="center" wrapText="1"/>
      <protection locked="0"/>
    </xf>
    <xf numFmtId="38" fontId="41" fillId="0" borderId="32" xfId="33" applyFont="1" applyFill="1" applyBorder="1" applyAlignment="1" applyProtection="1">
      <alignment horizontal="right" vertical="center" wrapText="1"/>
    </xf>
    <xf numFmtId="38" fontId="50" fillId="0" borderId="33" xfId="33" applyFont="1" applyFill="1" applyBorder="1" applyAlignment="1" applyProtection="1">
      <alignment horizontal="right" vertical="center" wrapText="1"/>
    </xf>
    <xf numFmtId="0" fontId="52" fillId="0" borderId="95" xfId="0" applyFont="1" applyFill="1" applyBorder="1" applyAlignment="1" applyProtection="1">
      <alignment vertical="center"/>
    </xf>
    <xf numFmtId="0" fontId="58" fillId="0" borderId="0" xfId="0" applyFont="1" applyFill="1" applyAlignment="1" applyProtection="1">
      <alignment vertical="center"/>
    </xf>
    <xf numFmtId="0" fontId="52" fillId="0" borderId="13" xfId="0" applyFont="1" applyFill="1" applyBorder="1" applyAlignment="1" applyProtection="1">
      <alignment horizontal="center" vertical="center" wrapText="1"/>
    </xf>
    <xf numFmtId="38" fontId="40" fillId="0" borderId="15" xfId="33" applyFont="1" applyFill="1" applyBorder="1" applyAlignment="1" applyProtection="1">
      <alignment horizontal="right" vertical="center" wrapText="1"/>
    </xf>
    <xf numFmtId="38" fontId="50" fillId="0" borderId="119" xfId="33" applyFont="1" applyFill="1" applyBorder="1" applyAlignment="1" applyProtection="1">
      <alignment horizontal="right" vertical="center" wrapText="1"/>
    </xf>
    <xf numFmtId="38" fontId="50" fillId="0" borderId="120" xfId="33" applyFont="1" applyFill="1" applyBorder="1" applyAlignment="1" applyProtection="1">
      <alignment horizontal="right" vertical="center" wrapText="1"/>
    </xf>
    <xf numFmtId="38" fontId="50" fillId="0" borderId="13" xfId="33" applyNumberFormat="1" applyFont="1" applyFill="1" applyBorder="1" applyAlignment="1" applyProtection="1">
      <alignment horizontal="right" vertical="center" wrapText="1"/>
    </xf>
    <xf numFmtId="38" fontId="41" fillId="0" borderId="15" xfId="33" applyFont="1" applyFill="1" applyBorder="1" applyAlignment="1" applyProtection="1">
      <alignment horizontal="right" vertical="center" wrapText="1"/>
    </xf>
    <xf numFmtId="38" fontId="50" fillId="24" borderId="18" xfId="33" applyFont="1" applyFill="1" applyBorder="1" applyAlignment="1" applyProtection="1">
      <alignment horizontal="right" vertical="center" wrapText="1"/>
      <protection locked="0"/>
    </xf>
    <xf numFmtId="38" fontId="41" fillId="0" borderId="13" xfId="33" applyFont="1" applyFill="1" applyBorder="1" applyAlignment="1" applyProtection="1">
      <alignment horizontal="right" vertical="center" wrapText="1"/>
    </xf>
    <xf numFmtId="38" fontId="41" fillId="0" borderId="49" xfId="33" applyFont="1" applyFill="1" applyBorder="1" applyAlignment="1" applyProtection="1">
      <alignment horizontal="right" vertical="center" wrapText="1"/>
    </xf>
    <xf numFmtId="0" fontId="52" fillId="0" borderId="96" xfId="0" applyFont="1" applyFill="1" applyBorder="1" applyAlignment="1" applyProtection="1">
      <alignment vertical="center"/>
    </xf>
    <xf numFmtId="0" fontId="52" fillId="0" borderId="10" xfId="0" applyFont="1" applyFill="1" applyBorder="1" applyAlignment="1" applyProtection="1">
      <alignment vertical="center"/>
    </xf>
    <xf numFmtId="178" fontId="50" fillId="0" borderId="0" xfId="33" applyNumberFormat="1" applyFont="1" applyFill="1" applyAlignment="1" applyProtection="1">
      <alignment vertical="center"/>
    </xf>
    <xf numFmtId="38" fontId="41" fillId="0" borderId="49" xfId="33" applyFont="1" applyFill="1" applyBorder="1" applyAlignment="1" applyProtection="1">
      <alignment horizontal="center" vertical="center" wrapText="1"/>
    </xf>
    <xf numFmtId="0" fontId="59" fillId="0" borderId="10" xfId="0" applyFont="1" applyFill="1" applyBorder="1" applyAlignment="1" applyProtection="1">
      <alignment vertical="center"/>
    </xf>
    <xf numFmtId="38" fontId="41" fillId="0" borderId="0" xfId="33" applyFont="1" applyFill="1" applyBorder="1" applyAlignment="1" applyProtection="1">
      <alignment horizontal="right" vertical="center" wrapText="1"/>
    </xf>
    <xf numFmtId="38" fontId="41" fillId="0" borderId="43" xfId="33" applyFont="1" applyFill="1" applyBorder="1" applyAlignment="1" applyProtection="1">
      <alignment horizontal="center" vertical="center" wrapText="1"/>
    </xf>
    <xf numFmtId="38" fontId="41" fillId="0" borderId="121" xfId="0" applyNumberFormat="1" applyFont="1" applyFill="1" applyBorder="1" applyAlignment="1">
      <alignment vertical="center" wrapText="1"/>
    </xf>
    <xf numFmtId="0" fontId="52" fillId="0" borderId="23" xfId="0" applyFont="1" applyFill="1" applyBorder="1" applyAlignment="1" applyProtection="1">
      <alignment horizontal="center"/>
    </xf>
    <xf numFmtId="0" fontId="52" fillId="0" borderId="0" xfId="0" applyFont="1" applyFill="1" applyAlignment="1" applyProtection="1">
      <alignment horizontal="center"/>
    </xf>
    <xf numFmtId="38" fontId="50" fillId="0" borderId="43" xfId="33" applyFont="1" applyFill="1" applyBorder="1" applyAlignment="1" applyProtection="1">
      <alignment horizontal="right" vertical="center" shrinkToFit="1"/>
    </xf>
    <xf numFmtId="38" fontId="50" fillId="0" borderId="121" xfId="0" applyNumberFormat="1" applyFont="1" applyFill="1" applyBorder="1" applyAlignment="1">
      <alignment vertical="center" wrapText="1"/>
    </xf>
    <xf numFmtId="0" fontId="0" fillId="0" borderId="10" xfId="0" applyFill="1" applyBorder="1" applyAlignment="1" applyProtection="1">
      <alignment horizontal="right" vertical="center"/>
    </xf>
    <xf numFmtId="38" fontId="0" fillId="0" borderId="10" xfId="0" applyNumberFormat="1" applyFill="1" applyBorder="1" applyAlignment="1" applyProtection="1">
      <alignment vertical="center"/>
    </xf>
    <xf numFmtId="0" fontId="52" fillId="0" borderId="36" xfId="0" applyFont="1" applyFill="1" applyBorder="1" applyAlignment="1" applyProtection="1">
      <alignment horizontal="center" vertical="center" wrapText="1"/>
    </xf>
    <xf numFmtId="38" fontId="40" fillId="0" borderId="34" xfId="33" applyFont="1" applyFill="1" applyBorder="1" applyAlignment="1" applyProtection="1">
      <alignment horizontal="right" vertical="center" wrapText="1"/>
    </xf>
    <xf numFmtId="38" fontId="50" fillId="0" borderId="122" xfId="33" applyFont="1" applyFill="1" applyBorder="1" applyAlignment="1" applyProtection="1">
      <alignment horizontal="right" vertical="center" wrapText="1"/>
    </xf>
    <xf numFmtId="38" fontId="50" fillId="0" borderId="123" xfId="33" applyFont="1" applyFill="1" applyBorder="1" applyAlignment="1" applyProtection="1">
      <alignment horizontal="right" vertical="center" wrapText="1"/>
    </xf>
    <xf numFmtId="38" fontId="50" fillId="0" borderId="36" xfId="33" applyNumberFormat="1" applyFont="1" applyFill="1" applyBorder="1" applyAlignment="1" applyProtection="1">
      <alignment horizontal="right" vertical="center" wrapText="1"/>
    </xf>
    <xf numFmtId="38" fontId="41" fillId="0" borderId="34" xfId="33" applyFont="1" applyFill="1" applyBorder="1" applyAlignment="1" applyProtection="1">
      <alignment horizontal="right" vertical="center" wrapText="1"/>
    </xf>
    <xf numFmtId="38" fontId="50" fillId="0" borderId="16" xfId="33" applyFont="1" applyFill="1" applyBorder="1" applyAlignment="1" applyProtection="1">
      <alignment horizontal="right" vertical="center" shrinkToFit="1"/>
    </xf>
    <xf numFmtId="38" fontId="50" fillId="0" borderId="100" xfId="33" applyFont="1" applyFill="1" applyBorder="1" applyAlignment="1" applyProtection="1">
      <alignment horizontal="right" vertical="center" wrapText="1"/>
    </xf>
    <xf numFmtId="38" fontId="50" fillId="24" borderId="124" xfId="33" applyFont="1" applyFill="1" applyBorder="1" applyAlignment="1" applyProtection="1">
      <alignment horizontal="right" vertical="center" wrapText="1"/>
      <protection locked="0"/>
    </xf>
    <xf numFmtId="38" fontId="41" fillId="0" borderId="36" xfId="33" applyFont="1" applyFill="1" applyBorder="1" applyAlignment="1" applyProtection="1">
      <alignment horizontal="right" vertical="center" wrapText="1"/>
    </xf>
    <xf numFmtId="38" fontId="50" fillId="0" borderId="106" xfId="33" applyNumberFormat="1" applyFont="1" applyFill="1" applyBorder="1" applyAlignment="1" applyProtection="1">
      <alignment horizontal="right" vertical="center" wrapText="1"/>
    </xf>
    <xf numFmtId="0" fontId="0" fillId="0" borderId="42" xfId="0" applyFill="1" applyBorder="1" applyAlignment="1" applyProtection="1">
      <alignment horizontal="right" vertical="center"/>
    </xf>
    <xf numFmtId="0" fontId="0" fillId="0" borderId="25" xfId="0" applyFill="1" applyBorder="1" applyAlignment="1" applyProtection="1">
      <alignment horizontal="right" vertical="center"/>
    </xf>
    <xf numFmtId="38" fontId="0" fillId="0" borderId="25" xfId="0" applyNumberFormat="1" applyFill="1" applyBorder="1" applyAlignment="1" applyProtection="1">
      <alignment vertical="center"/>
    </xf>
    <xf numFmtId="38" fontId="0" fillId="0" borderId="42" xfId="0" applyNumberFormat="1" applyFill="1" applyBorder="1" applyAlignment="1" applyProtection="1">
      <alignment vertical="center"/>
    </xf>
    <xf numFmtId="38" fontId="0" fillId="0" borderId="0" xfId="0" applyNumberFormat="1" applyFill="1" applyBorder="1" applyAlignment="1" applyProtection="1">
      <alignment vertical="center"/>
    </xf>
    <xf numFmtId="0" fontId="0" fillId="0" borderId="0" xfId="0" applyAlignment="1" applyProtection="1">
      <alignment vertical="center"/>
      <protection locked="0"/>
    </xf>
    <xf numFmtId="0" fontId="0" fillId="0" borderId="10" xfId="0" applyFill="1" applyBorder="1" applyAlignment="1" applyProtection="1">
      <alignment vertical="center"/>
    </xf>
    <xf numFmtId="38" fontId="0" fillId="0" borderId="10" xfId="33" applyFont="1" applyFill="1" applyBorder="1" applyAlignment="1" applyProtection="1">
      <alignment vertical="center"/>
    </xf>
    <xf numFmtId="0" fontId="0" fillId="0" borderId="0" xfId="0" applyAlignment="1" applyProtection="1">
      <alignment vertical="center"/>
    </xf>
    <xf numFmtId="10" fontId="61" fillId="0" borderId="0" xfId="0" applyNumberFormat="1" applyFont="1" applyFill="1" applyAlignment="1" applyProtection="1">
      <alignment vertical="center"/>
    </xf>
    <xf numFmtId="0" fontId="0" fillId="0" borderId="0" xfId="0" applyFill="1" applyAlignment="1" applyProtection="1">
      <alignment horizontal="center" vertical="center"/>
    </xf>
    <xf numFmtId="10" fontId="62" fillId="0" borderId="0" xfId="0" applyNumberFormat="1" applyFont="1" applyFill="1" applyAlignment="1" applyProtection="1">
      <alignment vertical="center"/>
    </xf>
    <xf numFmtId="38" fontId="41" fillId="0" borderId="0" xfId="33" applyFont="1" applyFill="1" applyBorder="1" applyAlignment="1" applyProtection="1">
      <alignment horizontal="center" vertical="center" wrapText="1"/>
    </xf>
    <xf numFmtId="38" fontId="41" fillId="0" borderId="121" xfId="0" applyNumberFormat="1" applyFont="1" applyFill="1" applyBorder="1" applyAlignment="1">
      <alignment horizontal="right" vertical="center" wrapText="1"/>
    </xf>
    <xf numFmtId="38" fontId="41" fillId="0" borderId="23" xfId="33" applyFont="1" applyFill="1" applyBorder="1" applyAlignment="1" applyProtection="1">
      <alignment horizontal="right" wrapText="1"/>
    </xf>
    <xf numFmtId="38" fontId="40" fillId="0" borderId="125" xfId="33" applyFont="1" applyFill="1" applyBorder="1" applyAlignment="1" applyProtection="1">
      <alignment horizontal="right" wrapText="1"/>
    </xf>
    <xf numFmtId="38" fontId="40" fillId="0" borderId="126" xfId="33" applyFont="1" applyFill="1" applyBorder="1" applyAlignment="1" applyProtection="1">
      <alignment horizontal="right" wrapText="1"/>
    </xf>
    <xf numFmtId="38" fontId="41" fillId="0" borderId="19" xfId="33" applyFont="1" applyFill="1" applyBorder="1" applyAlignment="1" applyProtection="1">
      <alignment horizontal="right" wrapText="1"/>
    </xf>
    <xf numFmtId="38" fontId="41" fillId="0" borderId="10" xfId="33" applyFont="1" applyFill="1" applyBorder="1" applyAlignment="1" applyProtection="1">
      <alignment horizontal="right" wrapText="1"/>
    </xf>
    <xf numFmtId="38" fontId="41" fillId="0" borderId="30" xfId="33" applyFont="1" applyFill="1" applyBorder="1" applyAlignment="1" applyProtection="1">
      <alignment horizontal="right" vertical="center" wrapText="1"/>
    </xf>
    <xf numFmtId="38" fontId="41" fillId="0" borderId="10" xfId="33" applyFont="1" applyFill="1" applyBorder="1" applyAlignment="1" applyProtection="1">
      <alignment horizontal="right" vertical="center" wrapText="1"/>
    </xf>
    <xf numFmtId="38" fontId="50" fillId="24" borderId="19" xfId="33" applyFont="1" applyFill="1" applyBorder="1" applyAlignment="1" applyProtection="1">
      <alignment horizontal="right" vertical="center" wrapText="1"/>
      <protection locked="0"/>
    </xf>
    <xf numFmtId="38" fontId="41" fillId="0" borderId="19" xfId="33" applyFont="1" applyFill="1" applyBorder="1" applyAlignment="1" applyProtection="1">
      <alignment horizontal="right" vertical="center" wrapText="1"/>
    </xf>
    <xf numFmtId="38" fontId="41" fillId="0" borderId="19" xfId="33" applyFont="1" applyFill="1" applyBorder="1" applyAlignment="1" applyProtection="1">
      <alignment vertical="center" wrapText="1"/>
    </xf>
    <xf numFmtId="38" fontId="4" fillId="0" borderId="0" xfId="33" applyFont="1" applyFill="1" applyBorder="1" applyAlignment="1" applyProtection="1">
      <alignment vertical="center" wrapText="1"/>
    </xf>
    <xf numFmtId="0" fontId="0" fillId="0" borderId="0" xfId="0" applyFill="1" applyBorder="1" applyProtection="1">
      <alignment vertical="center"/>
    </xf>
    <xf numFmtId="0" fontId="50" fillId="0" borderId="0" xfId="0" applyFont="1" applyFill="1" applyAlignment="1" applyProtection="1">
      <alignment horizontal="right" vertical="top"/>
    </xf>
    <xf numFmtId="38" fontId="0" fillId="0" borderId="0" xfId="0" applyNumberFormat="1" applyFill="1" applyAlignment="1" applyProtection="1">
      <alignment vertical="center"/>
    </xf>
    <xf numFmtId="0" fontId="20" fillId="0" borderId="0" xfId="0" applyFont="1" applyFill="1" applyAlignment="1" applyProtection="1">
      <alignment vertical="center"/>
    </xf>
    <xf numFmtId="0" fontId="0" fillId="0" borderId="0" xfId="0" applyFill="1" applyAlignment="1" applyProtection="1">
      <alignment horizontal="right" vertical="center"/>
    </xf>
    <xf numFmtId="0" fontId="0" fillId="0" borderId="0" xfId="0" applyFill="1" applyAlignment="1" applyProtection="1">
      <alignment horizontal="left" vertical="center"/>
    </xf>
    <xf numFmtId="0" fontId="6" fillId="0" borderId="112" xfId="0" applyFont="1" applyFill="1" applyBorder="1" applyAlignment="1">
      <alignment horizontal="center" vertical="top" shrinkToFit="1"/>
    </xf>
    <xf numFmtId="0" fontId="41" fillId="0" borderId="112" xfId="0" applyFont="1" applyFill="1" applyBorder="1" applyAlignment="1">
      <alignment horizontal="center" vertical="top" wrapText="1" shrinkToFit="1"/>
    </xf>
    <xf numFmtId="0" fontId="63" fillId="0" borderId="0" xfId="44" applyFont="1" applyAlignment="1">
      <alignment horizontal="left" vertical="center" shrinkToFit="1"/>
    </xf>
    <xf numFmtId="0" fontId="63" fillId="0" borderId="0" xfId="44" applyFont="1" applyAlignment="1">
      <alignment horizontal="center" vertical="center" shrinkToFit="1"/>
    </xf>
    <xf numFmtId="0" fontId="63" fillId="0" borderId="0" xfId="44" applyFont="1">
      <alignment vertical="center"/>
    </xf>
    <xf numFmtId="0" fontId="63" fillId="0" borderId="23" xfId="44" applyFont="1" applyBorder="1" applyAlignment="1">
      <alignment horizontal="center" vertical="center"/>
    </xf>
    <xf numFmtId="0" fontId="1" fillId="0" borderId="23" xfId="44" applyFont="1" applyFill="1" applyBorder="1" applyAlignment="1">
      <alignment horizontal="distributed" vertical="center" indent="2"/>
    </xf>
    <xf numFmtId="0" fontId="1" fillId="0" borderId="23" xfId="44" applyFont="1" applyFill="1" applyBorder="1" applyAlignment="1">
      <alignment horizontal="center" vertical="center"/>
    </xf>
    <xf numFmtId="0" fontId="63" fillId="0" borderId="0" xfId="44" applyFont="1" applyBorder="1">
      <alignment vertical="center"/>
    </xf>
    <xf numFmtId="0" fontId="1" fillId="0" borderId="0" xfId="44" applyFont="1">
      <alignment vertical="center"/>
    </xf>
    <xf numFmtId="0" fontId="1" fillId="0" borderId="56" xfId="44" applyFont="1" applyFill="1" applyBorder="1" applyAlignment="1">
      <alignment horizontal="center" vertical="center" shrinkToFit="1"/>
    </xf>
    <xf numFmtId="0" fontId="1" fillId="0" borderId="21" xfId="44" applyFont="1" applyFill="1" applyBorder="1" applyAlignment="1">
      <alignment horizontal="center" vertical="center" shrinkToFit="1"/>
    </xf>
    <xf numFmtId="0" fontId="1" fillId="0" borderId="29" xfId="44" applyFont="1" applyFill="1" applyBorder="1" applyAlignment="1">
      <alignment horizontal="center" vertical="center" shrinkToFit="1"/>
    </xf>
    <xf numFmtId="0" fontId="1" fillId="0" borderId="170" xfId="44" applyFont="1" applyFill="1" applyBorder="1" applyAlignment="1">
      <alignment horizontal="center" vertical="center" shrinkToFit="1"/>
    </xf>
    <xf numFmtId="0" fontId="1" fillId="0" borderId="171" xfId="44" applyFont="1" applyFill="1" applyBorder="1" applyAlignment="1">
      <alignment horizontal="center" vertical="center" shrinkToFit="1"/>
    </xf>
    <xf numFmtId="0" fontId="1" fillId="0" borderId="41" xfId="44" applyFont="1" applyFill="1" applyBorder="1" applyAlignment="1">
      <alignment horizontal="center" vertical="center" shrinkToFit="1"/>
    </xf>
    <xf numFmtId="0" fontId="1" fillId="0" borderId="22" xfId="44" applyFont="1" applyFill="1" applyBorder="1" applyAlignment="1">
      <alignment vertical="center" shrinkToFit="1"/>
    </xf>
    <xf numFmtId="0" fontId="1" fillId="0" borderId="37" xfId="44" applyFont="1" applyFill="1" applyBorder="1" applyAlignment="1">
      <alignment vertical="center" shrinkToFit="1"/>
    </xf>
    <xf numFmtId="0" fontId="1" fillId="0" borderId="41" xfId="44" applyFont="1" applyFill="1" applyBorder="1" applyAlignment="1">
      <alignment vertical="center" shrinkToFit="1"/>
    </xf>
    <xf numFmtId="0" fontId="1" fillId="0" borderId="172" xfId="44" applyFont="1" applyFill="1" applyBorder="1" applyAlignment="1">
      <alignment vertical="center" shrinkToFit="1"/>
    </xf>
    <xf numFmtId="0" fontId="1" fillId="0" borderId="173" xfId="44" applyFont="1" applyFill="1" applyBorder="1" applyAlignment="1">
      <alignment vertical="center" shrinkToFit="1"/>
    </xf>
    <xf numFmtId="0" fontId="1" fillId="0" borderId="162" xfId="44" applyFont="1" applyFill="1" applyBorder="1">
      <alignment vertical="center"/>
    </xf>
    <xf numFmtId="0" fontId="1" fillId="0" borderId="174" xfId="44" applyFont="1" applyFill="1" applyBorder="1">
      <alignment vertical="center"/>
    </xf>
    <xf numFmtId="0" fontId="1" fillId="0" borderId="79" xfId="44" applyFont="1" applyFill="1" applyBorder="1">
      <alignment vertical="center"/>
    </xf>
    <xf numFmtId="0" fontId="1" fillId="0" borderId="175" xfId="44" applyFont="1" applyFill="1" applyBorder="1">
      <alignment vertical="center"/>
    </xf>
    <xf numFmtId="0" fontId="1" fillId="0" borderId="176" xfId="44" applyFont="1" applyFill="1" applyBorder="1">
      <alignment vertical="center"/>
    </xf>
    <xf numFmtId="0" fontId="1" fillId="0" borderId="56" xfId="44" applyFont="1" applyFill="1" applyBorder="1">
      <alignment vertical="center"/>
    </xf>
    <xf numFmtId="0" fontId="1" fillId="0" borderId="21" xfId="44" applyFont="1" applyFill="1" applyBorder="1">
      <alignment vertical="center"/>
    </xf>
    <xf numFmtId="0" fontId="1" fillId="0" borderId="29" xfId="44" applyFont="1" applyFill="1" applyBorder="1">
      <alignment vertical="center"/>
    </xf>
    <xf numFmtId="0" fontId="1" fillId="0" borderId="170" xfId="44" applyFont="1" applyFill="1" applyBorder="1">
      <alignment vertical="center"/>
    </xf>
    <xf numFmtId="0" fontId="1" fillId="0" borderId="171" xfId="44" applyFont="1" applyFill="1" applyBorder="1">
      <alignment vertical="center"/>
    </xf>
    <xf numFmtId="0" fontId="1" fillId="0" borderId="178" xfId="44" applyFont="1" applyFill="1" applyBorder="1">
      <alignment vertical="center"/>
    </xf>
    <xf numFmtId="0" fontId="1" fillId="0" borderId="54" xfId="44" applyFont="1" applyFill="1" applyBorder="1">
      <alignment vertical="center"/>
    </xf>
    <xf numFmtId="0" fontId="1" fillId="0" borderId="35" xfId="44" applyFont="1" applyFill="1" applyBorder="1">
      <alignment vertical="center"/>
    </xf>
    <xf numFmtId="0" fontId="1" fillId="0" borderId="179" xfId="44" applyFont="1" applyFill="1" applyBorder="1">
      <alignment vertical="center"/>
    </xf>
    <xf numFmtId="0" fontId="1" fillId="0" borderId="180" xfId="44" applyFont="1" applyFill="1" applyBorder="1">
      <alignment vertical="center"/>
    </xf>
    <xf numFmtId="180" fontId="1" fillId="0" borderId="58" xfId="44" applyNumberFormat="1" applyFont="1" applyFill="1" applyBorder="1" applyAlignment="1">
      <alignment vertical="center" shrinkToFit="1"/>
    </xf>
    <xf numFmtId="180" fontId="1" fillId="0" borderId="31" xfId="44" applyNumberFormat="1" applyFont="1" applyFill="1" applyBorder="1" applyAlignment="1">
      <alignment vertical="center" shrinkToFit="1"/>
    </xf>
    <xf numFmtId="180" fontId="1" fillId="0" borderId="26" xfId="44" applyNumberFormat="1" applyFont="1" applyFill="1" applyBorder="1" applyAlignment="1">
      <alignment vertical="center" shrinkToFit="1"/>
    </xf>
    <xf numFmtId="180" fontId="1" fillId="0" borderId="182" xfId="44" applyNumberFormat="1" applyFont="1" applyFill="1" applyBorder="1" applyAlignment="1">
      <alignment vertical="center" shrinkToFit="1"/>
    </xf>
    <xf numFmtId="180" fontId="1" fillId="0" borderId="183" xfId="44" applyNumberFormat="1" applyFont="1" applyFill="1" applyBorder="1" applyAlignment="1">
      <alignment vertical="center" shrinkToFit="1"/>
    </xf>
    <xf numFmtId="0" fontId="1" fillId="0" borderId="0" xfId="44" applyFont="1" applyBorder="1">
      <alignment vertical="center"/>
    </xf>
    <xf numFmtId="0" fontId="1" fillId="0" borderId="25" xfId="44" applyFont="1" applyFill="1" applyBorder="1" applyAlignment="1">
      <alignment horizontal="left" vertical="center"/>
    </xf>
    <xf numFmtId="0" fontId="1" fillId="0" borderId="25" xfId="44" applyFont="1" applyFill="1" applyBorder="1" applyAlignment="1">
      <alignment horizontal="center" vertical="center"/>
    </xf>
    <xf numFmtId="0" fontId="1" fillId="0" borderId="30" xfId="44" applyFont="1" applyFill="1" applyBorder="1" applyAlignment="1">
      <alignment horizontal="center" vertical="center"/>
    </xf>
    <xf numFmtId="0" fontId="63" fillId="0" borderId="0" xfId="44" applyFont="1" applyFill="1" applyBorder="1" applyAlignment="1">
      <alignment horizontal="center" vertical="center" shrinkToFit="1"/>
    </xf>
    <xf numFmtId="0" fontId="63" fillId="0" borderId="0" xfId="44" applyFont="1" applyFill="1" applyBorder="1">
      <alignment vertical="center"/>
    </xf>
    <xf numFmtId="0" fontId="63" fillId="0" borderId="0" xfId="44" applyFont="1" applyFill="1" applyBorder="1" applyAlignment="1">
      <alignment horizontal="center" vertical="center"/>
    </xf>
    <xf numFmtId="0" fontId="1" fillId="0" borderId="0" xfId="44" applyFont="1" applyAlignment="1">
      <alignment horizontal="left" vertical="center"/>
    </xf>
    <xf numFmtId="0" fontId="1" fillId="0" borderId="0" xfId="44" applyFont="1" applyAlignment="1">
      <alignment horizontal="left" vertical="center" wrapText="1" shrinkToFit="1"/>
    </xf>
    <xf numFmtId="0" fontId="1" fillId="0" borderId="0" xfId="44" applyFont="1" applyAlignment="1">
      <alignment horizontal="left" vertical="center" wrapText="1"/>
    </xf>
    <xf numFmtId="0" fontId="63" fillId="0" borderId="0" xfId="44" applyFont="1" applyAlignment="1">
      <alignment vertical="center" textRotation="255" shrinkToFit="1"/>
    </xf>
    <xf numFmtId="0" fontId="22" fillId="0" borderId="0" xfId="45" applyFont="1"/>
    <xf numFmtId="0" fontId="21" fillId="0" borderId="0" xfId="45" applyFont="1"/>
    <xf numFmtId="0" fontId="22" fillId="0" borderId="19" xfId="45" applyFont="1" applyBorder="1"/>
    <xf numFmtId="0" fontId="22" fillId="0" borderId="23" xfId="45" applyFont="1" applyBorder="1"/>
    <xf numFmtId="0" fontId="22" fillId="0" borderId="16" xfId="45" applyFont="1" applyBorder="1"/>
    <xf numFmtId="0" fontId="22" fillId="0" borderId="49" xfId="45" applyFont="1" applyBorder="1"/>
    <xf numFmtId="0" fontId="22" fillId="0" borderId="0" xfId="45" applyFont="1" applyBorder="1"/>
    <xf numFmtId="0" fontId="22" fillId="0" borderId="43" xfId="45" applyFont="1" applyBorder="1"/>
    <xf numFmtId="0" fontId="22" fillId="0" borderId="17" xfId="45" applyFont="1" applyBorder="1"/>
    <xf numFmtId="0" fontId="22" fillId="0" borderId="42" xfId="45" applyFont="1" applyBorder="1"/>
    <xf numFmtId="0" fontId="22" fillId="0" borderId="14" xfId="45" applyFont="1" applyBorder="1"/>
    <xf numFmtId="0" fontId="67" fillId="0" borderId="0" xfId="45" applyFont="1"/>
    <xf numFmtId="0" fontId="75" fillId="0" borderId="0" xfId="46" applyFont="1"/>
    <xf numFmtId="0" fontId="76" fillId="0" borderId="0" xfId="46" applyFont="1"/>
    <xf numFmtId="0" fontId="75" fillId="0" borderId="38" xfId="46" applyFont="1" applyBorder="1"/>
    <xf numFmtId="0" fontId="75" fillId="0" borderId="83" xfId="46" applyFont="1" applyBorder="1"/>
    <xf numFmtId="0" fontId="75" fillId="0" borderId="33" xfId="46" applyFont="1" applyBorder="1"/>
    <xf numFmtId="0" fontId="75" fillId="0" borderId="82" xfId="46" applyFont="1" applyBorder="1"/>
    <xf numFmtId="0" fontId="75" fillId="0" borderId="11" xfId="46" applyFont="1" applyBorder="1"/>
    <xf numFmtId="0" fontId="75" fillId="0" borderId="105" xfId="46" applyFont="1" applyBorder="1"/>
    <xf numFmtId="0" fontId="75" fillId="0" borderId="10" xfId="46" applyFont="1" applyBorder="1" applyAlignment="1">
      <alignment horizontal="center"/>
    </xf>
    <xf numFmtId="0" fontId="75" fillId="0" borderId="91" xfId="46" applyFont="1" applyBorder="1" applyAlignment="1">
      <alignment horizontal="center"/>
    </xf>
    <xf numFmtId="0" fontId="75" fillId="0" borderId="12" xfId="46" applyFont="1" applyBorder="1"/>
    <xf numFmtId="0" fontId="75" fillId="0" borderId="127" xfId="46" applyFont="1" applyBorder="1"/>
    <xf numFmtId="181" fontId="75" fillId="0" borderId="82" xfId="46" applyNumberFormat="1" applyFont="1" applyBorder="1" applyAlignment="1">
      <alignment wrapText="1"/>
    </xf>
    <xf numFmtId="0" fontId="75" fillId="0" borderId="0" xfId="46" applyFont="1" applyAlignment="1">
      <alignment horizontal="center"/>
    </xf>
    <xf numFmtId="0" fontId="75" fillId="0" borderId="129" xfId="46" applyFont="1" applyBorder="1" applyAlignment="1">
      <alignment horizontal="center"/>
    </xf>
    <xf numFmtId="0" fontId="75" fillId="0" borderId="40" xfId="46" applyFont="1" applyBorder="1" applyAlignment="1">
      <alignment horizontal="center"/>
    </xf>
    <xf numFmtId="0" fontId="75" fillId="0" borderId="130" xfId="46" applyFont="1" applyBorder="1" applyAlignment="1">
      <alignment horizontal="center"/>
    </xf>
    <xf numFmtId="0" fontId="77" fillId="0" borderId="0" xfId="46" applyFont="1"/>
    <xf numFmtId="0" fontId="77" fillId="0" borderId="0" xfId="46" applyFont="1" applyAlignment="1">
      <alignment horizontal="left"/>
    </xf>
    <xf numFmtId="0" fontId="64" fillId="0" borderId="0" xfId="44" applyFont="1" applyAlignment="1">
      <alignment vertical="top"/>
    </xf>
    <xf numFmtId="0" fontId="1" fillId="0" borderId="0" xfId="47" applyFont="1" applyAlignment="1">
      <alignment horizontal="left" vertical="center"/>
    </xf>
    <xf numFmtId="0" fontId="1" fillId="0" borderId="0" xfId="47" applyFont="1" applyAlignment="1">
      <alignment horizontal="center" vertical="center"/>
    </xf>
    <xf numFmtId="0" fontId="78" fillId="0" borderId="0" xfId="47" applyFont="1" applyAlignment="1">
      <alignment horizontal="left" vertical="center" wrapText="1"/>
    </xf>
    <xf numFmtId="0" fontId="1" fillId="0" borderId="0" xfId="47" applyFont="1" applyAlignment="1">
      <alignment horizontal="right" vertical="center"/>
    </xf>
    <xf numFmtId="0" fontId="78" fillId="0" borderId="0" xfId="47" applyFont="1" applyAlignment="1">
      <alignment horizontal="left" vertical="center"/>
    </xf>
    <xf numFmtId="0" fontId="78" fillId="0" borderId="0" xfId="47" applyFont="1" applyBorder="1" applyAlignment="1">
      <alignment horizontal="left" vertical="top"/>
    </xf>
    <xf numFmtId="0" fontId="1" fillId="0" borderId="0" xfId="47" applyFont="1" applyBorder="1" applyAlignment="1">
      <alignment horizontal="left"/>
    </xf>
    <xf numFmtId="0" fontId="1" fillId="0" borderId="42" xfId="47" applyFont="1" applyBorder="1" applyAlignment="1">
      <alignment horizontal="center"/>
    </xf>
    <xf numFmtId="0" fontId="1" fillId="0" borderId="0" xfId="47" applyFont="1" applyBorder="1" applyAlignment="1">
      <alignment horizontal="center" vertical="center"/>
    </xf>
    <xf numFmtId="0" fontId="7" fillId="0" borderId="58" xfId="47" applyFont="1" applyBorder="1" applyAlignment="1">
      <alignment horizontal="center" vertical="center"/>
    </xf>
    <xf numFmtId="0" fontId="7" fillId="0" borderId="182" xfId="47" applyFont="1" applyBorder="1" applyAlignment="1">
      <alignment horizontal="center" vertical="center"/>
    </xf>
    <xf numFmtId="0" fontId="7" fillId="0" borderId="43" xfId="47" applyFont="1" applyBorder="1" applyAlignment="1">
      <alignment horizontal="center" vertical="center"/>
    </xf>
    <xf numFmtId="0" fontId="11" fillId="0" borderId="178" xfId="47" applyFont="1" applyFill="1" applyBorder="1" applyAlignment="1">
      <alignment horizontal="center" vertical="center"/>
    </xf>
    <xf numFmtId="0" fontId="11" fillId="0" borderId="54" xfId="47" applyFont="1" applyFill="1" applyBorder="1" applyAlignment="1">
      <alignment horizontal="center" vertical="center"/>
    </xf>
    <xf numFmtId="0" fontId="11" fillId="0" borderId="162" xfId="47" applyFont="1" applyBorder="1" applyAlignment="1">
      <alignment horizontal="center" vertical="center"/>
    </xf>
    <xf numFmtId="0" fontId="11" fillId="0" borderId="174" xfId="47" applyFont="1" applyBorder="1" applyAlignment="1">
      <alignment horizontal="center" vertical="center"/>
    </xf>
    <xf numFmtId="0" fontId="11" fillId="0" borderId="178" xfId="47" applyFont="1" applyBorder="1" applyAlignment="1">
      <alignment horizontal="center" vertical="center"/>
    </xf>
    <xf numFmtId="0" fontId="11" fillId="0" borderId="54" xfId="47" applyFont="1" applyBorder="1" applyAlignment="1">
      <alignment horizontal="center" vertical="center"/>
    </xf>
    <xf numFmtId="0" fontId="7" fillId="0" borderId="31" xfId="47" applyFont="1" applyBorder="1" applyAlignment="1">
      <alignment horizontal="center" vertical="center"/>
    </xf>
    <xf numFmtId="0" fontId="7" fillId="0" borderId="158" xfId="47" applyFont="1" applyBorder="1" applyAlignment="1">
      <alignment horizontal="center" vertical="center"/>
    </xf>
    <xf numFmtId="0" fontId="7" fillId="0" borderId="187" xfId="47" applyFont="1" applyBorder="1" applyAlignment="1">
      <alignment horizontal="center" vertical="center"/>
    </xf>
    <xf numFmtId="0" fontId="7" fillId="0" borderId="178" xfId="47" applyFont="1" applyBorder="1" applyAlignment="1">
      <alignment horizontal="center" vertical="center"/>
    </xf>
    <xf numFmtId="0" fontId="7" fillId="0" borderId="54" xfId="47" applyFont="1" applyBorder="1" applyAlignment="1">
      <alignment horizontal="center" vertical="center"/>
    </xf>
    <xf numFmtId="0" fontId="1" fillId="0" borderId="14" xfId="47" applyFont="1" applyBorder="1" applyAlignment="1">
      <alignment horizontal="center" vertical="center"/>
    </xf>
    <xf numFmtId="0" fontId="1" fillId="0" borderId="42" xfId="47" applyFont="1" applyBorder="1" applyAlignment="1">
      <alignment horizontal="center" vertical="center"/>
    </xf>
    <xf numFmtId="0" fontId="1" fillId="0" borderId="17" xfId="47" applyFont="1" applyBorder="1" applyAlignment="1">
      <alignment horizontal="center" vertical="center"/>
    </xf>
    <xf numFmtId="0" fontId="1" fillId="0" borderId="43" xfId="47" applyFont="1" applyBorder="1" applyAlignment="1">
      <alignment horizontal="center" vertical="center"/>
    </xf>
    <xf numFmtId="0" fontId="1" fillId="0" borderId="49" xfId="47" applyFont="1" applyBorder="1" applyAlignment="1">
      <alignment horizontal="center" vertical="center"/>
    </xf>
    <xf numFmtId="0" fontId="7" fillId="0" borderId="42" xfId="49" applyFont="1" applyFill="1" applyBorder="1" applyAlignment="1">
      <alignment horizontal="center" vertical="center"/>
    </xf>
    <xf numFmtId="0" fontId="7" fillId="0" borderId="0" xfId="49" applyFont="1" applyFill="1" applyBorder="1" applyAlignment="1">
      <alignment horizontal="center" vertical="center"/>
    </xf>
    <xf numFmtId="0" fontId="7" fillId="0" borderId="49" xfId="49" applyFont="1" applyFill="1" applyBorder="1" applyAlignment="1">
      <alignment horizontal="center" vertical="center"/>
    </xf>
    <xf numFmtId="0" fontId="7" fillId="0" borderId="23" xfId="49" applyFont="1" applyFill="1" applyBorder="1" applyAlignment="1">
      <alignment horizontal="center" vertical="center"/>
    </xf>
    <xf numFmtId="0" fontId="7" fillId="0" borderId="19" xfId="49" applyFont="1" applyFill="1" applyBorder="1" applyAlignment="1">
      <alignment horizontal="center" vertical="center"/>
    </xf>
    <xf numFmtId="0" fontId="7" fillId="0" borderId="10" xfId="47" applyFont="1" applyBorder="1" applyAlignment="1">
      <alignment horizontal="center" vertical="center" shrinkToFit="1"/>
    </xf>
    <xf numFmtId="0" fontId="7" fillId="0" borderId="33" xfId="47" applyFont="1" applyBorder="1" applyAlignment="1">
      <alignment horizontal="center" vertical="center" shrinkToFit="1"/>
    </xf>
    <xf numFmtId="0" fontId="1" fillId="0" borderId="10" xfId="47" applyFont="1" applyBorder="1" applyAlignment="1">
      <alignment vertical="center" shrinkToFit="1"/>
    </xf>
    <xf numFmtId="0" fontId="7" fillId="0" borderId="42" xfId="47" applyFont="1" applyBorder="1" applyAlignment="1">
      <alignment vertical="center" shrinkToFit="1"/>
    </xf>
    <xf numFmtId="0" fontId="7" fillId="0" borderId="0" xfId="47" applyFont="1" applyBorder="1" applyAlignment="1">
      <alignment vertical="center" shrinkToFit="1"/>
    </xf>
    <xf numFmtId="0" fontId="7" fillId="0" borderId="49" xfId="47" applyFont="1" applyBorder="1" applyAlignment="1">
      <alignment vertical="center" shrinkToFit="1"/>
    </xf>
    <xf numFmtId="0" fontId="1" fillId="0" borderId="19" xfId="47" applyFont="1" applyBorder="1" applyAlignment="1">
      <alignment horizontal="center" vertical="center"/>
    </xf>
    <xf numFmtId="0" fontId="7" fillId="0" borderId="0" xfId="47" applyFont="1" applyBorder="1" applyAlignment="1">
      <alignment horizontal="left" vertical="center"/>
    </xf>
    <xf numFmtId="0" fontId="1" fillId="0" borderId="0" xfId="47" applyFont="1" applyAlignment="1">
      <alignment vertical="center"/>
    </xf>
    <xf numFmtId="0" fontId="81" fillId="0" borderId="0" xfId="47" applyFont="1" applyBorder="1" applyAlignment="1">
      <alignment horizontal="center" vertical="center"/>
    </xf>
    <xf numFmtId="0" fontId="81" fillId="0" borderId="0" xfId="47" applyFont="1" applyAlignment="1">
      <alignment horizontal="center" vertical="center"/>
    </xf>
    <xf numFmtId="0" fontId="82" fillId="0" borderId="0" xfId="47" applyFont="1" applyAlignment="1">
      <alignment horizontal="center" vertical="center"/>
    </xf>
    <xf numFmtId="0" fontId="0" fillId="0" borderId="0" xfId="47" applyFont="1" applyAlignment="1">
      <alignment horizontal="left" vertical="center"/>
    </xf>
    <xf numFmtId="0" fontId="83" fillId="26" borderId="0" xfId="50" applyFont="1" applyFill="1">
      <alignment vertical="center"/>
    </xf>
    <xf numFmtId="0" fontId="84" fillId="26" borderId="0" xfId="51" applyFont="1" applyFill="1" applyAlignment="1">
      <alignment vertical="center"/>
    </xf>
    <xf numFmtId="0" fontId="85" fillId="26" borderId="0" xfId="51" applyFont="1" applyFill="1">
      <alignment vertical="center"/>
    </xf>
    <xf numFmtId="0" fontId="6" fillId="26" borderId="155" xfId="51" applyFont="1" applyFill="1" applyBorder="1" applyAlignment="1">
      <alignment vertical="center" shrinkToFit="1"/>
    </xf>
    <xf numFmtId="0" fontId="6" fillId="26" borderId="156" xfId="51" applyFont="1" applyFill="1" applyBorder="1" applyAlignment="1">
      <alignment vertical="center" shrinkToFit="1"/>
    </xf>
    <xf numFmtId="0" fontId="86" fillId="26" borderId="0" xfId="51" applyFont="1" applyFill="1">
      <alignment vertical="center"/>
    </xf>
    <xf numFmtId="0" fontId="89" fillId="26" borderId="0" xfId="51" applyFont="1" applyFill="1">
      <alignment vertical="center"/>
    </xf>
    <xf numFmtId="0" fontId="21" fillId="26" borderId="155" xfId="51" applyFont="1" applyFill="1" applyBorder="1" applyAlignment="1">
      <alignment horizontal="left" vertical="center"/>
    </xf>
    <xf numFmtId="0" fontId="21" fillId="26" borderId="155" xfId="51" applyFont="1" applyFill="1" applyBorder="1" applyAlignment="1">
      <alignment horizontal="left" vertical="center" wrapText="1" shrinkToFit="1"/>
    </xf>
    <xf numFmtId="0" fontId="90" fillId="26" borderId="0" xfId="51" applyFont="1" applyFill="1">
      <alignment vertical="center"/>
    </xf>
    <xf numFmtId="0" fontId="1" fillId="0" borderId="0" xfId="50" applyFont="1" applyFill="1">
      <alignment vertical="center"/>
    </xf>
    <xf numFmtId="0" fontId="91" fillId="26" borderId="0" xfId="50" applyFont="1" applyFill="1">
      <alignment vertical="center"/>
    </xf>
    <xf numFmtId="0" fontId="75" fillId="0" borderId="0" xfId="52" applyFont="1"/>
    <xf numFmtId="0" fontId="92" fillId="0" borderId="0" xfId="52" applyFont="1"/>
    <xf numFmtId="0" fontId="75" fillId="0" borderId="0" xfId="52" applyFont="1" applyAlignment="1">
      <alignment horizontal="center"/>
    </xf>
    <xf numFmtId="0" fontId="75" fillId="0" borderId="212" xfId="52" applyFont="1" applyBorder="1" applyAlignment="1">
      <alignment horizontal="right"/>
    </xf>
    <xf numFmtId="0" fontId="75" fillId="0" borderId="210" xfId="52" applyFont="1" applyBorder="1" applyAlignment="1">
      <alignment horizontal="right"/>
    </xf>
    <xf numFmtId="0" fontId="75" fillId="0" borderId="25" xfId="52" applyFont="1" applyBorder="1" applyAlignment="1">
      <alignment horizontal="center"/>
    </xf>
    <xf numFmtId="0" fontId="75" fillId="0" borderId="10" xfId="52" applyFont="1" applyBorder="1" applyAlignment="1">
      <alignment horizontal="distributed"/>
    </xf>
    <xf numFmtId="0" fontId="75" fillId="0" borderId="12" xfId="52" applyFont="1" applyBorder="1" applyAlignment="1">
      <alignment horizontal="distributed" vertical="center"/>
    </xf>
    <xf numFmtId="0" fontId="77" fillId="0" borderId="0" xfId="52" applyFont="1"/>
    <xf numFmtId="0" fontId="1" fillId="0" borderId="0" xfId="53"/>
    <xf numFmtId="0" fontId="94" fillId="0" borderId="41" xfId="53" applyFont="1" applyBorder="1" applyAlignment="1">
      <alignment horizontal="center" vertical="center"/>
    </xf>
    <xf numFmtId="0" fontId="11" fillId="0" borderId="189" xfId="53" applyFont="1" applyBorder="1" applyAlignment="1">
      <alignment vertical="center"/>
    </xf>
    <xf numFmtId="0" fontId="11" fillId="0" borderId="42" xfId="53" applyFont="1" applyBorder="1" applyAlignment="1">
      <alignment vertical="center"/>
    </xf>
    <xf numFmtId="0" fontId="11" fillId="0" borderId="55" xfId="53" applyFont="1" applyBorder="1"/>
    <xf numFmtId="0" fontId="11" fillId="0" borderId="20" xfId="53" applyFont="1" applyBorder="1"/>
    <xf numFmtId="0" fontId="11" fillId="0" borderId="17" xfId="53" applyFont="1" applyBorder="1"/>
    <xf numFmtId="0" fontId="11" fillId="0" borderId="220" xfId="53" applyFont="1" applyBorder="1" applyAlignment="1">
      <alignment vertical="center"/>
    </xf>
    <xf numFmtId="0" fontId="95" fillId="0" borderId="0" xfId="53" applyFont="1" applyBorder="1" applyAlignment="1">
      <alignment vertical="center"/>
    </xf>
    <xf numFmtId="0" fontId="11" fillId="0" borderId="0" xfId="53" applyFont="1" applyBorder="1" applyAlignment="1">
      <alignment vertical="center"/>
    </xf>
    <xf numFmtId="0" fontId="11" fillId="0" borderId="219" xfId="53" applyFont="1" applyBorder="1"/>
    <xf numFmtId="0" fontId="11" fillId="0" borderId="218" xfId="53" applyFont="1" applyBorder="1"/>
    <xf numFmtId="0" fontId="11" fillId="0" borderId="49" xfId="53" applyFont="1" applyBorder="1"/>
    <xf numFmtId="0" fontId="95" fillId="0" borderId="219" xfId="53" applyFont="1" applyBorder="1"/>
    <xf numFmtId="0" fontId="95" fillId="0" borderId="218" xfId="53" applyFont="1" applyBorder="1"/>
    <xf numFmtId="0" fontId="95" fillId="0" borderId="49" xfId="53" applyFont="1" applyBorder="1"/>
    <xf numFmtId="0" fontId="95" fillId="26" borderId="0" xfId="53" applyFont="1" applyFill="1" applyBorder="1" applyAlignment="1">
      <alignment vertical="center"/>
    </xf>
    <xf numFmtId="0" fontId="96" fillId="0" borderId="0" xfId="53" applyFont="1" applyBorder="1" applyAlignment="1">
      <alignment vertical="center"/>
    </xf>
    <xf numFmtId="0" fontId="95" fillId="26" borderId="0" xfId="53" applyFont="1" applyFill="1" applyBorder="1" applyAlignment="1">
      <alignment vertical="center" shrinkToFit="1"/>
    </xf>
    <xf numFmtId="0" fontId="11" fillId="0" borderId="171" xfId="53" applyFont="1" applyBorder="1" applyAlignment="1">
      <alignment vertical="center"/>
    </xf>
    <xf numFmtId="0" fontId="11" fillId="0" borderId="57" xfId="53" applyFont="1" applyBorder="1" applyAlignment="1">
      <alignment vertical="center"/>
    </xf>
    <xf numFmtId="0" fontId="11" fillId="0" borderId="56" xfId="53" applyFont="1" applyBorder="1"/>
    <xf numFmtId="0" fontId="11" fillId="0" borderId="21" xfId="53" applyFont="1" applyBorder="1"/>
    <xf numFmtId="0" fontId="11" fillId="0" borderId="18" xfId="53" applyFont="1" applyBorder="1"/>
    <xf numFmtId="0" fontId="11" fillId="0" borderId="222" xfId="53" applyFont="1" applyBorder="1" applyAlignment="1">
      <alignment vertical="center"/>
    </xf>
    <xf numFmtId="0" fontId="95" fillId="0" borderId="223" xfId="53" applyFont="1" applyBorder="1" applyAlignment="1">
      <alignment vertical="center"/>
    </xf>
    <xf numFmtId="0" fontId="11" fillId="0" borderId="158" xfId="53" applyFont="1" applyBorder="1"/>
    <xf numFmtId="0" fontId="11" fillId="0" borderId="187" xfId="53" applyFont="1" applyBorder="1"/>
    <xf numFmtId="0" fontId="11" fillId="0" borderId="190" xfId="53" applyFont="1" applyBorder="1"/>
    <xf numFmtId="0" fontId="11" fillId="0" borderId="224" xfId="53" applyFont="1" applyBorder="1" applyAlignment="1">
      <alignment vertical="center"/>
    </xf>
    <xf numFmtId="0" fontId="11" fillId="0" borderId="180" xfId="53" applyFont="1" applyBorder="1" applyAlignment="1">
      <alignment vertical="center"/>
    </xf>
    <xf numFmtId="0" fontId="11" fillId="0" borderId="181" xfId="53" applyFont="1" applyBorder="1" applyAlignment="1">
      <alignment vertical="center"/>
    </xf>
    <xf numFmtId="0" fontId="11" fillId="0" borderId="178" xfId="53" applyFont="1" applyBorder="1" applyAlignment="1">
      <alignment vertical="center"/>
    </xf>
    <xf numFmtId="0" fontId="11" fillId="0" borderId="54" xfId="53" applyFont="1" applyBorder="1" applyAlignment="1">
      <alignment vertical="center"/>
    </xf>
    <xf numFmtId="0" fontId="11" fillId="0" borderId="124" xfId="53" applyFont="1" applyBorder="1" applyAlignment="1">
      <alignment vertical="center"/>
    </xf>
    <xf numFmtId="0" fontId="11" fillId="0" borderId="186" xfId="53" applyFont="1" applyBorder="1" applyAlignment="1">
      <alignment vertical="center"/>
    </xf>
    <xf numFmtId="0" fontId="11" fillId="0" borderId="157" xfId="53" applyFont="1" applyBorder="1"/>
    <xf numFmtId="0" fontId="11" fillId="0" borderId="221" xfId="53" applyFont="1" applyBorder="1"/>
    <xf numFmtId="0" fontId="11" fillId="0" borderId="185" xfId="53" applyFont="1" applyBorder="1"/>
    <xf numFmtId="0" fontId="7" fillId="0" borderId="189" xfId="53" applyFont="1" applyBorder="1" applyAlignment="1">
      <alignment vertical="center"/>
    </xf>
    <xf numFmtId="0" fontId="11" fillId="0" borderId="24" xfId="53" applyFont="1" applyBorder="1" applyAlignment="1">
      <alignment vertical="center"/>
    </xf>
    <xf numFmtId="0" fontId="11" fillId="0" borderId="25" xfId="53" applyFont="1" applyBorder="1" applyAlignment="1">
      <alignment vertical="center"/>
    </xf>
    <xf numFmtId="0" fontId="11" fillId="0" borderId="58" xfId="53" applyFont="1" applyBorder="1" applyAlignment="1">
      <alignment vertical="center"/>
    </xf>
    <xf numFmtId="0" fontId="11" fillId="0" borderId="31" xfId="53" applyFont="1" applyBorder="1" applyAlignment="1">
      <alignment vertical="center"/>
    </xf>
    <xf numFmtId="0" fontId="11" fillId="0" borderId="30" xfId="53" applyFont="1" applyBorder="1" applyAlignment="1">
      <alignment vertical="center"/>
    </xf>
    <xf numFmtId="0" fontId="11" fillId="0" borderId="0" xfId="53" applyFont="1"/>
    <xf numFmtId="0" fontId="0" fillId="0" borderId="0" xfId="53" applyFont="1"/>
    <xf numFmtId="0" fontId="94" fillId="0" borderId="218" xfId="53" applyFont="1" applyBorder="1" applyAlignment="1">
      <alignment horizontal="center" vertical="center" shrinkToFit="1"/>
    </xf>
    <xf numFmtId="0" fontId="93" fillId="0" borderId="0" xfId="52" applyFont="1" applyAlignment="1">
      <alignment horizontal="center"/>
    </xf>
    <xf numFmtId="0" fontId="75" fillId="0" borderId="214" xfId="52" applyFont="1" applyBorder="1" applyAlignment="1">
      <alignment horizontal="center"/>
    </xf>
    <xf numFmtId="0" fontId="75" fillId="0" borderId="213" xfId="52" applyFont="1" applyBorder="1" applyAlignment="1">
      <alignment horizontal="center"/>
    </xf>
    <xf numFmtId="0" fontId="75" fillId="0" borderId="0" xfId="52" applyFont="1" applyBorder="1" applyAlignment="1">
      <alignment horizontal="center"/>
    </xf>
    <xf numFmtId="0" fontId="75" fillId="0" borderId="49" xfId="52" applyFont="1" applyBorder="1" applyAlignment="1">
      <alignment horizontal="center"/>
    </xf>
    <xf numFmtId="0" fontId="75" fillId="0" borderId="24" xfId="52" applyFont="1" applyBorder="1" applyAlignment="1">
      <alignment horizontal="center"/>
    </xf>
    <xf numFmtId="0" fontId="75" fillId="0" borderId="25" xfId="52" applyFont="1" applyBorder="1" applyAlignment="1">
      <alignment horizontal="center"/>
    </xf>
    <xf numFmtId="0" fontId="75" fillId="0" borderId="30" xfId="52" applyFont="1" applyBorder="1" applyAlignment="1">
      <alignment horizontal="center"/>
    </xf>
    <xf numFmtId="0" fontId="75" fillId="0" borderId="210" xfId="52" applyFont="1" applyBorder="1" applyAlignment="1">
      <alignment horizontal="center"/>
    </xf>
    <xf numFmtId="0" fontId="75" fillId="0" borderId="209" xfId="52" applyFont="1" applyBorder="1" applyAlignment="1">
      <alignment horizontal="center"/>
    </xf>
    <xf numFmtId="0" fontId="75" fillId="0" borderId="212" xfId="52" applyFont="1" applyBorder="1" applyAlignment="1">
      <alignment horizontal="center"/>
    </xf>
    <xf numFmtId="0" fontId="75" fillId="0" borderId="216" xfId="52" applyFont="1" applyBorder="1" applyAlignment="1">
      <alignment horizontal="center"/>
    </xf>
    <xf numFmtId="0" fontId="75" fillId="0" borderId="207" xfId="52" applyFont="1" applyBorder="1" applyAlignment="1">
      <alignment horizontal="center"/>
    </xf>
    <xf numFmtId="0" fontId="75" fillId="0" borderId="206" xfId="52" applyFont="1" applyBorder="1" applyAlignment="1">
      <alignment horizontal="center"/>
    </xf>
    <xf numFmtId="0" fontId="75" fillId="0" borderId="215" xfId="52" applyFont="1" applyBorder="1" applyAlignment="1">
      <alignment horizontal="center"/>
    </xf>
    <xf numFmtId="0" fontId="75" fillId="0" borderId="43" xfId="52" applyFont="1" applyBorder="1" applyAlignment="1">
      <alignment horizontal="center"/>
    </xf>
    <xf numFmtId="0" fontId="75" fillId="0" borderId="217" xfId="52" applyFont="1" applyBorder="1" applyAlignment="1">
      <alignment horizontal="center"/>
    </xf>
    <xf numFmtId="0" fontId="75" fillId="0" borderId="211" xfId="52" applyFont="1" applyBorder="1" applyAlignment="1">
      <alignment horizontal="center"/>
    </xf>
    <xf numFmtId="0" fontId="75" fillId="0" borderId="208" xfId="52" applyFont="1" applyBorder="1" applyAlignment="1">
      <alignment horizontal="center"/>
    </xf>
    <xf numFmtId="0" fontId="75" fillId="0" borderId="24" xfId="52" applyFont="1" applyBorder="1" applyAlignment="1">
      <alignment horizontal="distributed"/>
    </xf>
    <xf numFmtId="0" fontId="75" fillId="0" borderId="30" xfId="52" applyFont="1" applyBorder="1" applyAlignment="1">
      <alignment horizontal="distributed"/>
    </xf>
    <xf numFmtId="0" fontId="75" fillId="0" borderId="43" xfId="52" applyFont="1" applyBorder="1" applyAlignment="1">
      <alignment horizontal="center" vertical="center"/>
    </xf>
    <xf numFmtId="0" fontId="75" fillId="0" borderId="0" xfId="52" applyFont="1" applyBorder="1" applyAlignment="1">
      <alignment horizontal="center" vertical="center"/>
    </xf>
    <xf numFmtId="0" fontId="75" fillId="0" borderId="49" xfId="52" applyFont="1" applyBorder="1" applyAlignment="1">
      <alignment horizontal="center" vertical="center"/>
    </xf>
    <xf numFmtId="0" fontId="75" fillId="0" borderId="11" xfId="52" applyFont="1" applyBorder="1" applyAlignment="1">
      <alignment horizontal="distributed" vertical="center"/>
    </xf>
    <xf numFmtId="0" fontId="75" fillId="0" borderId="12" xfId="52" applyFont="1" applyBorder="1" applyAlignment="1">
      <alignment horizontal="distributed" vertical="center"/>
    </xf>
    <xf numFmtId="0" fontId="75" fillId="0" borderId="11" xfId="52" applyFont="1" applyFill="1" applyBorder="1" applyAlignment="1">
      <alignment horizontal="distributed" vertical="center"/>
    </xf>
    <xf numFmtId="0" fontId="75" fillId="0" borderId="12" xfId="52" applyFont="1" applyFill="1" applyBorder="1" applyAlignment="1">
      <alignment horizontal="distributed" vertical="center"/>
    </xf>
    <xf numFmtId="0" fontId="75" fillId="0" borderId="14" xfId="52" applyFont="1" applyBorder="1" applyAlignment="1">
      <alignment horizontal="left" vertical="top"/>
    </xf>
    <xf numFmtId="0" fontId="75" fillId="0" borderId="42" xfId="52" applyFont="1" applyBorder="1" applyAlignment="1">
      <alignment horizontal="left" vertical="top"/>
    </xf>
    <xf numFmtId="0" fontId="75" fillId="0" borderId="17" xfId="52" applyFont="1" applyBorder="1" applyAlignment="1">
      <alignment horizontal="left" vertical="top"/>
    </xf>
    <xf numFmtId="0" fontId="75" fillId="0" borderId="16" xfId="52" applyFont="1" applyBorder="1" applyAlignment="1">
      <alignment horizontal="left" vertical="top"/>
    </xf>
    <xf numFmtId="0" fontId="75" fillId="0" borderId="23" xfId="52" applyFont="1" applyBorder="1" applyAlignment="1">
      <alignment horizontal="left" vertical="top"/>
    </xf>
    <xf numFmtId="0" fontId="75" fillId="0" borderId="19" xfId="52" applyFont="1" applyBorder="1" applyAlignment="1">
      <alignment horizontal="left" vertical="top"/>
    </xf>
    <xf numFmtId="0" fontId="75" fillId="0" borderId="33" xfId="52" applyFont="1" applyBorder="1" applyAlignment="1">
      <alignment horizontal="distributed" vertical="center"/>
    </xf>
    <xf numFmtId="0" fontId="75" fillId="0" borderId="0" xfId="52" applyFont="1" applyAlignment="1">
      <alignment horizontal="center"/>
    </xf>
    <xf numFmtId="0" fontId="75" fillId="0" borderId="14" xfId="52" applyFont="1" applyBorder="1" applyAlignment="1">
      <alignment horizontal="center" vertical="center" wrapText="1"/>
    </xf>
    <xf numFmtId="0" fontId="75" fillId="0" borderId="42" xfId="52" applyFont="1" applyBorder="1" applyAlignment="1">
      <alignment horizontal="center" vertical="center" wrapText="1"/>
    </xf>
    <xf numFmtId="0" fontId="75" fillId="0" borderId="43" xfId="52" applyFont="1" applyBorder="1" applyAlignment="1">
      <alignment horizontal="center" vertical="center" wrapText="1"/>
    </xf>
    <xf numFmtId="0" fontId="75" fillId="0" borderId="0" xfId="52" applyFont="1" applyBorder="1" applyAlignment="1">
      <alignment horizontal="center" vertical="center" wrapText="1"/>
    </xf>
    <xf numFmtId="0" fontId="75" fillId="0" borderId="205" xfId="52" applyFont="1" applyBorder="1" applyAlignment="1">
      <alignment horizontal="center"/>
    </xf>
    <xf numFmtId="0" fontId="75" fillId="0" borderId="204" xfId="52" applyFont="1" applyBorder="1" applyAlignment="1">
      <alignment horizontal="center"/>
    </xf>
    <xf numFmtId="0" fontId="75" fillId="0" borderId="203" xfId="52" applyFont="1" applyBorder="1" applyAlignment="1">
      <alignment horizontal="center"/>
    </xf>
    <xf numFmtId="0" fontId="75" fillId="0" borderId="17" xfId="52" applyFont="1" applyBorder="1" applyAlignment="1">
      <alignment horizontal="center" vertical="center" wrapText="1"/>
    </xf>
    <xf numFmtId="0" fontId="75" fillId="0" borderId="49" xfId="52" applyFont="1" applyBorder="1" applyAlignment="1">
      <alignment horizontal="center" vertical="center" wrapText="1"/>
    </xf>
    <xf numFmtId="0" fontId="75" fillId="0" borderId="16" xfId="52" applyFont="1" applyBorder="1" applyAlignment="1">
      <alignment horizontal="center" vertical="center" wrapText="1"/>
    </xf>
    <xf numFmtId="0" fontId="75" fillId="0" borderId="23" xfId="52" applyFont="1" applyBorder="1" applyAlignment="1">
      <alignment horizontal="center" vertical="center" wrapText="1"/>
    </xf>
    <xf numFmtId="0" fontId="75" fillId="0" borderId="19" xfId="52" applyFont="1" applyBorder="1" applyAlignment="1">
      <alignment horizontal="center" vertical="center" wrapText="1"/>
    </xf>
    <xf numFmtId="0" fontId="75" fillId="0" borderId="14" xfId="52" applyFont="1" applyBorder="1" applyAlignment="1">
      <alignment horizontal="center" vertical="center"/>
    </xf>
    <xf numFmtId="0" fontId="75" fillId="0" borderId="42" xfId="52" applyFont="1" applyBorder="1" applyAlignment="1">
      <alignment horizontal="center" vertical="center"/>
    </xf>
    <xf numFmtId="0" fontId="75" fillId="0" borderId="17" xfId="52" applyFont="1" applyBorder="1" applyAlignment="1">
      <alignment horizontal="center" vertical="center"/>
    </xf>
    <xf numFmtId="0" fontId="75" fillId="0" borderId="16" xfId="52" applyFont="1" applyBorder="1" applyAlignment="1">
      <alignment horizontal="center" vertical="center"/>
    </xf>
    <xf numFmtId="0" fontId="75" fillId="0" borderId="23" xfId="52" applyFont="1" applyBorder="1" applyAlignment="1">
      <alignment horizontal="center" vertical="center"/>
    </xf>
    <xf numFmtId="0" fontId="75" fillId="0" borderId="19" xfId="52" applyFont="1" applyBorder="1" applyAlignment="1">
      <alignment horizontal="center" vertical="center"/>
    </xf>
    <xf numFmtId="0" fontId="75" fillId="0" borderId="43" xfId="52" applyFont="1" applyBorder="1" applyAlignment="1">
      <alignment horizontal="left" vertical="top"/>
    </xf>
    <xf numFmtId="0" fontId="75" fillId="0" borderId="0" xfId="52" applyFont="1" applyBorder="1" applyAlignment="1">
      <alignment horizontal="left" vertical="top"/>
    </xf>
    <xf numFmtId="0" fontId="75" fillId="0" borderId="49" xfId="52" applyFont="1" applyBorder="1" applyAlignment="1">
      <alignment horizontal="left" vertical="top"/>
    </xf>
    <xf numFmtId="0" fontId="64" fillId="0" borderId="0" xfId="53" applyFont="1" applyAlignment="1">
      <alignment horizontal="center" vertical="center"/>
    </xf>
    <xf numFmtId="0" fontId="11" fillId="0" borderId="0" xfId="53" applyFont="1" applyAlignment="1">
      <alignment horizontal="center"/>
    </xf>
    <xf numFmtId="0" fontId="1" fillId="0" borderId="0" xfId="53" applyAlignment="1"/>
    <xf numFmtId="0" fontId="11" fillId="0" borderId="23" xfId="53" applyFont="1" applyBorder="1" applyAlignment="1">
      <alignment horizontal="right" vertical="center"/>
    </xf>
    <xf numFmtId="0" fontId="1" fillId="0" borderId="14" xfId="53" applyFont="1" applyBorder="1" applyAlignment="1">
      <alignment horizontal="center" vertical="center"/>
    </xf>
    <xf numFmtId="0" fontId="1" fillId="0" borderId="42" xfId="53" applyFont="1" applyBorder="1" applyAlignment="1">
      <alignment horizontal="center" vertical="center"/>
    </xf>
    <xf numFmtId="0" fontId="1" fillId="0" borderId="16" xfId="53" applyFont="1" applyBorder="1" applyAlignment="1">
      <alignment horizontal="center" vertical="center"/>
    </xf>
    <xf numFmtId="0" fontId="1" fillId="0" borderId="23" xfId="53" applyFont="1" applyBorder="1" applyAlignment="1">
      <alignment horizontal="center" vertical="center"/>
    </xf>
    <xf numFmtId="0" fontId="94" fillId="0" borderId="69" xfId="53" applyFont="1" applyBorder="1" applyAlignment="1">
      <alignment horizontal="center" vertical="center"/>
    </xf>
    <xf numFmtId="0" fontId="94" fillId="0" borderId="177" xfId="53" applyFont="1" applyBorder="1" applyAlignment="1">
      <alignment horizontal="center" vertical="center"/>
    </xf>
    <xf numFmtId="0" fontId="94" fillId="0" borderId="175" xfId="53" applyFont="1" applyBorder="1" applyAlignment="1">
      <alignment horizontal="center" vertical="center"/>
    </xf>
    <xf numFmtId="0" fontId="94" fillId="0" borderId="20" xfId="53" applyFont="1" applyBorder="1" applyAlignment="1">
      <alignment horizontal="center" vertical="center"/>
    </xf>
    <xf numFmtId="0" fontId="94" fillId="0" borderId="22" xfId="53" applyFont="1" applyBorder="1" applyAlignment="1">
      <alignment horizontal="center" vertical="center"/>
    </xf>
    <xf numFmtId="0" fontId="94" fillId="0" borderId="20" xfId="53" applyFont="1" applyBorder="1" applyAlignment="1">
      <alignment horizontal="center" vertical="center" wrapText="1" shrinkToFit="1"/>
    </xf>
    <xf numFmtId="0" fontId="94" fillId="0" borderId="22" xfId="53" applyFont="1" applyBorder="1" applyAlignment="1">
      <alignment horizontal="center" vertical="center" shrinkToFit="1"/>
    </xf>
    <xf numFmtId="0" fontId="94" fillId="0" borderId="17" xfId="53" applyFont="1" applyBorder="1" applyAlignment="1">
      <alignment horizontal="center" vertical="center" wrapText="1" shrinkToFit="1"/>
    </xf>
    <xf numFmtId="0" fontId="94" fillId="0" borderId="19" xfId="53" applyFont="1" applyBorder="1" applyAlignment="1">
      <alignment horizontal="center" vertical="center" shrinkToFit="1"/>
    </xf>
    <xf numFmtId="0" fontId="11" fillId="0" borderId="55" xfId="53" applyFont="1" applyBorder="1" applyAlignment="1">
      <alignment horizontal="center" vertical="center" textRotation="255"/>
    </xf>
    <xf numFmtId="0" fontId="11" fillId="0" borderId="219" xfId="53" applyFont="1" applyBorder="1" applyAlignment="1">
      <alignment horizontal="center" vertical="center" textRotation="255"/>
    </xf>
    <xf numFmtId="0" fontId="11" fillId="0" borderId="41" xfId="53" applyFont="1" applyBorder="1" applyAlignment="1">
      <alignment horizontal="center" vertical="center" textRotation="255"/>
    </xf>
    <xf numFmtId="0" fontId="11" fillId="0" borderId="20" xfId="53" applyFont="1" applyBorder="1" applyAlignment="1">
      <alignment horizontal="center" vertical="center" textRotation="255"/>
    </xf>
    <xf numFmtId="0" fontId="11" fillId="0" borderId="218" xfId="53" applyFont="1" applyBorder="1" applyAlignment="1">
      <alignment horizontal="center" vertical="center" textRotation="255"/>
    </xf>
    <xf numFmtId="0" fontId="11" fillId="0" borderId="187" xfId="53" applyFont="1" applyBorder="1" applyAlignment="1">
      <alignment horizontal="center" vertical="center" textRotation="255"/>
    </xf>
    <xf numFmtId="0" fontId="11" fillId="0" borderId="221" xfId="53" applyFont="1" applyBorder="1" applyAlignment="1">
      <alignment horizontal="center" vertical="center" textRotation="255"/>
    </xf>
    <xf numFmtId="0" fontId="11" fillId="0" borderId="221" xfId="53" applyFont="1" applyBorder="1" applyAlignment="1">
      <alignment horizontal="center" vertical="top" textRotation="255" indent="15"/>
    </xf>
    <xf numFmtId="0" fontId="11" fillId="0" borderId="218" xfId="53" applyFont="1" applyBorder="1" applyAlignment="1">
      <alignment horizontal="center" vertical="top" textRotation="255" indent="15"/>
    </xf>
    <xf numFmtId="0" fontId="11" fillId="0" borderId="187" xfId="53" applyFont="1" applyBorder="1" applyAlignment="1">
      <alignment horizontal="center" vertical="top" textRotation="255" indent="15"/>
    </xf>
    <xf numFmtId="0" fontId="50" fillId="0" borderId="0" xfId="0" applyFont="1" applyFill="1" applyAlignment="1" applyProtection="1">
      <alignment vertical="top" wrapText="1"/>
    </xf>
    <xf numFmtId="0" fontId="0" fillId="0" borderId="0" xfId="0" applyAlignment="1">
      <alignment vertical="top" wrapText="1"/>
    </xf>
    <xf numFmtId="0" fontId="20" fillId="0" borderId="0" xfId="0" applyFont="1" applyFill="1" applyAlignment="1" applyProtection="1">
      <alignment horizontal="center" vertical="center"/>
    </xf>
    <xf numFmtId="0" fontId="20" fillId="0" borderId="49" xfId="0" applyFont="1" applyFill="1" applyBorder="1" applyAlignment="1" applyProtection="1">
      <alignment horizontal="center" vertical="center"/>
    </xf>
    <xf numFmtId="0" fontId="67" fillId="0" borderId="0" xfId="42" applyFont="1" applyAlignment="1" applyProtection="1">
      <alignment vertical="center"/>
    </xf>
    <xf numFmtId="0" fontId="52" fillId="0" borderId="14" xfId="0" applyFont="1" applyFill="1" applyBorder="1" applyAlignment="1" applyProtection="1">
      <alignment horizontal="center" vertical="center" wrapText="1"/>
    </xf>
    <xf numFmtId="0" fontId="52" fillId="0" borderId="42" xfId="0" applyFont="1"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52" fillId="0" borderId="16" xfId="0" applyFont="1" applyFill="1" applyBorder="1" applyAlignment="1" applyProtection="1">
      <alignment horizontal="center" vertical="center" wrapText="1"/>
    </xf>
    <xf numFmtId="0" fontId="52" fillId="0" borderId="23"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52" fillId="0" borderId="24" xfId="0" applyFont="1" applyFill="1" applyBorder="1" applyAlignment="1" applyProtection="1">
      <alignment horizontal="center" vertical="center" wrapText="1"/>
    </xf>
    <xf numFmtId="0" fontId="0" fillId="0" borderId="30" xfId="0" applyFill="1" applyBorder="1" applyAlignment="1" applyProtection="1">
      <alignment vertical="center" wrapText="1"/>
    </xf>
    <xf numFmtId="38" fontId="41" fillId="0" borderId="24" xfId="33" applyFont="1" applyFill="1" applyBorder="1" applyAlignment="1" applyProtection="1">
      <alignment horizontal="right" vertical="center" wrapText="1"/>
    </xf>
    <xf numFmtId="0" fontId="0" fillId="0" borderId="134" xfId="0" applyFill="1" applyBorder="1" applyAlignment="1">
      <alignment vertical="center" wrapText="1"/>
    </xf>
    <xf numFmtId="38" fontId="50" fillId="0" borderId="14" xfId="33" applyFont="1" applyFill="1" applyBorder="1" applyAlignment="1" applyProtection="1">
      <alignment horizontal="center" wrapText="1"/>
    </xf>
    <xf numFmtId="0" fontId="0" fillId="0" borderId="131" xfId="0" applyFill="1" applyBorder="1" applyAlignment="1">
      <alignment wrapText="1"/>
    </xf>
    <xf numFmtId="0" fontId="0" fillId="0" borderId="43" xfId="0" applyFill="1" applyBorder="1" applyAlignment="1">
      <alignment wrapText="1"/>
    </xf>
    <xf numFmtId="0" fontId="0" fillId="0" borderId="121" xfId="0" applyFill="1" applyBorder="1" applyAlignment="1">
      <alignment wrapText="1"/>
    </xf>
    <xf numFmtId="38" fontId="41" fillId="0" borderId="24" xfId="33" applyFont="1" applyFill="1" applyBorder="1" applyAlignment="1" applyProtection="1">
      <alignment horizontal="right" wrapText="1"/>
    </xf>
    <xf numFmtId="0" fontId="0" fillId="0" borderId="134" xfId="0" applyFill="1" applyBorder="1" applyAlignment="1">
      <alignment wrapText="1"/>
    </xf>
    <xf numFmtId="38" fontId="4" fillId="24" borderId="24" xfId="33" applyFont="1" applyFill="1" applyBorder="1" applyAlignment="1" applyProtection="1">
      <alignment vertical="center"/>
      <protection locked="0"/>
    </xf>
    <xf numFmtId="38" fontId="4" fillId="24" borderId="30" xfId="33" applyFont="1" applyFill="1" applyBorder="1" applyAlignment="1" applyProtection="1">
      <alignment vertical="center"/>
      <protection locked="0"/>
    </xf>
    <xf numFmtId="38" fontId="51" fillId="0" borderId="0" xfId="0" applyNumberFormat="1" applyFont="1" applyFill="1" applyAlignment="1" applyProtection="1">
      <alignment horizontal="center" vertical="center" shrinkToFit="1"/>
    </xf>
    <xf numFmtId="0" fontId="51" fillId="0" borderId="0" xfId="0" applyFont="1" applyFill="1" applyAlignment="1">
      <alignment horizontal="center" vertical="center" shrinkToFit="1"/>
    </xf>
    <xf numFmtId="0" fontId="9" fillId="0" borderId="24"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52" fillId="0" borderId="25" xfId="0" applyFont="1" applyFill="1" applyBorder="1" applyAlignment="1" applyProtection="1">
      <alignment horizontal="center" vertical="center" wrapText="1"/>
    </xf>
    <xf numFmtId="0" fontId="52" fillId="0" borderId="30"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center" wrapText="1"/>
    </xf>
    <xf numFmtId="0" fontId="52" fillId="0" borderId="33" xfId="0" applyFont="1" applyFill="1" applyBorder="1" applyAlignment="1" applyProtection="1">
      <alignment horizontal="center" vertical="center" wrapText="1"/>
    </xf>
    <xf numFmtId="0" fontId="52" fillId="0" borderId="12" xfId="0" applyFont="1" applyFill="1" applyBorder="1" applyAlignment="1" applyProtection="1">
      <alignment horizontal="center" vertical="center" wrapText="1"/>
    </xf>
    <xf numFmtId="0" fontId="52" fillId="0" borderId="43" xfId="0" applyFont="1" applyFill="1" applyBorder="1" applyAlignment="1" applyProtection="1">
      <alignment horizontal="center" vertical="center" wrapText="1"/>
    </xf>
    <xf numFmtId="0" fontId="52" fillId="0" borderId="114" xfId="0" applyFont="1" applyFill="1" applyBorder="1" applyAlignment="1" applyProtection="1">
      <alignment horizontal="center" wrapText="1"/>
    </xf>
    <xf numFmtId="0" fontId="0" fillId="0" borderId="134" xfId="0" applyFill="1" applyBorder="1" applyAlignment="1" applyProtection="1">
      <alignment horizontal="center" vertical="center" wrapText="1"/>
    </xf>
    <xf numFmtId="0" fontId="54" fillId="0" borderId="43" xfId="0" applyFont="1" applyFill="1" applyBorder="1" applyAlignment="1" applyProtection="1">
      <alignment horizontal="center" vertical="center" wrapText="1"/>
    </xf>
    <xf numFmtId="0" fontId="54" fillId="0" borderId="16" xfId="0" applyFont="1" applyFill="1" applyBorder="1" applyAlignment="1" applyProtection="1">
      <alignment horizontal="center" vertical="center" wrapText="1"/>
    </xf>
    <xf numFmtId="0" fontId="50" fillId="0" borderId="135" xfId="0" applyFont="1" applyFill="1" applyBorder="1" applyAlignment="1" applyProtection="1">
      <alignment horizontal="center" vertical="center" wrapText="1"/>
    </xf>
    <xf numFmtId="0" fontId="50" fillId="0" borderId="33"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31" xfId="0" applyFill="1" applyBorder="1" applyAlignment="1">
      <alignment vertical="center" wrapText="1"/>
    </xf>
    <xf numFmtId="0" fontId="0" fillId="0" borderId="43" xfId="0" applyFill="1" applyBorder="1" applyAlignment="1">
      <alignment vertical="center" wrapText="1"/>
    </xf>
    <xf numFmtId="0" fontId="0" fillId="0" borderId="121" xfId="0" applyFill="1" applyBorder="1" applyAlignment="1">
      <alignment vertical="center" wrapText="1"/>
    </xf>
    <xf numFmtId="0" fontId="0" fillId="0" borderId="16" xfId="0" applyFill="1" applyBorder="1" applyAlignment="1">
      <alignment vertical="center" wrapText="1"/>
    </xf>
    <xf numFmtId="0" fontId="0" fillId="0" borderId="100" xfId="0" applyFill="1" applyBorder="1" applyAlignment="1">
      <alignment vertical="center" wrapText="1"/>
    </xf>
    <xf numFmtId="0" fontId="53" fillId="24" borderId="17" xfId="0" applyFont="1" applyFill="1" applyBorder="1" applyAlignment="1" applyProtection="1">
      <alignment horizontal="center" vertical="center" wrapText="1"/>
      <protection locked="0"/>
    </xf>
    <xf numFmtId="0" fontId="53" fillId="24" borderId="49" xfId="0" applyFont="1" applyFill="1" applyBorder="1" applyAlignment="1" applyProtection="1">
      <alignment horizontal="center" vertical="center" wrapText="1"/>
      <protection locked="0"/>
    </xf>
    <xf numFmtId="0" fontId="53" fillId="24" borderId="19" xfId="0" applyFont="1" applyFill="1" applyBorder="1" applyAlignment="1" applyProtection="1">
      <alignment horizontal="center" vertical="center" wrapText="1"/>
      <protection locked="0"/>
    </xf>
    <xf numFmtId="0" fontId="53" fillId="24" borderId="11" xfId="0" applyFont="1" applyFill="1" applyBorder="1" applyAlignment="1" applyProtection="1">
      <alignment horizontal="center" vertical="center" wrapText="1"/>
      <protection locked="0"/>
    </xf>
    <xf numFmtId="0" fontId="53" fillId="24" borderId="33" xfId="0" applyFont="1" applyFill="1" applyBorder="1" applyAlignment="1" applyProtection="1">
      <alignment horizontal="center" vertical="center" wrapText="1"/>
      <protection locked="0"/>
    </xf>
    <xf numFmtId="0" fontId="53" fillId="24" borderId="12" xfId="0" applyFont="1" applyFill="1" applyBorder="1" applyAlignment="1" applyProtection="1">
      <alignment horizontal="center" vertical="center" wrapText="1"/>
      <protection locked="0"/>
    </xf>
    <xf numFmtId="177" fontId="51" fillId="0" borderId="0" xfId="0" applyNumberFormat="1" applyFont="1" applyFill="1" applyAlignment="1" applyProtection="1">
      <alignment horizontal="center" vertical="center" shrinkToFit="1"/>
    </xf>
    <xf numFmtId="177" fontId="51" fillId="0" borderId="0" xfId="0" applyNumberFormat="1" applyFont="1" applyFill="1" applyAlignment="1">
      <alignment vertical="center" shrinkToFit="1"/>
    </xf>
    <xf numFmtId="0" fontId="8" fillId="25" borderId="24" xfId="0" applyFont="1" applyFill="1" applyBorder="1" applyAlignment="1" applyProtection="1">
      <alignment horizontal="center" vertical="center"/>
    </xf>
    <xf numFmtId="0" fontId="8" fillId="25" borderId="25" xfId="0" applyFont="1" applyFill="1" applyBorder="1" applyAlignment="1" applyProtection="1">
      <alignment horizontal="center" vertical="center"/>
    </xf>
    <xf numFmtId="0" fontId="8" fillId="25" borderId="30" xfId="0" applyFont="1" applyFill="1" applyBorder="1" applyAlignment="1" applyProtection="1">
      <alignment horizontal="center" vertical="center"/>
    </xf>
    <xf numFmtId="38" fontId="4" fillId="24" borderId="14" xfId="33" applyFont="1" applyFill="1" applyBorder="1" applyAlignment="1" applyProtection="1">
      <alignment vertical="center"/>
      <protection locked="0"/>
    </xf>
    <xf numFmtId="38" fontId="4" fillId="24" borderId="17" xfId="33" applyFont="1" applyFill="1" applyBorder="1" applyAlignment="1" applyProtection="1">
      <alignment vertical="center"/>
      <protection locked="0"/>
    </xf>
    <xf numFmtId="38" fontId="4" fillId="24" borderId="16" xfId="33" applyFont="1" applyFill="1" applyBorder="1" applyAlignment="1" applyProtection="1">
      <alignment vertical="center"/>
      <protection locked="0"/>
    </xf>
    <xf numFmtId="38" fontId="4" fillId="24" borderId="19" xfId="33" applyFont="1" applyFill="1" applyBorder="1" applyAlignment="1" applyProtection="1">
      <alignment vertical="center"/>
      <protection locked="0"/>
    </xf>
    <xf numFmtId="38" fontId="43" fillId="0" borderId="132" xfId="33" applyFont="1" applyFill="1" applyBorder="1" applyAlignment="1" applyProtection="1">
      <alignment vertical="center"/>
    </xf>
    <xf numFmtId="38" fontId="43" fillId="0" borderId="133" xfId="33" applyFont="1" applyFill="1" applyBorder="1" applyAlignment="1" applyProtection="1">
      <alignment vertical="center"/>
    </xf>
    <xf numFmtId="0" fontId="52" fillId="0" borderId="0" xfId="0" applyFont="1" applyFill="1" applyBorder="1" applyAlignment="1" applyProtection="1">
      <alignment vertical="center" wrapText="1"/>
    </xf>
    <xf numFmtId="0" fontId="52" fillId="0" borderId="23" xfId="0" applyFont="1" applyFill="1" applyBorder="1" applyAlignment="1" applyProtection="1">
      <alignment vertical="center" wrapText="1"/>
    </xf>
    <xf numFmtId="0" fontId="0" fillId="0" borderId="0" xfId="0" applyFill="1" applyBorder="1" applyAlignment="1" applyProtection="1">
      <alignment vertical="center"/>
    </xf>
    <xf numFmtId="0" fontId="0" fillId="0" borderId="23" xfId="0" applyFill="1" applyBorder="1" applyAlignment="1" applyProtection="1">
      <alignment vertical="center"/>
    </xf>
    <xf numFmtId="4" fontId="0" fillId="24" borderId="10" xfId="0" applyNumberFormat="1" applyFill="1" applyBorder="1" applyAlignment="1" applyProtection="1">
      <alignment vertical="center"/>
      <protection locked="0"/>
    </xf>
    <xf numFmtId="0" fontId="59" fillId="0" borderId="0" xfId="0" applyFont="1" applyFill="1" applyAlignment="1" applyProtection="1">
      <alignment vertical="center" wrapText="1"/>
    </xf>
    <xf numFmtId="0" fontId="59" fillId="0" borderId="0" xfId="0" applyFont="1" applyFill="1" applyAlignment="1">
      <alignment vertical="center" wrapText="1"/>
    </xf>
    <xf numFmtId="0" fontId="59" fillId="0" borderId="0" xfId="0" applyFont="1" applyAlignment="1">
      <alignment vertical="center" wrapText="1"/>
    </xf>
    <xf numFmtId="0" fontId="41" fillId="0" borderId="0" xfId="42" applyFont="1" applyAlignment="1" applyProtection="1">
      <alignment vertical="center" textRotation="255"/>
      <protection hidden="1"/>
    </xf>
    <xf numFmtId="176" fontId="6" fillId="24" borderId="10" xfId="42" applyNumberFormat="1" applyFont="1" applyFill="1" applyBorder="1" applyAlignment="1" applyProtection="1">
      <alignment vertical="center"/>
      <protection hidden="1"/>
    </xf>
    <xf numFmtId="0" fontId="6" fillId="24" borderId="10" xfId="42" applyFont="1" applyFill="1" applyBorder="1" applyAlignment="1" applyProtection="1">
      <alignment vertical="center"/>
      <protection hidden="1"/>
    </xf>
    <xf numFmtId="0" fontId="8" fillId="24" borderId="0" xfId="42" applyFont="1" applyFill="1" applyBorder="1" applyAlignment="1" applyProtection="1">
      <alignment horizontal="center" vertical="center"/>
      <protection hidden="1"/>
    </xf>
    <xf numFmtId="38" fontId="43" fillId="24" borderId="132" xfId="33" applyFont="1" applyFill="1" applyBorder="1" applyAlignment="1" applyProtection="1">
      <alignment vertical="center"/>
      <protection hidden="1"/>
    </xf>
    <xf numFmtId="38" fontId="43" fillId="24" borderId="133" xfId="33" applyFont="1" applyFill="1" applyBorder="1" applyAlignment="1" applyProtection="1">
      <alignment vertical="center"/>
      <protection hidden="1"/>
    </xf>
    <xf numFmtId="38" fontId="6" fillId="24" borderId="16" xfId="33" applyFont="1" applyFill="1" applyBorder="1" applyAlignment="1" applyProtection="1">
      <alignment vertical="center"/>
      <protection hidden="1"/>
    </xf>
    <xf numFmtId="38" fontId="6" fillId="24" borderId="19" xfId="33" applyFont="1" applyFill="1" applyBorder="1" applyAlignment="1" applyProtection="1">
      <alignment vertical="center"/>
      <protection hidden="1"/>
    </xf>
    <xf numFmtId="38" fontId="6" fillId="24" borderId="24" xfId="33" applyFont="1" applyFill="1" applyBorder="1" applyAlignment="1" applyProtection="1">
      <alignment vertical="center"/>
      <protection hidden="1"/>
    </xf>
    <xf numFmtId="38" fontId="6" fillId="24" borderId="30" xfId="33" applyFont="1" applyFill="1" applyBorder="1" applyAlignment="1" applyProtection="1">
      <alignment vertical="center"/>
      <protection hidden="1"/>
    </xf>
    <xf numFmtId="38" fontId="6" fillId="24" borderId="143" xfId="42" applyNumberFormat="1" applyFont="1" applyFill="1" applyBorder="1" applyAlignment="1" applyProtection="1">
      <alignment vertical="center"/>
      <protection hidden="1"/>
    </xf>
    <xf numFmtId="38" fontId="6" fillId="24" borderId="144" xfId="42" applyNumberFormat="1" applyFont="1" applyFill="1" applyBorder="1" applyAlignment="1" applyProtection="1">
      <alignment vertical="center"/>
      <protection hidden="1"/>
    </xf>
    <xf numFmtId="0" fontId="40" fillId="24" borderId="43" xfId="42" applyFont="1" applyFill="1" applyBorder="1" applyAlignment="1" applyProtection="1">
      <alignment vertical="center" textRotation="255"/>
      <protection hidden="1"/>
    </xf>
    <xf numFmtId="0" fontId="6" fillId="0" borderId="142" xfId="42" applyFont="1" applyBorder="1" applyAlignment="1" applyProtection="1">
      <alignment horizontal="center" vertical="center" wrapText="1"/>
    </xf>
    <xf numFmtId="0" fontId="6" fillId="0" borderId="25" xfId="42" applyFont="1" applyBorder="1" applyAlignment="1" applyProtection="1">
      <alignment horizontal="center" vertical="center" wrapText="1"/>
    </xf>
    <xf numFmtId="0" fontId="6" fillId="0" borderId="30" xfId="42" applyFont="1" applyBorder="1" applyAlignment="1" applyProtection="1">
      <alignment horizontal="center" vertical="center" wrapText="1"/>
    </xf>
    <xf numFmtId="0" fontId="4" fillId="0" borderId="23" xfId="42" applyFont="1" applyBorder="1" applyAlignment="1" applyProtection="1">
      <alignment horizontal="right" vertical="center"/>
    </xf>
    <xf numFmtId="0" fontId="6" fillId="24" borderId="11" xfId="42" applyFont="1" applyFill="1" applyBorder="1" applyAlignment="1" applyProtection="1">
      <alignment horizontal="center" vertical="center" wrapText="1"/>
      <protection locked="0"/>
    </xf>
    <xf numFmtId="0" fontId="6" fillId="24" borderId="12" xfId="42" applyFont="1" applyFill="1" applyBorder="1" applyAlignment="1" applyProtection="1">
      <alignment horizontal="center" vertical="center" wrapText="1"/>
      <protection locked="0"/>
    </xf>
    <xf numFmtId="0" fontId="6" fillId="0" borderId="11" xfId="42" applyFont="1" applyBorder="1" applyAlignment="1" applyProtection="1">
      <alignment horizontal="center" vertical="center" wrapText="1"/>
    </xf>
    <xf numFmtId="0" fontId="6" fillId="0" borderId="12" xfId="42" applyFont="1" applyBorder="1" applyAlignment="1" applyProtection="1">
      <alignment horizontal="center" vertical="center" wrapText="1"/>
    </xf>
    <xf numFmtId="0" fontId="6" fillId="0" borderId="10" xfId="42" applyFont="1" applyBorder="1" applyAlignment="1" applyProtection="1">
      <alignment horizontal="center" vertical="center" wrapText="1"/>
    </xf>
    <xf numFmtId="38" fontId="8" fillId="24" borderId="136" xfId="33" applyFont="1" applyFill="1" applyBorder="1" applyAlignment="1" applyProtection="1">
      <alignment vertical="center"/>
    </xf>
    <xf numFmtId="38" fontId="8" fillId="24" borderId="137" xfId="33" applyFont="1" applyFill="1" applyBorder="1" applyAlignment="1" applyProtection="1">
      <alignment vertical="center"/>
    </xf>
    <xf numFmtId="0" fontId="65" fillId="0" borderId="0" xfId="42" applyFont="1" applyBorder="1" applyAlignment="1" applyProtection="1">
      <alignment horizontal="center" vertical="center" shrinkToFit="1"/>
    </xf>
    <xf numFmtId="0" fontId="6" fillId="0" borderId="0" xfId="42" applyFont="1" applyAlignment="1" applyProtection="1">
      <alignment horizontal="distributed" vertical="center"/>
    </xf>
    <xf numFmtId="0" fontId="6" fillId="0" borderId="0" xfId="42" applyFont="1" applyBorder="1" applyAlignment="1" applyProtection="1">
      <alignment horizontal="distributed" vertical="center"/>
    </xf>
    <xf numFmtId="0" fontId="6" fillId="0" borderId="0" xfId="42" applyFont="1" applyAlignment="1" applyProtection="1">
      <alignment horizontal="center" vertical="center" shrinkToFit="1"/>
    </xf>
    <xf numFmtId="0" fontId="6" fillId="0" borderId="0" xfId="42" applyFont="1" applyBorder="1" applyAlignment="1" applyProtection="1">
      <alignment horizontal="center" vertical="center" shrinkToFit="1"/>
    </xf>
    <xf numFmtId="176" fontId="8" fillId="24" borderId="136" xfId="33" applyNumberFormat="1" applyFont="1" applyFill="1" applyBorder="1" applyAlignment="1" applyProtection="1">
      <alignment vertical="center"/>
    </xf>
    <xf numFmtId="176" fontId="8" fillId="24" borderId="137" xfId="33" applyNumberFormat="1" applyFont="1" applyFill="1" applyBorder="1" applyAlignment="1" applyProtection="1">
      <alignment vertical="center"/>
    </xf>
    <xf numFmtId="0" fontId="67" fillId="0" borderId="0" xfId="42" applyFont="1" applyAlignment="1" applyProtection="1">
      <alignment horizontal="center" vertical="center"/>
    </xf>
    <xf numFmtId="0" fontId="6" fillId="24" borderId="138" xfId="42" applyFont="1" applyFill="1" applyBorder="1" applyAlignment="1" applyProtection="1">
      <alignment horizontal="center" vertical="center" wrapText="1"/>
      <protection locked="0"/>
    </xf>
    <xf numFmtId="0" fontId="6" fillId="24" borderId="139" xfId="42" applyFont="1" applyFill="1" applyBorder="1" applyAlignment="1" applyProtection="1">
      <alignment horizontal="center" vertical="center" wrapText="1"/>
      <protection locked="0"/>
    </xf>
    <xf numFmtId="0" fontId="6" fillId="0" borderId="140" xfId="42" applyFont="1" applyBorder="1" applyAlignment="1" applyProtection="1">
      <alignment horizontal="center" vertical="center" wrapText="1"/>
    </xf>
    <xf numFmtId="0" fontId="6" fillId="0" borderId="102" xfId="42" applyFont="1" applyBorder="1" applyAlignment="1" applyProtection="1">
      <alignment horizontal="center" vertical="center" wrapText="1"/>
    </xf>
    <xf numFmtId="0" fontId="6" fillId="0" borderId="33" xfId="42" applyFont="1" applyBorder="1" applyAlignment="1" applyProtection="1">
      <alignment horizontal="center" vertical="center" wrapText="1"/>
    </xf>
    <xf numFmtId="0" fontId="6" fillId="0" borderId="24" xfId="42" applyFont="1" applyBorder="1" applyAlignment="1" applyProtection="1">
      <alignment horizontal="center" vertical="center" wrapText="1"/>
    </xf>
    <xf numFmtId="0" fontId="6" fillId="0" borderId="134" xfId="42" applyFont="1" applyBorder="1" applyAlignment="1" applyProtection="1">
      <alignment horizontal="center" vertical="center" wrapText="1"/>
    </xf>
    <xf numFmtId="0" fontId="6" fillId="0" borderId="92" xfId="42" applyFont="1" applyBorder="1" applyAlignment="1" applyProtection="1">
      <alignment horizontal="center" vertical="center" wrapText="1"/>
    </xf>
    <xf numFmtId="0" fontId="6" fillId="0" borderId="141" xfId="42" applyFont="1" applyBorder="1" applyAlignment="1" applyProtection="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22" fillId="0" borderId="0" xfId="0" applyFont="1" applyAlignment="1">
      <alignment horizontal="center" vertical="center"/>
    </xf>
    <xf numFmtId="0" fontId="22" fillId="0" borderId="0" xfId="0" applyFont="1">
      <alignment vertical="center"/>
    </xf>
    <xf numFmtId="0" fontId="4" fillId="24" borderId="10" xfId="0" applyFont="1" applyFill="1" applyBorder="1">
      <alignment vertical="center"/>
    </xf>
    <xf numFmtId="0" fontId="4" fillId="0" borderId="84" xfId="0" applyFont="1" applyBorder="1" applyAlignment="1">
      <alignment horizontal="distributed" vertical="center" justifyLastLine="1"/>
    </xf>
    <xf numFmtId="0" fontId="4" fillId="0" borderId="145" xfId="0" applyFont="1" applyBorder="1" applyAlignment="1">
      <alignment horizontal="distributed" vertical="center" justifyLastLine="1"/>
    </xf>
    <xf numFmtId="0" fontId="4" fillId="0" borderId="130" xfId="0" applyFont="1" applyBorder="1" applyAlignment="1">
      <alignment horizontal="distributed" vertical="center" justifyLastLine="1"/>
    </xf>
    <xf numFmtId="0" fontId="4" fillId="0" borderId="146" xfId="0" applyFont="1" applyBorder="1" applyAlignment="1">
      <alignment horizontal="distributed" vertical="center" justifyLastLine="1"/>
    </xf>
    <xf numFmtId="0" fontId="4" fillId="0" borderId="147" xfId="0" applyFont="1" applyBorder="1" applyAlignment="1">
      <alignment horizontal="distributed" vertical="center" justifyLastLine="1"/>
    </xf>
    <xf numFmtId="0" fontId="4" fillId="0" borderId="10" xfId="0" applyFont="1" applyBorder="1" applyAlignment="1">
      <alignment horizontal="distributed" vertical="center"/>
    </xf>
    <xf numFmtId="0" fontId="4" fillId="0" borderId="40" xfId="0" applyFont="1" applyBorder="1" applyAlignment="1">
      <alignment horizontal="distributed" vertical="center" justifyLastLine="1"/>
    </xf>
    <xf numFmtId="0" fontId="4" fillId="0" borderId="80" xfId="0" applyFont="1" applyBorder="1" applyAlignment="1">
      <alignment horizontal="distributed" vertical="center" justifyLastLine="1"/>
    </xf>
    <xf numFmtId="0" fontId="4" fillId="0" borderId="148" xfId="0" applyFont="1" applyBorder="1" applyAlignment="1">
      <alignment horizontal="distributed" vertical="center" justifyLastLine="1"/>
    </xf>
    <xf numFmtId="0" fontId="4" fillId="0" borderId="76"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68" xfId="0" applyFont="1" applyBorder="1" applyAlignment="1">
      <alignment horizontal="distributed" vertical="center" justifyLastLine="1"/>
    </xf>
    <xf numFmtId="0" fontId="6" fillId="0" borderId="23" xfId="0" applyFont="1" applyFill="1" applyBorder="1">
      <alignment vertical="center"/>
    </xf>
    <xf numFmtId="0" fontId="4" fillId="0" borderId="14"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0" xfId="0" applyFont="1" applyFill="1">
      <alignment vertical="center"/>
    </xf>
    <xf numFmtId="0" fontId="4" fillId="0" borderId="0" xfId="0" applyFont="1">
      <alignment vertical="center"/>
    </xf>
    <xf numFmtId="0" fontId="4" fillId="0" borderId="23" xfId="0" applyFont="1" applyFill="1" applyBorder="1" applyAlignment="1">
      <alignment horizontal="right" vertical="center"/>
    </xf>
    <xf numFmtId="0" fontId="4" fillId="0" borderId="0" xfId="0" applyFont="1" applyAlignment="1">
      <alignment vertical="center" wrapText="1"/>
    </xf>
    <xf numFmtId="0" fontId="71" fillId="0" borderId="0" xfId="0" applyFont="1" applyAlignment="1">
      <alignment horizontal="center" vertical="center"/>
    </xf>
    <xf numFmtId="49" fontId="4" fillId="0" borderId="0" xfId="0" applyNumberFormat="1" applyFont="1" applyAlignment="1">
      <alignment horizontal="center"/>
    </xf>
    <xf numFmtId="0" fontId="0" fillId="0" borderId="0" xfId="0" applyAlignment="1">
      <alignment horizontal="center" vertical="center"/>
    </xf>
    <xf numFmtId="0" fontId="4" fillId="0" borderId="16" xfId="0" applyFont="1" applyBorder="1">
      <alignment vertical="center"/>
    </xf>
    <xf numFmtId="0" fontId="4" fillId="0" borderId="19" xfId="0" applyFont="1" applyBorder="1">
      <alignment vertical="center"/>
    </xf>
    <xf numFmtId="0" fontId="4" fillId="0" borderId="59"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60" xfId="0" applyFont="1" applyBorder="1" applyAlignment="1">
      <alignment horizontal="distributed" vertical="center" justifyLastLine="1"/>
    </xf>
    <xf numFmtId="0" fontId="4" fillId="0" borderId="112" xfId="0" applyFont="1" applyBorder="1" applyAlignment="1">
      <alignment horizontal="distributed" vertical="center" justifyLastLine="1"/>
    </xf>
    <xf numFmtId="0" fontId="4" fillId="0" borderId="62" xfId="0" applyFont="1" applyBorder="1" applyAlignment="1">
      <alignment horizontal="distributed" vertical="center" justifyLastLine="1"/>
    </xf>
    <xf numFmtId="38" fontId="4" fillId="0" borderId="16" xfId="33" applyFont="1" applyBorder="1" applyAlignment="1">
      <alignment horizontal="center" vertical="center"/>
    </xf>
    <xf numFmtId="38" fontId="4" fillId="0" borderId="23" xfId="33" applyFont="1" applyBorder="1" applyAlignment="1">
      <alignment horizontal="center" vertical="center"/>
    </xf>
    <xf numFmtId="38" fontId="4" fillId="0" borderId="24" xfId="33" applyFont="1" applyBorder="1" applyAlignment="1">
      <alignment horizontal="distributed" vertical="center" justifyLastLine="1"/>
    </xf>
    <xf numFmtId="38" fontId="4" fillId="0" borderId="59" xfId="33" applyFont="1" applyBorder="1" applyAlignment="1">
      <alignment horizontal="distributed" vertical="center" justifyLastLine="1"/>
    </xf>
    <xf numFmtId="0" fontId="4" fillId="0" borderId="44" xfId="0" applyFont="1" applyBorder="1">
      <alignment vertical="center"/>
    </xf>
    <xf numFmtId="0" fontId="4" fillId="0" borderId="45" xfId="0" applyFont="1" applyBorder="1">
      <alignment vertical="center"/>
    </xf>
    <xf numFmtId="0" fontId="4" fillId="0" borderId="30" xfId="0" applyFont="1" applyBorder="1" applyAlignment="1">
      <alignment horizontal="distributed" vertical="center" justifyLastLine="1"/>
    </xf>
    <xf numFmtId="0" fontId="4" fillId="0" borderId="60" xfId="0" applyFont="1" applyBorder="1" applyAlignment="1">
      <alignment horizontal="center" vertical="distributed" textRotation="255" justifyLastLine="1"/>
    </xf>
    <xf numFmtId="0" fontId="4" fillId="0" borderId="112" xfId="0" applyFont="1" applyBorder="1" applyAlignment="1">
      <alignment horizontal="center" vertical="distributed" textRotation="255" justifyLastLine="1"/>
    </xf>
    <xf numFmtId="0" fontId="4" fillId="0" borderId="62" xfId="0" applyFont="1" applyBorder="1" applyAlignment="1">
      <alignment horizontal="center" vertical="distributed" textRotation="255" justifyLastLine="1"/>
    </xf>
    <xf numFmtId="0" fontId="4" fillId="0" borderId="48" xfId="0" applyFont="1" applyBorder="1" applyAlignment="1">
      <alignment horizontal="center" vertical="distributed" textRotation="255" justifyLastLine="1"/>
    </xf>
    <xf numFmtId="0" fontId="4" fillId="0" borderId="14" xfId="0" applyFont="1" applyBorder="1">
      <alignment vertical="center"/>
    </xf>
    <xf numFmtId="0" fontId="4" fillId="0" borderId="17" xfId="0" applyFont="1" applyBorder="1">
      <alignment vertical="center"/>
    </xf>
    <xf numFmtId="0" fontId="4" fillId="0" borderId="33" xfId="0" applyFont="1" applyBorder="1" applyAlignment="1">
      <alignment horizontal="distributed" vertical="center" justifyLastLine="1"/>
    </xf>
    <xf numFmtId="0" fontId="4" fillId="0" borderId="46"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15" xfId="0" applyFont="1" applyBorder="1">
      <alignment vertical="center"/>
    </xf>
    <xf numFmtId="0" fontId="4" fillId="0" borderId="18" xfId="0" applyFont="1" applyBorder="1">
      <alignment vertical="center"/>
    </xf>
    <xf numFmtId="0" fontId="4" fillId="0" borderId="69" xfId="0" applyFont="1" applyBorder="1">
      <alignment vertical="center"/>
    </xf>
    <xf numFmtId="0" fontId="4" fillId="0" borderId="118"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163" xfId="0" applyFont="1" applyBorder="1">
      <alignment vertical="center"/>
    </xf>
    <xf numFmtId="0" fontId="4" fillId="0" borderId="164" xfId="0" applyFont="1" applyBorder="1">
      <alignment vertical="center"/>
    </xf>
    <xf numFmtId="0" fontId="4" fillId="0" borderId="165" xfId="0" applyFont="1" applyBorder="1">
      <alignment vertical="center"/>
    </xf>
    <xf numFmtId="0" fontId="4" fillId="0" borderId="166" xfId="0" applyFont="1" applyBorder="1">
      <alignment vertical="center"/>
    </xf>
    <xf numFmtId="0" fontId="4" fillId="0" borderId="38" xfId="0" applyFont="1" applyBorder="1" applyAlignment="1">
      <alignment horizontal="distributed" vertical="center" justifyLastLine="1"/>
    </xf>
    <xf numFmtId="0" fontId="4" fillId="0" borderId="0" xfId="0" applyFont="1" applyAlignment="1">
      <alignment horizontal="left" vertical="center" wrapText="1"/>
    </xf>
    <xf numFmtId="0" fontId="6" fillId="0" borderId="0" xfId="0" applyFont="1">
      <alignment vertical="center"/>
    </xf>
    <xf numFmtId="0" fontId="6" fillId="0" borderId="65" xfId="0" applyFont="1" applyBorder="1" applyAlignment="1">
      <alignment horizontal="left" vertical="center" wrapText="1"/>
    </xf>
    <xf numFmtId="0" fontId="6" fillId="0" borderId="72" xfId="0" applyFont="1" applyBorder="1" applyAlignment="1">
      <alignment horizontal="left" vertical="center" wrapText="1"/>
    </xf>
    <xf numFmtId="0" fontId="6" fillId="0" borderId="155" xfId="0" applyFont="1" applyBorder="1">
      <alignment vertical="center"/>
    </xf>
    <xf numFmtId="0" fontId="6" fillId="0" borderId="43" xfId="0" applyFont="1" applyBorder="1">
      <alignment vertical="center"/>
    </xf>
    <xf numFmtId="0" fontId="6" fillId="0" borderId="0" xfId="0" applyFont="1" applyBorder="1">
      <alignment vertical="center"/>
    </xf>
    <xf numFmtId="0" fontId="6" fillId="0" borderId="167" xfId="0" applyFont="1" applyBorder="1">
      <alignment vertical="center"/>
    </xf>
    <xf numFmtId="0" fontId="6" fillId="0" borderId="92" xfId="0" applyFont="1" applyBorder="1" applyAlignment="1">
      <alignment vertical="center" wrapText="1"/>
    </xf>
    <xf numFmtId="0" fontId="6" fillId="0" borderId="169" xfId="0" applyFont="1" applyBorder="1" applyAlignment="1">
      <alignment vertical="center" wrapText="1"/>
    </xf>
    <xf numFmtId="0" fontId="6" fillId="0" borderId="110" xfId="0" applyFont="1" applyBorder="1" applyAlignment="1">
      <alignment vertical="center" wrapText="1"/>
    </xf>
    <xf numFmtId="0" fontId="64" fillId="0" borderId="23" xfId="0" applyFont="1" applyBorder="1" applyAlignment="1">
      <alignment horizontal="center" vertical="center"/>
    </xf>
    <xf numFmtId="0" fontId="6" fillId="0" borderId="78" xfId="0" applyFont="1" applyBorder="1">
      <alignment vertical="center"/>
    </xf>
    <xf numFmtId="0" fontId="6" fillId="0" borderId="156" xfId="0" applyFont="1" applyBorder="1">
      <alignment vertical="center"/>
    </xf>
    <xf numFmtId="0" fontId="6" fillId="0" borderId="84"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145" xfId="0" applyFont="1" applyFill="1" applyBorder="1" applyAlignment="1">
      <alignment horizontal="center" vertical="center"/>
    </xf>
    <xf numFmtId="0" fontId="41" fillId="0" borderId="81" xfId="0" applyFont="1" applyFill="1" applyBorder="1" applyAlignment="1">
      <alignment vertical="top" wrapText="1"/>
    </xf>
    <xf numFmtId="0" fontId="41" fillId="0" borderId="155" xfId="0" applyFont="1" applyFill="1" applyBorder="1" applyAlignment="1">
      <alignment vertical="top" wrapText="1"/>
    </xf>
    <xf numFmtId="0" fontId="41" fillId="0" borderId="168" xfId="0" applyFont="1" applyFill="1" applyBorder="1" applyAlignment="1">
      <alignment vertical="top"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40" fillId="0" borderId="43" xfId="0" applyFont="1" applyBorder="1" applyAlignment="1">
      <alignment horizontal="left" vertical="top" wrapText="1"/>
    </xf>
    <xf numFmtId="0" fontId="40" fillId="0" borderId="0" xfId="0" applyFont="1" applyBorder="1" applyAlignment="1">
      <alignment horizontal="left" vertical="top" wrapText="1"/>
    </xf>
    <xf numFmtId="0" fontId="40" fillId="0" borderId="167" xfId="0" applyFont="1" applyBorder="1" applyAlignment="1">
      <alignment horizontal="left" vertical="top" wrapText="1"/>
    </xf>
    <xf numFmtId="0" fontId="41" fillId="0" borderId="82" xfId="0" applyFont="1" applyFill="1" applyBorder="1" applyAlignment="1">
      <alignment vertical="top" wrapText="1"/>
    </xf>
    <xf numFmtId="0" fontId="41" fillId="0" borderId="0" xfId="0" applyFont="1" applyFill="1" applyBorder="1" applyAlignment="1">
      <alignment vertical="top" wrapText="1"/>
    </xf>
    <xf numFmtId="0" fontId="41" fillId="0" borderId="49" xfId="0" applyFont="1" applyFill="1" applyBorder="1" applyAlignment="1">
      <alignment vertical="top" wrapText="1"/>
    </xf>
    <xf numFmtId="0" fontId="6" fillId="0" borderId="50" xfId="0" applyFont="1" applyBorder="1">
      <alignment vertical="center"/>
    </xf>
    <xf numFmtId="0" fontId="6" fillId="0" borderId="65" xfId="0" applyFont="1" applyBorder="1">
      <alignment vertical="center"/>
    </xf>
    <xf numFmtId="0" fontId="6" fillId="0" borderId="72" xfId="0" applyFont="1" applyBorder="1">
      <alignment vertical="center"/>
    </xf>
    <xf numFmtId="0" fontId="41" fillId="0" borderId="83" xfId="0" applyFont="1" applyFill="1" applyBorder="1" applyAlignment="1">
      <alignment vertical="top" wrapText="1"/>
    </xf>
    <xf numFmtId="0" fontId="41" fillId="0" borderId="65" xfId="0" applyFont="1" applyFill="1" applyBorder="1" applyAlignment="1">
      <alignment vertical="top" wrapText="1"/>
    </xf>
    <xf numFmtId="0" fontId="41" fillId="0" borderId="51" xfId="0" applyFont="1" applyFill="1" applyBorder="1" applyAlignment="1">
      <alignment vertical="top" wrapText="1"/>
    </xf>
    <xf numFmtId="0" fontId="6" fillId="0" borderId="78" xfId="0" applyFont="1" applyBorder="1" applyAlignment="1">
      <alignment horizontal="left" vertical="center" shrinkToFit="1"/>
    </xf>
    <xf numFmtId="0" fontId="6" fillId="0" borderId="155" xfId="0" applyFont="1" applyBorder="1" applyAlignment="1">
      <alignment horizontal="left" vertical="center" shrinkToFit="1"/>
    </xf>
    <xf numFmtId="0" fontId="6" fillId="0" borderId="156" xfId="0" applyFont="1" applyBorder="1" applyAlignment="1">
      <alignment horizontal="left" vertical="center" shrinkToFit="1"/>
    </xf>
    <xf numFmtId="0" fontId="6" fillId="0" borderId="14" xfId="0" applyFont="1" applyBorder="1">
      <alignment vertical="center"/>
    </xf>
    <xf numFmtId="0" fontId="6" fillId="0" borderId="42" xfId="0" applyFont="1" applyBorder="1">
      <alignment vertical="center"/>
    </xf>
    <xf numFmtId="0" fontId="6" fillId="0" borderId="66" xfId="0" applyFont="1" applyBorder="1">
      <alignment vertical="center"/>
    </xf>
    <xf numFmtId="0" fontId="40" fillId="0" borderId="43" xfId="0" applyFont="1" applyBorder="1">
      <alignment vertical="center"/>
    </xf>
    <xf numFmtId="0" fontId="40" fillId="0" borderId="0" xfId="0" applyFont="1" applyBorder="1">
      <alignment vertical="center"/>
    </xf>
    <xf numFmtId="0" fontId="40" fillId="0" borderId="167" xfId="0" applyFont="1" applyBorder="1">
      <alignment vertical="center"/>
    </xf>
    <xf numFmtId="0" fontId="6" fillId="0" borderId="91" xfId="0" applyFont="1" applyBorder="1" applyAlignment="1">
      <alignment vertical="center" wrapText="1"/>
    </xf>
    <xf numFmtId="0" fontId="6" fillId="0" borderId="25" xfId="0" applyFont="1" applyBorder="1" applyAlignment="1">
      <alignment vertical="center" wrapText="1"/>
    </xf>
    <xf numFmtId="0" fontId="6" fillId="0" borderId="59" xfId="0" applyFont="1" applyBorder="1" applyAlignment="1">
      <alignment vertical="center" wrapText="1"/>
    </xf>
    <xf numFmtId="0" fontId="6" fillId="0" borderId="92" xfId="0" applyFont="1" applyBorder="1" applyAlignment="1">
      <alignment horizontal="left" vertical="center" wrapText="1"/>
    </xf>
    <xf numFmtId="0" fontId="6" fillId="0" borderId="169" xfId="0" applyFont="1" applyBorder="1" applyAlignment="1">
      <alignment horizontal="left" vertical="center" wrapText="1"/>
    </xf>
    <xf numFmtId="0" fontId="6" fillId="0" borderId="110" xfId="0" applyFont="1" applyBorder="1" applyAlignment="1">
      <alignment horizontal="left" vertical="center" wrapText="1"/>
    </xf>
    <xf numFmtId="0" fontId="6" fillId="0" borderId="16" xfId="0" applyFont="1" applyBorder="1">
      <alignment vertical="center"/>
    </xf>
    <xf numFmtId="0" fontId="6" fillId="0" borderId="23" xfId="0" applyFont="1" applyBorder="1">
      <alignment vertical="center"/>
    </xf>
    <xf numFmtId="0" fontId="6" fillId="0" borderId="68" xfId="0" applyFont="1" applyBorder="1">
      <alignment vertical="center"/>
    </xf>
    <xf numFmtId="0" fontId="6" fillId="0" borderId="78" xfId="0" applyFont="1" applyBorder="1" applyAlignment="1">
      <alignment vertical="center" shrinkToFit="1"/>
    </xf>
    <xf numFmtId="0" fontId="6" fillId="0" borderId="155" xfId="0" applyFont="1" applyBorder="1" applyAlignment="1">
      <alignment vertical="center" shrinkToFit="1"/>
    </xf>
    <xf numFmtId="0" fontId="6" fillId="0" borderId="156" xfId="0" applyFont="1" applyBorder="1" applyAlignment="1">
      <alignment vertical="center" shrinkToFit="1"/>
    </xf>
    <xf numFmtId="0" fontId="6" fillId="0" borderId="50" xfId="0" applyFont="1" applyBorder="1" applyAlignment="1">
      <alignment horizontal="left" vertical="center" wrapText="1"/>
    </xf>
    <xf numFmtId="0" fontId="6" fillId="0" borderId="92"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78" xfId="0" applyFont="1" applyBorder="1" applyAlignment="1">
      <alignment horizontal="left" vertical="center" wrapText="1"/>
    </xf>
    <xf numFmtId="0" fontId="1" fillId="0" borderId="0" xfId="44" applyFont="1" applyAlignment="1">
      <alignment horizontal="right" vertical="center"/>
    </xf>
    <xf numFmtId="0" fontId="1" fillId="0" borderId="0" xfId="44" applyFont="1" applyAlignment="1">
      <alignment horizontal="left" vertical="center"/>
    </xf>
    <xf numFmtId="0" fontId="1" fillId="0" borderId="0" xfId="44" applyFont="1" applyAlignment="1">
      <alignment horizontal="left" vertical="center" wrapText="1"/>
    </xf>
    <xf numFmtId="0" fontId="1" fillId="0" borderId="0" xfId="44" applyFont="1" applyFill="1" applyAlignment="1">
      <alignment horizontal="left" vertical="center" wrapText="1"/>
    </xf>
    <xf numFmtId="0" fontId="1" fillId="0" borderId="24" xfId="44" applyFont="1" applyFill="1" applyBorder="1" applyAlignment="1">
      <alignment horizontal="left" vertical="center" indent="4"/>
    </xf>
    <xf numFmtId="0" fontId="1" fillId="0" borderId="25" xfId="44" applyFont="1" applyFill="1" applyBorder="1" applyAlignment="1">
      <alignment horizontal="left" vertical="center" indent="4"/>
    </xf>
    <xf numFmtId="0" fontId="1" fillId="0" borderId="30" xfId="44" applyFont="1" applyFill="1" applyBorder="1" applyAlignment="1">
      <alignment horizontal="left" vertical="center" indent="4"/>
    </xf>
    <xf numFmtId="0" fontId="1" fillId="0" borderId="24" xfId="44" applyFont="1" applyFill="1" applyBorder="1" applyAlignment="1">
      <alignment horizontal="center" vertical="center"/>
    </xf>
    <xf numFmtId="0" fontId="1" fillId="0" borderId="25" xfId="44" applyFont="1" applyFill="1" applyBorder="1" applyAlignment="1">
      <alignment horizontal="center" vertical="center"/>
    </xf>
    <xf numFmtId="0" fontId="1" fillId="0" borderId="0" xfId="44" applyFont="1" applyAlignment="1">
      <alignment horizontal="left" vertical="center" wrapText="1" shrinkToFit="1"/>
    </xf>
    <xf numFmtId="179" fontId="1" fillId="0" borderId="25" xfId="44" applyNumberFormat="1" applyFont="1" applyFill="1" applyBorder="1" applyAlignment="1">
      <alignment horizontal="center" vertical="center"/>
    </xf>
    <xf numFmtId="179" fontId="1" fillId="0" borderId="30" xfId="44" applyNumberFormat="1" applyFont="1" applyFill="1" applyBorder="1" applyAlignment="1">
      <alignment horizontal="center" vertical="center"/>
    </xf>
    <xf numFmtId="179" fontId="1" fillId="0" borderId="24" xfId="44" applyNumberFormat="1" applyFont="1" applyFill="1" applyBorder="1" applyAlignment="1">
      <alignment horizontal="center" vertical="center"/>
    </xf>
    <xf numFmtId="0" fontId="1" fillId="0" borderId="16" xfId="44" applyFont="1" applyFill="1" applyBorder="1" applyAlignment="1">
      <alignment horizontal="distributed" vertical="center" indent="4" shrinkToFit="1"/>
    </xf>
    <xf numFmtId="0" fontId="1" fillId="0" borderId="23" xfId="44" applyFont="1" applyFill="1" applyBorder="1" applyAlignment="1">
      <alignment horizontal="distributed" vertical="center" indent="4" shrinkToFit="1"/>
    </xf>
    <xf numFmtId="0" fontId="1" fillId="0" borderId="19" xfId="44" applyFont="1" applyFill="1" applyBorder="1" applyAlignment="1">
      <alignment horizontal="distributed" vertical="center" indent="4" shrinkToFit="1"/>
    </xf>
    <xf numFmtId="179" fontId="1" fillId="0" borderId="23" xfId="44" applyNumberFormat="1" applyFont="1" applyFill="1" applyBorder="1" applyAlignment="1">
      <alignment horizontal="center" vertical="center"/>
    </xf>
    <xf numFmtId="179" fontId="1" fillId="0" borderId="19" xfId="44" applyNumberFormat="1" applyFont="1" applyFill="1" applyBorder="1" applyAlignment="1">
      <alignment horizontal="center" vertical="center"/>
    </xf>
    <xf numFmtId="0" fontId="1" fillId="0" borderId="165" xfId="44" applyFont="1" applyFill="1" applyBorder="1" applyAlignment="1">
      <alignment horizontal="center" vertical="center"/>
    </xf>
    <xf numFmtId="0" fontId="1" fillId="0" borderId="166" xfId="44" applyFont="1" applyFill="1" applyBorder="1" applyAlignment="1">
      <alignment horizontal="center" vertical="center"/>
    </xf>
    <xf numFmtId="0" fontId="1" fillId="0" borderId="184" xfId="44" applyFont="1" applyFill="1" applyBorder="1" applyAlignment="1">
      <alignment horizontal="center" vertical="center"/>
    </xf>
    <xf numFmtId="0" fontId="1" fillId="0" borderId="36" xfId="44" applyFont="1" applyFill="1" applyBorder="1" applyAlignment="1">
      <alignment horizontal="center" vertical="center"/>
    </xf>
    <xf numFmtId="0" fontId="1" fillId="0" borderId="34" xfId="44" applyFont="1" applyFill="1" applyBorder="1" applyAlignment="1">
      <alignment horizontal="center" vertical="center"/>
    </xf>
    <xf numFmtId="179" fontId="1" fillId="0" borderId="181" xfId="44" applyNumberFormat="1" applyFont="1" applyFill="1" applyBorder="1" applyAlignment="1">
      <alignment horizontal="center" vertical="center"/>
    </xf>
    <xf numFmtId="179" fontId="1" fillId="0" borderId="124" xfId="44" applyNumberFormat="1" applyFont="1" applyFill="1" applyBorder="1" applyAlignment="1">
      <alignment horizontal="center" vertical="center"/>
    </xf>
    <xf numFmtId="179" fontId="1" fillId="0" borderId="34" xfId="44" applyNumberFormat="1" applyFont="1" applyFill="1" applyBorder="1" applyAlignment="1">
      <alignment horizontal="center" vertical="center"/>
    </xf>
    <xf numFmtId="0" fontId="1" fillId="0" borderId="13" xfId="44" applyFont="1" applyFill="1" applyBorder="1" applyAlignment="1">
      <alignment horizontal="center" vertical="center"/>
    </xf>
    <xf numFmtId="0" fontId="1" fillId="0" borderId="13" xfId="44" applyFont="1" applyFill="1" applyBorder="1" applyAlignment="1">
      <alignment horizontal="center" vertical="center" shrinkToFit="1"/>
    </xf>
    <xf numFmtId="0" fontId="1" fillId="0" borderId="15" xfId="44" applyFont="1" applyFill="1" applyBorder="1" applyAlignment="1">
      <alignment horizontal="center" vertical="center"/>
    </xf>
    <xf numFmtId="179" fontId="1" fillId="0" borderId="57" xfId="44" applyNumberFormat="1" applyFont="1" applyFill="1" applyBorder="1" applyAlignment="1">
      <alignment horizontal="center" vertical="center"/>
    </xf>
    <xf numFmtId="179" fontId="1" fillId="0" borderId="18" xfId="44" applyNumberFormat="1" applyFont="1" applyFill="1" applyBorder="1" applyAlignment="1">
      <alignment horizontal="center" vertical="center"/>
    </xf>
    <xf numFmtId="179" fontId="1" fillId="0" borderId="15" xfId="44" applyNumberFormat="1" applyFont="1" applyFill="1" applyBorder="1" applyAlignment="1">
      <alignment horizontal="center" vertical="center"/>
    </xf>
    <xf numFmtId="0" fontId="1" fillId="0" borderId="11" xfId="44" applyFont="1" applyFill="1" applyBorder="1" applyAlignment="1">
      <alignment horizontal="center" vertical="center"/>
    </xf>
    <xf numFmtId="0" fontId="1" fillId="0" borderId="30" xfId="44" applyFont="1" applyFill="1" applyBorder="1" applyAlignment="1">
      <alignment horizontal="center" vertical="center" wrapText="1"/>
    </xf>
    <xf numFmtId="0" fontId="1" fillId="0" borderId="10" xfId="44" applyFont="1" applyFill="1" applyBorder="1" applyAlignment="1">
      <alignment horizontal="center" vertical="center" wrapText="1"/>
    </xf>
    <xf numFmtId="0" fontId="1" fillId="0" borderId="14" xfId="44" applyFont="1" applyFill="1" applyBorder="1" applyAlignment="1">
      <alignment horizontal="center" vertical="center" wrapText="1"/>
    </xf>
    <xf numFmtId="0" fontId="1" fillId="0" borderId="42" xfId="44" applyFont="1" applyFill="1" applyBorder="1" applyAlignment="1">
      <alignment horizontal="center" vertical="center" wrapText="1"/>
    </xf>
    <xf numFmtId="0" fontId="1" fillId="0" borderId="17" xfId="44" applyFont="1" applyFill="1" applyBorder="1" applyAlignment="1">
      <alignment horizontal="center" vertical="center" wrapText="1"/>
    </xf>
    <xf numFmtId="0" fontId="1" fillId="0" borderId="43" xfId="44" applyFont="1" applyFill="1" applyBorder="1" applyAlignment="1">
      <alignment horizontal="center" vertical="center" wrapText="1"/>
    </xf>
    <xf numFmtId="0" fontId="1" fillId="0" borderId="0" xfId="44" applyFont="1" applyFill="1" applyBorder="1" applyAlignment="1">
      <alignment horizontal="center" vertical="center" wrapText="1"/>
    </xf>
    <xf numFmtId="0" fontId="1" fillId="0" borderId="49" xfId="44" applyFont="1" applyFill="1" applyBorder="1" applyAlignment="1">
      <alignment horizontal="center" vertical="center" wrapText="1"/>
    </xf>
    <xf numFmtId="0" fontId="1" fillId="0" borderId="16" xfId="44" applyFont="1" applyFill="1" applyBorder="1" applyAlignment="1">
      <alignment horizontal="center" vertical="center" wrapText="1"/>
    </xf>
    <xf numFmtId="0" fontId="1" fillId="0" borderId="23" xfId="44" applyFont="1" applyFill="1" applyBorder="1" applyAlignment="1">
      <alignment horizontal="center" vertical="center" wrapText="1"/>
    </xf>
    <xf numFmtId="0" fontId="1" fillId="0" borderId="19" xfId="44" applyFont="1" applyFill="1" applyBorder="1" applyAlignment="1">
      <alignment horizontal="center" vertical="center" wrapText="1"/>
    </xf>
    <xf numFmtId="0" fontId="1" fillId="0" borderId="32" xfId="44" applyFont="1" applyFill="1" applyBorder="1" applyAlignment="1">
      <alignment horizontal="center" vertical="center"/>
    </xf>
    <xf numFmtId="0" fontId="1" fillId="0" borderId="32" xfId="44" applyFont="1" applyFill="1" applyBorder="1" applyAlignment="1">
      <alignment horizontal="center" vertical="center" shrinkToFit="1"/>
    </xf>
    <xf numFmtId="0" fontId="1" fillId="0" borderId="69" xfId="44" applyFont="1" applyFill="1" applyBorder="1" applyAlignment="1">
      <alignment horizontal="center" vertical="center"/>
    </xf>
    <xf numFmtId="179" fontId="1" fillId="0" borderId="177" xfId="44" applyNumberFormat="1" applyFont="1" applyFill="1" applyBorder="1" applyAlignment="1">
      <alignment horizontal="center" vertical="center"/>
    </xf>
    <xf numFmtId="179" fontId="1" fillId="0" borderId="118" xfId="44" applyNumberFormat="1" applyFont="1" applyFill="1" applyBorder="1" applyAlignment="1">
      <alignment horizontal="center" vertical="center"/>
    </xf>
    <xf numFmtId="179" fontId="1" fillId="0" borderId="69" xfId="44" applyNumberFormat="1" applyFont="1" applyFill="1" applyBorder="1" applyAlignment="1">
      <alignment horizontal="center" vertical="center"/>
    </xf>
    <xf numFmtId="0" fontId="1" fillId="0" borderId="10" xfId="44" applyFont="1" applyFill="1" applyBorder="1" applyAlignment="1">
      <alignment horizontal="center" vertical="center"/>
    </xf>
    <xf numFmtId="0" fontId="1" fillId="0" borderId="17"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30" xfId="44" applyFont="1" applyFill="1" applyBorder="1" applyAlignment="1">
      <alignment horizontal="center" vertical="center"/>
    </xf>
    <xf numFmtId="0" fontId="1" fillId="0" borderId="14" xfId="44" applyFont="1" applyFill="1" applyBorder="1" applyAlignment="1">
      <alignment horizontal="distributed" wrapText="1" indent="2"/>
    </xf>
    <xf numFmtId="0" fontId="1" fillId="0" borderId="42" xfId="44" applyFont="1" applyFill="1" applyBorder="1" applyAlignment="1">
      <alignment horizontal="distributed" wrapText="1" indent="2"/>
    </xf>
    <xf numFmtId="0" fontId="1" fillId="0" borderId="17" xfId="44" applyFont="1" applyFill="1" applyBorder="1" applyAlignment="1">
      <alignment horizontal="distributed" wrapText="1" indent="2"/>
    </xf>
    <xf numFmtId="0" fontId="1" fillId="0" borderId="42" xfId="44" applyFont="1" applyFill="1" applyBorder="1" applyAlignment="1">
      <alignment horizontal="center" vertical="center"/>
    </xf>
    <xf numFmtId="0" fontId="1" fillId="0" borderId="16" xfId="44" applyFont="1" applyFill="1" applyBorder="1" applyAlignment="1">
      <alignment horizontal="center" vertical="center"/>
    </xf>
    <xf numFmtId="0" fontId="1" fillId="0" borderId="23" xfId="44" applyFont="1" applyFill="1" applyBorder="1" applyAlignment="1">
      <alignment horizontal="center" vertical="center"/>
    </xf>
    <xf numFmtId="0" fontId="1" fillId="0" borderId="19" xfId="44" applyFont="1" applyFill="1" applyBorder="1" applyAlignment="1">
      <alignment horizontal="center" vertical="center"/>
    </xf>
    <xf numFmtId="0" fontId="1" fillId="0" borderId="14" xfId="44" applyFont="1" applyFill="1" applyBorder="1" applyAlignment="1">
      <alignment horizontal="distributed" vertical="center" wrapText="1" indent="2" shrinkToFit="1"/>
    </xf>
    <xf numFmtId="0" fontId="1" fillId="0" borderId="42" xfId="44" applyFont="1" applyFill="1" applyBorder="1" applyAlignment="1">
      <alignment horizontal="distributed" vertical="center" wrapText="1" indent="2" shrinkToFit="1"/>
    </xf>
    <xf numFmtId="0" fontId="1" fillId="0" borderId="17" xfId="44" applyFont="1" applyFill="1" applyBorder="1" applyAlignment="1">
      <alignment horizontal="distributed" vertical="center" wrapText="1" indent="2" shrinkToFit="1"/>
    </xf>
    <xf numFmtId="0" fontId="1" fillId="0" borderId="16" xfId="44" applyFont="1" applyFill="1" applyBorder="1" applyAlignment="1">
      <alignment horizontal="distributed" vertical="center" wrapText="1" indent="2" shrinkToFit="1"/>
    </xf>
    <xf numFmtId="0" fontId="1" fillId="0" borderId="23" xfId="44" applyFont="1" applyFill="1" applyBorder="1" applyAlignment="1">
      <alignment horizontal="distributed" vertical="center" wrapText="1" indent="2" shrinkToFit="1"/>
    </xf>
    <xf numFmtId="0" fontId="1" fillId="0" borderId="19" xfId="44" applyFont="1" applyFill="1" applyBorder="1" applyAlignment="1">
      <alignment horizontal="distributed" vertical="center" wrapText="1" indent="2" shrinkToFit="1"/>
    </xf>
    <xf numFmtId="0" fontId="1" fillId="0" borderId="14" xfId="44" applyFont="1" applyFill="1" applyBorder="1" applyAlignment="1">
      <alignment horizontal="distributed" vertical="center" wrapText="1" indent="2"/>
    </xf>
    <xf numFmtId="0" fontId="1" fillId="0" borderId="42" xfId="44" applyFont="1" applyFill="1" applyBorder="1" applyAlignment="1">
      <alignment horizontal="distributed" vertical="center" wrapText="1" indent="2"/>
    </xf>
    <xf numFmtId="0" fontId="1" fillId="0" borderId="17" xfId="44" applyFont="1" applyFill="1" applyBorder="1" applyAlignment="1">
      <alignment horizontal="distributed" vertical="center" wrapText="1" indent="2"/>
    </xf>
    <xf numFmtId="0" fontId="1" fillId="0" borderId="16" xfId="44" applyFont="1" applyFill="1" applyBorder="1" applyAlignment="1">
      <alignment horizontal="distributed" vertical="center" wrapText="1" indent="2"/>
    </xf>
    <xf numFmtId="0" fontId="1" fillId="0" borderId="23" xfId="44" applyFont="1" applyFill="1" applyBorder="1" applyAlignment="1">
      <alignment horizontal="distributed" vertical="center" wrapText="1" indent="2"/>
    </xf>
    <xf numFmtId="0" fontId="1" fillId="0" borderId="19" xfId="44" applyFont="1" applyFill="1" applyBorder="1" applyAlignment="1">
      <alignment horizontal="distributed" vertical="center" wrapText="1" indent="2"/>
    </xf>
    <xf numFmtId="0" fontId="1" fillId="0" borderId="43" xfId="44" applyFont="1" applyFill="1" applyBorder="1" applyAlignment="1">
      <alignment horizontal="center" vertical="center"/>
    </xf>
    <xf numFmtId="0" fontId="1" fillId="0" borderId="0" xfId="44" applyFont="1" applyFill="1" applyBorder="1" applyAlignment="1">
      <alignment horizontal="center" vertical="center"/>
    </xf>
    <xf numFmtId="0" fontId="1" fillId="0" borderId="49" xfId="44" applyFont="1" applyFill="1" applyBorder="1" applyAlignment="1">
      <alignment horizontal="center" vertical="center"/>
    </xf>
    <xf numFmtId="0" fontId="7" fillId="0" borderId="16" xfId="44" applyFont="1" applyFill="1" applyBorder="1" applyAlignment="1">
      <alignment horizontal="center" vertical="top" wrapText="1"/>
    </xf>
    <xf numFmtId="0" fontId="7" fillId="0" borderId="23" xfId="44" applyFont="1" applyFill="1" applyBorder="1" applyAlignment="1">
      <alignment horizontal="center" vertical="top" wrapText="1"/>
    </xf>
    <xf numFmtId="0" fontId="7" fillId="0" borderId="19" xfId="44" applyFont="1" applyFill="1" applyBorder="1" applyAlignment="1">
      <alignment horizontal="center" vertical="top" wrapText="1"/>
    </xf>
    <xf numFmtId="0" fontId="5" fillId="0" borderId="0" xfId="44" applyFont="1" applyAlignment="1">
      <alignment horizontal="center" vertical="center" shrinkToFit="1"/>
    </xf>
    <xf numFmtId="0" fontId="1" fillId="0" borderId="24" xfId="44" applyFont="1" applyFill="1" applyBorder="1" applyAlignment="1">
      <alignment horizontal="distributed" vertical="center" indent="2"/>
    </xf>
    <xf numFmtId="0" fontId="1" fillId="0" borderId="25" xfId="44" applyFont="1" applyFill="1" applyBorder="1" applyAlignment="1">
      <alignment horizontal="distributed" vertical="center" indent="2"/>
    </xf>
    <xf numFmtId="0" fontId="1" fillId="0" borderId="30" xfId="44" applyFont="1" applyFill="1" applyBorder="1" applyAlignment="1">
      <alignment horizontal="distributed" vertical="center" indent="2"/>
    </xf>
    <xf numFmtId="0" fontId="1" fillId="0" borderId="24" xfId="44" applyFont="1" applyFill="1" applyBorder="1" applyAlignment="1">
      <alignment horizontal="center" vertical="center" shrinkToFit="1"/>
    </xf>
    <xf numFmtId="0" fontId="1" fillId="0" borderId="25" xfId="44" applyFont="1" applyFill="1" applyBorder="1" applyAlignment="1">
      <alignment horizontal="center" vertical="center" shrinkToFit="1"/>
    </xf>
    <xf numFmtId="0" fontId="1" fillId="0" borderId="30" xfId="44" applyFont="1" applyFill="1" applyBorder="1" applyAlignment="1">
      <alignment horizontal="center" vertical="center" shrinkToFit="1"/>
    </xf>
    <xf numFmtId="0" fontId="22" fillId="0" borderId="24" xfId="45" applyFont="1" applyBorder="1" applyAlignment="1">
      <alignment horizontal="left" vertical="center"/>
    </xf>
    <xf numFmtId="0" fontId="22" fillId="0" borderId="25" xfId="45" applyFont="1" applyBorder="1" applyAlignment="1">
      <alignment horizontal="left" vertical="center"/>
    </xf>
    <xf numFmtId="0" fontId="22" fillId="0" borderId="30" xfId="45" applyFont="1" applyBorder="1" applyAlignment="1">
      <alignment horizontal="left" vertical="center"/>
    </xf>
    <xf numFmtId="0" fontId="22" fillId="0" borderId="24" xfId="45" applyFont="1" applyBorder="1" applyAlignment="1">
      <alignment horizontal="center" vertical="center"/>
    </xf>
    <xf numFmtId="0" fontId="22" fillId="0" borderId="25" xfId="45" applyFont="1" applyBorder="1" applyAlignment="1">
      <alignment horizontal="center" vertical="center"/>
    </xf>
    <xf numFmtId="0" fontId="22" fillId="0" borderId="30" xfId="45" applyFont="1" applyBorder="1" applyAlignment="1">
      <alignment horizontal="center" vertical="center"/>
    </xf>
    <xf numFmtId="0" fontId="75" fillId="0" borderId="0" xfId="46" applyFont="1" applyAlignment="1">
      <alignment horizontal="left"/>
    </xf>
    <xf numFmtId="0" fontId="75" fillId="0" borderId="0" xfId="46" applyFont="1" applyAlignment="1">
      <alignment horizontal="right"/>
    </xf>
    <xf numFmtId="0" fontId="75" fillId="0" borderId="152" xfId="46" applyFont="1" applyFill="1" applyBorder="1" applyAlignment="1">
      <alignment horizontal="center"/>
    </xf>
    <xf numFmtId="0" fontId="75" fillId="0" borderId="154" xfId="46" applyFont="1" applyFill="1" applyBorder="1" applyAlignment="1">
      <alignment horizontal="center"/>
    </xf>
    <xf numFmtId="0" fontId="75" fillId="0" borderId="153" xfId="46" applyFont="1" applyFill="1" applyBorder="1" applyAlignment="1">
      <alignment horizontal="center"/>
    </xf>
    <xf numFmtId="0" fontId="78" fillId="0" borderId="0" xfId="47" applyFont="1" applyAlignment="1">
      <alignment horizontal="left" vertical="center"/>
    </xf>
    <xf numFmtId="0" fontId="7" fillId="0" borderId="24" xfId="47" applyFont="1" applyBorder="1" applyAlignment="1">
      <alignment horizontal="center" vertical="center"/>
    </xf>
    <xf numFmtId="0" fontId="7" fillId="0" borderId="30" xfId="47" applyFont="1" applyBorder="1" applyAlignment="1">
      <alignment horizontal="center" vertical="center"/>
    </xf>
    <xf numFmtId="49" fontId="1" fillId="0" borderId="24" xfId="47" applyNumberFormat="1" applyFont="1" applyFill="1" applyBorder="1" applyAlignment="1">
      <alignment horizontal="center" vertical="center"/>
    </xf>
    <xf numFmtId="49" fontId="1" fillId="0" borderId="25" xfId="47" applyNumberFormat="1" applyFont="1" applyFill="1" applyBorder="1" applyAlignment="1">
      <alignment horizontal="center" vertical="center"/>
    </xf>
    <xf numFmtId="49" fontId="1" fillId="0" borderId="30" xfId="47" applyNumberFormat="1" applyFont="1" applyFill="1" applyBorder="1" applyAlignment="1">
      <alignment horizontal="center" vertical="center"/>
    </xf>
    <xf numFmtId="0" fontId="7" fillId="0" borderId="11" xfId="47" applyFont="1" applyBorder="1" applyAlignment="1">
      <alignment horizontal="center" vertical="center" textRotation="255" wrapText="1"/>
    </xf>
    <xf numFmtId="0" fontId="7" fillId="0" borderId="33" xfId="47" applyFont="1" applyBorder="1" applyAlignment="1">
      <alignment horizontal="center" vertical="center" textRotation="255" wrapText="1"/>
    </xf>
    <xf numFmtId="0" fontId="7" fillId="0" borderId="12" xfId="47" applyFont="1" applyBorder="1" applyAlignment="1">
      <alignment horizontal="center" vertical="center" textRotation="255" wrapText="1"/>
    </xf>
    <xf numFmtId="0" fontId="7" fillId="0" borderId="11" xfId="47" applyFont="1" applyBorder="1" applyAlignment="1">
      <alignment horizontal="center" vertical="center"/>
    </xf>
    <xf numFmtId="0" fontId="7" fillId="0" borderId="14" xfId="47" applyFont="1" applyBorder="1" applyAlignment="1">
      <alignment horizontal="center" vertical="center"/>
    </xf>
    <xf numFmtId="0" fontId="7" fillId="0" borderId="42" xfId="47" applyFont="1" applyBorder="1" applyAlignment="1">
      <alignment horizontal="center" vertical="center"/>
    </xf>
    <xf numFmtId="0" fontId="7" fillId="0" borderId="42" xfId="47" applyFont="1" applyBorder="1" applyAlignment="1"/>
    <xf numFmtId="0" fontId="7" fillId="0" borderId="17" xfId="47" applyFont="1" applyBorder="1" applyAlignment="1"/>
    <xf numFmtId="0" fontId="7" fillId="0" borderId="109" xfId="47" applyFont="1" applyBorder="1" applyAlignment="1">
      <alignment horizontal="center" vertical="center"/>
    </xf>
    <xf numFmtId="0" fontId="7" fillId="0" borderId="185" xfId="47" applyFont="1" applyBorder="1" applyAlignment="1">
      <alignment horizontal="center" vertical="center"/>
    </xf>
    <xf numFmtId="0" fontId="7" fillId="0" borderId="16" xfId="47" applyFont="1" applyBorder="1" applyAlignment="1">
      <alignment horizontal="center" vertical="center"/>
    </xf>
    <xf numFmtId="0" fontId="7" fillId="0" borderId="19" xfId="47" applyFont="1" applyBorder="1" applyAlignment="1">
      <alignment horizontal="center" vertical="center"/>
    </xf>
    <xf numFmtId="0" fontId="1" fillId="0" borderId="109" xfId="47" applyFont="1" applyBorder="1" applyAlignment="1">
      <alignment horizontal="center" vertical="center"/>
    </xf>
    <xf numFmtId="0" fontId="1" fillId="0" borderId="186" xfId="47" applyFont="1" applyBorder="1" applyAlignment="1">
      <alignment horizontal="center" vertical="center"/>
    </xf>
    <xf numFmtId="0" fontId="1" fillId="0" borderId="185" xfId="47" applyFont="1" applyBorder="1" applyAlignment="1">
      <alignment horizontal="center" vertical="center"/>
    </xf>
    <xf numFmtId="0" fontId="1" fillId="0" borderId="16" xfId="47" applyFont="1" applyBorder="1" applyAlignment="1">
      <alignment horizontal="center" vertical="center"/>
    </xf>
    <xf numFmtId="0" fontId="1" fillId="0" borderId="23" xfId="47" applyFont="1" applyBorder="1" applyAlignment="1">
      <alignment horizontal="center" vertical="center"/>
    </xf>
    <xf numFmtId="0" fontId="1" fillId="0" borderId="19" xfId="47" applyFont="1" applyBorder="1" applyAlignment="1">
      <alignment horizontal="center" vertical="center"/>
    </xf>
    <xf numFmtId="0" fontId="7" fillId="0" borderId="17" xfId="47" applyFont="1" applyBorder="1" applyAlignment="1">
      <alignment horizontal="center" vertical="center"/>
    </xf>
    <xf numFmtId="0" fontId="7" fillId="0" borderId="0" xfId="47" applyFont="1" applyBorder="1" applyAlignment="1">
      <alignment horizontal="center" vertical="center"/>
    </xf>
    <xf numFmtId="0" fontId="7" fillId="0" borderId="49" xfId="47" applyFont="1" applyBorder="1" applyAlignment="1">
      <alignment horizontal="center" vertical="center"/>
    </xf>
    <xf numFmtId="0" fontId="7" fillId="0" borderId="14" xfId="47" applyFont="1" applyBorder="1" applyAlignment="1">
      <alignment horizontal="left" vertical="top"/>
    </xf>
    <xf numFmtId="0" fontId="7" fillId="0" borderId="42" xfId="47" applyFont="1" applyBorder="1" applyAlignment="1">
      <alignment horizontal="left" vertical="top"/>
    </xf>
    <xf numFmtId="0" fontId="7" fillId="0" borderId="17" xfId="47" applyFont="1" applyBorder="1" applyAlignment="1">
      <alignment horizontal="left" vertical="top"/>
    </xf>
    <xf numFmtId="0" fontId="1" fillId="0" borderId="43" xfId="47" applyFont="1" applyBorder="1" applyAlignment="1">
      <alignment horizontal="left" vertical="center" indent="1"/>
    </xf>
    <xf numFmtId="0" fontId="1" fillId="0" borderId="0" xfId="47" applyFont="1" applyBorder="1" applyAlignment="1">
      <alignment horizontal="left" vertical="center" indent="1"/>
    </xf>
    <xf numFmtId="0" fontId="1" fillId="0" borderId="49" xfId="47" applyFont="1" applyBorder="1" applyAlignment="1">
      <alignment horizontal="left" vertical="center" indent="1"/>
    </xf>
    <xf numFmtId="0" fontId="1" fillId="0" borderId="16" xfId="47" applyFont="1" applyBorder="1" applyAlignment="1">
      <alignment horizontal="left" vertical="center" indent="1"/>
    </xf>
    <xf numFmtId="0" fontId="1" fillId="0" borderId="23" xfId="47" applyFont="1" applyBorder="1" applyAlignment="1">
      <alignment horizontal="left" vertical="center" indent="1"/>
    </xf>
    <xf numFmtId="0" fontId="1" fillId="0" borderId="19" xfId="47" applyFont="1" applyBorder="1" applyAlignment="1">
      <alignment horizontal="left" vertical="center" indent="1"/>
    </xf>
    <xf numFmtId="0" fontId="7" fillId="0" borderId="10" xfId="47" applyFont="1" applyBorder="1" applyAlignment="1">
      <alignment horizontal="center" vertical="center"/>
    </xf>
    <xf numFmtId="49" fontId="7" fillId="0" borderId="24" xfId="47" applyNumberFormat="1" applyFont="1" applyBorder="1" applyAlignment="1">
      <alignment horizontal="left" vertical="center" indent="1"/>
    </xf>
    <xf numFmtId="49" fontId="7" fillId="0" borderId="25" xfId="47" applyNumberFormat="1" applyFont="1" applyBorder="1" applyAlignment="1">
      <alignment horizontal="left" indent="1"/>
    </xf>
    <xf numFmtId="49" fontId="7" fillId="0" borderId="30" xfId="47" applyNumberFormat="1" applyFont="1" applyBorder="1" applyAlignment="1">
      <alignment horizontal="left" indent="1"/>
    </xf>
    <xf numFmtId="49" fontId="7" fillId="0" borderId="25" xfId="47" applyNumberFormat="1" applyFont="1" applyBorder="1" applyAlignment="1">
      <alignment horizontal="left" vertical="center" indent="1"/>
    </xf>
    <xf numFmtId="49" fontId="7" fillId="0" borderId="30" xfId="47" applyNumberFormat="1" applyFont="1" applyBorder="1" applyAlignment="1">
      <alignment horizontal="left" vertical="center" indent="1"/>
    </xf>
    <xf numFmtId="0" fontId="1" fillId="0" borderId="11" xfId="47" applyFont="1" applyBorder="1" applyAlignment="1">
      <alignment horizontal="center" vertical="center"/>
    </xf>
    <xf numFmtId="0" fontId="7" fillId="0" borderId="43" xfId="47" applyFont="1" applyBorder="1" applyAlignment="1">
      <alignment horizontal="center" vertical="center"/>
    </xf>
    <xf numFmtId="0" fontId="7" fillId="0" borderId="14" xfId="47" applyFont="1" applyBorder="1" applyAlignment="1">
      <alignment horizontal="left" vertical="center"/>
    </xf>
    <xf numFmtId="0" fontId="7" fillId="0" borderId="42" xfId="47" applyFont="1" applyBorder="1" applyAlignment="1">
      <alignment horizontal="left" vertical="center"/>
    </xf>
    <xf numFmtId="0" fontId="1" fillId="0" borderId="42" xfId="47" applyFont="1" applyBorder="1" applyAlignment="1"/>
    <xf numFmtId="0" fontId="1" fillId="0" borderId="17" xfId="47" applyFont="1" applyBorder="1" applyAlignment="1"/>
    <xf numFmtId="0" fontId="1" fillId="0" borderId="43" xfId="47" applyFont="1" applyBorder="1" applyAlignment="1">
      <alignment horizontal="left" vertical="center" wrapText="1" indent="1"/>
    </xf>
    <xf numFmtId="0" fontId="1" fillId="0" borderId="0" xfId="47" applyFont="1" applyBorder="1" applyAlignment="1">
      <alignment horizontal="left" vertical="center" wrapText="1" indent="1"/>
    </xf>
    <xf numFmtId="0" fontId="1" fillId="0" borderId="49" xfId="47" applyFont="1" applyBorder="1" applyAlignment="1">
      <alignment horizontal="left" vertical="center" wrapText="1" indent="1"/>
    </xf>
    <xf numFmtId="0" fontId="1" fillId="0" borderId="16" xfId="47" applyFont="1" applyBorder="1" applyAlignment="1">
      <alignment horizontal="left" vertical="center" wrapText="1" indent="1"/>
    </xf>
    <xf numFmtId="0" fontId="1" fillId="0" borderId="23" xfId="47" applyFont="1" applyBorder="1" applyAlignment="1">
      <alignment horizontal="left" vertical="center" wrapText="1" indent="1"/>
    </xf>
    <xf numFmtId="0" fontId="1" fillId="0" borderId="19" xfId="47" applyFont="1" applyBorder="1" applyAlignment="1">
      <alignment horizontal="left" vertical="center" wrapText="1" indent="1"/>
    </xf>
    <xf numFmtId="0" fontId="7" fillId="0" borderId="25" xfId="47" applyFont="1" applyBorder="1" applyAlignment="1">
      <alignment horizontal="center" vertical="center"/>
    </xf>
    <xf numFmtId="0" fontId="1" fillId="0" borderId="25" xfId="47" applyFont="1" applyBorder="1" applyAlignment="1">
      <alignment horizontal="center"/>
    </xf>
    <xf numFmtId="0" fontId="1" fillId="0" borderId="30" xfId="47" applyFont="1" applyBorder="1" applyAlignment="1">
      <alignment horizontal="center"/>
    </xf>
    <xf numFmtId="0" fontId="79" fillId="0" borderId="14" xfId="47" applyFont="1" applyBorder="1" applyAlignment="1">
      <alignment horizontal="distributed" vertical="center" wrapText="1"/>
    </xf>
    <xf numFmtId="0" fontId="79" fillId="0" borderId="42" xfId="47" applyFont="1" applyBorder="1"/>
    <xf numFmtId="0" fontId="79" fillId="0" borderId="17" xfId="47" applyFont="1" applyBorder="1"/>
    <xf numFmtId="0" fontId="79" fillId="0" borderId="43" xfId="47" applyFont="1" applyBorder="1"/>
    <xf numFmtId="0" fontId="79" fillId="0" borderId="0" xfId="47" applyFont="1" applyBorder="1"/>
    <xf numFmtId="0" fontId="79" fillId="0" borderId="49" xfId="47" applyFont="1" applyBorder="1"/>
    <xf numFmtId="0" fontId="79" fillId="0" borderId="16" xfId="47" applyFont="1" applyBorder="1"/>
    <xf numFmtId="0" fontId="79" fillId="0" borderId="23" xfId="47" applyFont="1" applyBorder="1"/>
    <xf numFmtId="0" fontId="79" fillId="0" borderId="19" xfId="47" applyFont="1" applyBorder="1"/>
    <xf numFmtId="0" fontId="7" fillId="0" borderId="10" xfId="47" applyFont="1" applyBorder="1" applyAlignment="1">
      <alignment horizontal="distributed" vertical="center" wrapText="1"/>
    </xf>
    <xf numFmtId="0" fontId="7" fillId="0" borderId="24" xfId="47" applyFont="1" applyBorder="1" applyAlignment="1">
      <alignment horizontal="left" vertical="center"/>
    </xf>
    <xf numFmtId="0" fontId="7" fillId="0" borderId="25" xfId="47" applyFont="1" applyBorder="1" applyAlignment="1">
      <alignment horizontal="left" vertical="center"/>
    </xf>
    <xf numFmtId="0" fontId="1" fillId="0" borderId="25" xfId="47" applyFont="1" applyBorder="1" applyAlignment="1"/>
    <xf numFmtId="0" fontId="1" fillId="0" borderId="30" xfId="47" applyFont="1" applyBorder="1" applyAlignment="1"/>
    <xf numFmtId="0" fontId="7" fillId="0" borderId="14" xfId="47" applyFont="1" applyBorder="1" applyAlignment="1">
      <alignment horizontal="distributed" vertical="center" wrapText="1"/>
    </xf>
    <xf numFmtId="0" fontId="7" fillId="0" borderId="42" xfId="47" applyFont="1" applyBorder="1" applyAlignment="1">
      <alignment horizontal="distributed" vertical="center" wrapText="1"/>
    </xf>
    <xf numFmtId="0" fontId="7" fillId="0" borderId="17" xfId="47" applyFont="1" applyBorder="1" applyAlignment="1">
      <alignment horizontal="distributed" vertical="center" wrapText="1"/>
    </xf>
    <xf numFmtId="0" fontId="7" fillId="0" borderId="16" xfId="47" applyFont="1" applyBorder="1" applyAlignment="1">
      <alignment horizontal="distributed" vertical="center" wrapText="1"/>
    </xf>
    <xf numFmtId="0" fontId="7" fillId="0" borderId="23" xfId="47" applyFont="1" applyBorder="1" applyAlignment="1">
      <alignment horizontal="distributed" vertical="center" wrapText="1"/>
    </xf>
    <xf numFmtId="0" fontId="7" fillId="0" borderId="19" xfId="47" applyFont="1" applyBorder="1" applyAlignment="1">
      <alignment horizontal="distributed" vertical="center" wrapText="1"/>
    </xf>
    <xf numFmtId="0" fontId="1" fillId="0" borderId="42" xfId="47" applyFont="1" applyBorder="1" applyAlignment="1">
      <alignment horizontal="center" vertical="center"/>
    </xf>
    <xf numFmtId="0" fontId="1" fillId="0" borderId="25" xfId="47" applyFont="1" applyBorder="1" applyAlignment="1">
      <alignment horizontal="center" vertical="center"/>
    </xf>
    <xf numFmtId="0" fontId="1" fillId="0" borderId="30" xfId="47" applyFont="1" applyBorder="1" applyAlignment="1">
      <alignment horizontal="center" vertical="center"/>
    </xf>
    <xf numFmtId="0" fontId="7" fillId="0" borderId="14" xfId="47" applyFont="1" applyBorder="1" applyAlignment="1">
      <alignment horizontal="distributed" vertical="center" indent="1" shrinkToFit="1"/>
    </xf>
    <xf numFmtId="0" fontId="7" fillId="0" borderId="42" xfId="47" applyFont="1" applyBorder="1" applyAlignment="1">
      <alignment horizontal="distributed" vertical="center" indent="1" shrinkToFit="1"/>
    </xf>
    <xf numFmtId="0" fontId="1" fillId="0" borderId="42" xfId="47" applyBorder="1" applyAlignment="1">
      <alignment horizontal="distributed" vertical="center" indent="1"/>
    </xf>
    <xf numFmtId="0" fontId="7" fillId="0" borderId="14" xfId="47" applyFont="1" applyBorder="1" applyAlignment="1">
      <alignment horizontal="center" vertical="center" wrapText="1"/>
    </xf>
    <xf numFmtId="0" fontId="7" fillId="0" borderId="17" xfId="47" applyFont="1" applyBorder="1" applyAlignment="1">
      <alignment horizontal="center" vertical="center" wrapText="1"/>
    </xf>
    <xf numFmtId="0" fontId="7" fillId="0" borderId="43" xfId="47" applyFont="1" applyBorder="1" applyAlignment="1">
      <alignment horizontal="center" vertical="center" wrapText="1"/>
    </xf>
    <xf numFmtId="0" fontId="7" fillId="0" borderId="49" xfId="47" applyFont="1" applyBorder="1" applyAlignment="1">
      <alignment horizontal="center" vertical="center" wrapText="1"/>
    </xf>
    <xf numFmtId="0" fontId="7" fillId="0" borderId="16" xfId="47" applyFont="1" applyBorder="1" applyAlignment="1">
      <alignment horizontal="center" vertical="center" wrapText="1"/>
    </xf>
    <xf numFmtId="0" fontId="7" fillId="0" borderId="19" xfId="47" applyFont="1" applyBorder="1" applyAlignment="1">
      <alignment horizontal="center" vertical="center" wrapText="1"/>
    </xf>
    <xf numFmtId="0" fontId="7" fillId="0" borderId="32" xfId="47" applyFont="1" applyBorder="1" applyAlignment="1">
      <alignment horizontal="center" vertical="center"/>
    </xf>
    <xf numFmtId="0" fontId="7" fillId="0" borderId="69" xfId="47" applyFont="1" applyBorder="1" applyAlignment="1">
      <alignment horizontal="center" vertical="center"/>
    </xf>
    <xf numFmtId="0" fontId="7" fillId="0" borderId="69" xfId="47" applyFont="1" applyBorder="1" applyAlignment="1">
      <alignment horizontal="center" vertical="center" shrinkToFit="1"/>
    </xf>
    <xf numFmtId="0" fontId="7" fillId="0" borderId="177" xfId="47" applyFont="1" applyBorder="1" applyAlignment="1">
      <alignment horizontal="center" vertical="center" shrinkToFit="1"/>
    </xf>
    <xf numFmtId="0" fontId="7" fillId="0" borderId="118" xfId="47" applyFont="1" applyBorder="1" applyAlignment="1">
      <alignment horizontal="center" vertical="center" shrinkToFit="1"/>
    </xf>
    <xf numFmtId="0" fontId="7" fillId="0" borderId="43" xfId="47" applyFont="1" applyBorder="1" applyAlignment="1">
      <alignment horizontal="left" vertical="top"/>
    </xf>
    <xf numFmtId="0" fontId="7" fillId="0" borderId="0" xfId="47" applyFont="1" applyBorder="1" applyAlignment="1">
      <alignment horizontal="left" vertical="top"/>
    </xf>
    <xf numFmtId="0" fontId="7" fillId="0" borderId="0" xfId="47" applyFont="1" applyBorder="1" applyAlignment="1"/>
    <xf numFmtId="0" fontId="7" fillId="0" borderId="49" xfId="47" applyFont="1" applyBorder="1" applyAlignment="1"/>
    <xf numFmtId="0" fontId="7" fillId="0" borderId="24" xfId="48" applyFont="1" applyFill="1" applyBorder="1" applyAlignment="1">
      <alignment horizontal="center" vertical="center"/>
    </xf>
    <xf numFmtId="0" fontId="7" fillId="0" borderId="30" xfId="48" applyFont="1" applyFill="1" applyBorder="1" applyAlignment="1">
      <alignment horizontal="center" vertical="center"/>
    </xf>
    <xf numFmtId="0" fontId="7" fillId="0" borderId="31" xfId="47" applyFont="1" applyBorder="1" applyAlignment="1">
      <alignment horizontal="center" vertical="center"/>
    </xf>
    <xf numFmtId="0" fontId="7" fillId="0" borderId="183" xfId="47" applyFont="1" applyBorder="1" applyAlignment="1">
      <alignment horizontal="center" vertical="center"/>
    </xf>
    <xf numFmtId="0" fontId="7" fillId="0" borderId="26" xfId="47" applyFont="1" applyBorder="1" applyAlignment="1">
      <alignment horizontal="center" vertical="center"/>
    </xf>
    <xf numFmtId="0" fontId="7" fillId="0" borderId="109" xfId="47" applyFont="1" applyBorder="1" applyAlignment="1">
      <alignment horizontal="center" vertical="center" shrinkToFit="1"/>
    </xf>
    <xf numFmtId="0" fontId="7" fillId="0" borderId="186" xfId="47" applyFont="1" applyBorder="1" applyAlignment="1">
      <alignment horizontal="center" vertical="center" shrinkToFit="1"/>
    </xf>
    <xf numFmtId="0" fontId="7" fillId="0" borderId="185" xfId="47" applyFont="1" applyBorder="1" applyAlignment="1">
      <alignment horizontal="center" vertical="center" shrinkToFit="1"/>
    </xf>
    <xf numFmtId="0" fontId="7" fillId="0" borderId="16" xfId="47" applyFont="1" applyBorder="1" applyAlignment="1">
      <alignment horizontal="center" vertical="center" shrinkToFit="1"/>
    </xf>
    <xf numFmtId="0" fontId="7" fillId="0" borderId="23" xfId="47" applyFont="1" applyBorder="1" applyAlignment="1">
      <alignment horizontal="center" vertical="center" shrinkToFit="1"/>
    </xf>
    <xf numFmtId="0" fontId="7" fillId="0" borderId="19" xfId="47" applyFont="1" applyBorder="1" applyAlignment="1">
      <alignment horizontal="center" vertical="center" shrinkToFit="1"/>
    </xf>
    <xf numFmtId="0" fontId="1" fillId="0" borderId="43" xfId="47" applyFont="1" applyBorder="1" applyAlignment="1">
      <alignment horizontal="left" vertical="top" wrapText="1" indent="1"/>
    </xf>
    <xf numFmtId="0" fontId="1" fillId="0" borderId="0" xfId="47" applyFont="1" applyBorder="1" applyAlignment="1">
      <alignment horizontal="left" vertical="top" wrapText="1" indent="1"/>
    </xf>
    <xf numFmtId="0" fontId="1" fillId="0" borderId="49" xfId="47" applyFont="1" applyBorder="1" applyAlignment="1">
      <alignment horizontal="left" vertical="top" wrapText="1" indent="1"/>
    </xf>
    <xf numFmtId="0" fontId="1" fillId="0" borderId="16" xfId="47" applyFont="1" applyBorder="1" applyAlignment="1">
      <alignment horizontal="left" vertical="top" wrapText="1" indent="1"/>
    </xf>
    <xf numFmtId="0" fontId="1" fillId="0" borderId="23" xfId="47" applyFont="1" applyBorder="1" applyAlignment="1">
      <alignment horizontal="left" vertical="top" wrapText="1" indent="1"/>
    </xf>
    <xf numFmtId="0" fontId="1" fillId="0" borderId="19" xfId="47" applyFont="1" applyBorder="1" applyAlignment="1">
      <alignment horizontal="left" vertical="top" wrapText="1" indent="1"/>
    </xf>
    <xf numFmtId="0" fontId="7" fillId="0" borderId="14" xfId="47" applyFont="1" applyBorder="1" applyAlignment="1">
      <alignment horizontal="distributed" vertical="center" indent="1"/>
    </xf>
    <xf numFmtId="0" fontId="7" fillId="0" borderId="42" xfId="47" applyFont="1" applyBorder="1" applyAlignment="1">
      <alignment horizontal="distributed" vertical="center" indent="1"/>
    </xf>
    <xf numFmtId="0" fontId="7" fillId="0" borderId="17" xfId="47" applyFont="1" applyBorder="1" applyAlignment="1">
      <alignment horizontal="distributed" vertical="center" indent="1"/>
    </xf>
    <xf numFmtId="0" fontId="7" fillId="0" borderId="43" xfId="47" applyFont="1" applyBorder="1" applyAlignment="1">
      <alignment horizontal="distributed" vertical="center" indent="1"/>
    </xf>
    <xf numFmtId="0" fontId="7" fillId="0" borderId="0" xfId="47" applyFont="1" applyBorder="1" applyAlignment="1">
      <alignment horizontal="distributed" vertical="center" indent="1"/>
    </xf>
    <xf numFmtId="0" fontId="7" fillId="0" borderId="49" xfId="47" applyFont="1" applyBorder="1" applyAlignment="1">
      <alignment horizontal="distributed" vertical="center" indent="1"/>
    </xf>
    <xf numFmtId="0" fontId="7" fillId="0" borderId="24" xfId="47" applyFont="1" applyBorder="1" applyAlignment="1">
      <alignment horizontal="center" vertical="center" shrinkToFit="1"/>
    </xf>
    <xf numFmtId="0" fontId="7" fillId="0" borderId="25" xfId="47" applyFont="1" applyBorder="1" applyAlignment="1">
      <alignment horizontal="center" vertical="center" shrinkToFit="1"/>
    </xf>
    <xf numFmtId="0" fontId="7" fillId="0" borderId="30" xfId="47" applyFont="1" applyBorder="1" applyAlignment="1">
      <alignment horizontal="center" vertical="center" shrinkToFit="1"/>
    </xf>
    <xf numFmtId="0" fontId="7" fillId="0" borderId="10" xfId="47" applyFont="1" applyBorder="1" applyAlignment="1">
      <alignment horizontal="center" vertical="center" shrinkToFit="1"/>
    </xf>
    <xf numFmtId="0" fontId="1" fillId="0" borderId="26" xfId="47" applyBorder="1"/>
    <xf numFmtId="0" fontId="7" fillId="24" borderId="14" xfId="47" applyFont="1" applyFill="1" applyBorder="1" applyAlignment="1">
      <alignment horizontal="center" vertical="center" shrinkToFit="1"/>
    </xf>
    <xf numFmtId="0" fontId="7" fillId="24" borderId="42" xfId="47" applyFont="1" applyFill="1" applyBorder="1" applyAlignment="1">
      <alignment horizontal="center" vertical="center" shrinkToFit="1"/>
    </xf>
    <xf numFmtId="0" fontId="7" fillId="24" borderId="17" xfId="47" applyFont="1" applyFill="1" applyBorder="1" applyAlignment="1">
      <alignment horizontal="center" vertical="center" shrinkToFit="1"/>
    </xf>
    <xf numFmtId="0" fontId="7" fillId="24" borderId="24" xfId="47" applyFont="1" applyFill="1" applyBorder="1" applyAlignment="1">
      <alignment horizontal="center" vertical="center"/>
    </xf>
    <xf numFmtId="0" fontId="7" fillId="24" borderId="25" xfId="47" applyFont="1" applyFill="1" applyBorder="1" applyAlignment="1">
      <alignment horizontal="center" vertical="center"/>
    </xf>
    <xf numFmtId="0" fontId="7" fillId="24" borderId="30" xfId="47" applyFont="1" applyFill="1" applyBorder="1" applyAlignment="1">
      <alignment horizontal="center" vertical="center"/>
    </xf>
    <xf numFmtId="0" fontId="7" fillId="0" borderId="23" xfId="47" applyFont="1" applyBorder="1" applyAlignment="1">
      <alignment horizontal="center" vertical="center"/>
    </xf>
    <xf numFmtId="0" fontId="7" fillId="0" borderId="14" xfId="47" applyFont="1" applyBorder="1" applyAlignment="1">
      <alignment horizontal="distributed" vertical="center" wrapText="1" indent="1" shrinkToFit="1"/>
    </xf>
    <xf numFmtId="0" fontId="7" fillId="0" borderId="42" xfId="47" applyFont="1" applyBorder="1" applyAlignment="1">
      <alignment horizontal="distributed" vertical="center" wrapText="1" indent="1" shrinkToFit="1"/>
    </xf>
    <xf numFmtId="0" fontId="7" fillId="0" borderId="17" xfId="47" applyFont="1" applyBorder="1" applyAlignment="1">
      <alignment horizontal="distributed" vertical="center" wrapText="1" indent="1" shrinkToFit="1"/>
    </xf>
    <xf numFmtId="0" fontId="7" fillId="0" borderId="43" xfId="47" applyFont="1" applyBorder="1" applyAlignment="1">
      <alignment horizontal="distributed" vertical="center" wrapText="1" indent="1" shrinkToFit="1"/>
    </xf>
    <xf numFmtId="0" fontId="7" fillId="0" borderId="0" xfId="47" applyFont="1" applyBorder="1" applyAlignment="1">
      <alignment horizontal="distributed" vertical="center" wrapText="1" indent="1" shrinkToFit="1"/>
    </xf>
    <xf numFmtId="0" fontId="7" fillId="0" borderId="49" xfId="47" applyFont="1" applyBorder="1" applyAlignment="1">
      <alignment horizontal="distributed" vertical="center" wrapText="1" indent="1" shrinkToFit="1"/>
    </xf>
    <xf numFmtId="0" fontId="11" fillId="0" borderId="14" xfId="47" applyFont="1" applyFill="1" applyBorder="1" applyAlignment="1">
      <alignment horizontal="center" vertical="center"/>
    </xf>
    <xf numFmtId="0" fontId="11" fillId="0" borderId="42" xfId="47" applyFont="1" applyFill="1" applyBorder="1" applyAlignment="1">
      <alignment horizontal="center" vertical="center"/>
    </xf>
    <xf numFmtId="0" fontId="11" fillId="0" borderId="16" xfId="47" applyFont="1" applyFill="1" applyBorder="1" applyAlignment="1">
      <alignment horizontal="center" vertical="center"/>
    </xf>
    <xf numFmtId="0" fontId="11" fillId="0" borderId="23" xfId="47" applyFont="1" applyFill="1" applyBorder="1" applyAlignment="1">
      <alignment horizontal="center" vertical="center"/>
    </xf>
    <xf numFmtId="0" fontId="7" fillId="0" borderId="14" xfId="47" applyFont="1" applyFill="1" applyBorder="1" applyAlignment="1">
      <alignment horizontal="center" vertical="center" wrapText="1"/>
    </xf>
    <xf numFmtId="0" fontId="7" fillId="0" borderId="17" xfId="47" applyFont="1" applyFill="1" applyBorder="1" applyAlignment="1">
      <alignment horizontal="center" vertical="center"/>
    </xf>
    <xf numFmtId="0" fontId="7" fillId="0" borderId="16" xfId="47" applyFont="1" applyFill="1" applyBorder="1" applyAlignment="1">
      <alignment horizontal="center" vertical="center"/>
    </xf>
    <xf numFmtId="0" fontId="7" fillId="0" borderId="19" xfId="47" applyFont="1" applyFill="1" applyBorder="1" applyAlignment="1">
      <alignment horizontal="center" vertical="center"/>
    </xf>
    <xf numFmtId="0" fontId="11" fillId="0" borderId="162" xfId="47" applyFont="1" applyFill="1" applyBorder="1" applyAlignment="1">
      <alignment horizontal="center" vertical="center"/>
    </xf>
    <xf numFmtId="0" fontId="11" fillId="0" borderId="174" xfId="47" applyFont="1" applyFill="1" applyBorder="1" applyAlignment="1">
      <alignment horizontal="center" vertical="center"/>
    </xf>
    <xf numFmtId="0" fontId="11" fillId="0" borderId="79" xfId="47" applyFont="1" applyFill="1" applyBorder="1" applyAlignment="1">
      <alignment horizontal="center" vertical="center"/>
    </xf>
    <xf numFmtId="0" fontId="7" fillId="0" borderId="54" xfId="47" applyFont="1" applyFill="1" applyBorder="1" applyAlignment="1">
      <alignment horizontal="center" vertical="center"/>
    </xf>
    <xf numFmtId="0" fontId="7" fillId="0" borderId="35" xfId="47" applyFont="1" applyFill="1" applyBorder="1" applyAlignment="1">
      <alignment horizontal="center" vertical="center"/>
    </xf>
    <xf numFmtId="0" fontId="7" fillId="24" borderId="14" xfId="47" applyFont="1" applyFill="1" applyBorder="1" applyAlignment="1">
      <alignment horizontal="center" vertical="center"/>
    </xf>
    <xf numFmtId="0" fontId="7" fillId="24" borderId="42" xfId="47" applyFont="1" applyFill="1" applyBorder="1" applyAlignment="1">
      <alignment horizontal="center" vertical="center"/>
    </xf>
    <xf numFmtId="0" fontId="7" fillId="24" borderId="17" xfId="47" applyFont="1" applyFill="1" applyBorder="1" applyAlignment="1">
      <alignment horizontal="center" vertical="center"/>
    </xf>
    <xf numFmtId="0" fontId="7" fillId="24" borderId="11" xfId="47" applyFont="1" applyFill="1" applyBorder="1" applyAlignment="1">
      <alignment horizontal="center" vertical="center"/>
    </xf>
    <xf numFmtId="0" fontId="7" fillId="0" borderId="43" xfId="47" applyFont="1" applyFill="1" applyBorder="1" applyAlignment="1">
      <alignment horizontal="center" vertical="center" shrinkToFit="1"/>
    </xf>
    <xf numFmtId="0" fontId="7" fillId="0" borderId="0" xfId="47" applyFont="1" applyFill="1" applyBorder="1" applyAlignment="1">
      <alignment horizontal="center" vertical="center" shrinkToFit="1"/>
    </xf>
    <xf numFmtId="0" fontId="7" fillId="0" borderId="49" xfId="47" applyFont="1" applyFill="1" applyBorder="1" applyAlignment="1">
      <alignment horizontal="center" vertical="center" shrinkToFit="1"/>
    </xf>
    <xf numFmtId="0" fontId="11" fillId="0" borderId="176" xfId="47" applyFont="1" applyFill="1" applyBorder="1" applyAlignment="1">
      <alignment horizontal="center" vertical="center"/>
    </xf>
    <xf numFmtId="0" fontId="11" fillId="0" borderId="69" xfId="47" applyFont="1" applyBorder="1" applyAlignment="1">
      <alignment horizontal="center" vertical="center"/>
    </xf>
    <xf numFmtId="0" fontId="11" fillId="0" borderId="118" xfId="47" applyFont="1" applyBorder="1" applyAlignment="1">
      <alignment horizontal="center" vertical="center"/>
    </xf>
    <xf numFmtId="0" fontId="11" fillId="0" borderId="174" xfId="47" applyFont="1" applyBorder="1" applyAlignment="1">
      <alignment horizontal="center" vertical="center"/>
    </xf>
    <xf numFmtId="0" fontId="11" fillId="0" borderId="79" xfId="47" applyFont="1" applyBorder="1" applyAlignment="1">
      <alignment horizontal="center" vertical="center"/>
    </xf>
    <xf numFmtId="0" fontId="7" fillId="0" borderId="16" xfId="47" applyFont="1" applyFill="1" applyBorder="1" applyAlignment="1">
      <alignment horizontal="center" vertical="center" shrinkToFit="1"/>
    </xf>
    <xf numFmtId="0" fontId="7" fillId="0" borderId="23" xfId="47" applyFont="1" applyFill="1" applyBorder="1" applyAlignment="1">
      <alignment horizontal="center" vertical="center" shrinkToFit="1"/>
    </xf>
    <xf numFmtId="0" fontId="7" fillId="0" borderId="19" xfId="47" applyFont="1" applyFill="1" applyBorder="1" applyAlignment="1">
      <alignment horizontal="center" vertical="center" shrinkToFit="1"/>
    </xf>
    <xf numFmtId="0" fontId="11" fillId="0" borderId="178" xfId="47" applyFont="1" applyFill="1" applyBorder="1" applyAlignment="1">
      <alignment horizontal="center" vertical="center"/>
    </xf>
    <xf numFmtId="0" fontId="11" fillId="0" borderId="54" xfId="47" applyFont="1" applyFill="1" applyBorder="1" applyAlignment="1">
      <alignment horizontal="center" vertical="center"/>
    </xf>
    <xf numFmtId="0" fontId="11" fillId="0" borderId="180" xfId="47" applyFont="1" applyFill="1" applyBorder="1" applyAlignment="1">
      <alignment horizontal="center" vertical="center"/>
    </xf>
    <xf numFmtId="0" fontId="11" fillId="0" borderId="34" xfId="47" applyFont="1" applyBorder="1" applyAlignment="1">
      <alignment horizontal="center" vertical="center"/>
    </xf>
    <xf numFmtId="0" fontId="11" fillId="0" borderId="124" xfId="47" applyFont="1" applyBorder="1" applyAlignment="1">
      <alignment horizontal="center" vertical="center"/>
    </xf>
    <xf numFmtId="0" fontId="11" fillId="0" borderId="54" xfId="47" applyFont="1" applyBorder="1" applyAlignment="1">
      <alignment horizontal="center" vertical="center"/>
    </xf>
    <xf numFmtId="0" fontId="11" fillId="0" borderId="35" xfId="47" applyFont="1" applyBorder="1" applyAlignment="1">
      <alignment horizontal="center" vertical="center"/>
    </xf>
    <xf numFmtId="0" fontId="7" fillId="0" borderId="14" xfId="47" applyFont="1" applyBorder="1" applyAlignment="1">
      <alignment horizontal="distributed" vertical="center" wrapText="1" indent="1"/>
    </xf>
    <xf numFmtId="0" fontId="7" fillId="0" borderId="42" xfId="47" applyFont="1" applyBorder="1" applyAlignment="1">
      <alignment horizontal="distributed" vertical="center" wrapText="1" indent="1"/>
    </xf>
    <xf numFmtId="0" fontId="7" fillId="0" borderId="17" xfId="47" applyFont="1" applyBorder="1" applyAlignment="1">
      <alignment horizontal="distributed" vertical="center" wrapText="1" indent="1"/>
    </xf>
    <xf numFmtId="0" fontId="7" fillId="0" borderId="188" xfId="47" applyFont="1" applyBorder="1" applyAlignment="1">
      <alignment horizontal="center" vertical="center"/>
    </xf>
    <xf numFmtId="0" fontId="7" fillId="0" borderId="189" xfId="47" applyFont="1" applyBorder="1" applyAlignment="1">
      <alignment horizontal="center" vertical="center"/>
    </xf>
    <xf numFmtId="0" fontId="79" fillId="0" borderId="43" xfId="47" applyFont="1" applyBorder="1" applyAlignment="1">
      <alignment horizontal="left" vertical="center"/>
    </xf>
    <xf numFmtId="0" fontId="79" fillId="0" borderId="0" xfId="47" applyFont="1" applyBorder="1" applyAlignment="1">
      <alignment horizontal="left" vertical="center"/>
    </xf>
    <xf numFmtId="0" fontId="79" fillId="0" borderId="49" xfId="47" applyFont="1" applyBorder="1" applyAlignment="1">
      <alignment horizontal="left" vertical="center"/>
    </xf>
    <xf numFmtId="0" fontId="7" fillId="0" borderId="177" xfId="47" applyFont="1" applyBorder="1" applyAlignment="1">
      <alignment horizontal="center" vertical="center"/>
    </xf>
    <xf numFmtId="0" fontId="7" fillId="0" borderId="118" xfId="47" applyFont="1" applyBorder="1" applyAlignment="1">
      <alignment horizontal="center" vertical="center"/>
    </xf>
    <xf numFmtId="0" fontId="7" fillId="0" borderId="175" xfId="47" applyFont="1" applyBorder="1" applyAlignment="1">
      <alignment horizontal="center" vertical="center"/>
    </xf>
    <xf numFmtId="0" fontId="7" fillId="0" borderId="176" xfId="47" applyFont="1" applyBorder="1" applyAlignment="1">
      <alignment horizontal="center" vertical="center"/>
    </xf>
    <xf numFmtId="0" fontId="79" fillId="0" borderId="16" xfId="47" applyFont="1" applyBorder="1" applyAlignment="1">
      <alignment horizontal="left" vertical="center"/>
    </xf>
    <xf numFmtId="0" fontId="79" fillId="0" borderId="23" xfId="47" applyFont="1" applyBorder="1" applyAlignment="1">
      <alignment horizontal="left" vertical="center"/>
    </xf>
    <xf numFmtId="0" fontId="79" fillId="0" borderId="19" xfId="47" applyFont="1" applyBorder="1" applyAlignment="1">
      <alignment horizontal="left" vertical="center"/>
    </xf>
    <xf numFmtId="0" fontId="7" fillId="0" borderId="34" xfId="47" applyFont="1" applyBorder="1" applyAlignment="1">
      <alignment horizontal="center" vertical="center"/>
    </xf>
    <xf numFmtId="0" fontId="7" fillId="0" borderId="181" xfId="47" applyFont="1" applyBorder="1" applyAlignment="1">
      <alignment horizontal="center" vertical="center"/>
    </xf>
    <xf numFmtId="0" fontId="7" fillId="0" borderId="124" xfId="47" applyFont="1" applyBorder="1" applyAlignment="1">
      <alignment horizontal="center" vertical="center"/>
    </xf>
    <xf numFmtId="0" fontId="7" fillId="0" borderId="179" xfId="47" applyFont="1" applyBorder="1" applyAlignment="1">
      <alignment horizontal="center" vertical="center"/>
    </xf>
    <xf numFmtId="0" fontId="7" fillId="0" borderId="180" xfId="47" applyFont="1" applyBorder="1" applyAlignment="1">
      <alignment horizontal="center" vertical="center"/>
    </xf>
    <xf numFmtId="0" fontId="7" fillId="0" borderId="14" xfId="49" applyFont="1" applyFill="1" applyBorder="1" applyAlignment="1">
      <alignment horizontal="center" vertical="center"/>
    </xf>
    <xf numFmtId="0" fontId="7" fillId="0" borderId="17" xfId="49" applyFont="1" applyFill="1" applyBorder="1" applyAlignment="1">
      <alignment horizontal="center" vertical="center"/>
    </xf>
    <xf numFmtId="0" fontId="7" fillId="0" borderId="43" xfId="49" applyFont="1" applyFill="1" applyBorder="1" applyAlignment="1">
      <alignment horizontal="center" vertical="center"/>
    </xf>
    <xf numFmtId="0" fontId="7" fillId="0" borderId="49" xfId="49" applyFont="1" applyFill="1" applyBorder="1" applyAlignment="1">
      <alignment horizontal="center" vertical="center"/>
    </xf>
    <xf numFmtId="0" fontId="7" fillId="0" borderId="108" xfId="49" applyFont="1" applyFill="1" applyBorder="1" applyAlignment="1">
      <alignment horizontal="center" vertical="center"/>
    </xf>
    <xf numFmtId="0" fontId="7" fillId="0" borderId="190" xfId="49" applyFont="1" applyFill="1" applyBorder="1" applyAlignment="1">
      <alignment horizontal="center" vertical="center"/>
    </xf>
    <xf numFmtId="0" fontId="7" fillId="0" borderId="32" xfId="49" applyFont="1" applyFill="1" applyBorder="1" applyAlignment="1">
      <alignment horizontal="center" vertical="center"/>
    </xf>
    <xf numFmtId="0" fontId="7" fillId="0" borderId="158" xfId="49" applyFont="1" applyFill="1" applyBorder="1" applyAlignment="1">
      <alignment horizontal="center" vertical="center"/>
    </xf>
    <xf numFmtId="0" fontId="7" fillId="0" borderId="187" xfId="49" applyFont="1" applyFill="1" applyBorder="1" applyAlignment="1">
      <alignment horizontal="center" vertical="center"/>
    </xf>
    <xf numFmtId="0" fontId="7" fillId="0" borderId="107" xfId="49" applyFont="1" applyFill="1" applyBorder="1" applyAlignment="1">
      <alignment horizontal="center" vertical="center"/>
    </xf>
    <xf numFmtId="0" fontId="7" fillId="0" borderId="178" xfId="49" applyFont="1" applyFill="1" applyBorder="1" applyAlignment="1">
      <alignment horizontal="center" vertical="center"/>
    </xf>
    <xf numFmtId="0" fontId="7" fillId="0" borderId="54" xfId="49" applyFont="1" applyFill="1" applyBorder="1" applyAlignment="1">
      <alignment horizontal="center" vertical="center"/>
    </xf>
    <xf numFmtId="0" fontId="7" fillId="0" borderId="35" xfId="49" applyFont="1" applyFill="1" applyBorder="1" applyAlignment="1">
      <alignment horizontal="center" vertical="center"/>
    </xf>
    <xf numFmtId="0" fontId="7" fillId="0" borderId="16" xfId="49" applyFont="1" applyFill="1" applyBorder="1" applyAlignment="1">
      <alignment horizontal="center" vertical="center"/>
    </xf>
    <xf numFmtId="0" fontId="7" fillId="0" borderId="19" xfId="49" applyFont="1" applyFill="1" applyBorder="1" applyAlignment="1">
      <alignment horizontal="center" vertical="center"/>
    </xf>
    <xf numFmtId="0" fontId="7" fillId="0" borderId="13" xfId="49" applyFont="1" applyFill="1" applyBorder="1" applyAlignment="1">
      <alignment horizontal="center" vertical="center"/>
    </xf>
    <xf numFmtId="0" fontId="7" fillId="0" borderId="14" xfId="49" applyFont="1" applyFill="1" applyBorder="1" applyAlignment="1">
      <alignment horizontal="center" vertical="center" shrinkToFit="1"/>
    </xf>
    <xf numFmtId="0" fontId="7" fillId="0" borderId="17" xfId="49" applyFont="1" applyFill="1" applyBorder="1" applyAlignment="1">
      <alignment horizontal="center" vertical="center" shrinkToFit="1"/>
    </xf>
    <xf numFmtId="0" fontId="7" fillId="0" borderId="108" xfId="49" applyFont="1" applyFill="1" applyBorder="1" applyAlignment="1">
      <alignment horizontal="center" vertical="center" shrinkToFit="1"/>
    </xf>
    <xf numFmtId="0" fontId="7" fillId="0" borderId="190" xfId="49" applyFont="1" applyFill="1" applyBorder="1" applyAlignment="1">
      <alignment horizontal="center" vertical="center" shrinkToFit="1"/>
    </xf>
    <xf numFmtId="0" fontId="7" fillId="0" borderId="16" xfId="47" applyFont="1" applyBorder="1" applyAlignment="1">
      <alignment horizontal="distributed" vertical="center" indent="1"/>
    </xf>
    <xf numFmtId="0" fontId="7" fillId="0" borderId="23" xfId="47" applyFont="1" applyBorder="1" applyAlignment="1">
      <alignment horizontal="distributed" vertical="center" indent="1"/>
    </xf>
    <xf numFmtId="0" fontId="7" fillId="0" borderId="19" xfId="47" applyFont="1" applyBorder="1" applyAlignment="1">
      <alignment horizontal="distributed" vertical="center" indent="1"/>
    </xf>
    <xf numFmtId="0" fontId="7" fillId="0" borderId="36" xfId="49" applyFont="1" applyFill="1" applyBorder="1" applyAlignment="1">
      <alignment horizontal="center" vertical="center"/>
    </xf>
    <xf numFmtId="0" fontId="7" fillId="0" borderId="34" xfId="49" applyFont="1" applyFill="1" applyBorder="1" applyAlignment="1">
      <alignment horizontal="center" vertical="center"/>
    </xf>
    <xf numFmtId="0" fontId="7" fillId="0" borderId="124" xfId="49" applyFont="1" applyFill="1" applyBorder="1" applyAlignment="1">
      <alignment horizontal="center" vertical="center"/>
    </xf>
    <xf numFmtId="0" fontId="1" fillId="0" borderId="25" xfId="47" applyFont="1" applyBorder="1" applyAlignment="1">
      <alignment horizontal="center" vertical="center" shrinkToFit="1"/>
    </xf>
    <xf numFmtId="0" fontId="1" fillId="0" borderId="30" xfId="47" applyFont="1" applyBorder="1" applyAlignment="1">
      <alignment horizontal="center" vertical="center" shrinkToFit="1"/>
    </xf>
    <xf numFmtId="0" fontId="1" fillId="0" borderId="25" xfId="47" applyFont="1" applyBorder="1" applyAlignment="1">
      <alignment vertical="center"/>
    </xf>
    <xf numFmtId="0" fontId="1" fillId="0" borderId="30" xfId="47" applyFont="1" applyBorder="1" applyAlignment="1">
      <alignment vertical="center"/>
    </xf>
    <xf numFmtId="0" fontId="7" fillId="0" borderId="24" xfId="47" applyFont="1" applyBorder="1" applyAlignment="1">
      <alignment horizontal="distributed" vertical="center" indent="1"/>
    </xf>
    <xf numFmtId="0" fontId="7" fillId="0" borderId="25" xfId="47" applyFont="1" applyBorder="1" applyAlignment="1">
      <alignment horizontal="distributed" vertical="center" indent="1"/>
    </xf>
    <xf numFmtId="0" fontId="7" fillId="0" borderId="30" xfId="47" applyFont="1" applyBorder="1" applyAlignment="1">
      <alignment horizontal="distributed" vertical="center" indent="1"/>
    </xf>
    <xf numFmtId="0" fontId="7" fillId="24" borderId="24" xfId="47" applyFont="1" applyFill="1" applyBorder="1" applyAlignment="1">
      <alignment horizontal="distributed" vertical="center" indent="1"/>
    </xf>
    <xf numFmtId="0" fontId="7" fillId="24" borderId="25" xfId="47" applyFont="1" applyFill="1" applyBorder="1" applyAlignment="1">
      <alignment horizontal="distributed" vertical="center" indent="1"/>
    </xf>
    <xf numFmtId="0" fontId="7" fillId="24" borderId="30" xfId="47" applyFont="1" applyFill="1" applyBorder="1" applyAlignment="1">
      <alignment horizontal="distributed" vertical="center" indent="1"/>
    </xf>
    <xf numFmtId="0" fontId="1" fillId="24" borderId="25" xfId="47" applyFont="1" applyFill="1" applyBorder="1" applyAlignment="1">
      <alignment vertical="center"/>
    </xf>
    <xf numFmtId="0" fontId="1" fillId="24" borderId="30" xfId="47" applyFont="1" applyFill="1" applyBorder="1" applyAlignment="1">
      <alignment vertical="center"/>
    </xf>
    <xf numFmtId="0" fontId="1" fillId="0" borderId="25" xfId="47" applyFont="1" applyBorder="1" applyAlignment="1">
      <alignment horizontal="distributed" vertical="center" indent="1"/>
    </xf>
    <xf numFmtId="0" fontId="1" fillId="0" borderId="30" xfId="47" applyFont="1" applyBorder="1" applyAlignment="1">
      <alignment horizontal="distributed" vertical="center" indent="1"/>
    </xf>
    <xf numFmtId="0" fontId="7" fillId="0" borderId="14" xfId="47" applyFont="1" applyBorder="1" applyAlignment="1">
      <alignment vertical="center"/>
    </xf>
    <xf numFmtId="0" fontId="7" fillId="0" borderId="42" xfId="47" applyFont="1" applyBorder="1" applyAlignment="1">
      <alignment vertical="center"/>
    </xf>
    <xf numFmtId="0" fontId="7" fillId="0" borderId="17" xfId="47" applyFont="1" applyBorder="1" applyAlignment="1">
      <alignment vertical="center"/>
    </xf>
    <xf numFmtId="0" fontId="7" fillId="0" borderId="33" xfId="47" applyFont="1" applyBorder="1" applyAlignment="1">
      <alignment horizontal="center" vertical="center"/>
    </xf>
    <xf numFmtId="0" fontId="7" fillId="0" borderId="24" xfId="47" applyFont="1" applyBorder="1" applyAlignment="1">
      <alignment vertical="center"/>
    </xf>
    <xf numFmtId="0" fontId="7" fillId="0" borderId="25" xfId="47" applyFont="1" applyBorder="1" applyAlignment="1">
      <alignment vertical="center"/>
    </xf>
    <xf numFmtId="0" fontId="7" fillId="0" borderId="30" xfId="47" applyFont="1" applyBorder="1" applyAlignment="1">
      <alignment vertical="center"/>
    </xf>
    <xf numFmtId="0" fontId="7" fillId="0" borderId="11" xfId="47" applyFont="1" applyBorder="1" applyAlignment="1">
      <alignment horizontal="center" vertical="center" textRotation="255"/>
    </xf>
    <xf numFmtId="0" fontId="7" fillId="0" borderId="33" xfId="47" applyFont="1" applyBorder="1" applyAlignment="1">
      <alignment horizontal="center" vertical="center" textRotation="255"/>
    </xf>
    <xf numFmtId="0" fontId="7" fillId="0" borderId="12" xfId="47" applyFont="1" applyBorder="1" applyAlignment="1">
      <alignment horizontal="center" vertical="center" textRotation="255"/>
    </xf>
    <xf numFmtId="0" fontId="79" fillId="0" borderId="43" xfId="47" applyFont="1" applyBorder="1" applyAlignment="1">
      <alignment horizontal="center" vertical="center"/>
    </xf>
    <xf numFmtId="0" fontId="79" fillId="0" borderId="0" xfId="47" applyFont="1" applyBorder="1" applyAlignment="1">
      <alignment horizontal="center" vertical="center"/>
    </xf>
    <xf numFmtId="0" fontId="79" fillId="0" borderId="49" xfId="47" applyFont="1" applyBorder="1" applyAlignment="1">
      <alignment horizontal="center" vertical="center"/>
    </xf>
    <xf numFmtId="0" fontId="7" fillId="0" borderId="187" xfId="47" applyFont="1" applyBorder="1" applyAlignment="1">
      <alignment horizontal="left" vertical="center"/>
    </xf>
    <xf numFmtId="0" fontId="7" fillId="0" borderId="107" xfId="47" applyFont="1" applyBorder="1" applyAlignment="1">
      <alignment horizontal="left" vertical="center"/>
    </xf>
    <xf numFmtId="0" fontId="79" fillId="0" borderId="16" xfId="47" applyFont="1" applyBorder="1" applyAlignment="1">
      <alignment horizontal="center" vertical="center"/>
    </xf>
    <xf numFmtId="0" fontId="79" fillId="0" borderId="23" xfId="47" applyFont="1" applyBorder="1" applyAlignment="1">
      <alignment horizontal="center" vertical="center"/>
    </xf>
    <xf numFmtId="0" fontId="79" fillId="0" borderId="19" xfId="47" applyFont="1" applyBorder="1" applyAlignment="1">
      <alignment horizontal="center" vertical="center"/>
    </xf>
    <xf numFmtId="0" fontId="11" fillId="0" borderId="35" xfId="47" applyFont="1" applyFill="1" applyBorder="1" applyAlignment="1">
      <alignment horizontal="center" vertical="center"/>
    </xf>
    <xf numFmtId="0" fontId="7" fillId="0" borderId="54" xfId="47" applyFont="1" applyBorder="1" applyAlignment="1">
      <alignment horizontal="left" vertical="center"/>
    </xf>
    <xf numFmtId="0" fontId="7" fillId="0" borderId="35" xfId="47" applyFont="1" applyBorder="1" applyAlignment="1">
      <alignment horizontal="left" vertical="center"/>
    </xf>
    <xf numFmtId="0" fontId="7" fillId="0" borderId="24" xfId="47" applyFont="1" applyBorder="1" applyAlignment="1">
      <alignment horizontal="left" vertical="center" wrapText="1" indent="1"/>
    </xf>
    <xf numFmtId="0" fontId="7" fillId="0" borderId="25" xfId="47" applyFont="1" applyBorder="1" applyAlignment="1">
      <alignment horizontal="left" vertical="center" wrapText="1" indent="1"/>
    </xf>
    <xf numFmtId="0" fontId="1" fillId="0" borderId="25" xfId="47" applyFont="1" applyBorder="1" applyAlignment="1">
      <alignment horizontal="left" vertical="center" wrapText="1" indent="1"/>
    </xf>
    <xf numFmtId="0" fontId="1" fillId="0" borderId="30" xfId="47" applyFont="1" applyBorder="1" applyAlignment="1">
      <alignment horizontal="left" vertical="center" wrapText="1" indent="1"/>
    </xf>
    <xf numFmtId="0" fontId="7" fillId="0" borderId="14" xfId="47" applyFont="1" applyBorder="1" applyAlignment="1">
      <alignment horizontal="left" vertical="center" wrapText="1" indent="1"/>
    </xf>
    <xf numFmtId="0" fontId="7" fillId="0" borderId="42" xfId="47" applyFont="1" applyBorder="1" applyAlignment="1">
      <alignment horizontal="left" vertical="center" wrapText="1" indent="1"/>
    </xf>
    <xf numFmtId="0" fontId="7" fillId="0" borderId="17" xfId="47" applyFont="1" applyBorder="1" applyAlignment="1">
      <alignment horizontal="left" vertical="center" wrapText="1" indent="1"/>
    </xf>
    <xf numFmtId="0" fontId="7" fillId="0" borderId="16" xfId="47" applyFont="1" applyBorder="1" applyAlignment="1">
      <alignment horizontal="left" vertical="center" wrapText="1" indent="1"/>
    </xf>
    <xf numFmtId="0" fontId="7" fillId="0" borderId="23" xfId="47" applyFont="1" applyBorder="1" applyAlignment="1">
      <alignment horizontal="left" vertical="center" wrapText="1" indent="1"/>
    </xf>
    <xf numFmtId="0" fontId="7" fillId="0" borderId="19" xfId="47" applyFont="1" applyBorder="1" applyAlignment="1">
      <alignment horizontal="left" vertical="center" wrapText="1" indent="1"/>
    </xf>
    <xf numFmtId="0" fontId="7" fillId="0" borderId="23" xfId="47" applyFont="1" applyBorder="1" applyAlignment="1">
      <alignment horizontal="center" vertical="center" wrapText="1"/>
    </xf>
    <xf numFmtId="0" fontId="7" fillId="0" borderId="24" xfId="47" applyFont="1" applyBorder="1" applyAlignment="1">
      <alignment horizontal="left" vertical="center" indent="2"/>
    </xf>
    <xf numFmtId="0" fontId="7" fillId="0" borderId="25" xfId="47" applyFont="1" applyBorder="1" applyAlignment="1">
      <alignment horizontal="left" vertical="center" indent="2"/>
    </xf>
    <xf numFmtId="0" fontId="7" fillId="0" borderId="30" xfId="47" applyFont="1" applyBorder="1" applyAlignment="1">
      <alignment horizontal="left" vertical="center" indent="2"/>
    </xf>
    <xf numFmtId="0" fontId="7" fillId="0" borderId="14" xfId="47" applyFont="1" applyBorder="1" applyAlignment="1">
      <alignment horizontal="left" vertical="center" shrinkToFit="1"/>
    </xf>
    <xf numFmtId="0" fontId="7" fillId="0" borderId="42" xfId="47" applyFont="1" applyBorder="1" applyAlignment="1">
      <alignment horizontal="left" vertical="center" shrinkToFit="1"/>
    </xf>
    <xf numFmtId="0" fontId="7" fillId="0" borderId="43" xfId="47" applyFont="1" applyBorder="1" applyAlignment="1">
      <alignment horizontal="left" vertical="center" shrinkToFit="1"/>
    </xf>
    <xf numFmtId="0" fontId="7" fillId="0" borderId="0" xfId="47" applyFont="1" applyBorder="1" applyAlignment="1">
      <alignment horizontal="left" vertical="center" shrinkToFit="1"/>
    </xf>
    <xf numFmtId="0" fontId="7" fillId="0" borderId="16" xfId="47" applyFont="1" applyBorder="1" applyAlignment="1">
      <alignment horizontal="left" vertical="center" shrinkToFit="1"/>
    </xf>
    <xf numFmtId="0" fontId="7" fillId="0" borderId="23" xfId="47" applyFont="1" applyBorder="1" applyAlignment="1">
      <alignment horizontal="left" vertical="center" shrinkToFit="1"/>
    </xf>
    <xf numFmtId="0" fontId="7" fillId="0" borderId="49" xfId="47" applyFont="1" applyBorder="1" applyAlignment="1">
      <alignment horizontal="left" vertical="center" shrinkToFit="1"/>
    </xf>
    <xf numFmtId="0" fontId="7" fillId="0" borderId="0" xfId="47" applyFont="1" applyBorder="1" applyAlignment="1">
      <alignment horizontal="center" vertical="center" shrinkToFit="1"/>
    </xf>
    <xf numFmtId="0" fontId="1" fillId="0" borderId="0" xfId="47" applyFont="1" applyBorder="1" applyAlignment="1">
      <alignment horizontal="center" vertical="center" shrinkToFit="1"/>
    </xf>
    <xf numFmtId="0" fontId="1" fillId="0" borderId="0" xfId="47" applyFont="1" applyAlignment="1">
      <alignment horizontal="center" vertical="center" shrinkToFit="1"/>
    </xf>
    <xf numFmtId="0" fontId="82" fillId="0" borderId="0" xfId="47" applyFont="1" applyBorder="1" applyAlignment="1">
      <alignment horizontal="left" vertical="center"/>
    </xf>
    <xf numFmtId="0" fontId="81" fillId="0" borderId="0" xfId="47" applyFont="1" applyAlignment="1">
      <alignment vertical="center"/>
    </xf>
    <xf numFmtId="0" fontId="80" fillId="0" borderId="0" xfId="47" applyFont="1" applyBorder="1" applyAlignment="1">
      <alignment horizontal="left" vertical="center" shrinkToFit="1"/>
    </xf>
    <xf numFmtId="0" fontId="84" fillId="26" borderId="0" xfId="51" applyFont="1" applyFill="1" applyAlignment="1">
      <alignment horizontal="center" vertical="center"/>
    </xf>
    <xf numFmtId="0" fontId="6" fillId="26" borderId="81" xfId="51" applyFont="1" applyFill="1" applyBorder="1" applyAlignment="1">
      <alignment horizontal="center" vertical="center" shrinkToFit="1"/>
    </xf>
    <xf numFmtId="0" fontId="6" fillId="26" borderId="155" xfId="51" applyFont="1" applyFill="1" applyBorder="1" applyAlignment="1">
      <alignment horizontal="center" vertical="center" shrinkToFit="1"/>
    </xf>
    <xf numFmtId="0" fontId="6" fillId="26" borderId="168" xfId="51" applyFont="1" applyFill="1" applyBorder="1" applyAlignment="1">
      <alignment horizontal="center" vertical="center" shrinkToFit="1"/>
    </xf>
    <xf numFmtId="0" fontId="6" fillId="26" borderId="193" xfId="51" applyFont="1" applyFill="1" applyBorder="1" applyAlignment="1">
      <alignment horizontal="center" vertical="center" shrinkToFit="1"/>
    </xf>
    <xf numFmtId="0" fontId="6" fillId="26" borderId="194" xfId="51" applyFont="1" applyFill="1" applyBorder="1" applyAlignment="1">
      <alignment horizontal="center" vertical="center" shrinkToFit="1"/>
    </xf>
    <xf numFmtId="0" fontId="6" fillId="26" borderId="45" xfId="51" applyFont="1" applyFill="1" applyBorder="1" applyAlignment="1">
      <alignment horizontal="center" vertical="center" shrinkToFit="1"/>
    </xf>
    <xf numFmtId="0" fontId="6" fillId="26" borderId="78" xfId="51" applyFont="1" applyFill="1" applyBorder="1" applyAlignment="1">
      <alignment horizontal="center" vertical="center" shrinkToFit="1"/>
    </xf>
    <xf numFmtId="0" fontId="6" fillId="26" borderId="44" xfId="51" applyFont="1" applyFill="1" applyBorder="1" applyAlignment="1">
      <alignment horizontal="center" vertical="center" shrinkToFit="1"/>
    </xf>
    <xf numFmtId="0" fontId="6" fillId="26" borderId="78" xfId="51" applyFont="1" applyFill="1" applyBorder="1" applyAlignment="1">
      <alignment horizontal="center" vertical="center" wrapText="1" shrinkToFit="1"/>
    </xf>
    <xf numFmtId="0" fontId="1" fillId="26" borderId="155" xfId="50" applyFont="1" applyFill="1" applyBorder="1" applyAlignment="1">
      <alignment horizontal="center" vertical="center" shrinkToFit="1"/>
    </xf>
    <xf numFmtId="0" fontId="1" fillId="26" borderId="168" xfId="50" applyFont="1" applyFill="1" applyBorder="1" applyAlignment="1">
      <alignment horizontal="center" vertical="center" shrinkToFit="1"/>
    </xf>
    <xf numFmtId="0" fontId="1" fillId="26" borderId="44" xfId="50" applyFont="1" applyFill="1" applyBorder="1" applyAlignment="1">
      <alignment horizontal="center" vertical="center" shrinkToFit="1"/>
    </xf>
    <xf numFmtId="0" fontId="1" fillId="26" borderId="194" xfId="50" applyFont="1" applyFill="1" applyBorder="1" applyAlignment="1">
      <alignment horizontal="center" vertical="center" shrinkToFit="1"/>
    </xf>
    <xf numFmtId="0" fontId="1" fillId="26" borderId="45" xfId="50" applyFont="1" applyFill="1" applyBorder="1" applyAlignment="1">
      <alignment horizontal="center" vertical="center" shrinkToFit="1"/>
    </xf>
    <xf numFmtId="0" fontId="6" fillId="26" borderId="191" xfId="51" applyFont="1" applyFill="1" applyBorder="1" applyAlignment="1">
      <alignment horizontal="center" vertical="center" shrinkToFit="1"/>
    </xf>
    <xf numFmtId="0" fontId="6" fillId="26" borderId="192" xfId="51" applyFont="1" applyFill="1" applyBorder="1" applyAlignment="1">
      <alignment horizontal="center" vertical="center" shrinkToFit="1"/>
    </xf>
    <xf numFmtId="0" fontId="6" fillId="26" borderId="195" xfId="51" applyFont="1" applyFill="1" applyBorder="1" applyAlignment="1">
      <alignment horizontal="center" vertical="center" shrinkToFit="1"/>
    </xf>
    <xf numFmtId="0" fontId="6" fillId="26" borderId="196" xfId="51" applyFont="1" applyFill="1" applyBorder="1" applyAlignment="1">
      <alignment horizontal="center" vertical="center" shrinkToFit="1"/>
    </xf>
    <xf numFmtId="0" fontId="6" fillId="26" borderId="63" xfId="51" applyFont="1" applyFill="1" applyBorder="1" applyAlignment="1">
      <alignment horizontal="center" vertical="center" shrinkToFit="1"/>
    </xf>
    <xf numFmtId="0" fontId="6" fillId="26" borderId="197" xfId="51" applyFont="1" applyFill="1" applyBorder="1" applyAlignment="1">
      <alignment horizontal="center" vertical="center" shrinkToFit="1"/>
    </xf>
    <xf numFmtId="0" fontId="6" fillId="26" borderId="64" xfId="51" applyFont="1" applyFill="1" applyBorder="1" applyAlignment="1">
      <alignment horizontal="center" vertical="center" shrinkToFit="1"/>
    </xf>
    <xf numFmtId="0" fontId="1" fillId="26" borderId="112" xfId="50" applyFont="1" applyFill="1" applyBorder="1" applyAlignment="1">
      <alignment horizontal="center" vertical="center" textRotation="255" shrinkToFit="1"/>
    </xf>
    <xf numFmtId="0" fontId="6" fillId="26" borderId="43" xfId="51" applyFont="1" applyFill="1" applyBorder="1" applyAlignment="1">
      <alignment horizontal="left" vertical="center" wrapText="1" shrinkToFit="1"/>
    </xf>
    <xf numFmtId="0" fontId="6" fillId="26" borderId="0" xfId="51" applyFont="1" applyFill="1" applyBorder="1" applyAlignment="1">
      <alignment horizontal="left" vertical="center" wrapText="1" shrinkToFit="1"/>
    </xf>
    <xf numFmtId="0" fontId="6" fillId="26" borderId="49" xfId="51" applyFont="1" applyFill="1" applyBorder="1" applyAlignment="1">
      <alignment horizontal="left" vertical="center" wrapText="1" shrinkToFit="1"/>
    </xf>
    <xf numFmtId="0" fontId="6" fillId="26" borderId="16" xfId="51" applyFont="1" applyFill="1" applyBorder="1" applyAlignment="1">
      <alignment horizontal="left" vertical="center" wrapText="1" shrinkToFit="1"/>
    </xf>
    <xf numFmtId="0" fontId="6" fillId="26" borderId="23" xfId="51" applyFont="1" applyFill="1" applyBorder="1" applyAlignment="1">
      <alignment horizontal="left" vertical="center" wrapText="1" shrinkToFit="1"/>
    </xf>
    <xf numFmtId="0" fontId="6" fillId="26" borderId="19" xfId="51" applyFont="1" applyFill="1" applyBorder="1" applyAlignment="1">
      <alignment horizontal="left" vertical="center" wrapText="1" shrinkToFit="1"/>
    </xf>
    <xf numFmtId="0" fontId="6" fillId="26" borderId="16" xfId="51" applyFont="1" applyFill="1" applyBorder="1" applyAlignment="1">
      <alignment horizontal="left" vertical="center" shrinkToFit="1"/>
    </xf>
    <xf numFmtId="0" fontId="6" fillId="26" borderId="23" xfId="51" applyFont="1" applyFill="1" applyBorder="1" applyAlignment="1">
      <alignment horizontal="left" vertical="center" shrinkToFit="1"/>
    </xf>
    <xf numFmtId="0" fontId="6" fillId="26" borderId="19" xfId="51" applyFont="1" applyFill="1" applyBorder="1" applyAlignment="1">
      <alignment horizontal="left" vertical="center" shrinkToFit="1"/>
    </xf>
    <xf numFmtId="0" fontId="6" fillId="26" borderId="16" xfId="51" applyFont="1" applyFill="1" applyBorder="1" applyAlignment="1">
      <alignment horizontal="center" vertical="center" shrinkToFit="1"/>
    </xf>
    <xf numFmtId="0" fontId="6" fillId="26" borderId="23" xfId="51" applyFont="1" applyFill="1" applyBorder="1" applyAlignment="1">
      <alignment horizontal="center" vertical="center" shrinkToFit="1"/>
    </xf>
    <xf numFmtId="0" fontId="6" fillId="26" borderId="19" xfId="51" applyFont="1" applyFill="1" applyBorder="1" applyAlignment="1">
      <alignment horizontal="center" vertical="center" shrinkToFit="1"/>
    </xf>
    <xf numFmtId="0" fontId="6" fillId="26" borderId="198" xfId="44" applyFont="1" applyFill="1" applyBorder="1" applyAlignment="1">
      <alignment horizontal="left" vertical="center" shrinkToFit="1"/>
    </xf>
    <xf numFmtId="0" fontId="6" fillId="26" borderId="160" xfId="44" applyFont="1" applyFill="1" applyBorder="1" applyAlignment="1">
      <alignment horizontal="left" vertical="center" shrinkToFit="1"/>
    </xf>
    <xf numFmtId="0" fontId="6" fillId="26" borderId="161" xfId="44" applyFont="1" applyFill="1" applyBorder="1" applyAlignment="1">
      <alignment horizontal="left" vertical="center" shrinkToFit="1"/>
    </xf>
    <xf numFmtId="0" fontId="6" fillId="26" borderId="199" xfId="51" applyFont="1" applyFill="1" applyBorder="1" applyAlignment="1">
      <alignment horizontal="center" vertical="center" shrinkToFit="1"/>
    </xf>
    <xf numFmtId="0" fontId="6" fillId="26" borderId="200" xfId="51" applyFont="1" applyFill="1" applyBorder="1" applyAlignment="1">
      <alignment horizontal="center" vertical="center" shrinkToFit="1"/>
    </xf>
    <xf numFmtId="0" fontId="6" fillId="26" borderId="201" xfId="51" applyFont="1" applyFill="1" applyBorder="1" applyAlignment="1">
      <alignment horizontal="center" vertical="center" shrinkToFit="1"/>
    </xf>
    <xf numFmtId="0" fontId="1" fillId="26" borderId="199" xfId="50" applyFont="1" applyFill="1" applyBorder="1" applyAlignment="1">
      <alignment horizontal="center" vertical="center" shrinkToFit="1"/>
    </xf>
    <xf numFmtId="0" fontId="1" fillId="26" borderId="200" xfId="50" applyFont="1" applyFill="1" applyBorder="1" applyAlignment="1">
      <alignment horizontal="center" vertical="center" shrinkToFit="1"/>
    </xf>
    <xf numFmtId="0" fontId="1" fillId="26" borderId="201" xfId="50" applyFont="1" applyFill="1" applyBorder="1" applyAlignment="1">
      <alignment horizontal="center" vertical="center" shrinkToFit="1"/>
    </xf>
    <xf numFmtId="0" fontId="6" fillId="26" borderId="159" xfId="51" applyFont="1" applyFill="1" applyBorder="1" applyAlignment="1">
      <alignment horizontal="left" vertical="center" shrinkToFit="1"/>
    </xf>
    <xf numFmtId="0" fontId="6" fillId="26" borderId="160" xfId="51" applyFont="1" applyFill="1" applyBorder="1" applyAlignment="1">
      <alignment horizontal="left" vertical="center" shrinkToFit="1"/>
    </xf>
    <xf numFmtId="0" fontId="6" fillId="26" borderId="161" xfId="51" applyFont="1" applyFill="1" applyBorder="1" applyAlignment="1">
      <alignment horizontal="left" vertical="center" shrinkToFit="1"/>
    </xf>
    <xf numFmtId="0" fontId="6" fillId="26" borderId="12" xfId="51" applyFont="1" applyFill="1" applyBorder="1" applyAlignment="1">
      <alignment horizontal="left" vertical="center" shrinkToFit="1"/>
    </xf>
    <xf numFmtId="0" fontId="6" fillId="26" borderId="128" xfId="51" applyFont="1" applyFill="1" applyBorder="1" applyAlignment="1">
      <alignment horizontal="left" vertical="center" shrinkToFit="1"/>
    </xf>
    <xf numFmtId="0" fontId="6" fillId="26" borderId="25" xfId="51" applyFont="1" applyFill="1" applyBorder="1" applyAlignment="1">
      <alignment horizontal="left" vertical="center" shrinkToFit="1"/>
    </xf>
    <xf numFmtId="0" fontId="6" fillId="26" borderId="30" xfId="51" applyFont="1" applyFill="1" applyBorder="1" applyAlignment="1">
      <alignment horizontal="left" vertical="center" shrinkToFit="1"/>
    </xf>
    <xf numFmtId="0" fontId="6" fillId="26" borderId="10" xfId="51" applyFont="1" applyFill="1" applyBorder="1" applyAlignment="1">
      <alignment horizontal="left" vertical="center" shrinkToFit="1"/>
    </xf>
    <xf numFmtId="0" fontId="6" fillId="26" borderId="90" xfId="51" applyFont="1" applyFill="1" applyBorder="1" applyAlignment="1">
      <alignment horizontal="left" vertical="center" shrinkToFit="1"/>
    </xf>
    <xf numFmtId="0" fontId="6" fillId="26" borderId="24" xfId="51" applyFont="1" applyFill="1" applyBorder="1" applyAlignment="1">
      <alignment horizontal="center" vertical="center" shrinkToFit="1"/>
    </xf>
    <xf numFmtId="0" fontId="6" fillId="26" borderId="25" xfId="51" applyFont="1" applyFill="1" applyBorder="1" applyAlignment="1">
      <alignment horizontal="center" vertical="center" shrinkToFit="1"/>
    </xf>
    <xf numFmtId="0" fontId="6" fillId="26" borderId="30" xfId="51" applyFont="1" applyFill="1" applyBorder="1" applyAlignment="1">
      <alignment horizontal="center" vertical="center" shrinkToFit="1"/>
    </xf>
    <xf numFmtId="0" fontId="6" fillId="26" borderId="159" xfId="51" applyFont="1" applyFill="1" applyBorder="1" applyAlignment="1">
      <alignment horizontal="left" vertical="center" wrapText="1"/>
    </xf>
    <xf numFmtId="0" fontId="1" fillId="26" borderId="160" xfId="50" applyFont="1" applyFill="1" applyBorder="1" applyAlignment="1">
      <alignment horizontal="left" vertical="center"/>
    </xf>
    <xf numFmtId="0" fontId="1" fillId="26" borderId="161" xfId="50" applyFont="1" applyFill="1" applyBorder="1" applyAlignment="1">
      <alignment horizontal="left" vertical="center"/>
    </xf>
    <xf numFmtId="0" fontId="6" fillId="26" borderId="159" xfId="51" applyFont="1" applyFill="1" applyBorder="1" applyAlignment="1">
      <alignment horizontal="center" vertical="center" shrinkToFit="1"/>
    </xf>
    <xf numFmtId="0" fontId="6" fillId="26" borderId="160" xfId="51" applyFont="1" applyFill="1" applyBorder="1" applyAlignment="1">
      <alignment horizontal="center" vertical="center" shrinkToFit="1"/>
    </xf>
    <xf numFmtId="0" fontId="6" fillId="26" borderId="202" xfId="51" applyFont="1" applyFill="1" applyBorder="1" applyAlignment="1">
      <alignment horizontal="center" vertical="center" shrinkToFit="1"/>
    </xf>
    <xf numFmtId="0" fontId="6" fillId="26" borderId="24" xfId="51" applyFont="1" applyFill="1" applyBorder="1" applyAlignment="1">
      <alignment vertical="center" shrinkToFit="1"/>
    </xf>
    <xf numFmtId="0" fontId="6" fillId="26" borderId="25" xfId="51" applyFont="1" applyFill="1" applyBorder="1" applyAlignment="1">
      <alignment vertical="center" shrinkToFit="1"/>
    </xf>
    <xf numFmtId="0" fontId="6" fillId="26" borderId="30" xfId="51" applyFont="1" applyFill="1" applyBorder="1" applyAlignment="1">
      <alignment vertical="center" shrinkToFit="1"/>
    </xf>
    <xf numFmtId="0" fontId="6" fillId="26" borderId="59" xfId="51" applyFont="1" applyFill="1" applyBorder="1" applyAlignment="1">
      <alignment vertical="center" shrinkToFit="1"/>
    </xf>
    <xf numFmtId="0" fontId="6" fillId="0" borderId="25" xfId="51" applyFont="1" applyFill="1" applyBorder="1" applyAlignment="1">
      <alignment horizontal="left" vertical="center" shrinkToFit="1"/>
    </xf>
    <xf numFmtId="0" fontId="6" fillId="0" borderId="30" xfId="51" applyFont="1" applyFill="1" applyBorder="1" applyAlignment="1">
      <alignment horizontal="left" vertical="center" shrinkToFit="1"/>
    </xf>
    <xf numFmtId="0" fontId="6" fillId="0" borderId="16" xfId="51" applyFont="1" applyFill="1" applyBorder="1" applyAlignment="1">
      <alignment horizontal="center" vertical="center" shrinkToFit="1"/>
    </xf>
    <xf numFmtId="0" fontId="6" fillId="0" borderId="23" xfId="51" applyFont="1" applyFill="1" applyBorder="1" applyAlignment="1">
      <alignment horizontal="center" vertical="center" shrinkToFit="1"/>
    </xf>
    <xf numFmtId="0" fontId="6" fillId="0" borderId="19" xfId="51" applyFont="1" applyFill="1" applyBorder="1" applyAlignment="1">
      <alignment horizontal="center" vertical="center" shrinkToFit="1"/>
    </xf>
    <xf numFmtId="0" fontId="6" fillId="0" borderId="10" xfId="51" applyFont="1" applyFill="1" applyBorder="1" applyAlignment="1">
      <alignment horizontal="left" vertical="center" shrinkToFit="1"/>
    </xf>
    <xf numFmtId="0" fontId="6" fillId="0" borderId="90" xfId="51" applyFont="1" applyFill="1" applyBorder="1" applyAlignment="1">
      <alignment horizontal="left" vertical="center" shrinkToFit="1"/>
    </xf>
    <xf numFmtId="0" fontId="6" fillId="0" borderId="24" xfId="51" applyFont="1" applyFill="1" applyBorder="1" applyAlignment="1">
      <alignment horizontal="center" vertical="center" wrapText="1" shrinkToFit="1"/>
    </xf>
    <xf numFmtId="0" fontId="6" fillId="0" borderId="25" xfId="51" applyFont="1" applyFill="1" applyBorder="1" applyAlignment="1">
      <alignment horizontal="center" vertical="center" shrinkToFit="1"/>
    </xf>
    <xf numFmtId="0" fontId="6" fillId="0" borderId="30" xfId="51" applyFont="1" applyFill="1" applyBorder="1" applyAlignment="1">
      <alignment horizontal="center" vertical="center" shrinkToFit="1"/>
    </xf>
    <xf numFmtId="0" fontId="6" fillId="26" borderId="25" xfId="50" applyFont="1" applyFill="1" applyBorder="1" applyAlignment="1">
      <alignment horizontal="left" vertical="center" shrinkToFit="1"/>
    </xf>
    <xf numFmtId="0" fontId="6" fillId="26" borderId="30" xfId="50" applyFont="1" applyFill="1" applyBorder="1" applyAlignment="1">
      <alignment horizontal="left" vertical="center" shrinkToFit="1"/>
    </xf>
    <xf numFmtId="0" fontId="6" fillId="26" borderId="24" xfId="51" applyFont="1" applyFill="1" applyBorder="1" applyAlignment="1">
      <alignment horizontal="left" vertical="center" wrapText="1" shrinkToFit="1"/>
    </xf>
    <xf numFmtId="0" fontId="6" fillId="26" borderId="25" xfId="51" applyFont="1" applyFill="1" applyBorder="1" applyAlignment="1">
      <alignment horizontal="left" vertical="center" wrapText="1" shrinkToFit="1"/>
    </xf>
    <xf numFmtId="0" fontId="6" fillId="26" borderId="30" xfId="51" applyFont="1" applyFill="1" applyBorder="1" applyAlignment="1">
      <alignment horizontal="left" vertical="center" wrapText="1" shrinkToFit="1"/>
    </xf>
    <xf numFmtId="0" fontId="6" fillId="26" borderId="10" xfId="50" applyFont="1" applyFill="1" applyBorder="1" applyAlignment="1">
      <alignment horizontal="left" vertical="center" shrinkToFit="1"/>
    </xf>
    <xf numFmtId="0" fontId="6" fillId="26" borderId="90" xfId="50" applyFont="1" applyFill="1" applyBorder="1" applyAlignment="1">
      <alignment horizontal="left" vertical="center" shrinkToFit="1"/>
    </xf>
    <xf numFmtId="0" fontId="6" fillId="26" borderId="24" xfId="51" applyFont="1" applyFill="1" applyBorder="1" applyAlignment="1">
      <alignment horizontal="left" vertical="center" shrinkToFit="1"/>
    </xf>
    <xf numFmtId="0" fontId="6" fillId="26" borderId="59" xfId="51" applyFont="1" applyFill="1" applyBorder="1" applyAlignment="1">
      <alignment horizontal="left" vertical="center" shrinkToFit="1"/>
    </xf>
    <xf numFmtId="0" fontId="6" fillId="26" borderId="59" xfId="50" applyFont="1" applyFill="1" applyBorder="1"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 3" xfId="46"/>
    <cellStyle name="標準 3 2" xfId="50"/>
    <cellStyle name="標準 4" xfId="47"/>
    <cellStyle name="標準 5" xfId="52"/>
    <cellStyle name="標準 6" xfId="53"/>
    <cellStyle name="標準_③-２加算様式（就労）" xfId="44"/>
    <cellStyle name="標準_⑨指定申請様式（案）（多機能用総括表）" xfId="49"/>
    <cellStyle name="標準_Book2" xfId="42"/>
    <cellStyle name="標準_事業者指定様式（多機能用総括表）作業ファイル" xfId="48"/>
    <cellStyle name="標準_総括表を変更しました（６／２３）" xfId="51"/>
    <cellStyle name="良い" xfId="43" builtinId="26" customBuiltin="1"/>
  </cellStyles>
  <dxfs count="4">
    <dxf>
      <fill>
        <patternFill>
          <bgColor indexed="43"/>
        </patternFill>
      </fill>
    </dxf>
    <dxf>
      <fill>
        <patternFill>
          <bgColor indexed="13"/>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74580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492125</xdr:colOff>
      <xdr:row>0</xdr:row>
      <xdr:rowOff>111125</xdr:rowOff>
    </xdr:from>
    <xdr:to>
      <xdr:col>11</xdr:col>
      <xdr:colOff>492125</xdr:colOff>
      <xdr:row>2</xdr:row>
      <xdr:rowOff>0</xdr:rowOff>
    </xdr:to>
    <xdr:sp macro="" textlink="">
      <xdr:nvSpPr>
        <xdr:cNvPr id="3" name="テキスト ボックス 2"/>
        <xdr:cNvSpPr txBox="1"/>
      </xdr:nvSpPr>
      <xdr:spPr>
        <a:xfrm>
          <a:off x="5381625" y="111125"/>
          <a:ext cx="1301750"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１年度目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81057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492125</xdr:colOff>
      <xdr:row>0</xdr:row>
      <xdr:rowOff>111125</xdr:rowOff>
    </xdr:from>
    <xdr:to>
      <xdr:col>11</xdr:col>
      <xdr:colOff>492125</xdr:colOff>
      <xdr:row>2</xdr:row>
      <xdr:rowOff>0</xdr:rowOff>
    </xdr:to>
    <xdr:sp macro="" textlink="">
      <xdr:nvSpPr>
        <xdr:cNvPr id="3" name="テキスト ボックス 2"/>
        <xdr:cNvSpPr txBox="1"/>
      </xdr:nvSpPr>
      <xdr:spPr>
        <a:xfrm>
          <a:off x="6007100" y="111125"/>
          <a:ext cx="1295400" cy="34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２年度目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647700</xdr:colOff>
      <xdr:row>5</xdr:row>
      <xdr:rowOff>9525</xdr:rowOff>
    </xdr:from>
    <xdr:to>
      <xdr:col>16</xdr:col>
      <xdr:colOff>628650</xdr:colOff>
      <xdr:row>18</xdr:row>
      <xdr:rowOff>38100</xdr:rowOff>
    </xdr:to>
    <xdr:sp macro="" textlink="">
      <xdr:nvSpPr>
        <xdr:cNvPr id="2" name="テキスト ボックス 1"/>
        <xdr:cNvSpPr txBox="1"/>
      </xdr:nvSpPr>
      <xdr:spPr>
        <a:xfrm>
          <a:off x="8105775" y="1085850"/>
          <a:ext cx="272415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介護保険事業収入等、法人で使用していない勘定科目は削除可能</a:t>
          </a:r>
          <a:endParaRPr kumimoji="1" lang="en-US" altLang="ja-JP" sz="1100"/>
        </a:p>
        <a:p>
          <a:endParaRPr kumimoji="1" lang="en-US" altLang="ja-JP" sz="1100"/>
        </a:p>
        <a:p>
          <a:r>
            <a:rPr kumimoji="1" lang="ja-JP" altLang="en-US" sz="1100"/>
            <a:t>サービス区分には、法人で運営する全事業を記載すること</a:t>
          </a:r>
          <a:endParaRPr kumimoji="1" lang="en-US" altLang="ja-JP" sz="1100"/>
        </a:p>
      </xdr:txBody>
    </xdr:sp>
    <xdr:clientData/>
  </xdr:twoCellAnchor>
  <xdr:twoCellAnchor>
    <xdr:from>
      <xdr:col>9</xdr:col>
      <xdr:colOff>492125</xdr:colOff>
      <xdr:row>0</xdr:row>
      <xdr:rowOff>111125</xdr:rowOff>
    </xdr:from>
    <xdr:to>
      <xdr:col>11</xdr:col>
      <xdr:colOff>492125</xdr:colOff>
      <xdr:row>2</xdr:row>
      <xdr:rowOff>0</xdr:rowOff>
    </xdr:to>
    <xdr:sp macro="" textlink="">
      <xdr:nvSpPr>
        <xdr:cNvPr id="3" name="テキスト ボックス 2"/>
        <xdr:cNvSpPr txBox="1"/>
      </xdr:nvSpPr>
      <xdr:spPr>
        <a:xfrm>
          <a:off x="6007100" y="111125"/>
          <a:ext cx="1295400" cy="34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３年度目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243417</xdr:colOff>
      <xdr:row>2</xdr:row>
      <xdr:rowOff>148167</xdr:rowOff>
    </xdr:from>
    <xdr:to>
      <xdr:col>21</xdr:col>
      <xdr:colOff>571500</xdr:colOff>
      <xdr:row>6</xdr:row>
      <xdr:rowOff>10583</xdr:rowOff>
    </xdr:to>
    <xdr:sp macro="" textlink="">
      <xdr:nvSpPr>
        <xdr:cNvPr id="2" name="テキスト ボックス 1"/>
        <xdr:cNvSpPr txBox="1"/>
      </xdr:nvSpPr>
      <xdr:spPr>
        <a:xfrm>
          <a:off x="8096250" y="698500"/>
          <a:ext cx="555625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latin typeface="ＭＳ ゴシック" panose="020B0609070205080204" pitchFamily="49" charset="-128"/>
              <a:ea typeface="ＭＳ ゴシック" panose="020B0609070205080204" pitchFamily="49" charset="-128"/>
            </a:rPr>
            <a:t>先にこちらを入力してください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133350</xdr:colOff>
      <xdr:row>94</xdr:row>
      <xdr:rowOff>219075</xdr:rowOff>
    </xdr:from>
    <xdr:to>
      <xdr:col>3</xdr:col>
      <xdr:colOff>381000</xdr:colOff>
      <xdr:row>95</xdr:row>
      <xdr:rowOff>114300</xdr:rowOff>
    </xdr:to>
    <xdr:sp macro="" textlink="">
      <xdr:nvSpPr>
        <xdr:cNvPr id="31172" name="Text Box 1"/>
        <xdr:cNvSpPr txBox="1">
          <a:spLocks noChangeArrowheads="1"/>
        </xdr:cNvSpPr>
      </xdr:nvSpPr>
      <xdr:spPr bwMode="auto">
        <a:xfrm>
          <a:off x="3209925" y="325564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133350</xdr:colOff>
      <xdr:row>97</xdr:row>
      <xdr:rowOff>219075</xdr:rowOff>
    </xdr:from>
    <xdr:to>
      <xdr:col>8</xdr:col>
      <xdr:colOff>381000</xdr:colOff>
      <xdr:row>98</xdr:row>
      <xdr:rowOff>114300</xdr:rowOff>
    </xdr:to>
    <xdr:sp macro="" textlink="">
      <xdr:nvSpPr>
        <xdr:cNvPr id="31173" name="Text Box 3"/>
        <xdr:cNvSpPr txBox="1">
          <a:spLocks noChangeArrowheads="1"/>
        </xdr:cNvSpPr>
      </xdr:nvSpPr>
      <xdr:spPr bwMode="auto">
        <a:xfrm>
          <a:off x="6334125" y="335851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97</xdr:row>
      <xdr:rowOff>219075</xdr:rowOff>
    </xdr:from>
    <xdr:to>
      <xdr:col>3</xdr:col>
      <xdr:colOff>381000</xdr:colOff>
      <xdr:row>98</xdr:row>
      <xdr:rowOff>114300</xdr:rowOff>
    </xdr:to>
    <xdr:sp macro="" textlink="">
      <xdr:nvSpPr>
        <xdr:cNvPr id="31174" name="Text Box 4"/>
        <xdr:cNvSpPr txBox="1">
          <a:spLocks noChangeArrowheads="1"/>
        </xdr:cNvSpPr>
      </xdr:nvSpPr>
      <xdr:spPr bwMode="auto">
        <a:xfrm>
          <a:off x="3209925" y="335851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133350</xdr:colOff>
      <xdr:row>100</xdr:row>
      <xdr:rowOff>219075</xdr:rowOff>
    </xdr:from>
    <xdr:to>
      <xdr:col>8</xdr:col>
      <xdr:colOff>381000</xdr:colOff>
      <xdr:row>101</xdr:row>
      <xdr:rowOff>114300</xdr:rowOff>
    </xdr:to>
    <xdr:sp macro="" textlink="">
      <xdr:nvSpPr>
        <xdr:cNvPr id="31175" name="Text Box 5"/>
        <xdr:cNvSpPr txBox="1">
          <a:spLocks noChangeArrowheads="1"/>
        </xdr:cNvSpPr>
      </xdr:nvSpPr>
      <xdr:spPr bwMode="auto">
        <a:xfrm>
          <a:off x="6334125" y="346138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100</xdr:row>
      <xdr:rowOff>219075</xdr:rowOff>
    </xdr:from>
    <xdr:to>
      <xdr:col>3</xdr:col>
      <xdr:colOff>381000</xdr:colOff>
      <xdr:row>101</xdr:row>
      <xdr:rowOff>114300</xdr:rowOff>
    </xdr:to>
    <xdr:sp macro="" textlink="">
      <xdr:nvSpPr>
        <xdr:cNvPr id="31176" name="Text Box 6"/>
        <xdr:cNvSpPr txBox="1">
          <a:spLocks noChangeArrowheads="1"/>
        </xdr:cNvSpPr>
      </xdr:nvSpPr>
      <xdr:spPr bwMode="auto">
        <a:xfrm>
          <a:off x="3209925" y="3461385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52</xdr:col>
      <xdr:colOff>114300</xdr:colOff>
      <xdr:row>8</xdr:row>
      <xdr:rowOff>76200</xdr:rowOff>
    </xdr:from>
    <xdr:to>
      <xdr:col>73</xdr:col>
      <xdr:colOff>12700</xdr:colOff>
      <xdr:row>15</xdr:row>
      <xdr:rowOff>114300</xdr:rowOff>
    </xdr:to>
    <xdr:sp macro="" textlink="">
      <xdr:nvSpPr>
        <xdr:cNvPr id="2" name="テキスト ボックス 1"/>
        <xdr:cNvSpPr txBox="1"/>
      </xdr:nvSpPr>
      <xdr:spPr>
        <a:xfrm>
          <a:off x="12001500" y="1930400"/>
          <a:ext cx="4699000" cy="208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応募時点で想定する内容を記載すること。</a:t>
          </a:r>
          <a:endParaRPr kumimoji="1" lang="en-US" altLang="ja-JP" sz="1400">
            <a:solidFill>
              <a:srgbClr val="FF0000"/>
            </a:solidFill>
          </a:endParaRPr>
        </a:p>
        <a:p>
          <a:r>
            <a:rPr kumimoji="1" lang="ja-JP" altLang="en-US" sz="1400">
              <a:solidFill>
                <a:srgbClr val="FF0000"/>
              </a:solidFill>
            </a:rPr>
            <a:t>特に人員配置体制加算、常勤看護職員等配置加算、重度障害者支援加算等の加算を算定できる配置か確認する資料となるため、有資格者を配置する場合はその旨を氏名欄にわかるように記載すること。</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例）職員</a:t>
          </a:r>
          <a:r>
            <a:rPr kumimoji="1" lang="en-US" altLang="ja-JP" sz="1400">
              <a:solidFill>
                <a:srgbClr val="FF0000"/>
              </a:solidFill>
            </a:rPr>
            <a:t>A</a:t>
          </a:r>
          <a:r>
            <a:rPr kumimoji="1" lang="ja-JP" altLang="en-US" sz="1400">
              <a:solidFill>
                <a:srgbClr val="FF0000"/>
              </a:solidFill>
            </a:rPr>
            <a:t>（強度行動障害支援者養成研修（実践）受講済み）</a:t>
          </a:r>
          <a:endParaRPr kumimoji="1" lang="en-US" altLang="ja-JP" sz="1400">
            <a:solidFill>
              <a:srgbClr val="FF0000"/>
            </a:solidFill>
          </a:endParaRPr>
        </a:p>
        <a:p>
          <a:r>
            <a:rPr kumimoji="1" lang="ja-JP" altLang="en-US" sz="1400">
              <a:solidFill>
                <a:srgbClr val="FF0000"/>
              </a:solidFill>
            </a:rPr>
            <a:t>　　職員</a:t>
          </a:r>
          <a:r>
            <a:rPr kumimoji="1" lang="en-US" altLang="ja-JP" sz="1400">
              <a:solidFill>
                <a:srgbClr val="FF0000"/>
              </a:solidFill>
            </a:rPr>
            <a:t>B</a:t>
          </a:r>
          <a:r>
            <a:rPr kumimoji="1" lang="ja-JP" altLang="en-US" sz="1400">
              <a:solidFill>
                <a:srgbClr val="FF0000"/>
              </a:solidFill>
            </a:rPr>
            <a:t>（准看護師）</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224116</xdr:colOff>
      <xdr:row>6</xdr:row>
      <xdr:rowOff>89647</xdr:rowOff>
    </xdr:from>
    <xdr:to>
      <xdr:col>36</xdr:col>
      <xdr:colOff>138205</xdr:colOff>
      <xdr:row>16</xdr:row>
      <xdr:rowOff>155388</xdr:rowOff>
    </xdr:to>
    <xdr:sp macro="" textlink="">
      <xdr:nvSpPr>
        <xdr:cNvPr id="2" name="テキスト ボックス 1"/>
        <xdr:cNvSpPr txBox="1"/>
      </xdr:nvSpPr>
      <xdr:spPr>
        <a:xfrm>
          <a:off x="10074087" y="1299882"/>
          <a:ext cx="4699000" cy="208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各室の用途は指定基準上の名称（訓練・作業室　など）で記載すること。また、面積は㎡単位で記載すること。</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本様式でなくとも、配置状況が把握できる図面であればその図面でも可。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342900</xdr:colOff>
      <xdr:row>8</xdr:row>
      <xdr:rowOff>19050</xdr:rowOff>
    </xdr:from>
    <xdr:to>
      <xdr:col>32</xdr:col>
      <xdr:colOff>247650</xdr:colOff>
      <xdr:row>25</xdr:row>
      <xdr:rowOff>57150</xdr:rowOff>
    </xdr:to>
    <xdr:sp macro="" textlink="">
      <xdr:nvSpPr>
        <xdr:cNvPr id="2" name="テキスト ボックス 1"/>
        <xdr:cNvSpPr txBox="1"/>
      </xdr:nvSpPr>
      <xdr:spPr>
        <a:xfrm>
          <a:off x="7010400" y="1152525"/>
          <a:ext cx="41338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記載要領</a:t>
          </a:r>
          <a:r>
            <a:rPr lang="en-US" altLang="ja-JP" sz="1100" b="0" i="0" u="none" strike="noStrike">
              <a:solidFill>
                <a:schemeClr val="dk1"/>
              </a:solidFill>
              <a:effectLst/>
              <a:latin typeface="+mn-lt"/>
              <a:ea typeface="+mn-ea"/>
              <a:cs typeface="+mn-cs"/>
            </a:rPr>
            <a:t>】</a:t>
          </a:r>
        </a:p>
        <a:p>
          <a:r>
            <a:rPr lang="ja-JP" altLang="en-US" sz="1100" b="0" i="0" u="none" strike="noStrike">
              <a:solidFill>
                <a:schemeClr val="dk1"/>
              </a:solidFill>
              <a:effectLst/>
              <a:latin typeface="+mn-lt"/>
              <a:ea typeface="+mn-ea"/>
              <a:cs typeface="+mn-cs"/>
            </a:rPr>
            <a:t>１．「基準上の必要人数」、「基準上の必要値」、「基準上の必要定員」欄には、記載しないでください。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２．記入欄が不足する場合は、適宜欄を設けて記載するか又は別葉に記載した書類を添付してください。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３．「看護職員」とは保健師、看護師、准看護師のことをいいます。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４．「前年度の平均利用者数」欄は推定数（予定定員に</a:t>
          </a:r>
          <a:r>
            <a:rPr lang="en-US" altLang="ja-JP" sz="1100" b="0" i="0" u="none" strike="noStrike">
              <a:solidFill>
                <a:schemeClr val="dk1"/>
              </a:solidFill>
              <a:effectLst/>
              <a:latin typeface="+mn-lt"/>
              <a:ea typeface="+mn-ea"/>
              <a:cs typeface="+mn-cs"/>
            </a:rPr>
            <a:t>0.9</a:t>
          </a:r>
          <a:r>
            <a:rPr lang="ja-JP" altLang="en-US" sz="1100" b="0" i="0" u="none" strike="noStrike">
              <a:solidFill>
                <a:schemeClr val="dk1"/>
              </a:solidFill>
              <a:effectLst/>
              <a:latin typeface="+mn-lt"/>
              <a:ea typeface="+mn-ea"/>
              <a:cs typeface="+mn-cs"/>
            </a:rPr>
            <a:t>を掛けた数）を記入してください。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５．「主な掲示事項」欄には、その内容を簡潔に記載してください。</a:t>
          </a:r>
          <a:r>
            <a:rPr lang="ja-JP" altLang="en-US"/>
            <a:t> </a:t>
          </a:r>
          <a:endParaRPr lang="en-US" altLang="ja-JP"/>
        </a:p>
        <a:p>
          <a:r>
            <a:rPr lang="ja-JP" altLang="en-US" sz="1100" b="0" i="0" u="none" strike="noStrike">
              <a:solidFill>
                <a:schemeClr val="dk1"/>
              </a:solidFill>
              <a:effectLst/>
              <a:latin typeface="+mn-lt"/>
              <a:ea typeface="+mn-ea"/>
              <a:cs typeface="+mn-cs"/>
            </a:rPr>
            <a:t>６．「</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兼務」欄は、施設入所支援事業以外との兼務を行う職員について記載してください。</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７．「その他の費用」欄には、利用者又は家族に直接金銭の負担を求める場合のサービス内容について記載してください。</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48"/>
  <sheetViews>
    <sheetView tabSelected="1" view="pageBreakPreview" zoomScale="85" zoomScaleNormal="100" zoomScaleSheetLayoutView="100" workbookViewId="0">
      <selection activeCell="A2" sqref="A2"/>
    </sheetView>
  </sheetViews>
  <sheetFormatPr defaultRowHeight="13.5"/>
  <cols>
    <col min="1" max="3" width="9.625" style="458" customWidth="1"/>
    <col min="4" max="4" width="11" style="458" customWidth="1"/>
    <col min="5" max="10" width="9.625" style="458" customWidth="1"/>
    <col min="11" max="16384" width="9" style="458"/>
  </cols>
  <sheetData>
    <row r="1" spans="1:10" ht="17.25">
      <c r="A1" s="466" t="s">
        <v>528</v>
      </c>
    </row>
    <row r="2" spans="1:10" ht="17.25">
      <c r="A2" s="466"/>
      <c r="C2" s="515" t="s">
        <v>518</v>
      </c>
      <c r="D2" s="515"/>
      <c r="E2" s="515"/>
      <c r="F2" s="515"/>
      <c r="G2" s="515"/>
      <c r="H2" s="515"/>
    </row>
    <row r="4" spans="1:10" ht="15" customHeight="1">
      <c r="A4" s="534" t="s">
        <v>523</v>
      </c>
      <c r="B4" s="535"/>
      <c r="C4" s="520"/>
      <c r="D4" s="521"/>
      <c r="E4" s="521"/>
      <c r="F4" s="521"/>
      <c r="G4" s="521"/>
      <c r="H4" s="521"/>
      <c r="I4" s="521"/>
      <c r="J4" s="522"/>
    </row>
    <row r="5" spans="1:10" ht="15" customHeight="1">
      <c r="A5" s="465" t="s">
        <v>328</v>
      </c>
      <c r="B5" s="516"/>
      <c r="C5" s="516"/>
      <c r="D5" s="516"/>
      <c r="E5" s="516"/>
      <c r="F5" s="516"/>
      <c r="G5" s="549" t="s">
        <v>517</v>
      </c>
      <c r="H5" s="536" t="s">
        <v>516</v>
      </c>
      <c r="I5" s="537"/>
      <c r="J5" s="538"/>
    </row>
    <row r="6" spans="1:10" ht="15" customHeight="1">
      <c r="A6" s="539" t="s">
        <v>515</v>
      </c>
      <c r="B6" s="550"/>
      <c r="C6" s="550"/>
      <c r="D6" s="550"/>
      <c r="E6" s="550"/>
      <c r="F6" s="550"/>
      <c r="G6" s="549"/>
      <c r="H6" s="536"/>
      <c r="I6" s="537"/>
      <c r="J6" s="538"/>
    </row>
    <row r="7" spans="1:10" ht="15" customHeight="1">
      <c r="A7" s="540"/>
      <c r="B7" s="550"/>
      <c r="C7" s="550"/>
      <c r="D7" s="550"/>
      <c r="E7" s="550"/>
      <c r="F7" s="550"/>
      <c r="G7" s="549"/>
      <c r="H7" s="536"/>
      <c r="I7" s="537"/>
      <c r="J7" s="538"/>
    </row>
    <row r="8" spans="1:10" ht="15" customHeight="1">
      <c r="A8" s="541" t="s">
        <v>514</v>
      </c>
      <c r="B8" s="543" t="s">
        <v>513</v>
      </c>
      <c r="C8" s="544"/>
      <c r="D8" s="544"/>
      <c r="E8" s="544"/>
      <c r="F8" s="544"/>
      <c r="G8" s="544"/>
      <c r="H8" s="544"/>
      <c r="I8" s="544"/>
      <c r="J8" s="545"/>
    </row>
    <row r="9" spans="1:10" ht="15" customHeight="1">
      <c r="A9" s="542"/>
      <c r="B9" s="546"/>
      <c r="C9" s="547"/>
      <c r="D9" s="547"/>
      <c r="E9" s="547"/>
      <c r="F9" s="547"/>
      <c r="G9" s="547"/>
      <c r="H9" s="547"/>
      <c r="I9" s="547"/>
      <c r="J9" s="548"/>
    </row>
    <row r="10" spans="1:10" ht="15" customHeight="1">
      <c r="A10" s="464" t="s">
        <v>334</v>
      </c>
      <c r="B10" s="520"/>
      <c r="C10" s="521"/>
      <c r="D10" s="521"/>
      <c r="E10" s="521"/>
      <c r="F10" s="521"/>
      <c r="G10" s="521"/>
      <c r="H10" s="521"/>
      <c r="I10" s="521"/>
      <c r="J10" s="522"/>
    </row>
    <row r="11" spans="1:10" ht="15" customHeight="1">
      <c r="A11" s="520" t="s">
        <v>512</v>
      </c>
      <c r="B11" s="521"/>
      <c r="C11" s="521"/>
      <c r="D11" s="521"/>
      <c r="E11" s="521"/>
      <c r="F11" s="521"/>
      <c r="G11" s="521"/>
      <c r="H11" s="521"/>
      <c r="I11" s="521"/>
      <c r="J11" s="522"/>
    </row>
    <row r="12" spans="1:10" ht="18" customHeight="1">
      <c r="A12" s="520" t="s">
        <v>511</v>
      </c>
      <c r="B12" s="521"/>
      <c r="C12" s="522"/>
      <c r="D12" s="463" t="s">
        <v>510</v>
      </c>
      <c r="E12" s="520" t="s">
        <v>509</v>
      </c>
      <c r="F12" s="521"/>
      <c r="G12" s="522"/>
      <c r="H12" s="521" t="s">
        <v>508</v>
      </c>
      <c r="I12" s="521"/>
      <c r="J12" s="522"/>
    </row>
    <row r="13" spans="1:10" ht="18" customHeight="1">
      <c r="A13" s="532"/>
      <c r="B13" s="523"/>
      <c r="C13" s="524"/>
      <c r="D13" s="462" t="s">
        <v>506</v>
      </c>
      <c r="E13" s="532"/>
      <c r="F13" s="523"/>
      <c r="G13" s="524"/>
      <c r="H13" s="523"/>
      <c r="I13" s="523"/>
      <c r="J13" s="524"/>
    </row>
    <row r="14" spans="1:10" ht="18" customHeight="1">
      <c r="A14" s="531"/>
      <c r="B14" s="525"/>
      <c r="C14" s="526"/>
      <c r="D14" s="461" t="s">
        <v>506</v>
      </c>
      <c r="E14" s="531"/>
      <c r="F14" s="525"/>
      <c r="G14" s="526"/>
      <c r="H14" s="525"/>
      <c r="I14" s="525"/>
      <c r="J14" s="526"/>
    </row>
    <row r="15" spans="1:10" ht="18" customHeight="1">
      <c r="A15" s="533"/>
      <c r="B15" s="527"/>
      <c r="C15" s="528"/>
      <c r="D15" s="461" t="s">
        <v>506</v>
      </c>
      <c r="E15" s="533"/>
      <c r="F15" s="527"/>
      <c r="G15" s="528"/>
      <c r="H15" s="527"/>
      <c r="I15" s="527"/>
      <c r="J15" s="528"/>
    </row>
    <row r="16" spans="1:10" ht="18" customHeight="1">
      <c r="A16" s="529"/>
      <c r="B16" s="516"/>
      <c r="C16" s="517"/>
      <c r="D16" s="461" t="s">
        <v>506</v>
      </c>
      <c r="E16" s="529"/>
      <c r="F16" s="516"/>
      <c r="G16" s="517"/>
      <c r="H16" s="516"/>
      <c r="I16" s="516"/>
      <c r="J16" s="517"/>
    </row>
    <row r="17" spans="1:10" ht="18" customHeight="1">
      <c r="A17" s="529"/>
      <c r="B17" s="516"/>
      <c r="C17" s="517"/>
      <c r="D17" s="461" t="s">
        <v>506</v>
      </c>
      <c r="E17" s="529"/>
      <c r="F17" s="516"/>
      <c r="G17" s="517"/>
      <c r="H17" s="516"/>
      <c r="I17" s="516"/>
      <c r="J17" s="517"/>
    </row>
    <row r="18" spans="1:10" ht="18" customHeight="1">
      <c r="A18" s="529"/>
      <c r="B18" s="516"/>
      <c r="C18" s="517"/>
      <c r="D18" s="461" t="s">
        <v>506</v>
      </c>
      <c r="E18" s="529"/>
      <c r="F18" s="516"/>
      <c r="G18" s="517"/>
      <c r="H18" s="516"/>
      <c r="I18" s="516"/>
      <c r="J18" s="517"/>
    </row>
    <row r="19" spans="1:10" ht="18" customHeight="1">
      <c r="A19" s="529"/>
      <c r="B19" s="516"/>
      <c r="C19" s="517"/>
      <c r="D19" s="461" t="s">
        <v>506</v>
      </c>
      <c r="E19" s="529"/>
      <c r="F19" s="516"/>
      <c r="G19" s="517"/>
      <c r="H19" s="516"/>
      <c r="I19" s="516"/>
      <c r="J19" s="517"/>
    </row>
    <row r="20" spans="1:10" ht="18" customHeight="1">
      <c r="A20" s="529"/>
      <c r="B20" s="516"/>
      <c r="C20" s="517"/>
      <c r="D20" s="461" t="s">
        <v>506</v>
      </c>
      <c r="E20" s="529"/>
      <c r="F20" s="516"/>
      <c r="G20" s="517"/>
      <c r="H20" s="516"/>
      <c r="I20" s="516"/>
      <c r="J20" s="517"/>
    </row>
    <row r="21" spans="1:10" ht="18" customHeight="1">
      <c r="A21" s="529"/>
      <c r="B21" s="516"/>
      <c r="C21" s="517"/>
      <c r="D21" s="461" t="s">
        <v>506</v>
      </c>
      <c r="E21" s="529"/>
      <c r="F21" s="516"/>
      <c r="G21" s="517"/>
      <c r="H21" s="516"/>
      <c r="I21" s="516"/>
      <c r="J21" s="517"/>
    </row>
    <row r="22" spans="1:10" ht="18" customHeight="1">
      <c r="A22" s="529"/>
      <c r="B22" s="516"/>
      <c r="C22" s="517"/>
      <c r="D22" s="461" t="s">
        <v>506</v>
      </c>
      <c r="E22" s="529"/>
      <c r="F22" s="516"/>
      <c r="G22" s="517"/>
      <c r="H22" s="516"/>
      <c r="I22" s="516"/>
      <c r="J22" s="517"/>
    </row>
    <row r="23" spans="1:10" ht="18" customHeight="1">
      <c r="A23" s="529"/>
      <c r="B23" s="516"/>
      <c r="C23" s="517"/>
      <c r="D23" s="461" t="s">
        <v>506</v>
      </c>
      <c r="E23" s="529"/>
      <c r="F23" s="516"/>
      <c r="G23" s="517"/>
      <c r="H23" s="516"/>
      <c r="I23" s="516"/>
      <c r="J23" s="517"/>
    </row>
    <row r="24" spans="1:10" ht="18" customHeight="1">
      <c r="A24" s="529"/>
      <c r="B24" s="516"/>
      <c r="C24" s="517"/>
      <c r="D24" s="461" t="s">
        <v>506</v>
      </c>
      <c r="E24" s="529"/>
      <c r="F24" s="516"/>
      <c r="G24" s="517"/>
      <c r="H24" s="516"/>
      <c r="I24" s="516"/>
      <c r="J24" s="517"/>
    </row>
    <row r="25" spans="1:10" ht="18" customHeight="1">
      <c r="A25" s="529"/>
      <c r="B25" s="516"/>
      <c r="C25" s="517"/>
      <c r="D25" s="461" t="s">
        <v>506</v>
      </c>
      <c r="E25" s="529"/>
      <c r="F25" s="516"/>
      <c r="G25" s="517"/>
      <c r="H25" s="516"/>
      <c r="I25" s="516"/>
      <c r="J25" s="517"/>
    </row>
    <row r="26" spans="1:10" ht="18" customHeight="1">
      <c r="A26" s="530"/>
      <c r="B26" s="518"/>
      <c r="C26" s="519"/>
      <c r="D26" s="461" t="s">
        <v>506</v>
      </c>
      <c r="E26" s="530"/>
      <c r="F26" s="518"/>
      <c r="G26" s="519"/>
      <c r="H26" s="518"/>
      <c r="I26" s="518"/>
      <c r="J26" s="519"/>
    </row>
    <row r="27" spans="1:10" ht="18" customHeight="1">
      <c r="A27" s="520" t="s">
        <v>507</v>
      </c>
      <c r="B27" s="521"/>
      <c r="C27" s="521"/>
      <c r="D27" s="521" t="s">
        <v>506</v>
      </c>
      <c r="E27" s="521"/>
      <c r="F27" s="521"/>
      <c r="G27" s="522"/>
      <c r="H27" s="520"/>
      <c r="I27" s="521"/>
      <c r="J27" s="522"/>
    </row>
    <row r="28" spans="1:10" ht="18" customHeight="1">
      <c r="A28" s="551" t="s">
        <v>505</v>
      </c>
      <c r="B28" s="552"/>
      <c r="C28" s="552"/>
      <c r="D28" s="520" t="s">
        <v>504</v>
      </c>
      <c r="E28" s="521"/>
      <c r="F28" s="521"/>
      <c r="G28" s="522"/>
      <c r="H28" s="521" t="s">
        <v>503</v>
      </c>
      <c r="I28" s="521"/>
      <c r="J28" s="522"/>
    </row>
    <row r="29" spans="1:10" ht="18" customHeight="1">
      <c r="A29" s="553"/>
      <c r="B29" s="554"/>
      <c r="C29" s="554"/>
      <c r="D29" s="532"/>
      <c r="E29" s="523"/>
      <c r="F29" s="523"/>
      <c r="G29" s="524"/>
      <c r="H29" s="532"/>
      <c r="I29" s="523"/>
      <c r="J29" s="524"/>
    </row>
    <row r="30" spans="1:10" ht="18" customHeight="1">
      <c r="A30" s="553"/>
      <c r="B30" s="554"/>
      <c r="C30" s="554"/>
      <c r="D30" s="533"/>
      <c r="E30" s="527"/>
      <c r="F30" s="527"/>
      <c r="G30" s="528"/>
      <c r="H30" s="533"/>
      <c r="I30" s="527"/>
      <c r="J30" s="528"/>
    </row>
    <row r="31" spans="1:10" ht="18" customHeight="1">
      <c r="A31" s="553"/>
      <c r="B31" s="554"/>
      <c r="C31" s="554"/>
      <c r="D31" s="533"/>
      <c r="E31" s="527"/>
      <c r="F31" s="527"/>
      <c r="G31" s="528"/>
      <c r="H31" s="533"/>
      <c r="I31" s="527"/>
      <c r="J31" s="528"/>
    </row>
    <row r="32" spans="1:10" ht="18" customHeight="1">
      <c r="A32" s="553"/>
      <c r="B32" s="554"/>
      <c r="C32" s="554"/>
      <c r="D32" s="533"/>
      <c r="E32" s="527"/>
      <c r="F32" s="527"/>
      <c r="G32" s="528"/>
      <c r="H32" s="533"/>
      <c r="I32" s="527"/>
      <c r="J32" s="528"/>
    </row>
    <row r="33" spans="1:10" ht="18" customHeight="1">
      <c r="A33" s="553"/>
      <c r="B33" s="554"/>
      <c r="C33" s="554"/>
      <c r="D33" s="533"/>
      <c r="E33" s="527"/>
      <c r="F33" s="527"/>
      <c r="G33" s="528"/>
      <c r="H33" s="533"/>
      <c r="I33" s="527"/>
      <c r="J33" s="528"/>
    </row>
    <row r="34" spans="1:10" ht="18" customHeight="1">
      <c r="A34" s="553"/>
      <c r="B34" s="554"/>
      <c r="C34" s="554"/>
      <c r="D34" s="555"/>
      <c r="E34" s="556"/>
      <c r="F34" s="556"/>
      <c r="G34" s="557"/>
      <c r="H34" s="555"/>
      <c r="I34" s="556"/>
      <c r="J34" s="557"/>
    </row>
    <row r="35" spans="1:10" ht="18" customHeight="1">
      <c r="A35" s="551" t="s">
        <v>502</v>
      </c>
      <c r="B35" s="552"/>
      <c r="C35" s="558"/>
      <c r="D35" s="520" t="s">
        <v>501</v>
      </c>
      <c r="E35" s="521"/>
      <c r="F35" s="521"/>
      <c r="G35" s="522"/>
      <c r="H35" s="521" t="s">
        <v>500</v>
      </c>
      <c r="I35" s="521"/>
      <c r="J35" s="522"/>
    </row>
    <row r="36" spans="1:10" ht="18" customHeight="1">
      <c r="A36" s="553"/>
      <c r="B36" s="554"/>
      <c r="C36" s="559"/>
      <c r="D36" s="532"/>
      <c r="E36" s="523"/>
      <c r="F36" s="523"/>
      <c r="G36" s="524"/>
      <c r="H36" s="532"/>
      <c r="I36" s="523"/>
      <c r="J36" s="524"/>
    </row>
    <row r="37" spans="1:10" ht="18" customHeight="1">
      <c r="A37" s="553"/>
      <c r="B37" s="554"/>
      <c r="C37" s="559"/>
      <c r="D37" s="533"/>
      <c r="E37" s="527"/>
      <c r="F37" s="527"/>
      <c r="G37" s="528"/>
      <c r="H37" s="533"/>
      <c r="I37" s="527"/>
      <c r="J37" s="528"/>
    </row>
    <row r="38" spans="1:10" ht="18" customHeight="1">
      <c r="A38" s="553"/>
      <c r="B38" s="554"/>
      <c r="C38" s="559"/>
      <c r="D38" s="533"/>
      <c r="E38" s="527"/>
      <c r="F38" s="527"/>
      <c r="G38" s="528"/>
      <c r="H38" s="533"/>
      <c r="I38" s="527"/>
      <c r="J38" s="528"/>
    </row>
    <row r="39" spans="1:10" ht="18" customHeight="1">
      <c r="A39" s="553"/>
      <c r="B39" s="554"/>
      <c r="C39" s="559"/>
      <c r="D39" s="533"/>
      <c r="E39" s="527"/>
      <c r="F39" s="527"/>
      <c r="G39" s="528"/>
      <c r="H39" s="533"/>
      <c r="I39" s="527"/>
      <c r="J39" s="528"/>
    </row>
    <row r="40" spans="1:10" ht="18" customHeight="1">
      <c r="A40" s="553"/>
      <c r="B40" s="554"/>
      <c r="C40" s="559"/>
      <c r="D40" s="533"/>
      <c r="E40" s="527"/>
      <c r="F40" s="527"/>
      <c r="G40" s="528"/>
      <c r="H40" s="533"/>
      <c r="I40" s="527"/>
      <c r="J40" s="528"/>
    </row>
    <row r="41" spans="1:10" ht="18" customHeight="1">
      <c r="A41" s="560"/>
      <c r="B41" s="561"/>
      <c r="C41" s="562"/>
      <c r="D41" s="555"/>
      <c r="E41" s="556"/>
      <c r="F41" s="556"/>
      <c r="G41" s="557"/>
      <c r="H41" s="555"/>
      <c r="I41" s="556"/>
      <c r="J41" s="557"/>
    </row>
    <row r="42" spans="1:10" ht="18" customHeight="1">
      <c r="A42" s="563" t="s">
        <v>211</v>
      </c>
      <c r="B42" s="564"/>
      <c r="C42" s="565"/>
      <c r="D42" s="543"/>
      <c r="E42" s="544"/>
      <c r="F42" s="544"/>
      <c r="G42" s="544"/>
      <c r="H42" s="544"/>
      <c r="I42" s="544"/>
      <c r="J42" s="545"/>
    </row>
    <row r="43" spans="1:10" ht="18" customHeight="1">
      <c r="A43" s="536"/>
      <c r="B43" s="537"/>
      <c r="C43" s="538"/>
      <c r="D43" s="569"/>
      <c r="E43" s="570"/>
      <c r="F43" s="570"/>
      <c r="G43" s="570"/>
      <c r="H43" s="570"/>
      <c r="I43" s="570"/>
      <c r="J43" s="571"/>
    </row>
    <row r="44" spans="1:10" ht="18" customHeight="1">
      <c r="A44" s="566"/>
      <c r="B44" s="567"/>
      <c r="C44" s="568"/>
      <c r="D44" s="546"/>
      <c r="E44" s="547"/>
      <c r="F44" s="547"/>
      <c r="G44" s="547"/>
      <c r="H44" s="547"/>
      <c r="I44" s="547"/>
      <c r="J44" s="548"/>
    </row>
    <row r="45" spans="1:10" ht="18" customHeight="1">
      <c r="A45" s="460" t="s">
        <v>211</v>
      </c>
      <c r="B45" s="459" t="s">
        <v>519</v>
      </c>
    </row>
    <row r="46" spans="1:10" ht="18" customHeight="1">
      <c r="B46" s="459" t="s">
        <v>499</v>
      </c>
    </row>
    <row r="47" spans="1:10" ht="18" customHeight="1">
      <c r="B47" s="459" t="s">
        <v>524</v>
      </c>
    </row>
    <row r="48" spans="1:10">
      <c r="B48" s="459"/>
    </row>
  </sheetData>
  <mergeCells count="92">
    <mergeCell ref="H31:J31"/>
    <mergeCell ref="D42:J44"/>
    <mergeCell ref="D39:G39"/>
    <mergeCell ref="D38:G38"/>
    <mergeCell ref="D37:G37"/>
    <mergeCell ref="H37:J37"/>
    <mergeCell ref="A35:C41"/>
    <mergeCell ref="A42:C44"/>
    <mergeCell ref="D35:G35"/>
    <mergeCell ref="H35:J35"/>
    <mergeCell ref="H38:J38"/>
    <mergeCell ref="H39:J39"/>
    <mergeCell ref="H40:J40"/>
    <mergeCell ref="H41:J41"/>
    <mergeCell ref="D41:G41"/>
    <mergeCell ref="D40:G40"/>
    <mergeCell ref="D36:G36"/>
    <mergeCell ref="H36:J36"/>
    <mergeCell ref="H28:J28"/>
    <mergeCell ref="A27:C27"/>
    <mergeCell ref="D27:G27"/>
    <mergeCell ref="A28:C34"/>
    <mergeCell ref="D28:G28"/>
    <mergeCell ref="D29:G29"/>
    <mergeCell ref="D30:G30"/>
    <mergeCell ref="D31:G31"/>
    <mergeCell ref="D32:G32"/>
    <mergeCell ref="H32:J32"/>
    <mergeCell ref="H30:J30"/>
    <mergeCell ref="H29:J29"/>
    <mergeCell ref="D33:G33"/>
    <mergeCell ref="D34:G34"/>
    <mergeCell ref="H34:J34"/>
    <mergeCell ref="H33:J33"/>
    <mergeCell ref="C4:J4"/>
    <mergeCell ref="A4:B4"/>
    <mergeCell ref="H5:J7"/>
    <mergeCell ref="B10:J10"/>
    <mergeCell ref="A6:A7"/>
    <mergeCell ref="A8:A9"/>
    <mergeCell ref="B8:J9"/>
    <mergeCell ref="G5:G7"/>
    <mergeCell ref="B6:F7"/>
    <mergeCell ref="B5:F5"/>
    <mergeCell ref="A11:J11"/>
    <mergeCell ref="A12:C12"/>
    <mergeCell ref="E12:G12"/>
    <mergeCell ref="H12:J12"/>
    <mergeCell ref="A13:C13"/>
    <mergeCell ref="A14:C14"/>
    <mergeCell ref="E14:G14"/>
    <mergeCell ref="E13:G13"/>
    <mergeCell ref="A15:C15"/>
    <mergeCell ref="A16:C16"/>
    <mergeCell ref="E16:G16"/>
    <mergeCell ref="E15:G15"/>
    <mergeCell ref="A17:C17"/>
    <mergeCell ref="A18:C18"/>
    <mergeCell ref="A19:C19"/>
    <mergeCell ref="A20:C20"/>
    <mergeCell ref="A21:C21"/>
    <mergeCell ref="A22:C22"/>
    <mergeCell ref="A23:C23"/>
    <mergeCell ref="A24:C24"/>
    <mergeCell ref="A25:C25"/>
    <mergeCell ref="A26:C26"/>
    <mergeCell ref="E26:G26"/>
    <mergeCell ref="E25:G25"/>
    <mergeCell ref="E24:G24"/>
    <mergeCell ref="E23:G23"/>
    <mergeCell ref="E22:G22"/>
    <mergeCell ref="E21:G21"/>
    <mergeCell ref="E20:G20"/>
    <mergeCell ref="E19:G19"/>
    <mergeCell ref="E18:G18"/>
    <mergeCell ref="E17:G17"/>
    <mergeCell ref="C2:H2"/>
    <mergeCell ref="H25:J25"/>
    <mergeCell ref="H26:J26"/>
    <mergeCell ref="H27:J27"/>
    <mergeCell ref="H21:J21"/>
    <mergeCell ref="H22:J22"/>
    <mergeCell ref="H23:J23"/>
    <mergeCell ref="H24:J24"/>
    <mergeCell ref="H17:J17"/>
    <mergeCell ref="H18:J18"/>
    <mergeCell ref="H19:J19"/>
    <mergeCell ref="H20:J20"/>
    <mergeCell ref="H13:J13"/>
    <mergeCell ref="H14:J14"/>
    <mergeCell ref="H15:J15"/>
    <mergeCell ref="H16:J16"/>
  </mergeCells>
  <phoneticPr fontId="3"/>
  <pageMargins left="0.78740157480314965" right="0.78740157480314965" top="0.98425196850393704" bottom="0.98425196850393704" header="0.51181102362204722"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L17"/>
  <sheetViews>
    <sheetView workbookViewId="0">
      <selection sqref="A1:L1"/>
    </sheetView>
  </sheetViews>
  <sheetFormatPr defaultRowHeight="13.5"/>
  <cols>
    <col min="1" max="4" width="3.625" style="10" customWidth="1"/>
    <col min="5" max="16384" width="9" style="10"/>
  </cols>
  <sheetData>
    <row r="1" spans="2:12" ht="22.5" customHeight="1">
      <c r="B1" s="746" t="s">
        <v>533</v>
      </c>
      <c r="C1" s="746"/>
      <c r="D1" s="746"/>
      <c r="E1" s="746"/>
      <c r="F1" s="746"/>
      <c r="G1" s="746"/>
      <c r="H1" s="746"/>
      <c r="I1" s="746"/>
      <c r="J1" s="746"/>
      <c r="K1" s="746"/>
      <c r="L1" s="746"/>
    </row>
    <row r="3" spans="2:12">
      <c r="B3" s="747" t="s">
        <v>63</v>
      </c>
      <c r="C3" s="745" t="s">
        <v>534</v>
      </c>
      <c r="D3" s="745"/>
      <c r="E3" s="745"/>
      <c r="F3" s="745"/>
      <c r="G3" s="745"/>
      <c r="H3" s="745"/>
      <c r="I3" s="745"/>
      <c r="J3" s="745"/>
      <c r="K3" s="745"/>
      <c r="L3" s="745"/>
    </row>
    <row r="4" spans="2:12">
      <c r="B4" s="748"/>
      <c r="C4" s="745"/>
      <c r="D4" s="745"/>
      <c r="E4" s="745"/>
      <c r="F4" s="745"/>
      <c r="G4" s="745"/>
      <c r="H4" s="745"/>
      <c r="I4" s="745"/>
      <c r="J4" s="745"/>
      <c r="K4" s="745"/>
      <c r="L4" s="745"/>
    </row>
    <row r="5" spans="2:12">
      <c r="C5" s="745"/>
      <c r="D5" s="745"/>
      <c r="E5" s="745"/>
      <c r="F5" s="745"/>
      <c r="G5" s="745"/>
      <c r="H5" s="745"/>
      <c r="I5" s="745"/>
      <c r="J5" s="745"/>
      <c r="K5" s="745"/>
      <c r="L5" s="745"/>
    </row>
    <row r="6" spans="2:12">
      <c r="C6" s="43"/>
      <c r="D6" s="43"/>
      <c r="E6" s="43"/>
      <c r="F6" s="43"/>
      <c r="G6" s="43"/>
      <c r="H6" s="43"/>
      <c r="I6" s="43"/>
      <c r="J6" s="43"/>
      <c r="K6" s="43"/>
      <c r="L6" s="43"/>
    </row>
    <row r="7" spans="2:12" ht="31.5" customHeight="1">
      <c r="B7" s="214" t="s">
        <v>64</v>
      </c>
      <c r="C7" s="745" t="s">
        <v>535</v>
      </c>
      <c r="D7" s="745"/>
      <c r="E7" s="745"/>
      <c r="F7" s="745"/>
      <c r="G7" s="745"/>
      <c r="H7" s="745"/>
      <c r="I7" s="745"/>
      <c r="J7" s="745"/>
      <c r="K7" s="745"/>
      <c r="L7" s="745"/>
    </row>
    <row r="8" spans="2:12" ht="31.5" customHeight="1">
      <c r="C8" s="745"/>
      <c r="D8" s="745"/>
      <c r="E8" s="745"/>
      <c r="F8" s="745"/>
      <c r="G8" s="745"/>
      <c r="H8" s="745"/>
      <c r="I8" s="745"/>
      <c r="J8" s="745"/>
      <c r="K8" s="745"/>
      <c r="L8" s="745"/>
    </row>
    <row r="9" spans="2:12" ht="31.5" customHeight="1">
      <c r="C9" s="745"/>
      <c r="D9" s="745"/>
      <c r="E9" s="745"/>
      <c r="F9" s="745"/>
      <c r="G9" s="745"/>
      <c r="H9" s="745"/>
      <c r="I9" s="745"/>
      <c r="J9" s="745"/>
      <c r="K9" s="745"/>
      <c r="L9" s="745"/>
    </row>
    <row r="12" spans="2:12" ht="13.5" customHeight="1">
      <c r="C12" s="43"/>
      <c r="D12" s="43"/>
      <c r="E12" s="43"/>
      <c r="F12" s="43"/>
      <c r="G12" s="43"/>
      <c r="H12" s="43"/>
      <c r="I12" s="43"/>
      <c r="J12" s="43"/>
      <c r="K12" s="43"/>
      <c r="L12" s="43"/>
    </row>
    <row r="13" spans="2:12">
      <c r="C13" s="43"/>
      <c r="D13" s="43"/>
      <c r="E13" s="43"/>
      <c r="F13" s="43"/>
      <c r="G13" s="43"/>
      <c r="H13" s="43"/>
      <c r="I13" s="43"/>
      <c r="J13" s="43"/>
      <c r="K13" s="43"/>
      <c r="L13" s="43"/>
    </row>
    <row r="14" spans="2:12">
      <c r="C14" s="43"/>
      <c r="D14" s="43"/>
      <c r="E14" s="43"/>
      <c r="F14" s="43"/>
      <c r="G14" s="43"/>
      <c r="H14" s="43"/>
      <c r="I14" s="43"/>
      <c r="J14" s="43"/>
      <c r="K14" s="43"/>
      <c r="L14" s="43"/>
    </row>
    <row r="15" spans="2:12">
      <c r="C15" s="43"/>
      <c r="D15" s="43"/>
      <c r="E15" s="43"/>
      <c r="F15" s="43"/>
      <c r="G15" s="43"/>
      <c r="H15" s="43"/>
      <c r="I15" s="43"/>
      <c r="J15" s="43"/>
      <c r="K15" s="43"/>
      <c r="L15" s="43"/>
    </row>
    <row r="17" spans="4:4" ht="17.25">
      <c r="D17" s="76"/>
    </row>
  </sheetData>
  <mergeCells count="4">
    <mergeCell ref="C7:L9"/>
    <mergeCell ref="B1:L1"/>
    <mergeCell ref="C3:L5"/>
    <mergeCell ref="B3:B4"/>
  </mergeCells>
  <phoneticPr fontId="3"/>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K25"/>
  <sheetViews>
    <sheetView workbookViewId="0">
      <selection sqref="A1:B1"/>
    </sheetView>
  </sheetViews>
  <sheetFormatPr defaultRowHeight="13.5"/>
  <cols>
    <col min="1" max="1" width="3.625" customWidth="1"/>
    <col min="2" max="2" width="15.625" customWidth="1"/>
    <col min="3" max="3" width="20.625" customWidth="1"/>
    <col min="4" max="4" width="5.625" customWidth="1"/>
    <col min="5" max="5" width="3.625" customWidth="1"/>
    <col min="6" max="6" width="15.625" customWidth="1"/>
    <col min="7" max="7" width="5.625" customWidth="1"/>
    <col min="8" max="8" width="10.625" customWidth="1"/>
    <col min="9" max="9" width="15.625" customWidth="1"/>
    <col min="10" max="10" width="20.625" customWidth="1"/>
    <col min="11" max="11" width="5.25" bestFit="1" customWidth="1"/>
  </cols>
  <sheetData>
    <row r="1" spans="1:11" ht="14.25">
      <c r="A1" s="10"/>
      <c r="B1" s="212" t="s">
        <v>536</v>
      </c>
      <c r="C1" s="10"/>
      <c r="D1" s="10"/>
      <c r="E1" s="10"/>
      <c r="F1" s="10"/>
      <c r="G1" s="10"/>
      <c r="H1" s="10"/>
      <c r="I1" s="10"/>
      <c r="J1" s="10"/>
      <c r="K1" s="10"/>
    </row>
    <row r="2" spans="1:11">
      <c r="A2" s="10"/>
      <c r="B2" s="10"/>
      <c r="C2" s="10"/>
      <c r="D2" s="10"/>
      <c r="E2" s="10"/>
      <c r="F2" s="10"/>
      <c r="G2" s="10"/>
      <c r="H2" s="10"/>
      <c r="I2" s="10"/>
      <c r="J2" s="10"/>
      <c r="K2" s="10"/>
    </row>
    <row r="3" spans="1:11" ht="25.5" customHeight="1">
      <c r="A3" s="10"/>
      <c r="B3" s="715" t="s">
        <v>214</v>
      </c>
      <c r="C3" s="715"/>
      <c r="D3" s="715"/>
      <c r="E3" s="715"/>
      <c r="F3" s="715"/>
      <c r="G3" s="715"/>
      <c r="H3" s="715"/>
      <c r="I3" s="715"/>
      <c r="J3" s="715"/>
      <c r="K3" s="715"/>
    </row>
    <row r="4" spans="1:11">
      <c r="A4" s="10"/>
      <c r="B4" s="10"/>
      <c r="C4" s="10"/>
      <c r="D4" s="10"/>
      <c r="E4" s="10"/>
      <c r="F4" s="10"/>
      <c r="G4" s="10"/>
      <c r="H4" s="10"/>
      <c r="I4" s="10"/>
      <c r="J4" s="10"/>
      <c r="K4" s="10"/>
    </row>
    <row r="5" spans="1:11">
      <c r="A5" s="10"/>
      <c r="B5" s="15" t="s">
        <v>215</v>
      </c>
      <c r="C5" s="16"/>
      <c r="D5" s="16"/>
      <c r="E5" s="10"/>
      <c r="F5" s="15" t="s">
        <v>216</v>
      </c>
      <c r="G5" s="16"/>
      <c r="H5" s="16"/>
      <c r="I5" s="16"/>
      <c r="J5" s="10"/>
      <c r="K5" s="10"/>
    </row>
    <row r="6" spans="1:11" ht="14.25" thickBot="1">
      <c r="A6" s="10"/>
      <c r="B6" s="10"/>
      <c r="C6" s="10"/>
      <c r="D6" s="10"/>
      <c r="E6" s="10"/>
      <c r="F6" s="10"/>
      <c r="G6" s="10"/>
      <c r="H6" s="10"/>
      <c r="I6" s="10"/>
      <c r="J6" s="10"/>
      <c r="K6" s="10"/>
    </row>
    <row r="7" spans="1:11" ht="21" customHeight="1">
      <c r="A7" s="10"/>
      <c r="B7" s="720" t="s">
        <v>525</v>
      </c>
      <c r="C7" s="721"/>
      <c r="D7" s="721"/>
      <c r="E7" s="720" t="s">
        <v>526</v>
      </c>
      <c r="F7" s="721"/>
      <c r="G7" s="721"/>
      <c r="H7" s="721"/>
      <c r="I7" s="721"/>
      <c r="J7" s="721"/>
      <c r="K7" s="722"/>
    </row>
    <row r="8" spans="1:11" ht="21" customHeight="1">
      <c r="A8" s="10"/>
      <c r="B8" s="24" t="s">
        <v>217</v>
      </c>
      <c r="C8" s="741" t="s">
        <v>218</v>
      </c>
      <c r="D8" s="752"/>
      <c r="E8" s="763" t="s">
        <v>219</v>
      </c>
      <c r="F8" s="40" t="s">
        <v>217</v>
      </c>
      <c r="G8" s="741" t="s">
        <v>220</v>
      </c>
      <c r="H8" s="762"/>
      <c r="I8" s="40" t="s">
        <v>221</v>
      </c>
      <c r="J8" s="741" t="s">
        <v>222</v>
      </c>
      <c r="K8" s="751"/>
    </row>
    <row r="9" spans="1:11" ht="21" customHeight="1">
      <c r="A9" s="10"/>
      <c r="B9" s="753" t="s">
        <v>223</v>
      </c>
      <c r="C9" s="92"/>
      <c r="D9" s="93" t="s">
        <v>210</v>
      </c>
      <c r="E9" s="764"/>
      <c r="F9" s="713" t="s">
        <v>207</v>
      </c>
      <c r="G9" s="767"/>
      <c r="H9" s="768"/>
      <c r="I9" s="44" t="s">
        <v>224</v>
      </c>
      <c r="J9" s="92"/>
      <c r="K9" s="102" t="s">
        <v>201</v>
      </c>
    </row>
    <row r="10" spans="1:11" ht="21" customHeight="1">
      <c r="A10" s="10"/>
      <c r="B10" s="754"/>
      <c r="C10" s="94"/>
      <c r="D10" s="95" t="s">
        <v>201</v>
      </c>
      <c r="E10" s="764"/>
      <c r="F10" s="769"/>
      <c r="G10" s="773"/>
      <c r="H10" s="774"/>
      <c r="I10" s="48" t="s">
        <v>224</v>
      </c>
      <c r="J10" s="103"/>
      <c r="K10" s="104" t="s">
        <v>201</v>
      </c>
    </row>
    <row r="11" spans="1:11" ht="21" customHeight="1">
      <c r="A11" s="10"/>
      <c r="B11" s="755"/>
      <c r="C11" s="756" t="s">
        <v>225</v>
      </c>
      <c r="D11" s="757"/>
      <c r="E11" s="764"/>
      <c r="F11" s="769"/>
      <c r="G11" s="773"/>
      <c r="H11" s="774"/>
      <c r="I11" s="48" t="s">
        <v>224</v>
      </c>
      <c r="J11" s="103"/>
      <c r="K11" s="104" t="s">
        <v>201</v>
      </c>
    </row>
    <row r="12" spans="1:11" ht="21" customHeight="1">
      <c r="A12" s="10"/>
      <c r="B12" s="753" t="s">
        <v>226</v>
      </c>
      <c r="C12" s="92"/>
      <c r="D12" s="93" t="s">
        <v>85</v>
      </c>
      <c r="E12" s="764"/>
      <c r="F12" s="769"/>
      <c r="G12" s="773"/>
      <c r="H12" s="774"/>
      <c r="I12" s="48" t="s">
        <v>224</v>
      </c>
      <c r="J12" s="103"/>
      <c r="K12" s="104" t="s">
        <v>201</v>
      </c>
    </row>
    <row r="13" spans="1:11" ht="21" customHeight="1">
      <c r="A13" s="10"/>
      <c r="B13" s="754"/>
      <c r="C13" s="94"/>
      <c r="D13" s="95" t="s">
        <v>201</v>
      </c>
      <c r="E13" s="764"/>
      <c r="F13" s="714"/>
      <c r="G13" s="749"/>
      <c r="H13" s="750"/>
      <c r="I13" s="49" t="s">
        <v>224</v>
      </c>
      <c r="J13" s="105"/>
      <c r="K13" s="106" t="s">
        <v>201</v>
      </c>
    </row>
    <row r="14" spans="1:11" ht="21" customHeight="1">
      <c r="A14" s="10"/>
      <c r="B14" s="755"/>
      <c r="C14" s="756" t="s">
        <v>225</v>
      </c>
      <c r="D14" s="757"/>
      <c r="E14" s="764"/>
      <c r="F14" s="713" t="s">
        <v>205</v>
      </c>
      <c r="G14" s="775"/>
      <c r="H14" s="776"/>
      <c r="I14" s="50"/>
      <c r="J14" s="107"/>
      <c r="K14" s="108" t="s">
        <v>201</v>
      </c>
    </row>
    <row r="15" spans="1:11" ht="21" customHeight="1" thickBot="1">
      <c r="A15" s="10"/>
      <c r="B15" s="24" t="s">
        <v>227</v>
      </c>
      <c r="C15" s="96"/>
      <c r="D15" s="97" t="s">
        <v>201</v>
      </c>
      <c r="E15" s="764"/>
      <c r="F15" s="770"/>
      <c r="G15" s="760"/>
      <c r="H15" s="761"/>
      <c r="I15" s="53"/>
      <c r="J15" s="109"/>
      <c r="K15" s="110" t="s">
        <v>201</v>
      </c>
    </row>
    <row r="16" spans="1:11" ht="21" customHeight="1" thickTop="1">
      <c r="A16" s="10"/>
      <c r="B16" s="24" t="s">
        <v>228</v>
      </c>
      <c r="C16" s="96"/>
      <c r="D16" s="97" t="s">
        <v>201</v>
      </c>
      <c r="E16" s="765"/>
      <c r="F16" s="728" t="s">
        <v>229</v>
      </c>
      <c r="G16" s="771"/>
      <c r="H16" s="771"/>
      <c r="I16" s="772"/>
      <c r="J16" s="105"/>
      <c r="K16" s="106" t="s">
        <v>201</v>
      </c>
    </row>
    <row r="17" spans="1:11" ht="21" customHeight="1" thickBot="1">
      <c r="A17" s="10"/>
      <c r="B17" s="54" t="s">
        <v>205</v>
      </c>
      <c r="C17" s="98"/>
      <c r="D17" s="99" t="s">
        <v>201</v>
      </c>
      <c r="E17" s="763" t="s">
        <v>230</v>
      </c>
      <c r="F17" s="40" t="s">
        <v>217</v>
      </c>
      <c r="G17" s="741" t="s">
        <v>231</v>
      </c>
      <c r="H17" s="762"/>
      <c r="I17" s="40" t="s">
        <v>232</v>
      </c>
      <c r="J17" s="758" t="s">
        <v>233</v>
      </c>
      <c r="K17" s="759"/>
    </row>
    <row r="18" spans="1:11" ht="21" customHeight="1" thickTop="1" thickBot="1">
      <c r="A18" s="10"/>
      <c r="B18" s="55" t="s">
        <v>234</v>
      </c>
      <c r="C18" s="100"/>
      <c r="D18" s="101" t="s">
        <v>201</v>
      </c>
      <c r="E18" s="764"/>
      <c r="F18" s="713" t="s">
        <v>235</v>
      </c>
      <c r="G18" s="775"/>
      <c r="H18" s="776"/>
      <c r="I18" s="50"/>
      <c r="J18" s="107"/>
      <c r="K18" s="108" t="s">
        <v>201</v>
      </c>
    </row>
    <row r="19" spans="1:11" ht="21" customHeight="1" thickBot="1">
      <c r="A19" s="10"/>
      <c r="B19" s="781"/>
      <c r="C19" s="782"/>
      <c r="D19" s="782"/>
      <c r="E19" s="764"/>
      <c r="F19" s="770"/>
      <c r="G19" s="760"/>
      <c r="H19" s="761"/>
      <c r="I19" s="53"/>
      <c r="J19" s="109"/>
      <c r="K19" s="110" t="s">
        <v>201</v>
      </c>
    </row>
    <row r="20" spans="1:11" ht="21" customHeight="1" thickTop="1" thickBot="1">
      <c r="A20" s="10"/>
      <c r="B20" s="783"/>
      <c r="C20" s="784"/>
      <c r="D20" s="784"/>
      <c r="E20" s="766"/>
      <c r="F20" s="56" t="s">
        <v>236</v>
      </c>
      <c r="G20" s="779"/>
      <c r="H20" s="780"/>
      <c r="I20" s="57"/>
      <c r="J20" s="100"/>
      <c r="K20" s="111" t="s">
        <v>201</v>
      </c>
    </row>
    <row r="21" spans="1:11" ht="21" customHeight="1">
      <c r="A21" s="10"/>
      <c r="B21" s="741" t="s">
        <v>237</v>
      </c>
      <c r="C21" s="762"/>
      <c r="D21" s="777">
        <f>C18-J16</f>
        <v>0</v>
      </c>
      <c r="E21" s="778"/>
      <c r="F21" s="749"/>
      <c r="G21" s="34" t="s">
        <v>201</v>
      </c>
      <c r="H21" s="728" t="s">
        <v>238</v>
      </c>
      <c r="I21" s="772"/>
      <c r="J21" s="105"/>
      <c r="K21" s="112" t="s">
        <v>201</v>
      </c>
    </row>
    <row r="22" spans="1:11" ht="27" customHeight="1">
      <c r="A22" s="10"/>
      <c r="B22" s="27"/>
      <c r="C22" s="58" t="s">
        <v>61</v>
      </c>
      <c r="D22" s="58"/>
      <c r="E22" s="58"/>
      <c r="F22" s="58"/>
      <c r="G22" s="58"/>
      <c r="H22" s="58"/>
      <c r="I22" s="58"/>
      <c r="J22" s="58"/>
      <c r="K22" s="28"/>
    </row>
    <row r="23" spans="1:11" ht="27" customHeight="1">
      <c r="A23" s="10"/>
      <c r="B23" s="45"/>
      <c r="C23" s="17" t="s">
        <v>254</v>
      </c>
      <c r="D23" s="17"/>
      <c r="E23" s="17"/>
      <c r="F23" s="17"/>
      <c r="G23" s="17"/>
      <c r="H23" s="17"/>
      <c r="I23" s="17"/>
      <c r="J23" s="17"/>
      <c r="K23" s="59"/>
    </row>
    <row r="24" spans="1:11" ht="27" customHeight="1">
      <c r="A24" s="10"/>
      <c r="B24" s="32"/>
      <c r="C24" s="41"/>
      <c r="D24" s="41"/>
      <c r="E24" s="41"/>
      <c r="F24" s="41"/>
      <c r="G24" s="16"/>
      <c r="H24" s="60" t="s">
        <v>520</v>
      </c>
      <c r="I24" s="60"/>
      <c r="J24" s="41"/>
      <c r="K24" s="42"/>
    </row>
    <row r="25" spans="1:11">
      <c r="B25" t="s">
        <v>521</v>
      </c>
    </row>
  </sheetData>
  <mergeCells count="32">
    <mergeCell ref="B21:C21"/>
    <mergeCell ref="D21:F21"/>
    <mergeCell ref="G20:H20"/>
    <mergeCell ref="H21:I21"/>
    <mergeCell ref="B19:D20"/>
    <mergeCell ref="G19:H19"/>
    <mergeCell ref="J17:K17"/>
    <mergeCell ref="G15:H15"/>
    <mergeCell ref="G17:H17"/>
    <mergeCell ref="E8:E16"/>
    <mergeCell ref="E17:E20"/>
    <mergeCell ref="G8:H8"/>
    <mergeCell ref="G9:H9"/>
    <mergeCell ref="F9:F13"/>
    <mergeCell ref="F14:F15"/>
    <mergeCell ref="F16:I16"/>
    <mergeCell ref="F18:F19"/>
    <mergeCell ref="G10:H10"/>
    <mergeCell ref="G18:H18"/>
    <mergeCell ref="G14:H14"/>
    <mergeCell ref="G11:H11"/>
    <mergeCell ref="G12:H12"/>
    <mergeCell ref="G13:H13"/>
    <mergeCell ref="B3:K3"/>
    <mergeCell ref="E7:K7"/>
    <mergeCell ref="J8:K8"/>
    <mergeCell ref="B7:D7"/>
    <mergeCell ref="C8:D8"/>
    <mergeCell ref="B9:B11"/>
    <mergeCell ref="B12:B14"/>
    <mergeCell ref="C11:D11"/>
    <mergeCell ref="C14:D14"/>
  </mergeCells>
  <phoneticPr fontId="3"/>
  <printOptions horizontalCentered="1"/>
  <pageMargins left="0.55118110236220474" right="0.78740157480314965" top="0.82677165354330717"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B1:H27"/>
  <sheetViews>
    <sheetView workbookViewId="0">
      <selection sqref="A1:B1"/>
    </sheetView>
  </sheetViews>
  <sheetFormatPr defaultRowHeight="13.5"/>
  <cols>
    <col min="1" max="1" width="3.625" customWidth="1"/>
    <col min="2" max="2" width="12.625" customWidth="1"/>
    <col min="3" max="3" width="30.625" customWidth="1"/>
    <col min="4" max="4" width="15.625" customWidth="1"/>
    <col min="5" max="5" width="3.375" bestFit="1" customWidth="1"/>
    <col min="6" max="6" width="25.625" customWidth="1"/>
    <col min="7" max="7" width="5.25" bestFit="1" customWidth="1"/>
    <col min="8" max="8" width="17.25" bestFit="1" customWidth="1"/>
  </cols>
  <sheetData>
    <row r="1" spans="2:8" s="10" customFormat="1" ht="19.5" customHeight="1">
      <c r="B1" s="716" t="s">
        <v>537</v>
      </c>
      <c r="C1" s="716"/>
    </row>
    <row r="2" spans="2:8" s="10" customFormat="1"/>
    <row r="3" spans="2:8" s="10" customFormat="1" ht="22.5" customHeight="1">
      <c r="B3" s="715" t="s">
        <v>527</v>
      </c>
      <c r="C3" s="715"/>
      <c r="D3" s="715"/>
      <c r="E3" s="715"/>
      <c r="F3" s="715"/>
      <c r="G3" s="715"/>
      <c r="H3" s="715"/>
    </row>
    <row r="4" spans="2:8" s="10" customFormat="1"/>
    <row r="5" spans="2:8" s="10" customFormat="1">
      <c r="B5" s="15" t="s">
        <v>215</v>
      </c>
      <c r="C5" s="16"/>
    </row>
    <row r="6" spans="2:8" s="10" customFormat="1"/>
    <row r="7" spans="2:8" s="10" customFormat="1" ht="18" customHeight="1">
      <c r="B7" s="40" t="s">
        <v>192</v>
      </c>
      <c r="C7" s="40" t="s">
        <v>239</v>
      </c>
      <c r="D7" s="741" t="s">
        <v>240</v>
      </c>
      <c r="E7" s="762"/>
      <c r="F7" s="741" t="s">
        <v>241</v>
      </c>
      <c r="G7" s="762"/>
      <c r="H7" s="40" t="s">
        <v>0</v>
      </c>
    </row>
    <row r="8" spans="2:8" s="10" customFormat="1" ht="18" customHeight="1">
      <c r="B8" s="713" t="s">
        <v>223</v>
      </c>
      <c r="C8" s="61"/>
      <c r="D8" s="27"/>
      <c r="E8" s="28" t="s">
        <v>210</v>
      </c>
      <c r="F8" s="27"/>
      <c r="G8" s="28" t="s">
        <v>201</v>
      </c>
      <c r="H8" s="44" t="s">
        <v>1</v>
      </c>
    </row>
    <row r="9" spans="2:8" s="10" customFormat="1" ht="18" customHeight="1">
      <c r="B9" s="769"/>
      <c r="C9" s="62"/>
      <c r="D9" s="46"/>
      <c r="E9" s="47" t="s">
        <v>4</v>
      </c>
      <c r="F9" s="46"/>
      <c r="G9" s="47" t="s">
        <v>201</v>
      </c>
      <c r="H9" s="48" t="s">
        <v>1</v>
      </c>
    </row>
    <row r="10" spans="2:8" s="10" customFormat="1" ht="18" customHeight="1">
      <c r="B10" s="769"/>
      <c r="C10" s="62"/>
      <c r="D10" s="46"/>
      <c r="E10" s="47" t="s">
        <v>4</v>
      </c>
      <c r="F10" s="46"/>
      <c r="G10" s="47" t="s">
        <v>201</v>
      </c>
      <c r="H10" s="48" t="s">
        <v>1</v>
      </c>
    </row>
    <row r="11" spans="2:8" s="10" customFormat="1" ht="18" customHeight="1">
      <c r="B11" s="769"/>
      <c r="C11" s="62"/>
      <c r="D11" s="46"/>
      <c r="E11" s="47" t="s">
        <v>4</v>
      </c>
      <c r="F11" s="46"/>
      <c r="G11" s="47" t="s">
        <v>201</v>
      </c>
      <c r="H11" s="48" t="s">
        <v>1</v>
      </c>
    </row>
    <row r="12" spans="2:8" s="10" customFormat="1" ht="18" customHeight="1">
      <c r="B12" s="769"/>
      <c r="C12" s="62"/>
      <c r="D12" s="46"/>
      <c r="E12" s="47" t="s">
        <v>4</v>
      </c>
      <c r="F12" s="46"/>
      <c r="G12" s="47" t="s">
        <v>201</v>
      </c>
      <c r="H12" s="48" t="s">
        <v>1</v>
      </c>
    </row>
    <row r="13" spans="2:8" s="10" customFormat="1" ht="18" customHeight="1">
      <c r="B13" s="769"/>
      <c r="C13" s="62"/>
      <c r="D13" s="46"/>
      <c r="E13" s="47" t="s">
        <v>4</v>
      </c>
      <c r="F13" s="46"/>
      <c r="G13" s="47" t="s">
        <v>201</v>
      </c>
      <c r="H13" s="48" t="s">
        <v>1</v>
      </c>
    </row>
    <row r="14" spans="2:8" s="10" customFormat="1" ht="18" customHeight="1">
      <c r="B14" s="769"/>
      <c r="C14" s="62"/>
      <c r="D14" s="46"/>
      <c r="E14" s="47" t="s">
        <v>4</v>
      </c>
      <c r="F14" s="46"/>
      <c r="G14" s="47" t="s">
        <v>201</v>
      </c>
      <c r="H14" s="48" t="s">
        <v>1</v>
      </c>
    </row>
    <row r="15" spans="2:8" s="10" customFormat="1" ht="18" customHeight="1" thickBot="1">
      <c r="B15" s="769"/>
      <c r="C15" s="53"/>
      <c r="D15" s="51"/>
      <c r="E15" s="52" t="s">
        <v>4</v>
      </c>
      <c r="F15" s="51"/>
      <c r="G15" s="52" t="s">
        <v>201</v>
      </c>
      <c r="H15" s="63" t="s">
        <v>1</v>
      </c>
    </row>
    <row r="16" spans="2:8" s="10" customFormat="1" ht="18" customHeight="1" thickTop="1" thickBot="1">
      <c r="B16" s="785"/>
      <c r="C16" s="64" t="s">
        <v>2</v>
      </c>
      <c r="D16" s="65"/>
      <c r="E16" s="66" t="s">
        <v>209</v>
      </c>
      <c r="F16" s="65"/>
      <c r="G16" s="66" t="s">
        <v>201</v>
      </c>
      <c r="H16" s="67"/>
    </row>
    <row r="17" spans="2:8" s="10" customFormat="1" ht="18" customHeight="1">
      <c r="B17" s="769" t="s">
        <v>226</v>
      </c>
      <c r="C17" s="68"/>
      <c r="D17" s="45"/>
      <c r="E17" s="59" t="s">
        <v>85</v>
      </c>
      <c r="F17" s="45"/>
      <c r="G17" s="59" t="s">
        <v>201</v>
      </c>
      <c r="H17" s="69" t="s">
        <v>1</v>
      </c>
    </row>
    <row r="18" spans="2:8" s="10" customFormat="1" ht="18" customHeight="1">
      <c r="B18" s="769"/>
      <c r="C18" s="62"/>
      <c r="D18" s="46"/>
      <c r="E18" s="47" t="s">
        <v>4</v>
      </c>
      <c r="F18" s="46"/>
      <c r="G18" s="47" t="s">
        <v>201</v>
      </c>
      <c r="H18" s="48" t="s">
        <v>1</v>
      </c>
    </row>
    <row r="19" spans="2:8" s="10" customFormat="1" ht="18" customHeight="1">
      <c r="B19" s="769"/>
      <c r="C19" s="62"/>
      <c r="D19" s="46"/>
      <c r="E19" s="47" t="s">
        <v>4</v>
      </c>
      <c r="F19" s="46"/>
      <c r="G19" s="47" t="s">
        <v>201</v>
      </c>
      <c r="H19" s="48" t="s">
        <v>1</v>
      </c>
    </row>
    <row r="20" spans="2:8" s="10" customFormat="1" ht="18" customHeight="1">
      <c r="B20" s="769"/>
      <c r="C20" s="62"/>
      <c r="D20" s="46"/>
      <c r="E20" s="47" t="s">
        <v>4</v>
      </c>
      <c r="F20" s="46"/>
      <c r="G20" s="47" t="s">
        <v>201</v>
      </c>
      <c r="H20" s="48" t="s">
        <v>1</v>
      </c>
    </row>
    <row r="21" spans="2:8" s="10" customFormat="1" ht="18" customHeight="1">
      <c r="B21" s="769"/>
      <c r="C21" s="62"/>
      <c r="D21" s="46"/>
      <c r="E21" s="47" t="s">
        <v>4</v>
      </c>
      <c r="F21" s="46"/>
      <c r="G21" s="47" t="s">
        <v>201</v>
      </c>
      <c r="H21" s="48" t="s">
        <v>1</v>
      </c>
    </row>
    <row r="22" spans="2:8" s="10" customFormat="1" ht="18" customHeight="1">
      <c r="B22" s="769"/>
      <c r="C22" s="62"/>
      <c r="D22" s="46"/>
      <c r="E22" s="47" t="s">
        <v>4</v>
      </c>
      <c r="F22" s="46"/>
      <c r="G22" s="47" t="s">
        <v>201</v>
      </c>
      <c r="H22" s="48" t="s">
        <v>1</v>
      </c>
    </row>
    <row r="23" spans="2:8" s="10" customFormat="1" ht="18" customHeight="1">
      <c r="B23" s="769"/>
      <c r="C23" s="62"/>
      <c r="D23" s="46"/>
      <c r="E23" s="47" t="s">
        <v>4</v>
      </c>
      <c r="F23" s="46"/>
      <c r="G23" s="47" t="s">
        <v>201</v>
      </c>
      <c r="H23" s="48" t="s">
        <v>1</v>
      </c>
    </row>
    <row r="24" spans="2:8" s="10" customFormat="1" ht="18" customHeight="1" thickBot="1">
      <c r="B24" s="769"/>
      <c r="C24" s="53"/>
      <c r="D24" s="51"/>
      <c r="E24" s="52" t="s">
        <v>4</v>
      </c>
      <c r="F24" s="51"/>
      <c r="G24" s="52" t="s">
        <v>201</v>
      </c>
      <c r="H24" s="63" t="s">
        <v>1</v>
      </c>
    </row>
    <row r="25" spans="2:8" s="10" customFormat="1" ht="18" customHeight="1" thickTop="1">
      <c r="B25" s="714"/>
      <c r="C25" s="70" t="s">
        <v>3</v>
      </c>
      <c r="D25" s="71"/>
      <c r="E25" s="72" t="s">
        <v>5</v>
      </c>
      <c r="F25" s="71"/>
      <c r="G25" s="72" t="s">
        <v>201</v>
      </c>
      <c r="H25" s="73"/>
    </row>
    <row r="26" spans="2:8" s="10" customFormat="1">
      <c r="B26" s="17"/>
      <c r="C26" s="17"/>
      <c r="D26" s="17"/>
      <c r="E26" s="17"/>
      <c r="F26" s="17"/>
      <c r="G26" s="17"/>
      <c r="H26" s="17"/>
    </row>
    <row r="27" spans="2:8" s="10" customFormat="1"/>
  </sheetData>
  <mergeCells count="6">
    <mergeCell ref="B1:C1"/>
    <mergeCell ref="B3:H3"/>
    <mergeCell ref="B17:B25"/>
    <mergeCell ref="B8:B16"/>
    <mergeCell ref="D7:E7"/>
    <mergeCell ref="F7:G7"/>
  </mergeCells>
  <phoneticPr fontId="3"/>
  <pageMargins left="0.98425196850393704" right="0.53" top="0.78740157480314965"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B2:L31"/>
  <sheetViews>
    <sheetView zoomScaleNormal="100" workbookViewId="0">
      <selection sqref="A1:B1"/>
    </sheetView>
  </sheetViews>
  <sheetFormatPr defaultRowHeight="13.5"/>
  <cols>
    <col min="1" max="1" width="3.625" style="10" customWidth="1"/>
    <col min="2" max="2" width="3.625" style="74" customWidth="1"/>
    <col min="3" max="3" width="4.75" style="10" customWidth="1"/>
    <col min="4" max="4" width="3.625" style="10" customWidth="1"/>
    <col min="5" max="16384" width="9" style="10"/>
  </cols>
  <sheetData>
    <row r="2" spans="2:12" ht="24.75" customHeight="1">
      <c r="B2" s="746" t="s">
        <v>539</v>
      </c>
      <c r="C2" s="746"/>
      <c r="D2" s="746"/>
      <c r="E2" s="746"/>
      <c r="F2" s="746"/>
      <c r="G2" s="746"/>
      <c r="H2" s="746"/>
      <c r="I2" s="746"/>
      <c r="J2" s="746"/>
      <c r="K2" s="746"/>
      <c r="L2" s="746"/>
    </row>
    <row r="5" spans="2:12" ht="13.5" customHeight="1">
      <c r="B5" s="74" t="s">
        <v>63</v>
      </c>
      <c r="C5" s="786" t="s">
        <v>68</v>
      </c>
      <c r="D5" s="786"/>
      <c r="E5" s="786"/>
      <c r="F5" s="786"/>
      <c r="G5" s="786"/>
      <c r="H5" s="786"/>
      <c r="I5" s="786"/>
      <c r="J5" s="786"/>
      <c r="K5" s="786"/>
      <c r="L5" s="786"/>
    </row>
    <row r="6" spans="2:12">
      <c r="C6" s="786"/>
      <c r="D6" s="786"/>
      <c r="E6" s="786"/>
      <c r="F6" s="786"/>
      <c r="G6" s="786"/>
      <c r="H6" s="786"/>
      <c r="I6" s="786"/>
      <c r="J6" s="786"/>
      <c r="K6" s="786"/>
      <c r="L6" s="786"/>
    </row>
    <row r="7" spans="2:12">
      <c r="C7" s="74"/>
      <c r="D7" s="75"/>
      <c r="E7" s="43"/>
      <c r="F7" s="43"/>
      <c r="G7" s="43"/>
      <c r="H7" s="43"/>
      <c r="I7" s="43"/>
      <c r="J7" s="43"/>
      <c r="K7" s="43"/>
      <c r="L7" s="43"/>
    </row>
    <row r="9" spans="2:12">
      <c r="B9" s="74" t="s">
        <v>64</v>
      </c>
      <c r="C9" s="745" t="s">
        <v>538</v>
      </c>
      <c r="D9" s="745"/>
      <c r="E9" s="745"/>
      <c r="F9" s="745"/>
      <c r="G9" s="745"/>
      <c r="H9" s="745"/>
      <c r="I9" s="745"/>
      <c r="J9" s="745"/>
      <c r="K9" s="745"/>
      <c r="L9" s="745"/>
    </row>
    <row r="10" spans="2:12">
      <c r="C10" s="745"/>
      <c r="D10" s="745"/>
      <c r="E10" s="745"/>
      <c r="F10" s="745"/>
      <c r="G10" s="745"/>
      <c r="H10" s="745"/>
      <c r="I10" s="745"/>
      <c r="J10" s="745"/>
      <c r="K10" s="745"/>
      <c r="L10" s="745"/>
    </row>
    <row r="11" spans="2:12">
      <c r="C11" s="745"/>
      <c r="D11" s="745"/>
      <c r="E11" s="745"/>
      <c r="F11" s="745"/>
      <c r="G11" s="745"/>
      <c r="H11" s="745"/>
      <c r="I11" s="745"/>
      <c r="J11" s="745"/>
      <c r="K11" s="745"/>
      <c r="L11" s="745"/>
    </row>
    <row r="12" spans="2:12">
      <c r="C12" s="745"/>
      <c r="D12" s="745"/>
      <c r="E12" s="745"/>
      <c r="F12" s="745"/>
      <c r="G12" s="745"/>
      <c r="H12" s="745"/>
      <c r="I12" s="745"/>
      <c r="J12" s="745"/>
      <c r="K12" s="745"/>
      <c r="L12" s="745"/>
    </row>
    <row r="13" spans="2:12">
      <c r="C13" s="745"/>
      <c r="D13" s="745"/>
      <c r="E13" s="745"/>
      <c r="F13" s="745"/>
      <c r="G13" s="745"/>
      <c r="H13" s="745"/>
      <c r="I13" s="745"/>
      <c r="J13" s="745"/>
      <c r="K13" s="745"/>
      <c r="L13" s="745"/>
    </row>
    <row r="15" spans="2:12">
      <c r="C15" s="74" t="s">
        <v>65</v>
      </c>
      <c r="D15" s="745" t="s">
        <v>54</v>
      </c>
      <c r="E15" s="745"/>
      <c r="F15" s="745"/>
      <c r="G15" s="745"/>
      <c r="H15" s="745"/>
      <c r="I15" s="745"/>
      <c r="J15" s="745"/>
      <c r="K15" s="745"/>
      <c r="L15" s="745"/>
    </row>
    <row r="16" spans="2:12">
      <c r="C16" s="74"/>
      <c r="D16" s="745"/>
      <c r="E16" s="745"/>
      <c r="F16" s="745"/>
      <c r="G16" s="745"/>
      <c r="H16" s="745"/>
      <c r="I16" s="745"/>
      <c r="J16" s="745"/>
      <c r="K16" s="745"/>
      <c r="L16" s="745"/>
    </row>
    <row r="17" spans="2:12">
      <c r="C17" s="74"/>
      <c r="D17" s="43"/>
      <c r="E17" s="43"/>
      <c r="F17" s="43"/>
      <c r="G17" s="43"/>
      <c r="H17" s="43"/>
      <c r="I17" s="43"/>
      <c r="J17" s="43"/>
      <c r="K17" s="43"/>
      <c r="L17" s="43"/>
    </row>
    <row r="18" spans="2:12">
      <c r="C18" s="74" t="s">
        <v>67</v>
      </c>
      <c r="D18" s="745" t="s">
        <v>55</v>
      </c>
      <c r="E18" s="745"/>
      <c r="F18" s="745"/>
      <c r="G18" s="745"/>
      <c r="H18" s="745"/>
      <c r="I18" s="745"/>
      <c r="J18" s="745"/>
      <c r="K18" s="745"/>
      <c r="L18" s="745"/>
    </row>
    <row r="19" spans="2:12">
      <c r="C19" s="74"/>
      <c r="D19" s="43"/>
      <c r="E19" s="43"/>
      <c r="F19" s="43"/>
      <c r="G19" s="43"/>
      <c r="H19" s="43"/>
      <c r="I19" s="43"/>
      <c r="J19" s="43"/>
      <c r="K19" s="43"/>
      <c r="L19" s="43"/>
    </row>
    <row r="20" spans="2:12">
      <c r="C20" s="74" t="s">
        <v>69</v>
      </c>
      <c r="D20" s="745" t="s">
        <v>56</v>
      </c>
      <c r="E20" s="745"/>
      <c r="F20" s="745"/>
      <c r="G20" s="745"/>
      <c r="H20" s="745"/>
      <c r="I20" s="745"/>
      <c r="J20" s="745"/>
      <c r="K20" s="745"/>
      <c r="L20" s="745"/>
    </row>
    <row r="22" spans="2:12">
      <c r="B22" s="74" t="s">
        <v>66</v>
      </c>
      <c r="C22" s="745" t="s">
        <v>57</v>
      </c>
      <c r="D22" s="745"/>
      <c r="E22" s="745"/>
      <c r="F22" s="745"/>
      <c r="G22" s="745"/>
      <c r="H22" s="745"/>
      <c r="I22" s="745"/>
      <c r="J22" s="745"/>
      <c r="K22" s="745"/>
      <c r="L22" s="745"/>
    </row>
    <row r="23" spans="2:12">
      <c r="C23" s="745"/>
      <c r="D23" s="745"/>
      <c r="E23" s="745"/>
      <c r="F23" s="745"/>
      <c r="G23" s="745"/>
      <c r="H23" s="745"/>
      <c r="I23" s="745"/>
      <c r="J23" s="745"/>
      <c r="K23" s="745"/>
      <c r="L23" s="745"/>
    </row>
    <row r="25" spans="2:12" ht="13.5" customHeight="1">
      <c r="B25" s="74" t="s">
        <v>70</v>
      </c>
      <c r="C25" s="745" t="s">
        <v>522</v>
      </c>
      <c r="D25" s="745"/>
      <c r="E25" s="745"/>
      <c r="F25" s="745"/>
      <c r="G25" s="745"/>
      <c r="H25" s="745"/>
      <c r="I25" s="745"/>
      <c r="J25" s="745"/>
      <c r="K25" s="745"/>
      <c r="L25" s="745"/>
    </row>
    <row r="26" spans="2:12">
      <c r="C26" s="745"/>
      <c r="D26" s="745"/>
      <c r="E26" s="745"/>
      <c r="F26" s="745"/>
      <c r="G26" s="745"/>
      <c r="H26" s="745"/>
      <c r="I26" s="745"/>
      <c r="J26" s="745"/>
      <c r="K26" s="745"/>
      <c r="L26" s="745"/>
    </row>
    <row r="27" spans="2:12">
      <c r="C27" s="75"/>
      <c r="D27" s="43"/>
      <c r="E27" s="43"/>
      <c r="F27" s="43"/>
      <c r="G27" s="43"/>
      <c r="H27" s="43"/>
      <c r="I27" s="43"/>
      <c r="J27" s="43"/>
      <c r="K27" s="43"/>
      <c r="L27" s="43"/>
    </row>
    <row r="28" spans="2:12">
      <c r="B28" s="74" t="s">
        <v>71</v>
      </c>
      <c r="C28" s="745" t="s">
        <v>269</v>
      </c>
      <c r="D28" s="745"/>
      <c r="E28" s="745"/>
      <c r="F28" s="745"/>
      <c r="G28" s="745"/>
      <c r="H28" s="745"/>
      <c r="I28" s="745"/>
      <c r="J28" s="745"/>
      <c r="K28" s="745"/>
      <c r="L28" s="745"/>
    </row>
    <row r="29" spans="2:12" ht="13.5" customHeight="1">
      <c r="C29" s="745"/>
      <c r="D29" s="745"/>
      <c r="E29" s="745"/>
      <c r="F29" s="745"/>
      <c r="G29" s="745"/>
      <c r="H29" s="745"/>
      <c r="I29" s="745"/>
      <c r="J29" s="745"/>
      <c r="K29" s="745"/>
      <c r="L29" s="745"/>
    </row>
    <row r="30" spans="2:12">
      <c r="C30" s="43"/>
      <c r="D30" s="43"/>
      <c r="E30" s="43"/>
      <c r="F30" s="43"/>
      <c r="G30" s="43"/>
      <c r="H30" s="43"/>
      <c r="I30" s="43"/>
      <c r="J30" s="43"/>
      <c r="K30" s="43"/>
      <c r="L30" s="43"/>
    </row>
    <row r="31" spans="2:12">
      <c r="C31" s="43"/>
      <c r="D31" s="43"/>
      <c r="E31" s="43"/>
      <c r="F31" s="43"/>
      <c r="G31" s="43"/>
      <c r="H31" s="43"/>
      <c r="I31" s="43"/>
      <c r="J31" s="43"/>
      <c r="K31" s="43"/>
      <c r="L31" s="43"/>
    </row>
  </sheetData>
  <mergeCells count="9">
    <mergeCell ref="C25:L26"/>
    <mergeCell ref="C28:L29"/>
    <mergeCell ref="D20:L20"/>
    <mergeCell ref="C5:L6"/>
    <mergeCell ref="B2:L2"/>
    <mergeCell ref="C9:L13"/>
    <mergeCell ref="D18:L18"/>
    <mergeCell ref="D15:L16"/>
    <mergeCell ref="C22:L23"/>
  </mergeCells>
  <phoneticPr fontId="3"/>
  <pageMargins left="0.75" right="0.75" top="1" bottom="1" header="0.51200000000000001" footer="0.51200000000000001"/>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108"/>
  <sheetViews>
    <sheetView view="pageBreakPreview" zoomScaleNormal="100" zoomScaleSheetLayoutView="100" workbookViewId="0">
      <selection sqref="A1:B1"/>
    </sheetView>
  </sheetViews>
  <sheetFormatPr defaultRowHeight="27" customHeight="1"/>
  <cols>
    <col min="1" max="1" width="24.125" style="198" customWidth="1"/>
    <col min="2" max="7" width="8.125" style="81" customWidth="1"/>
    <col min="8" max="8" width="8.5" style="81" customWidth="1"/>
    <col min="9" max="12" width="8.125" style="81" customWidth="1"/>
    <col min="13" max="16384" width="9" style="81"/>
  </cols>
  <sheetData>
    <row r="1" spans="1:13" ht="27" customHeight="1">
      <c r="A1" s="215" t="s">
        <v>540</v>
      </c>
    </row>
    <row r="2" spans="1:13" ht="35.25" customHeight="1">
      <c r="A2" s="797" t="s">
        <v>42</v>
      </c>
      <c r="B2" s="797"/>
      <c r="C2" s="797"/>
      <c r="D2" s="797"/>
      <c r="E2" s="797"/>
      <c r="F2" s="797"/>
      <c r="G2" s="797"/>
      <c r="H2" s="797"/>
      <c r="I2" s="797"/>
      <c r="J2" s="797"/>
      <c r="K2" s="797"/>
      <c r="L2" s="797"/>
      <c r="M2" s="136"/>
    </row>
    <row r="3" spans="1:13" ht="27" customHeight="1" thickBot="1">
      <c r="A3" s="800" t="s">
        <v>153</v>
      </c>
      <c r="B3" s="801"/>
      <c r="C3" s="801"/>
      <c r="D3" s="801"/>
      <c r="E3" s="801"/>
      <c r="F3" s="801"/>
      <c r="G3" s="801"/>
      <c r="H3" s="801"/>
      <c r="I3" s="801"/>
      <c r="J3" s="801"/>
      <c r="K3" s="801"/>
      <c r="L3" s="802"/>
    </row>
    <row r="4" spans="1:13" ht="27" customHeight="1" thickBot="1">
      <c r="A4" s="794" t="s">
        <v>72</v>
      </c>
      <c r="B4" s="795"/>
      <c r="C4" s="795"/>
      <c r="D4" s="795"/>
      <c r="E4" s="795"/>
      <c r="F4" s="795"/>
      <c r="G4" s="795"/>
      <c r="H4" s="795"/>
      <c r="I4" s="795"/>
      <c r="J4" s="795"/>
      <c r="K4" s="795"/>
      <c r="L4" s="796"/>
    </row>
    <row r="5" spans="1:13" ht="27" customHeight="1">
      <c r="A5" s="202" t="s">
        <v>255</v>
      </c>
      <c r="B5" s="798" t="s">
        <v>154</v>
      </c>
      <c r="C5" s="790"/>
      <c r="D5" s="790"/>
      <c r="E5" s="790"/>
      <c r="F5" s="790"/>
      <c r="G5" s="790"/>
      <c r="H5" s="790"/>
      <c r="I5" s="790"/>
      <c r="J5" s="790"/>
      <c r="K5" s="790"/>
      <c r="L5" s="799"/>
    </row>
    <row r="6" spans="1:13" ht="27" customHeight="1">
      <c r="A6" s="203" t="s">
        <v>44</v>
      </c>
      <c r="B6" s="791"/>
      <c r="C6" s="792"/>
      <c r="D6" s="792"/>
      <c r="E6" s="792"/>
      <c r="F6" s="792"/>
      <c r="G6" s="792"/>
      <c r="H6" s="792"/>
      <c r="I6" s="792"/>
      <c r="J6" s="792"/>
      <c r="K6" s="792"/>
      <c r="L6" s="793"/>
    </row>
    <row r="7" spans="1:13" ht="27" customHeight="1">
      <c r="A7" s="316" t="s">
        <v>242</v>
      </c>
      <c r="B7" s="791" t="s">
        <v>45</v>
      </c>
      <c r="C7" s="792"/>
      <c r="D7" s="792"/>
      <c r="E7" s="792"/>
      <c r="F7" s="792"/>
      <c r="G7" s="792"/>
      <c r="H7" s="792"/>
      <c r="I7" s="792"/>
      <c r="J7" s="792"/>
      <c r="K7" s="792"/>
      <c r="L7" s="793"/>
    </row>
    <row r="8" spans="1:13" ht="27" customHeight="1">
      <c r="A8" s="204" t="s">
        <v>46</v>
      </c>
      <c r="B8" s="791"/>
      <c r="C8" s="792"/>
      <c r="D8" s="792"/>
      <c r="E8" s="792"/>
      <c r="F8" s="792"/>
      <c r="G8" s="792"/>
      <c r="H8" s="792"/>
      <c r="I8" s="792"/>
      <c r="J8" s="792"/>
      <c r="K8" s="792"/>
      <c r="L8" s="793"/>
    </row>
    <row r="9" spans="1:13" ht="27" customHeight="1">
      <c r="A9" s="205" t="s">
        <v>47</v>
      </c>
      <c r="B9" s="826" t="s">
        <v>48</v>
      </c>
      <c r="C9" s="827"/>
      <c r="D9" s="827"/>
      <c r="E9" s="827"/>
      <c r="F9" s="827"/>
      <c r="G9" s="827"/>
      <c r="H9" s="827"/>
      <c r="I9" s="827"/>
      <c r="J9" s="827"/>
      <c r="K9" s="827"/>
      <c r="L9" s="828"/>
    </row>
    <row r="10" spans="1:13" ht="27" customHeight="1" thickBot="1">
      <c r="A10" s="206"/>
      <c r="B10" s="814"/>
      <c r="C10" s="815"/>
      <c r="D10" s="815"/>
      <c r="E10" s="815"/>
      <c r="F10" s="815"/>
      <c r="G10" s="815"/>
      <c r="H10" s="815"/>
      <c r="I10" s="815"/>
      <c r="J10" s="815"/>
      <c r="K10" s="815"/>
      <c r="L10" s="816"/>
    </row>
    <row r="11" spans="1:13" ht="27" customHeight="1">
      <c r="A11" s="829" t="s">
        <v>73</v>
      </c>
      <c r="B11" s="830"/>
      <c r="C11" s="830"/>
      <c r="D11" s="830"/>
      <c r="E11" s="830"/>
      <c r="F11" s="830"/>
      <c r="G11" s="830"/>
      <c r="H11" s="830"/>
      <c r="I11" s="830"/>
      <c r="J11" s="830"/>
      <c r="K11" s="830"/>
      <c r="L11" s="831"/>
    </row>
    <row r="12" spans="1:13" ht="27" customHeight="1">
      <c r="A12" s="207" t="s">
        <v>255</v>
      </c>
      <c r="B12" s="823" t="s">
        <v>43</v>
      </c>
      <c r="C12" s="824"/>
      <c r="D12" s="824"/>
      <c r="E12" s="824"/>
      <c r="F12" s="824"/>
      <c r="G12" s="824"/>
      <c r="H12" s="824"/>
      <c r="I12" s="824"/>
      <c r="J12" s="824"/>
      <c r="K12" s="824"/>
      <c r="L12" s="825"/>
    </row>
    <row r="13" spans="1:13" ht="27" customHeight="1">
      <c r="A13" s="203" t="s">
        <v>44</v>
      </c>
      <c r="B13" s="791"/>
      <c r="C13" s="792"/>
      <c r="D13" s="792"/>
      <c r="E13" s="792"/>
      <c r="F13" s="792"/>
      <c r="G13" s="792"/>
      <c r="H13" s="792"/>
      <c r="I13" s="792"/>
      <c r="J13" s="792"/>
      <c r="K13" s="792"/>
      <c r="L13" s="793"/>
    </row>
    <row r="14" spans="1:13" ht="27" customHeight="1">
      <c r="A14" s="316" t="s">
        <v>86</v>
      </c>
      <c r="B14" s="791" t="s">
        <v>45</v>
      </c>
      <c r="C14" s="792"/>
      <c r="D14" s="792"/>
      <c r="E14" s="792"/>
      <c r="F14" s="792"/>
      <c r="G14" s="792"/>
      <c r="H14" s="792"/>
      <c r="I14" s="792"/>
      <c r="J14" s="792"/>
      <c r="K14" s="792"/>
      <c r="L14" s="793"/>
    </row>
    <row r="15" spans="1:13" ht="27" customHeight="1">
      <c r="A15" s="204" t="s">
        <v>49</v>
      </c>
      <c r="B15" s="791"/>
      <c r="C15" s="792"/>
      <c r="D15" s="792"/>
      <c r="E15" s="792"/>
      <c r="F15" s="792"/>
      <c r="G15" s="792"/>
      <c r="H15" s="792"/>
      <c r="I15" s="792"/>
      <c r="J15" s="792"/>
      <c r="K15" s="792"/>
      <c r="L15" s="793"/>
    </row>
    <row r="16" spans="1:13" ht="27" customHeight="1">
      <c r="A16" s="208"/>
      <c r="B16" s="791"/>
      <c r="C16" s="792"/>
      <c r="D16" s="792"/>
      <c r="E16" s="792"/>
      <c r="F16" s="792"/>
      <c r="G16" s="792"/>
      <c r="H16" s="792"/>
      <c r="I16" s="792"/>
      <c r="J16" s="792"/>
      <c r="K16" s="792"/>
      <c r="L16" s="793"/>
    </row>
    <row r="17" spans="1:12" ht="27" customHeight="1" thickBot="1">
      <c r="A17" s="206"/>
      <c r="B17" s="814"/>
      <c r="C17" s="815"/>
      <c r="D17" s="815"/>
      <c r="E17" s="815"/>
      <c r="F17" s="815"/>
      <c r="G17" s="815"/>
      <c r="H17" s="815"/>
      <c r="I17" s="815"/>
      <c r="J17" s="815"/>
      <c r="K17" s="815"/>
      <c r="L17" s="816"/>
    </row>
    <row r="18" spans="1:12" ht="27" customHeight="1" thickBot="1">
      <c r="A18" s="832" t="s">
        <v>74</v>
      </c>
      <c r="B18" s="833"/>
      <c r="C18" s="833"/>
      <c r="D18" s="833"/>
      <c r="E18" s="833"/>
      <c r="F18" s="833"/>
      <c r="G18" s="833"/>
      <c r="H18" s="833"/>
      <c r="I18" s="833"/>
      <c r="J18" s="833"/>
      <c r="K18" s="833"/>
      <c r="L18" s="834"/>
    </row>
    <row r="19" spans="1:12" ht="27" customHeight="1">
      <c r="A19" s="202" t="s">
        <v>255</v>
      </c>
      <c r="B19" s="798" t="s">
        <v>155</v>
      </c>
      <c r="C19" s="790"/>
      <c r="D19" s="790"/>
      <c r="E19" s="790"/>
      <c r="F19" s="790"/>
      <c r="G19" s="790"/>
      <c r="H19" s="790"/>
      <c r="I19" s="790"/>
      <c r="J19" s="790"/>
      <c r="K19" s="790"/>
      <c r="L19" s="799"/>
    </row>
    <row r="20" spans="1:12" ht="27" customHeight="1">
      <c r="A20" s="203" t="s">
        <v>44</v>
      </c>
      <c r="B20" s="791"/>
      <c r="C20" s="792"/>
      <c r="D20" s="792"/>
      <c r="E20" s="792"/>
      <c r="F20" s="792"/>
      <c r="G20" s="792"/>
      <c r="H20" s="792"/>
      <c r="I20" s="792"/>
      <c r="J20" s="792"/>
      <c r="K20" s="792"/>
      <c r="L20" s="793"/>
    </row>
    <row r="21" spans="1:12" ht="27" customHeight="1">
      <c r="A21" s="316" t="s">
        <v>52</v>
      </c>
      <c r="B21" s="791" t="s">
        <v>45</v>
      </c>
      <c r="C21" s="792"/>
      <c r="D21" s="792"/>
      <c r="E21" s="792"/>
      <c r="F21" s="792"/>
      <c r="G21" s="792"/>
      <c r="H21" s="792"/>
      <c r="I21" s="792"/>
      <c r="J21" s="792"/>
      <c r="K21" s="792"/>
      <c r="L21" s="793"/>
    </row>
    <row r="22" spans="1:12" ht="27" customHeight="1">
      <c r="A22" s="204" t="s">
        <v>49</v>
      </c>
      <c r="B22" s="791"/>
      <c r="C22" s="792"/>
      <c r="D22" s="792"/>
      <c r="E22" s="792"/>
      <c r="F22" s="792"/>
      <c r="G22" s="792"/>
      <c r="H22" s="792"/>
      <c r="I22" s="792"/>
      <c r="J22" s="792"/>
      <c r="K22" s="792"/>
      <c r="L22" s="793"/>
    </row>
    <row r="23" spans="1:12" ht="27" customHeight="1">
      <c r="A23" s="208"/>
      <c r="B23" s="791"/>
      <c r="C23" s="792"/>
      <c r="D23" s="792"/>
      <c r="E23" s="792"/>
      <c r="F23" s="792"/>
      <c r="G23" s="792"/>
      <c r="H23" s="792"/>
      <c r="I23" s="792"/>
      <c r="J23" s="792"/>
      <c r="K23" s="792"/>
      <c r="L23" s="793"/>
    </row>
    <row r="24" spans="1:12" ht="27" customHeight="1" thickBot="1">
      <c r="A24" s="209"/>
      <c r="B24" s="791"/>
      <c r="C24" s="792"/>
      <c r="D24" s="792"/>
      <c r="E24" s="792"/>
      <c r="F24" s="792"/>
      <c r="G24" s="792"/>
      <c r="H24" s="792"/>
      <c r="I24" s="792"/>
      <c r="J24" s="792"/>
      <c r="K24" s="792"/>
      <c r="L24" s="793"/>
    </row>
    <row r="25" spans="1:12" ht="27" customHeight="1" thickBot="1">
      <c r="A25" s="794" t="s">
        <v>75</v>
      </c>
      <c r="B25" s="795"/>
      <c r="C25" s="795"/>
      <c r="D25" s="795"/>
      <c r="E25" s="795"/>
      <c r="F25" s="795"/>
      <c r="G25" s="795"/>
      <c r="H25" s="795"/>
      <c r="I25" s="795"/>
      <c r="J25" s="795"/>
      <c r="K25" s="795"/>
      <c r="L25" s="796"/>
    </row>
    <row r="26" spans="1:12" ht="27" customHeight="1">
      <c r="A26" s="202" t="s">
        <v>255</v>
      </c>
      <c r="B26" s="791" t="s">
        <v>156</v>
      </c>
      <c r="C26" s="792"/>
      <c r="D26" s="792"/>
      <c r="E26" s="792"/>
      <c r="F26" s="792"/>
      <c r="G26" s="792"/>
      <c r="H26" s="792"/>
      <c r="I26" s="792"/>
      <c r="J26" s="792"/>
      <c r="K26" s="792"/>
      <c r="L26" s="793"/>
    </row>
    <row r="27" spans="1:12" ht="27" customHeight="1">
      <c r="A27" s="203" t="s">
        <v>44</v>
      </c>
      <c r="B27" s="791"/>
      <c r="C27" s="792"/>
      <c r="D27" s="792"/>
      <c r="E27" s="792"/>
      <c r="F27" s="792"/>
      <c r="G27" s="792"/>
      <c r="H27" s="792"/>
      <c r="I27" s="792"/>
      <c r="J27" s="792"/>
      <c r="K27" s="792"/>
      <c r="L27" s="793"/>
    </row>
    <row r="28" spans="1:12" ht="27" customHeight="1">
      <c r="A28" s="316" t="s">
        <v>52</v>
      </c>
      <c r="B28" s="791" t="s">
        <v>45</v>
      </c>
      <c r="C28" s="792"/>
      <c r="D28" s="792"/>
      <c r="E28" s="792"/>
      <c r="F28" s="792"/>
      <c r="G28" s="792"/>
      <c r="H28" s="792"/>
      <c r="I28" s="792"/>
      <c r="J28" s="792"/>
      <c r="K28" s="792"/>
      <c r="L28" s="793"/>
    </row>
    <row r="29" spans="1:12" ht="27" customHeight="1">
      <c r="A29" s="204" t="s">
        <v>49</v>
      </c>
      <c r="B29" s="791"/>
      <c r="C29" s="792"/>
      <c r="D29" s="792"/>
      <c r="E29" s="792"/>
      <c r="F29" s="792"/>
      <c r="G29" s="792"/>
      <c r="H29" s="792"/>
      <c r="I29" s="792"/>
      <c r="J29" s="792"/>
      <c r="K29" s="792"/>
      <c r="L29" s="793"/>
    </row>
    <row r="30" spans="1:12" ht="27" customHeight="1">
      <c r="A30" s="208"/>
      <c r="B30" s="791"/>
      <c r="C30" s="792"/>
      <c r="D30" s="792"/>
      <c r="E30" s="792"/>
      <c r="F30" s="792"/>
      <c r="G30" s="792"/>
      <c r="H30" s="792"/>
      <c r="I30" s="792"/>
      <c r="J30" s="792"/>
      <c r="K30" s="792"/>
      <c r="L30" s="793"/>
    </row>
    <row r="31" spans="1:12" ht="27" customHeight="1" thickBot="1">
      <c r="A31" s="206"/>
      <c r="B31" s="814"/>
      <c r="C31" s="815"/>
      <c r="D31" s="815"/>
      <c r="E31" s="815"/>
      <c r="F31" s="815"/>
      <c r="G31" s="815"/>
      <c r="H31" s="815"/>
      <c r="I31" s="815"/>
      <c r="J31" s="815"/>
      <c r="K31" s="815"/>
      <c r="L31" s="816"/>
    </row>
    <row r="32" spans="1:12" ht="27" customHeight="1" thickBot="1">
      <c r="A32" s="794" t="s">
        <v>76</v>
      </c>
      <c r="B32" s="795"/>
      <c r="C32" s="795"/>
      <c r="D32" s="795"/>
      <c r="E32" s="795"/>
      <c r="F32" s="795"/>
      <c r="G32" s="795"/>
      <c r="H32" s="795"/>
      <c r="I32" s="795"/>
      <c r="J32" s="795"/>
      <c r="K32" s="795"/>
      <c r="L32" s="796"/>
    </row>
    <row r="33" spans="1:12" ht="27" customHeight="1">
      <c r="A33" s="202" t="s">
        <v>255</v>
      </c>
      <c r="B33" s="798" t="s">
        <v>43</v>
      </c>
      <c r="C33" s="790"/>
      <c r="D33" s="790"/>
      <c r="E33" s="790"/>
      <c r="F33" s="790"/>
      <c r="G33" s="790"/>
      <c r="H33" s="790"/>
      <c r="I33" s="790"/>
      <c r="J33" s="790"/>
      <c r="K33" s="790"/>
      <c r="L33" s="799"/>
    </row>
    <row r="34" spans="1:12" ht="27" customHeight="1">
      <c r="A34" s="203" t="s">
        <v>44</v>
      </c>
      <c r="B34" s="791"/>
      <c r="C34" s="792"/>
      <c r="D34" s="792"/>
      <c r="E34" s="792"/>
      <c r="F34" s="792"/>
      <c r="G34" s="792"/>
      <c r="H34" s="792"/>
      <c r="I34" s="792"/>
      <c r="J34" s="792"/>
      <c r="K34" s="792"/>
      <c r="L34" s="793"/>
    </row>
    <row r="35" spans="1:12" ht="27" customHeight="1">
      <c r="A35" s="316" t="s">
        <v>93</v>
      </c>
      <c r="B35" s="791" t="s">
        <v>45</v>
      </c>
      <c r="C35" s="792"/>
      <c r="D35" s="792"/>
      <c r="E35" s="792"/>
      <c r="F35" s="792"/>
      <c r="G35" s="792"/>
      <c r="H35" s="792"/>
      <c r="I35" s="792"/>
      <c r="J35" s="792"/>
      <c r="K35" s="792"/>
      <c r="L35" s="793"/>
    </row>
    <row r="36" spans="1:12" ht="27" customHeight="1">
      <c r="A36" s="204" t="s">
        <v>49</v>
      </c>
      <c r="B36" s="791"/>
      <c r="C36" s="792"/>
      <c r="D36" s="792"/>
      <c r="E36" s="792"/>
      <c r="F36" s="792"/>
      <c r="G36" s="792"/>
      <c r="H36" s="792"/>
      <c r="I36" s="792"/>
      <c r="J36" s="792"/>
      <c r="K36" s="792"/>
      <c r="L36" s="793"/>
    </row>
    <row r="37" spans="1:12" ht="27" customHeight="1">
      <c r="A37" s="208"/>
      <c r="B37" s="791"/>
      <c r="C37" s="792"/>
      <c r="D37" s="792"/>
      <c r="E37" s="792"/>
      <c r="F37" s="792"/>
      <c r="G37" s="792"/>
      <c r="H37" s="792"/>
      <c r="I37" s="792"/>
      <c r="J37" s="792"/>
      <c r="K37" s="792"/>
      <c r="L37" s="793"/>
    </row>
    <row r="38" spans="1:12" ht="27" customHeight="1" thickBot="1">
      <c r="A38" s="206"/>
      <c r="B38" s="814"/>
      <c r="C38" s="815"/>
      <c r="D38" s="815"/>
      <c r="E38" s="815"/>
      <c r="F38" s="815"/>
      <c r="G38" s="815"/>
      <c r="H38" s="815"/>
      <c r="I38" s="815"/>
      <c r="J38" s="815"/>
      <c r="K38" s="815"/>
      <c r="L38" s="816"/>
    </row>
    <row r="39" spans="1:12" ht="27" customHeight="1" thickBot="1">
      <c r="A39" s="794" t="s">
        <v>146</v>
      </c>
      <c r="B39" s="795"/>
      <c r="C39" s="795"/>
      <c r="D39" s="795"/>
      <c r="E39" s="795"/>
      <c r="F39" s="795"/>
      <c r="G39" s="795"/>
      <c r="H39" s="795"/>
      <c r="I39" s="795"/>
      <c r="J39" s="795"/>
      <c r="K39" s="795"/>
      <c r="L39" s="796"/>
    </row>
    <row r="40" spans="1:12" ht="27" customHeight="1">
      <c r="A40" s="202" t="s">
        <v>255</v>
      </c>
      <c r="B40" s="791" t="s">
        <v>43</v>
      </c>
      <c r="C40" s="792"/>
      <c r="D40" s="792"/>
      <c r="E40" s="792"/>
      <c r="F40" s="792"/>
      <c r="G40" s="792"/>
      <c r="H40" s="792"/>
      <c r="I40" s="792"/>
      <c r="J40" s="792"/>
      <c r="K40" s="792"/>
      <c r="L40" s="793"/>
    </row>
    <row r="41" spans="1:12" ht="27" customHeight="1">
      <c r="A41" s="203" t="s">
        <v>44</v>
      </c>
      <c r="B41" s="791"/>
      <c r="C41" s="792"/>
      <c r="D41" s="792"/>
      <c r="E41" s="792"/>
      <c r="F41" s="792"/>
      <c r="G41" s="792"/>
      <c r="H41" s="792"/>
      <c r="I41" s="792"/>
      <c r="J41" s="792"/>
      <c r="K41" s="792"/>
      <c r="L41" s="793"/>
    </row>
    <row r="42" spans="1:12" ht="27" customHeight="1">
      <c r="A42" s="316" t="s">
        <v>50</v>
      </c>
      <c r="B42" s="791" t="s">
        <v>45</v>
      </c>
      <c r="C42" s="792"/>
      <c r="D42" s="792"/>
      <c r="E42" s="792"/>
      <c r="F42" s="792"/>
      <c r="G42" s="792"/>
      <c r="H42" s="792"/>
      <c r="I42" s="792"/>
      <c r="J42" s="792"/>
      <c r="K42" s="792"/>
      <c r="L42" s="793"/>
    </row>
    <row r="43" spans="1:12" ht="27" customHeight="1">
      <c r="A43" s="204" t="s">
        <v>49</v>
      </c>
      <c r="B43" s="791"/>
      <c r="C43" s="792"/>
      <c r="D43" s="792"/>
      <c r="E43" s="792"/>
      <c r="F43" s="792"/>
      <c r="G43" s="792"/>
      <c r="H43" s="792"/>
      <c r="I43" s="792"/>
      <c r="J43" s="792"/>
      <c r="K43" s="792"/>
      <c r="L43" s="793"/>
    </row>
    <row r="44" spans="1:12" ht="27" customHeight="1">
      <c r="A44" s="208"/>
      <c r="B44" s="791"/>
      <c r="C44" s="792"/>
      <c r="D44" s="792"/>
      <c r="E44" s="792"/>
      <c r="F44" s="792"/>
      <c r="G44" s="792"/>
      <c r="H44" s="792"/>
      <c r="I44" s="792"/>
      <c r="J44" s="792"/>
      <c r="K44" s="792"/>
      <c r="L44" s="793"/>
    </row>
    <row r="45" spans="1:12" ht="27" customHeight="1" thickBot="1">
      <c r="A45" s="206"/>
      <c r="B45" s="814"/>
      <c r="C45" s="815"/>
      <c r="D45" s="815"/>
      <c r="E45" s="815"/>
      <c r="F45" s="815"/>
      <c r="G45" s="815"/>
      <c r="H45" s="815"/>
      <c r="I45" s="815"/>
      <c r="J45" s="815"/>
      <c r="K45" s="815"/>
      <c r="L45" s="816"/>
    </row>
    <row r="46" spans="1:12" ht="27" customHeight="1" thickBot="1">
      <c r="A46" s="794" t="s">
        <v>77</v>
      </c>
      <c r="B46" s="795"/>
      <c r="C46" s="795"/>
      <c r="D46" s="795"/>
      <c r="E46" s="795"/>
      <c r="F46" s="795"/>
      <c r="G46" s="795"/>
      <c r="H46" s="795"/>
      <c r="I46" s="795"/>
      <c r="J46" s="795"/>
      <c r="K46" s="795"/>
      <c r="L46" s="796"/>
    </row>
    <row r="47" spans="1:12" ht="27" customHeight="1">
      <c r="A47" s="202" t="s">
        <v>255</v>
      </c>
      <c r="B47" s="798" t="s">
        <v>43</v>
      </c>
      <c r="C47" s="790"/>
      <c r="D47" s="790"/>
      <c r="E47" s="790"/>
      <c r="F47" s="790"/>
      <c r="G47" s="790"/>
      <c r="H47" s="790"/>
      <c r="I47" s="790"/>
      <c r="J47" s="790"/>
      <c r="K47" s="790"/>
      <c r="L47" s="799"/>
    </row>
    <row r="48" spans="1:12" ht="27" customHeight="1">
      <c r="A48" s="203" t="s">
        <v>44</v>
      </c>
      <c r="B48" s="791"/>
      <c r="C48" s="792"/>
      <c r="D48" s="792"/>
      <c r="E48" s="792"/>
      <c r="F48" s="792"/>
      <c r="G48" s="792"/>
      <c r="H48" s="792"/>
      <c r="I48" s="792"/>
      <c r="J48" s="792"/>
      <c r="K48" s="792"/>
      <c r="L48" s="793"/>
    </row>
    <row r="49" spans="1:12" ht="27" customHeight="1">
      <c r="A49" s="317" t="s">
        <v>145</v>
      </c>
      <c r="B49" s="791" t="s">
        <v>45</v>
      </c>
      <c r="C49" s="792"/>
      <c r="D49" s="792"/>
      <c r="E49" s="792"/>
      <c r="F49" s="792"/>
      <c r="G49" s="792"/>
      <c r="H49" s="792"/>
      <c r="I49" s="792"/>
      <c r="J49" s="792"/>
      <c r="K49" s="792"/>
      <c r="L49" s="793"/>
    </row>
    <row r="50" spans="1:12" ht="27" customHeight="1">
      <c r="A50" s="204" t="s">
        <v>49</v>
      </c>
      <c r="B50" s="791"/>
      <c r="C50" s="792"/>
      <c r="D50" s="792"/>
      <c r="E50" s="792"/>
      <c r="F50" s="792"/>
      <c r="G50" s="792"/>
      <c r="H50" s="792"/>
      <c r="I50" s="792"/>
      <c r="J50" s="792"/>
      <c r="K50" s="792"/>
      <c r="L50" s="793"/>
    </row>
    <row r="51" spans="1:12" ht="27" customHeight="1">
      <c r="A51" s="208"/>
      <c r="B51" s="791"/>
      <c r="C51" s="792"/>
      <c r="D51" s="792"/>
      <c r="E51" s="792"/>
      <c r="F51" s="792"/>
      <c r="G51" s="792"/>
      <c r="H51" s="792"/>
      <c r="I51" s="792"/>
      <c r="J51" s="792"/>
      <c r="K51" s="792"/>
      <c r="L51" s="793"/>
    </row>
    <row r="52" spans="1:12" ht="27" customHeight="1">
      <c r="A52" s="210"/>
      <c r="B52" s="835"/>
      <c r="C52" s="836"/>
      <c r="D52" s="836"/>
      <c r="E52" s="836"/>
      <c r="F52" s="836"/>
      <c r="G52" s="836"/>
      <c r="H52" s="836"/>
      <c r="I52" s="836"/>
      <c r="J52" s="836"/>
      <c r="K52" s="836"/>
      <c r="L52" s="837"/>
    </row>
    <row r="53" spans="1:12" ht="27" customHeight="1" thickBot="1">
      <c r="A53" s="829" t="s">
        <v>78</v>
      </c>
      <c r="B53" s="830"/>
      <c r="C53" s="830"/>
      <c r="D53" s="830"/>
      <c r="E53" s="830"/>
      <c r="F53" s="830"/>
      <c r="G53" s="830"/>
      <c r="H53" s="830"/>
      <c r="I53" s="830"/>
      <c r="J53" s="830"/>
      <c r="K53" s="830"/>
      <c r="L53" s="831"/>
    </row>
    <row r="54" spans="1:12" ht="27" customHeight="1">
      <c r="A54" s="202" t="s">
        <v>255</v>
      </c>
      <c r="B54" s="823" t="s">
        <v>43</v>
      </c>
      <c r="C54" s="824"/>
      <c r="D54" s="824"/>
      <c r="E54" s="824"/>
      <c r="F54" s="824"/>
      <c r="G54" s="824"/>
      <c r="H54" s="824"/>
      <c r="I54" s="824"/>
      <c r="J54" s="824"/>
      <c r="K54" s="824"/>
      <c r="L54" s="825"/>
    </row>
    <row r="55" spans="1:12" ht="27" customHeight="1">
      <c r="A55" s="203" t="s">
        <v>44</v>
      </c>
      <c r="B55" s="791"/>
      <c r="C55" s="792"/>
      <c r="D55" s="792"/>
      <c r="E55" s="792"/>
      <c r="F55" s="792"/>
      <c r="G55" s="792"/>
      <c r="H55" s="792"/>
      <c r="I55" s="792"/>
      <c r="J55" s="792"/>
      <c r="K55" s="792"/>
      <c r="L55" s="793"/>
    </row>
    <row r="56" spans="1:12" ht="27" customHeight="1">
      <c r="A56" s="317" t="s">
        <v>243</v>
      </c>
      <c r="B56" s="791" t="s">
        <v>45</v>
      </c>
      <c r="C56" s="792"/>
      <c r="D56" s="792"/>
      <c r="E56" s="792"/>
      <c r="F56" s="792"/>
      <c r="G56" s="792"/>
      <c r="H56" s="792"/>
      <c r="I56" s="792"/>
      <c r="J56" s="792"/>
      <c r="K56" s="792"/>
      <c r="L56" s="793"/>
    </row>
    <row r="57" spans="1:12" ht="27" customHeight="1">
      <c r="A57" s="204" t="s">
        <v>46</v>
      </c>
      <c r="B57" s="791"/>
      <c r="C57" s="792"/>
      <c r="D57" s="792"/>
      <c r="E57" s="792"/>
      <c r="F57" s="792"/>
      <c r="G57" s="792"/>
      <c r="H57" s="792"/>
      <c r="I57" s="792"/>
      <c r="J57" s="792"/>
      <c r="K57" s="792"/>
      <c r="L57" s="793"/>
    </row>
    <row r="58" spans="1:12" ht="27" customHeight="1">
      <c r="A58" s="205" t="s">
        <v>47</v>
      </c>
      <c r="B58" s="826" t="s">
        <v>48</v>
      </c>
      <c r="C58" s="827"/>
      <c r="D58" s="827"/>
      <c r="E58" s="827"/>
      <c r="F58" s="827"/>
      <c r="G58" s="827"/>
      <c r="H58" s="827"/>
      <c r="I58" s="827"/>
      <c r="J58" s="827"/>
      <c r="K58" s="827"/>
      <c r="L58" s="828"/>
    </row>
    <row r="59" spans="1:12" ht="27" customHeight="1">
      <c r="A59" s="208"/>
      <c r="B59" s="791"/>
      <c r="C59" s="792"/>
      <c r="D59" s="792"/>
      <c r="E59" s="792"/>
      <c r="F59" s="792"/>
      <c r="G59" s="792"/>
      <c r="H59" s="792"/>
      <c r="I59" s="792"/>
      <c r="J59" s="792"/>
      <c r="K59" s="792"/>
      <c r="L59" s="793"/>
    </row>
    <row r="60" spans="1:12" ht="27" customHeight="1" thickBot="1">
      <c r="A60" s="209"/>
      <c r="B60" s="791"/>
      <c r="C60" s="792"/>
      <c r="D60" s="792"/>
      <c r="E60" s="792"/>
      <c r="F60" s="792"/>
      <c r="G60" s="792"/>
      <c r="H60" s="792"/>
      <c r="I60" s="792"/>
      <c r="J60" s="792"/>
      <c r="K60" s="792"/>
      <c r="L60" s="793"/>
    </row>
    <row r="61" spans="1:12" ht="27" customHeight="1" thickBot="1">
      <c r="A61" s="794" t="s">
        <v>79</v>
      </c>
      <c r="B61" s="795"/>
      <c r="C61" s="795"/>
      <c r="D61" s="795"/>
      <c r="E61" s="795"/>
      <c r="F61" s="795"/>
      <c r="G61" s="795"/>
      <c r="H61" s="795"/>
      <c r="I61" s="795"/>
      <c r="J61" s="795"/>
      <c r="K61" s="795"/>
      <c r="L61" s="796"/>
    </row>
    <row r="62" spans="1:12" ht="27" customHeight="1">
      <c r="A62" s="202" t="s">
        <v>255</v>
      </c>
      <c r="B62" s="791" t="s">
        <v>43</v>
      </c>
      <c r="C62" s="792"/>
      <c r="D62" s="792"/>
      <c r="E62" s="792"/>
      <c r="F62" s="792"/>
      <c r="G62" s="792"/>
      <c r="H62" s="792"/>
      <c r="I62" s="792"/>
      <c r="J62" s="792"/>
      <c r="K62" s="792"/>
      <c r="L62" s="793"/>
    </row>
    <row r="63" spans="1:12" ht="27" customHeight="1">
      <c r="A63" s="203" t="s">
        <v>44</v>
      </c>
      <c r="B63" s="791"/>
      <c r="C63" s="792"/>
      <c r="D63" s="792"/>
      <c r="E63" s="792"/>
      <c r="F63" s="792"/>
      <c r="G63" s="792"/>
      <c r="H63" s="792"/>
      <c r="I63" s="792"/>
      <c r="J63" s="792"/>
      <c r="K63" s="792"/>
      <c r="L63" s="793"/>
    </row>
    <row r="64" spans="1:12" ht="27" customHeight="1">
      <c r="A64" s="317" t="s">
        <v>147</v>
      </c>
      <c r="B64" s="791" t="s">
        <v>45</v>
      </c>
      <c r="C64" s="792"/>
      <c r="D64" s="792"/>
      <c r="E64" s="792"/>
      <c r="F64" s="792"/>
      <c r="G64" s="792"/>
      <c r="H64" s="792"/>
      <c r="I64" s="792"/>
      <c r="J64" s="792"/>
      <c r="K64" s="792"/>
      <c r="L64" s="793"/>
    </row>
    <row r="65" spans="1:12" ht="27" customHeight="1">
      <c r="A65" s="204" t="s">
        <v>49</v>
      </c>
      <c r="B65" s="791"/>
      <c r="C65" s="792"/>
      <c r="D65" s="792"/>
      <c r="E65" s="792"/>
      <c r="F65" s="792"/>
      <c r="G65" s="792"/>
      <c r="H65" s="792"/>
      <c r="I65" s="792"/>
      <c r="J65" s="792"/>
      <c r="K65" s="792"/>
      <c r="L65" s="793"/>
    </row>
    <row r="66" spans="1:12" ht="27" customHeight="1">
      <c r="A66" s="208"/>
      <c r="B66" s="791"/>
      <c r="C66" s="792"/>
      <c r="D66" s="792"/>
      <c r="E66" s="792"/>
      <c r="F66" s="792"/>
      <c r="G66" s="792"/>
      <c r="H66" s="792"/>
      <c r="I66" s="792"/>
      <c r="J66" s="792"/>
      <c r="K66" s="792"/>
      <c r="L66" s="793"/>
    </row>
    <row r="67" spans="1:12" ht="27" customHeight="1" thickBot="1">
      <c r="A67" s="206"/>
      <c r="B67" s="814"/>
      <c r="C67" s="815"/>
      <c r="D67" s="815"/>
      <c r="E67" s="815"/>
      <c r="F67" s="815"/>
      <c r="G67" s="815"/>
      <c r="H67" s="815"/>
      <c r="I67" s="815"/>
      <c r="J67" s="815"/>
      <c r="K67" s="815"/>
      <c r="L67" s="816"/>
    </row>
    <row r="68" spans="1:12" ht="27" customHeight="1" thickBot="1">
      <c r="A68" s="794" t="s">
        <v>80</v>
      </c>
      <c r="B68" s="795"/>
      <c r="C68" s="795"/>
      <c r="D68" s="795"/>
      <c r="E68" s="795"/>
      <c r="F68" s="795"/>
      <c r="G68" s="795"/>
      <c r="H68" s="795"/>
      <c r="I68" s="795"/>
      <c r="J68" s="795"/>
      <c r="K68" s="795"/>
      <c r="L68" s="796"/>
    </row>
    <row r="69" spans="1:12" ht="27" customHeight="1">
      <c r="A69" s="202" t="s">
        <v>255</v>
      </c>
      <c r="B69" s="791" t="s">
        <v>43</v>
      </c>
      <c r="C69" s="792"/>
      <c r="D69" s="792"/>
      <c r="E69" s="792"/>
      <c r="F69" s="792"/>
      <c r="G69" s="792"/>
      <c r="H69" s="792"/>
      <c r="I69" s="792"/>
      <c r="J69" s="792"/>
      <c r="K69" s="792"/>
      <c r="L69" s="793"/>
    </row>
    <row r="70" spans="1:12" ht="27" customHeight="1">
      <c r="A70" s="203" t="s">
        <v>44</v>
      </c>
      <c r="B70" s="791"/>
      <c r="C70" s="792"/>
      <c r="D70" s="792"/>
      <c r="E70" s="792"/>
      <c r="F70" s="792"/>
      <c r="G70" s="792"/>
      <c r="H70" s="792"/>
      <c r="I70" s="792"/>
      <c r="J70" s="792"/>
      <c r="K70" s="792"/>
      <c r="L70" s="793"/>
    </row>
    <row r="71" spans="1:12" ht="27" customHeight="1">
      <c r="A71" s="317" t="s">
        <v>244</v>
      </c>
      <c r="B71" s="791" t="s">
        <v>45</v>
      </c>
      <c r="C71" s="792"/>
      <c r="D71" s="792"/>
      <c r="E71" s="792"/>
      <c r="F71" s="792"/>
      <c r="G71" s="792"/>
      <c r="H71" s="792"/>
      <c r="I71" s="792"/>
      <c r="J71" s="792"/>
      <c r="K71" s="792"/>
      <c r="L71" s="793"/>
    </row>
    <row r="72" spans="1:12" ht="27" customHeight="1">
      <c r="A72" s="204" t="s">
        <v>49</v>
      </c>
      <c r="B72" s="791"/>
      <c r="C72" s="792"/>
      <c r="D72" s="792"/>
      <c r="E72" s="792"/>
      <c r="F72" s="792"/>
      <c r="G72" s="792"/>
      <c r="H72" s="792"/>
      <c r="I72" s="792"/>
      <c r="J72" s="792"/>
      <c r="K72" s="792"/>
      <c r="L72" s="793"/>
    </row>
    <row r="73" spans="1:12" ht="27" customHeight="1">
      <c r="A73" s="208"/>
      <c r="B73" s="791"/>
      <c r="C73" s="792"/>
      <c r="D73" s="792"/>
      <c r="E73" s="792"/>
      <c r="F73" s="792"/>
      <c r="G73" s="792"/>
      <c r="H73" s="792"/>
      <c r="I73" s="792"/>
      <c r="J73" s="792"/>
      <c r="K73" s="792"/>
      <c r="L73" s="793"/>
    </row>
    <row r="74" spans="1:12" ht="27" customHeight="1" thickBot="1">
      <c r="A74" s="206"/>
      <c r="B74" s="814"/>
      <c r="C74" s="815"/>
      <c r="D74" s="815"/>
      <c r="E74" s="815"/>
      <c r="F74" s="815"/>
      <c r="G74" s="815"/>
      <c r="H74" s="815"/>
      <c r="I74" s="815"/>
      <c r="J74" s="815"/>
      <c r="K74" s="815"/>
      <c r="L74" s="816"/>
    </row>
    <row r="75" spans="1:12" ht="27" customHeight="1" thickBot="1">
      <c r="A75" s="794" t="s">
        <v>148</v>
      </c>
      <c r="B75" s="795"/>
      <c r="C75" s="795"/>
      <c r="D75" s="795"/>
      <c r="E75" s="795"/>
      <c r="F75" s="795"/>
      <c r="G75" s="795"/>
      <c r="H75" s="795"/>
      <c r="I75" s="795"/>
      <c r="J75" s="795"/>
      <c r="K75" s="795"/>
      <c r="L75" s="796"/>
    </row>
    <row r="76" spans="1:12" ht="27" customHeight="1">
      <c r="A76" s="202" t="s">
        <v>255</v>
      </c>
      <c r="B76" s="798" t="s">
        <v>43</v>
      </c>
      <c r="C76" s="790"/>
      <c r="D76" s="790"/>
      <c r="E76" s="790"/>
      <c r="F76" s="790"/>
      <c r="G76" s="790"/>
      <c r="H76" s="790"/>
      <c r="I76" s="790"/>
      <c r="J76" s="790"/>
      <c r="K76" s="790"/>
      <c r="L76" s="799"/>
    </row>
    <row r="77" spans="1:12" ht="27" customHeight="1">
      <c r="A77" s="203" t="s">
        <v>44</v>
      </c>
      <c r="B77" s="791"/>
      <c r="C77" s="792"/>
      <c r="D77" s="792"/>
      <c r="E77" s="792"/>
      <c r="F77" s="792"/>
      <c r="G77" s="792"/>
      <c r="H77" s="792"/>
      <c r="I77" s="792"/>
      <c r="J77" s="792"/>
      <c r="K77" s="792"/>
      <c r="L77" s="793"/>
    </row>
    <row r="78" spans="1:12" ht="27" customHeight="1">
      <c r="A78" s="317" t="s">
        <v>266</v>
      </c>
      <c r="B78" s="791" t="s">
        <v>45</v>
      </c>
      <c r="C78" s="792"/>
      <c r="D78" s="792"/>
      <c r="E78" s="792"/>
      <c r="F78" s="792"/>
      <c r="G78" s="792"/>
      <c r="H78" s="792"/>
      <c r="I78" s="792"/>
      <c r="J78" s="792"/>
      <c r="K78" s="792"/>
      <c r="L78" s="793"/>
    </row>
    <row r="79" spans="1:12" ht="27" customHeight="1">
      <c r="A79" s="204" t="s">
        <v>49</v>
      </c>
      <c r="B79" s="791"/>
      <c r="C79" s="792"/>
      <c r="D79" s="792"/>
      <c r="E79" s="792"/>
      <c r="F79" s="792"/>
      <c r="G79" s="792"/>
      <c r="H79" s="792"/>
      <c r="I79" s="792"/>
      <c r="J79" s="792"/>
      <c r="K79" s="792"/>
      <c r="L79" s="793"/>
    </row>
    <row r="80" spans="1:12" ht="27" customHeight="1">
      <c r="A80" s="208"/>
      <c r="B80" s="791"/>
      <c r="C80" s="792"/>
      <c r="D80" s="792"/>
      <c r="E80" s="792"/>
      <c r="F80" s="792"/>
      <c r="G80" s="792"/>
      <c r="H80" s="792"/>
      <c r="I80" s="792"/>
      <c r="J80" s="792"/>
      <c r="K80" s="792"/>
      <c r="L80" s="793"/>
    </row>
    <row r="81" spans="1:12" ht="27" customHeight="1">
      <c r="A81" s="210"/>
      <c r="B81" s="835"/>
      <c r="C81" s="836"/>
      <c r="D81" s="836"/>
      <c r="E81" s="836"/>
      <c r="F81" s="836"/>
      <c r="G81" s="836"/>
      <c r="H81" s="836"/>
      <c r="I81" s="836"/>
      <c r="J81" s="836"/>
      <c r="K81" s="836"/>
      <c r="L81" s="837"/>
    </row>
    <row r="82" spans="1:12" ht="27" customHeight="1" thickBot="1">
      <c r="A82" s="829" t="s">
        <v>81</v>
      </c>
      <c r="B82" s="830"/>
      <c r="C82" s="830"/>
      <c r="D82" s="830"/>
      <c r="E82" s="830"/>
      <c r="F82" s="830"/>
      <c r="G82" s="830"/>
      <c r="H82" s="830"/>
      <c r="I82" s="830"/>
      <c r="J82" s="830"/>
      <c r="K82" s="830"/>
      <c r="L82" s="831"/>
    </row>
    <row r="83" spans="1:12" ht="27" customHeight="1">
      <c r="A83" s="202" t="s">
        <v>255</v>
      </c>
      <c r="B83" s="823" t="s">
        <v>43</v>
      </c>
      <c r="C83" s="824"/>
      <c r="D83" s="824"/>
      <c r="E83" s="824"/>
      <c r="F83" s="824"/>
      <c r="G83" s="824"/>
      <c r="H83" s="824"/>
      <c r="I83" s="824"/>
      <c r="J83" s="824"/>
      <c r="K83" s="824"/>
      <c r="L83" s="825"/>
    </row>
    <row r="84" spans="1:12" ht="27" customHeight="1">
      <c r="A84" s="203" t="s">
        <v>44</v>
      </c>
      <c r="B84" s="791"/>
      <c r="C84" s="792"/>
      <c r="D84" s="792"/>
      <c r="E84" s="792"/>
      <c r="F84" s="792"/>
      <c r="G84" s="792"/>
      <c r="H84" s="792"/>
      <c r="I84" s="792"/>
      <c r="J84" s="792"/>
      <c r="K84" s="792"/>
      <c r="L84" s="793"/>
    </row>
    <row r="85" spans="1:12" ht="27" customHeight="1">
      <c r="A85" s="316" t="s">
        <v>51</v>
      </c>
      <c r="B85" s="791" t="s">
        <v>45</v>
      </c>
      <c r="C85" s="792"/>
      <c r="D85" s="792"/>
      <c r="E85" s="792"/>
      <c r="F85" s="792"/>
      <c r="G85" s="792"/>
      <c r="H85" s="792"/>
      <c r="I85" s="792"/>
      <c r="J85" s="792"/>
      <c r="K85" s="792"/>
      <c r="L85" s="793"/>
    </row>
    <row r="86" spans="1:12" ht="27" customHeight="1">
      <c r="A86" s="204" t="s">
        <v>49</v>
      </c>
      <c r="B86" s="791"/>
      <c r="C86" s="792"/>
      <c r="D86" s="792"/>
      <c r="E86" s="792"/>
      <c r="F86" s="792"/>
      <c r="G86" s="792"/>
      <c r="H86" s="792"/>
      <c r="I86" s="792"/>
      <c r="J86" s="792"/>
      <c r="K86" s="792"/>
      <c r="L86" s="793"/>
    </row>
    <row r="87" spans="1:12" ht="27" customHeight="1">
      <c r="A87" s="208"/>
      <c r="B87" s="791"/>
      <c r="C87" s="792"/>
      <c r="D87" s="792"/>
      <c r="E87" s="792"/>
      <c r="F87" s="792"/>
      <c r="G87" s="792"/>
      <c r="H87" s="792"/>
      <c r="I87" s="792"/>
      <c r="J87" s="792"/>
      <c r="K87" s="792"/>
      <c r="L87" s="793"/>
    </row>
    <row r="88" spans="1:12" ht="27" customHeight="1" thickBot="1">
      <c r="A88" s="209"/>
      <c r="B88" s="791"/>
      <c r="C88" s="792"/>
      <c r="D88" s="792"/>
      <c r="E88" s="792"/>
      <c r="F88" s="792"/>
      <c r="G88" s="792"/>
      <c r="H88" s="792"/>
      <c r="I88" s="792"/>
      <c r="J88" s="792"/>
      <c r="K88" s="792"/>
      <c r="L88" s="793"/>
    </row>
    <row r="89" spans="1:12" ht="27" customHeight="1" thickBot="1">
      <c r="A89" s="842" t="s">
        <v>53</v>
      </c>
      <c r="B89" s="843"/>
      <c r="C89" s="843"/>
      <c r="D89" s="843"/>
      <c r="E89" s="843"/>
      <c r="F89" s="843"/>
      <c r="G89" s="843"/>
      <c r="H89" s="843"/>
      <c r="I89" s="843"/>
      <c r="J89" s="843"/>
      <c r="K89" s="843"/>
      <c r="L89" s="844"/>
    </row>
    <row r="90" spans="1:12" ht="27" customHeight="1">
      <c r="A90" s="195" t="s">
        <v>256</v>
      </c>
      <c r="B90" s="845"/>
      <c r="C90" s="806"/>
      <c r="D90" s="806"/>
      <c r="E90" s="807"/>
      <c r="F90" s="803" t="s">
        <v>261</v>
      </c>
      <c r="G90" s="804"/>
      <c r="H90" s="805"/>
      <c r="I90" s="821"/>
      <c r="J90" s="821"/>
      <c r="K90" s="821"/>
      <c r="L90" s="822"/>
    </row>
    <row r="91" spans="1:12" ht="27" customHeight="1">
      <c r="A91" s="196" t="s">
        <v>44</v>
      </c>
      <c r="B91" s="808"/>
      <c r="C91" s="809"/>
      <c r="D91" s="809"/>
      <c r="E91" s="810"/>
      <c r="F91" s="811" t="s">
        <v>44</v>
      </c>
      <c r="G91" s="812"/>
      <c r="H91" s="813"/>
      <c r="I91" s="809"/>
      <c r="J91" s="809"/>
      <c r="K91" s="809"/>
      <c r="L91" s="810"/>
    </row>
    <row r="92" spans="1:12" ht="27" customHeight="1" thickBot="1">
      <c r="A92" s="197" t="s">
        <v>157</v>
      </c>
      <c r="B92" s="841"/>
      <c r="C92" s="788"/>
      <c r="D92" s="788"/>
      <c r="E92" s="789"/>
      <c r="F92" s="817" t="s">
        <v>157</v>
      </c>
      <c r="G92" s="818"/>
      <c r="H92" s="819"/>
      <c r="I92" s="788"/>
      <c r="J92" s="788"/>
      <c r="K92" s="788"/>
      <c r="L92" s="789"/>
    </row>
    <row r="93" spans="1:12" ht="27" customHeight="1">
      <c r="A93" s="195" t="s">
        <v>257</v>
      </c>
      <c r="B93" s="838"/>
      <c r="C93" s="839"/>
      <c r="D93" s="839"/>
      <c r="E93" s="840"/>
      <c r="F93" s="803" t="s">
        <v>262</v>
      </c>
      <c r="G93" s="804"/>
      <c r="H93" s="805"/>
      <c r="I93" s="806"/>
      <c r="J93" s="806"/>
      <c r="K93" s="806"/>
      <c r="L93" s="807"/>
    </row>
    <row r="94" spans="1:12" ht="27" customHeight="1">
      <c r="A94" s="196" t="s">
        <v>44</v>
      </c>
      <c r="B94" s="808"/>
      <c r="C94" s="809"/>
      <c r="D94" s="809"/>
      <c r="E94" s="810"/>
      <c r="F94" s="811" t="s">
        <v>44</v>
      </c>
      <c r="G94" s="812"/>
      <c r="H94" s="813"/>
      <c r="I94" s="808"/>
      <c r="J94" s="809"/>
      <c r="K94" s="809"/>
      <c r="L94" s="810"/>
    </row>
    <row r="95" spans="1:12" ht="27" customHeight="1" thickBot="1">
      <c r="A95" s="197" t="s">
        <v>157</v>
      </c>
      <c r="B95" s="841"/>
      <c r="C95" s="788"/>
      <c r="D95" s="788"/>
      <c r="E95" s="789"/>
      <c r="F95" s="817" t="s">
        <v>158</v>
      </c>
      <c r="G95" s="818"/>
      <c r="H95" s="819"/>
      <c r="I95" s="788"/>
      <c r="J95" s="788"/>
      <c r="K95" s="788"/>
      <c r="L95" s="789"/>
    </row>
    <row r="96" spans="1:12" ht="27" customHeight="1">
      <c r="A96" s="195" t="s">
        <v>258</v>
      </c>
      <c r="B96" s="838"/>
      <c r="C96" s="839"/>
      <c r="D96" s="839"/>
      <c r="E96" s="840"/>
      <c r="F96" s="803" t="s">
        <v>263</v>
      </c>
      <c r="G96" s="804"/>
      <c r="H96" s="805"/>
      <c r="I96" s="806"/>
      <c r="J96" s="806"/>
      <c r="K96" s="806"/>
      <c r="L96" s="807"/>
    </row>
    <row r="97" spans="1:12" ht="27" customHeight="1">
      <c r="A97" s="196" t="s">
        <v>44</v>
      </c>
      <c r="B97" s="808"/>
      <c r="C97" s="809"/>
      <c r="D97" s="809"/>
      <c r="E97" s="810"/>
      <c r="F97" s="811" t="s">
        <v>44</v>
      </c>
      <c r="G97" s="812"/>
      <c r="H97" s="813"/>
      <c r="I97" s="808"/>
      <c r="J97" s="809"/>
      <c r="K97" s="809"/>
      <c r="L97" s="810"/>
    </row>
    <row r="98" spans="1:12" ht="27" customHeight="1" thickBot="1">
      <c r="A98" s="197" t="s">
        <v>157</v>
      </c>
      <c r="B98" s="841"/>
      <c r="C98" s="788"/>
      <c r="D98" s="788"/>
      <c r="E98" s="789"/>
      <c r="F98" s="817" t="s">
        <v>158</v>
      </c>
      <c r="G98" s="818"/>
      <c r="H98" s="819"/>
      <c r="I98" s="788"/>
      <c r="J98" s="788"/>
      <c r="K98" s="788"/>
      <c r="L98" s="789"/>
    </row>
    <row r="99" spans="1:12" ht="27" customHeight="1">
      <c r="A99" s="196" t="s">
        <v>259</v>
      </c>
      <c r="B99" s="820"/>
      <c r="C99" s="821"/>
      <c r="D99" s="821"/>
      <c r="E99" s="822"/>
      <c r="F99" s="803" t="s">
        <v>264</v>
      </c>
      <c r="G99" s="804"/>
      <c r="H99" s="805"/>
      <c r="I99" s="806"/>
      <c r="J99" s="806"/>
      <c r="K99" s="806"/>
      <c r="L99" s="807"/>
    </row>
    <row r="100" spans="1:12" ht="27" customHeight="1">
      <c r="A100" s="196" t="s">
        <v>44</v>
      </c>
      <c r="B100" s="808"/>
      <c r="C100" s="809"/>
      <c r="D100" s="809"/>
      <c r="E100" s="810"/>
      <c r="F100" s="811" t="s">
        <v>44</v>
      </c>
      <c r="G100" s="812"/>
      <c r="H100" s="813"/>
      <c r="I100" s="808"/>
      <c r="J100" s="809"/>
      <c r="K100" s="809"/>
      <c r="L100" s="810"/>
    </row>
    <row r="101" spans="1:12" ht="27" customHeight="1" thickBot="1">
      <c r="A101" s="197" t="s">
        <v>158</v>
      </c>
      <c r="B101" s="814"/>
      <c r="C101" s="815"/>
      <c r="D101" s="815"/>
      <c r="E101" s="816"/>
      <c r="F101" s="817" t="s">
        <v>158</v>
      </c>
      <c r="G101" s="818"/>
      <c r="H101" s="819"/>
      <c r="I101" s="788"/>
      <c r="J101" s="788"/>
      <c r="K101" s="788"/>
      <c r="L101" s="789"/>
    </row>
    <row r="102" spans="1:12" ht="27" customHeight="1">
      <c r="A102" s="196" t="s">
        <v>260</v>
      </c>
      <c r="B102" s="820"/>
      <c r="C102" s="821"/>
      <c r="D102" s="821"/>
      <c r="E102" s="822"/>
      <c r="F102" s="803" t="s">
        <v>265</v>
      </c>
      <c r="G102" s="804"/>
      <c r="H102" s="805"/>
      <c r="I102" s="806"/>
      <c r="J102" s="806"/>
      <c r="K102" s="806"/>
      <c r="L102" s="807"/>
    </row>
    <row r="103" spans="1:12" ht="27" customHeight="1">
      <c r="A103" s="196" t="s">
        <v>44</v>
      </c>
      <c r="B103" s="808"/>
      <c r="C103" s="809"/>
      <c r="D103" s="809"/>
      <c r="E103" s="810"/>
      <c r="F103" s="811" t="s">
        <v>44</v>
      </c>
      <c r="G103" s="812"/>
      <c r="H103" s="813"/>
      <c r="I103" s="808"/>
      <c r="J103" s="809"/>
      <c r="K103" s="809"/>
      <c r="L103" s="810"/>
    </row>
    <row r="104" spans="1:12" ht="27" customHeight="1" thickBot="1">
      <c r="A104" s="197" t="s">
        <v>158</v>
      </c>
      <c r="B104" s="814"/>
      <c r="C104" s="815"/>
      <c r="D104" s="815"/>
      <c r="E104" s="816"/>
      <c r="F104" s="817" t="s">
        <v>158</v>
      </c>
      <c r="G104" s="818"/>
      <c r="H104" s="819"/>
      <c r="I104" s="788"/>
      <c r="J104" s="788"/>
      <c r="K104" s="788"/>
      <c r="L104" s="789"/>
    </row>
    <row r="105" spans="1:12" ht="18.75" customHeight="1">
      <c r="A105" s="790" t="s">
        <v>59</v>
      </c>
      <c r="B105" s="790"/>
      <c r="C105" s="790"/>
      <c r="D105" s="790"/>
      <c r="E105" s="790"/>
      <c r="F105" s="790"/>
      <c r="G105" s="790"/>
      <c r="H105" s="790"/>
      <c r="I105" s="790"/>
      <c r="J105" s="790"/>
      <c r="K105" s="790"/>
      <c r="L105" s="790"/>
    </row>
    <row r="106" spans="1:12" ht="18.75" customHeight="1">
      <c r="A106" s="787" t="s">
        <v>58</v>
      </c>
      <c r="B106" s="787"/>
      <c r="C106" s="787"/>
      <c r="D106" s="787"/>
      <c r="E106" s="787"/>
      <c r="F106" s="787"/>
      <c r="G106" s="787"/>
      <c r="H106" s="787"/>
      <c r="I106" s="787"/>
      <c r="J106" s="787"/>
      <c r="K106" s="787"/>
      <c r="L106" s="787"/>
    </row>
    <row r="107" spans="1:12" ht="27" customHeight="1">
      <c r="A107" s="787"/>
      <c r="B107" s="787"/>
      <c r="C107" s="787"/>
      <c r="D107" s="787"/>
      <c r="E107" s="787"/>
      <c r="F107" s="787"/>
      <c r="G107" s="787"/>
      <c r="H107" s="787"/>
      <c r="I107" s="787"/>
      <c r="J107" s="787"/>
      <c r="K107" s="787"/>
      <c r="L107" s="787"/>
    </row>
    <row r="108" spans="1:12" ht="27" customHeight="1">
      <c r="A108" s="787"/>
      <c r="B108" s="787"/>
      <c r="C108" s="787"/>
      <c r="D108" s="787"/>
      <c r="E108" s="787"/>
      <c r="F108" s="787"/>
      <c r="G108" s="787"/>
      <c r="H108" s="787"/>
      <c r="I108" s="787"/>
      <c r="J108" s="787"/>
      <c r="K108" s="787"/>
      <c r="L108" s="787"/>
    </row>
  </sheetData>
  <mergeCells count="137">
    <mergeCell ref="B101:E101"/>
    <mergeCell ref="F101:H101"/>
    <mergeCell ref="F99:H99"/>
    <mergeCell ref="I98:L98"/>
    <mergeCell ref="B96:E96"/>
    <mergeCell ref="B97:E97"/>
    <mergeCell ref="A89:L89"/>
    <mergeCell ref="F91:H91"/>
    <mergeCell ref="F92:H92"/>
    <mergeCell ref="B91:E91"/>
    <mergeCell ref="B92:E92"/>
    <mergeCell ref="I91:L91"/>
    <mergeCell ref="I92:L92"/>
    <mergeCell ref="I96:L96"/>
    <mergeCell ref="I97:L97"/>
    <mergeCell ref="F95:H95"/>
    <mergeCell ref="B99:E99"/>
    <mergeCell ref="B100:E100"/>
    <mergeCell ref="I93:L93"/>
    <mergeCell ref="I94:L94"/>
    <mergeCell ref="I95:L95"/>
    <mergeCell ref="I100:L100"/>
    <mergeCell ref="B90:E90"/>
    <mergeCell ref="I90:L90"/>
    <mergeCell ref="F90:H90"/>
    <mergeCell ref="B93:E93"/>
    <mergeCell ref="B94:E94"/>
    <mergeCell ref="B95:E95"/>
    <mergeCell ref="F93:H93"/>
    <mergeCell ref="F94:H94"/>
    <mergeCell ref="F100:H100"/>
    <mergeCell ref="B98:E98"/>
    <mergeCell ref="F96:H96"/>
    <mergeCell ref="F97:H97"/>
    <mergeCell ref="F98:H98"/>
    <mergeCell ref="I99:L99"/>
    <mergeCell ref="A32:L32"/>
    <mergeCell ref="A39:L39"/>
    <mergeCell ref="B37:L37"/>
    <mergeCell ref="B62:L62"/>
    <mergeCell ref="B54:L54"/>
    <mergeCell ref="B55:L55"/>
    <mergeCell ref="B83:L83"/>
    <mergeCell ref="B88:L88"/>
    <mergeCell ref="B84:L84"/>
    <mergeCell ref="B85:L85"/>
    <mergeCell ref="B36:L36"/>
    <mergeCell ref="B74:L74"/>
    <mergeCell ref="B60:L60"/>
    <mergeCell ref="B63:L63"/>
    <mergeCell ref="B64:L64"/>
    <mergeCell ref="B65:L65"/>
    <mergeCell ref="A61:L61"/>
    <mergeCell ref="B56:L56"/>
    <mergeCell ref="B57:L57"/>
    <mergeCell ref="B58:L58"/>
    <mergeCell ref="B59:L59"/>
    <mergeCell ref="B86:L86"/>
    <mergeCell ref="B87:L87"/>
    <mergeCell ref="B66:L66"/>
    <mergeCell ref="B67:L67"/>
    <mergeCell ref="B72:L72"/>
    <mergeCell ref="B73:L73"/>
    <mergeCell ref="A82:L82"/>
    <mergeCell ref="B80:L80"/>
    <mergeCell ref="B71:L71"/>
    <mergeCell ref="B69:L69"/>
    <mergeCell ref="B70:L70"/>
    <mergeCell ref="B79:L79"/>
    <mergeCell ref="A75:L75"/>
    <mergeCell ref="B81:L81"/>
    <mergeCell ref="B76:L76"/>
    <mergeCell ref="B77:L77"/>
    <mergeCell ref="B78:L78"/>
    <mergeCell ref="A68:L68"/>
    <mergeCell ref="B47:L47"/>
    <mergeCell ref="B48:L48"/>
    <mergeCell ref="B49:L49"/>
    <mergeCell ref="B50:L50"/>
    <mergeCell ref="B40:L40"/>
    <mergeCell ref="B41:L41"/>
    <mergeCell ref="A53:L53"/>
    <mergeCell ref="B51:L51"/>
    <mergeCell ref="B52:L52"/>
    <mergeCell ref="B42:L42"/>
    <mergeCell ref="B43:L43"/>
    <mergeCell ref="B44:L44"/>
    <mergeCell ref="B45:L45"/>
    <mergeCell ref="A46:L46"/>
    <mergeCell ref="B38:L38"/>
    <mergeCell ref="B17:L17"/>
    <mergeCell ref="B8:L8"/>
    <mergeCell ref="B9:L9"/>
    <mergeCell ref="B10:L10"/>
    <mergeCell ref="A11:L11"/>
    <mergeCell ref="A18:L18"/>
    <mergeCell ref="B27:L27"/>
    <mergeCell ref="B19:L19"/>
    <mergeCell ref="B20:L20"/>
    <mergeCell ref="B21:L21"/>
    <mergeCell ref="B22:L22"/>
    <mergeCell ref="A25:L25"/>
    <mergeCell ref="B23:L23"/>
    <mergeCell ref="B24:L24"/>
    <mergeCell ref="B14:L14"/>
    <mergeCell ref="B15:L15"/>
    <mergeCell ref="B28:L28"/>
    <mergeCell ref="B29:L29"/>
    <mergeCell ref="B30:L30"/>
    <mergeCell ref="B31:L31"/>
    <mergeCell ref="B33:L33"/>
    <mergeCell ref="B34:L34"/>
    <mergeCell ref="B35:L35"/>
    <mergeCell ref="A108:L108"/>
    <mergeCell ref="I101:L101"/>
    <mergeCell ref="A105:L105"/>
    <mergeCell ref="A106:L106"/>
    <mergeCell ref="A107:L107"/>
    <mergeCell ref="B7:L7"/>
    <mergeCell ref="A4:L4"/>
    <mergeCell ref="A2:L2"/>
    <mergeCell ref="B5:L5"/>
    <mergeCell ref="B6:L6"/>
    <mergeCell ref="A3:L3"/>
    <mergeCell ref="F102:H102"/>
    <mergeCell ref="I102:L102"/>
    <mergeCell ref="B103:E103"/>
    <mergeCell ref="F103:H103"/>
    <mergeCell ref="I103:L103"/>
    <mergeCell ref="B104:E104"/>
    <mergeCell ref="F104:H104"/>
    <mergeCell ref="I104:L104"/>
    <mergeCell ref="B102:E102"/>
    <mergeCell ref="B12:L12"/>
    <mergeCell ref="B13:L13"/>
    <mergeCell ref="B26:L26"/>
    <mergeCell ref="B16:L16"/>
  </mergeCells>
  <phoneticPr fontId="3"/>
  <pageMargins left="1.05" right="0.27559055118110237" top="0.47244094488188981" bottom="0.51181102362204722" header="0.27559055118110237" footer="0.27559055118110237"/>
  <pageSetup paperSize="9" scale="68" fitToHeight="3" orientation="portrait" r:id="rId1"/>
  <headerFooter alignWithMargins="0"/>
  <rowBreaks count="2" manualBreakCount="2">
    <brk id="45" max="11" man="1"/>
    <brk id="74" max="11"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C35"/>
  <sheetViews>
    <sheetView view="pageBreakPreview" zoomScale="75" zoomScaleNormal="100" zoomScaleSheetLayoutView="100" workbookViewId="0">
      <selection sqref="A1:B1"/>
    </sheetView>
  </sheetViews>
  <sheetFormatPr defaultColWidth="3" defaultRowHeight="21" customHeight="1"/>
  <cols>
    <col min="1" max="1" width="3" style="320" customWidth="1"/>
    <col min="2" max="4" width="3" style="367" customWidth="1"/>
    <col min="5" max="16384" width="3" style="320"/>
  </cols>
  <sheetData>
    <row r="1" spans="1:53" ht="24" customHeight="1">
      <c r="A1" s="399" t="s">
        <v>772</v>
      </c>
      <c r="B1" s="318"/>
      <c r="C1" s="318"/>
      <c r="D1" s="318"/>
      <c r="E1" s="925" t="s">
        <v>270</v>
      </c>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319"/>
      <c r="AW1" s="319"/>
      <c r="AX1" s="319"/>
      <c r="AY1" s="319"/>
      <c r="AZ1" s="319"/>
      <c r="BA1" s="318"/>
    </row>
    <row r="2" spans="1:53" s="324" customFormat="1" ht="14.25" customHeight="1">
      <c r="A2" s="321"/>
      <c r="B2" s="321"/>
      <c r="C2" s="321"/>
      <c r="D2" s="321"/>
      <c r="E2" s="321"/>
      <c r="F2" s="321"/>
      <c r="G2" s="321"/>
      <c r="H2" s="321"/>
      <c r="I2" s="321"/>
      <c r="J2" s="321"/>
      <c r="K2" s="321"/>
      <c r="L2" s="321"/>
      <c r="M2" s="321"/>
      <c r="N2" s="321"/>
      <c r="O2" s="321"/>
      <c r="P2" s="321"/>
      <c r="Q2" s="322"/>
      <c r="R2" s="322"/>
      <c r="S2" s="322"/>
      <c r="T2" s="322"/>
      <c r="U2" s="322"/>
      <c r="V2" s="322"/>
      <c r="W2" s="322"/>
      <c r="X2" s="322"/>
      <c r="Y2" s="322"/>
      <c r="Z2" s="322"/>
      <c r="AA2" s="323"/>
      <c r="AB2" s="323"/>
      <c r="AC2" s="323"/>
      <c r="AD2" s="323"/>
      <c r="AE2" s="323"/>
      <c r="AF2" s="323"/>
      <c r="AG2" s="323"/>
      <c r="AH2" s="323"/>
      <c r="AI2" s="322"/>
      <c r="AJ2" s="322"/>
      <c r="AK2" s="322"/>
      <c r="AL2" s="322"/>
      <c r="AM2" s="322"/>
      <c r="AN2" s="322"/>
      <c r="AO2" s="322"/>
      <c r="AP2" s="322"/>
      <c r="AQ2" s="322"/>
      <c r="AR2" s="323"/>
      <c r="AS2" s="323"/>
      <c r="AT2" s="323"/>
      <c r="AU2" s="323"/>
      <c r="AV2" s="323"/>
      <c r="AW2" s="323"/>
      <c r="AX2" s="323"/>
      <c r="AY2" s="323"/>
      <c r="AZ2" s="321"/>
    </row>
    <row r="3" spans="1:53" s="325" customFormat="1" ht="24" customHeight="1">
      <c r="A3" s="926" t="s">
        <v>271</v>
      </c>
      <c r="B3" s="927"/>
      <c r="C3" s="927"/>
      <c r="D3" s="927"/>
      <c r="E3" s="927"/>
      <c r="F3" s="927"/>
      <c r="G3" s="927"/>
      <c r="H3" s="927"/>
      <c r="I3" s="928"/>
      <c r="J3" s="898"/>
      <c r="K3" s="903"/>
      <c r="L3" s="903"/>
      <c r="M3" s="903"/>
      <c r="N3" s="903"/>
      <c r="O3" s="903"/>
      <c r="P3" s="903"/>
      <c r="Q3" s="903"/>
      <c r="R3" s="903"/>
      <c r="S3" s="903"/>
      <c r="T3" s="903"/>
      <c r="U3" s="903"/>
      <c r="V3" s="903"/>
      <c r="W3" s="903"/>
      <c r="X3" s="903"/>
      <c r="Y3" s="903"/>
      <c r="Z3" s="897"/>
      <c r="AA3" s="926" t="s">
        <v>272</v>
      </c>
      <c r="AB3" s="927"/>
      <c r="AC3" s="927"/>
      <c r="AD3" s="927"/>
      <c r="AE3" s="927"/>
      <c r="AF3" s="927"/>
      <c r="AG3" s="927"/>
      <c r="AH3" s="927"/>
      <c r="AI3" s="927"/>
      <c r="AJ3" s="853"/>
      <c r="AK3" s="854"/>
      <c r="AL3" s="854"/>
      <c r="AM3" s="854"/>
      <c r="AN3" s="854"/>
      <c r="AO3" s="854"/>
      <c r="AP3" s="854"/>
      <c r="AQ3" s="854"/>
      <c r="AR3" s="854"/>
      <c r="AS3" s="854"/>
      <c r="AT3" s="854"/>
      <c r="AU3" s="854"/>
      <c r="AV3" s="854"/>
      <c r="AW3" s="854"/>
      <c r="AX3" s="854"/>
      <c r="AY3" s="854"/>
      <c r="AZ3" s="899"/>
    </row>
    <row r="4" spans="1:53" s="325" customFormat="1" ht="24" customHeight="1">
      <c r="A4" s="926" t="s">
        <v>273</v>
      </c>
      <c r="B4" s="927"/>
      <c r="C4" s="927"/>
      <c r="D4" s="927"/>
      <c r="E4" s="927"/>
      <c r="F4" s="927"/>
      <c r="G4" s="927"/>
      <c r="H4" s="927"/>
      <c r="I4" s="928"/>
      <c r="J4" s="853" t="s">
        <v>274</v>
      </c>
      <c r="K4" s="854"/>
      <c r="L4" s="854"/>
      <c r="M4" s="854"/>
      <c r="N4" s="854"/>
      <c r="O4" s="854"/>
      <c r="P4" s="854"/>
      <c r="Q4" s="899"/>
      <c r="R4" s="929" t="s">
        <v>275</v>
      </c>
      <c r="S4" s="930"/>
      <c r="T4" s="930"/>
      <c r="U4" s="930"/>
      <c r="V4" s="930"/>
      <c r="W4" s="930"/>
      <c r="X4" s="930"/>
      <c r="Y4" s="930"/>
      <c r="Z4" s="931"/>
      <c r="AA4" s="853" t="s">
        <v>274</v>
      </c>
      <c r="AB4" s="854"/>
      <c r="AC4" s="854"/>
      <c r="AD4" s="854"/>
      <c r="AE4" s="854"/>
      <c r="AF4" s="854"/>
      <c r="AG4" s="854"/>
      <c r="AH4" s="854"/>
      <c r="AI4" s="899"/>
      <c r="AJ4" s="926" t="s">
        <v>276</v>
      </c>
      <c r="AK4" s="927"/>
      <c r="AL4" s="927"/>
      <c r="AM4" s="927"/>
      <c r="AN4" s="927"/>
      <c r="AO4" s="927"/>
      <c r="AP4" s="927"/>
      <c r="AQ4" s="927"/>
      <c r="AR4" s="928"/>
      <c r="AS4" s="854" t="s">
        <v>274</v>
      </c>
      <c r="AT4" s="854"/>
      <c r="AU4" s="854"/>
      <c r="AV4" s="854"/>
      <c r="AW4" s="854"/>
      <c r="AX4" s="854"/>
      <c r="AY4" s="854"/>
      <c r="AZ4" s="899"/>
    </row>
    <row r="5" spans="1:53" s="325" customFormat="1" ht="15" customHeight="1">
      <c r="A5" s="900" t="s">
        <v>277</v>
      </c>
      <c r="B5" s="901"/>
      <c r="C5" s="901"/>
      <c r="D5" s="901"/>
      <c r="E5" s="901"/>
      <c r="F5" s="901"/>
      <c r="G5" s="901"/>
      <c r="H5" s="901"/>
      <c r="I5" s="902"/>
      <c r="J5" s="898"/>
      <c r="K5" s="903"/>
      <c r="L5" s="903"/>
      <c r="M5" s="903"/>
      <c r="N5" s="903"/>
      <c r="O5" s="903"/>
      <c r="P5" s="903"/>
      <c r="Q5" s="897"/>
      <c r="R5" s="907" t="s">
        <v>278</v>
      </c>
      <c r="S5" s="908"/>
      <c r="T5" s="908"/>
      <c r="U5" s="908"/>
      <c r="V5" s="908"/>
      <c r="W5" s="908"/>
      <c r="X5" s="908"/>
      <c r="Y5" s="908"/>
      <c r="Z5" s="909"/>
      <c r="AA5" s="898"/>
      <c r="AB5" s="903"/>
      <c r="AC5" s="903"/>
      <c r="AD5" s="903"/>
      <c r="AE5" s="903"/>
      <c r="AF5" s="903"/>
      <c r="AG5" s="903"/>
      <c r="AH5" s="903"/>
      <c r="AI5" s="897"/>
      <c r="AJ5" s="913" t="s">
        <v>279</v>
      </c>
      <c r="AK5" s="914"/>
      <c r="AL5" s="914"/>
      <c r="AM5" s="914"/>
      <c r="AN5" s="914"/>
      <c r="AO5" s="914"/>
      <c r="AP5" s="914"/>
      <c r="AQ5" s="914"/>
      <c r="AR5" s="915"/>
      <c r="AS5" s="919"/>
      <c r="AT5" s="920"/>
      <c r="AU5" s="920"/>
      <c r="AV5" s="920"/>
      <c r="AW5" s="920"/>
      <c r="AX5" s="920"/>
      <c r="AY5" s="920"/>
      <c r="AZ5" s="921"/>
    </row>
    <row r="6" spans="1:53" s="325" customFormat="1" ht="11.25" customHeight="1">
      <c r="A6" s="922" t="s">
        <v>280</v>
      </c>
      <c r="B6" s="923"/>
      <c r="C6" s="923"/>
      <c r="D6" s="923"/>
      <c r="E6" s="923"/>
      <c r="F6" s="923"/>
      <c r="G6" s="923"/>
      <c r="H6" s="923"/>
      <c r="I6" s="924"/>
      <c r="J6" s="904"/>
      <c r="K6" s="905"/>
      <c r="L6" s="905"/>
      <c r="M6" s="905"/>
      <c r="N6" s="905"/>
      <c r="O6" s="905"/>
      <c r="P6" s="905"/>
      <c r="Q6" s="906"/>
      <c r="R6" s="910"/>
      <c r="S6" s="911"/>
      <c r="T6" s="911"/>
      <c r="U6" s="911"/>
      <c r="V6" s="911"/>
      <c r="W6" s="911"/>
      <c r="X6" s="911"/>
      <c r="Y6" s="911"/>
      <c r="Z6" s="912"/>
      <c r="AA6" s="904"/>
      <c r="AB6" s="905"/>
      <c r="AC6" s="905"/>
      <c r="AD6" s="905"/>
      <c r="AE6" s="905"/>
      <c r="AF6" s="905"/>
      <c r="AG6" s="905"/>
      <c r="AH6" s="905"/>
      <c r="AI6" s="906"/>
      <c r="AJ6" s="916"/>
      <c r="AK6" s="917"/>
      <c r="AL6" s="917"/>
      <c r="AM6" s="917"/>
      <c r="AN6" s="917"/>
      <c r="AO6" s="917"/>
      <c r="AP6" s="917"/>
      <c r="AQ6" s="917"/>
      <c r="AR6" s="918"/>
      <c r="AS6" s="904"/>
      <c r="AT6" s="905"/>
      <c r="AU6" s="905"/>
      <c r="AV6" s="905"/>
      <c r="AW6" s="905"/>
      <c r="AX6" s="905"/>
      <c r="AY6" s="905"/>
      <c r="AZ6" s="906"/>
    </row>
    <row r="7" spans="1:53" s="325" customFormat="1" ht="17.25" customHeight="1">
      <c r="A7" s="896" t="s">
        <v>281</v>
      </c>
      <c r="B7" s="896"/>
      <c r="C7" s="896"/>
      <c r="D7" s="896"/>
      <c r="E7" s="896"/>
      <c r="F7" s="880" t="s">
        <v>282</v>
      </c>
      <c r="G7" s="880"/>
      <c r="H7" s="880"/>
      <c r="I7" s="880"/>
      <c r="J7" s="896" t="s">
        <v>283</v>
      </c>
      <c r="K7" s="896"/>
      <c r="L7" s="896"/>
      <c r="M7" s="896"/>
      <c r="N7" s="896"/>
      <c r="O7" s="853"/>
      <c r="P7" s="878" t="s">
        <v>284</v>
      </c>
      <c r="Q7" s="878"/>
      <c r="R7" s="878"/>
      <c r="S7" s="878"/>
      <c r="T7" s="878"/>
      <c r="U7" s="878"/>
      <c r="V7" s="878"/>
      <c r="W7" s="878" t="s">
        <v>285</v>
      </c>
      <c r="X7" s="878"/>
      <c r="Y7" s="878"/>
      <c r="Z7" s="878"/>
      <c r="AA7" s="878"/>
      <c r="AB7" s="878"/>
      <c r="AC7" s="878"/>
      <c r="AD7" s="897" t="s">
        <v>286</v>
      </c>
      <c r="AE7" s="878"/>
      <c r="AF7" s="878"/>
      <c r="AG7" s="878"/>
      <c r="AH7" s="878"/>
      <c r="AI7" s="878"/>
      <c r="AJ7" s="898"/>
      <c r="AK7" s="878" t="s">
        <v>287</v>
      </c>
      <c r="AL7" s="878"/>
      <c r="AM7" s="878"/>
      <c r="AN7" s="878"/>
      <c r="AO7" s="878"/>
      <c r="AP7" s="878"/>
      <c r="AQ7" s="878"/>
      <c r="AR7" s="879" t="s">
        <v>288</v>
      </c>
      <c r="AS7" s="880"/>
      <c r="AT7" s="880"/>
      <c r="AU7" s="880" t="s">
        <v>289</v>
      </c>
      <c r="AV7" s="880"/>
      <c r="AW7" s="880"/>
      <c r="AX7" s="881" t="s">
        <v>290</v>
      </c>
      <c r="AY7" s="882"/>
      <c r="AZ7" s="883"/>
    </row>
    <row r="8" spans="1:53" s="325" customFormat="1" ht="17.25" customHeight="1">
      <c r="A8" s="896"/>
      <c r="B8" s="896"/>
      <c r="C8" s="896"/>
      <c r="D8" s="896"/>
      <c r="E8" s="896"/>
      <c r="F8" s="880"/>
      <c r="G8" s="880"/>
      <c r="H8" s="880"/>
      <c r="I8" s="880"/>
      <c r="J8" s="896"/>
      <c r="K8" s="896"/>
      <c r="L8" s="896"/>
      <c r="M8" s="896"/>
      <c r="N8" s="896"/>
      <c r="O8" s="853"/>
      <c r="P8" s="326">
        <v>1</v>
      </c>
      <c r="Q8" s="327">
        <v>2</v>
      </c>
      <c r="R8" s="327">
        <v>3</v>
      </c>
      <c r="S8" s="327">
        <v>4</v>
      </c>
      <c r="T8" s="327">
        <v>5</v>
      </c>
      <c r="U8" s="327">
        <v>6</v>
      </c>
      <c r="V8" s="328">
        <v>7</v>
      </c>
      <c r="W8" s="326">
        <v>8</v>
      </c>
      <c r="X8" s="327">
        <v>9</v>
      </c>
      <c r="Y8" s="327">
        <v>10</v>
      </c>
      <c r="Z8" s="327">
        <v>11</v>
      </c>
      <c r="AA8" s="327">
        <v>12</v>
      </c>
      <c r="AB8" s="327">
        <v>13</v>
      </c>
      <c r="AC8" s="328">
        <v>14</v>
      </c>
      <c r="AD8" s="329">
        <v>15</v>
      </c>
      <c r="AE8" s="327">
        <v>16</v>
      </c>
      <c r="AF8" s="327">
        <v>17</v>
      </c>
      <c r="AG8" s="327">
        <v>18</v>
      </c>
      <c r="AH8" s="327">
        <v>19</v>
      </c>
      <c r="AI8" s="327">
        <v>20</v>
      </c>
      <c r="AJ8" s="330">
        <v>21</v>
      </c>
      <c r="AK8" s="326">
        <v>22</v>
      </c>
      <c r="AL8" s="327">
        <v>23</v>
      </c>
      <c r="AM8" s="327">
        <v>24</v>
      </c>
      <c r="AN8" s="327">
        <v>25</v>
      </c>
      <c r="AO8" s="327">
        <v>26</v>
      </c>
      <c r="AP8" s="327">
        <v>27</v>
      </c>
      <c r="AQ8" s="328">
        <v>28</v>
      </c>
      <c r="AR8" s="879"/>
      <c r="AS8" s="880"/>
      <c r="AT8" s="880"/>
      <c r="AU8" s="880"/>
      <c r="AV8" s="880"/>
      <c r="AW8" s="880"/>
      <c r="AX8" s="884"/>
      <c r="AY8" s="885"/>
      <c r="AZ8" s="886"/>
    </row>
    <row r="9" spans="1:53" s="325" customFormat="1" ht="17.25" customHeight="1">
      <c r="A9" s="896"/>
      <c r="B9" s="896"/>
      <c r="C9" s="896"/>
      <c r="D9" s="896"/>
      <c r="E9" s="896"/>
      <c r="F9" s="880"/>
      <c r="G9" s="880"/>
      <c r="H9" s="880"/>
      <c r="I9" s="880"/>
      <c r="J9" s="896"/>
      <c r="K9" s="896"/>
      <c r="L9" s="896"/>
      <c r="M9" s="896"/>
      <c r="N9" s="896"/>
      <c r="O9" s="853"/>
      <c r="P9" s="331"/>
      <c r="Q9" s="332"/>
      <c r="R9" s="332"/>
      <c r="S9" s="332"/>
      <c r="T9" s="332"/>
      <c r="U9" s="332"/>
      <c r="V9" s="333"/>
      <c r="W9" s="334"/>
      <c r="X9" s="332"/>
      <c r="Y9" s="332"/>
      <c r="Z9" s="332"/>
      <c r="AA9" s="332"/>
      <c r="AB9" s="332"/>
      <c r="AC9" s="333"/>
      <c r="AD9" s="335"/>
      <c r="AE9" s="332"/>
      <c r="AF9" s="332"/>
      <c r="AG9" s="332"/>
      <c r="AH9" s="332"/>
      <c r="AI9" s="332"/>
      <c r="AJ9" s="336"/>
      <c r="AK9" s="334"/>
      <c r="AL9" s="332"/>
      <c r="AM9" s="332"/>
      <c r="AN9" s="332"/>
      <c r="AO9" s="332"/>
      <c r="AP9" s="332"/>
      <c r="AQ9" s="333"/>
      <c r="AR9" s="879"/>
      <c r="AS9" s="880"/>
      <c r="AT9" s="880"/>
      <c r="AU9" s="880"/>
      <c r="AV9" s="880"/>
      <c r="AW9" s="880"/>
      <c r="AX9" s="887"/>
      <c r="AY9" s="888"/>
      <c r="AZ9" s="889"/>
    </row>
    <row r="10" spans="1:53" s="325" customFormat="1" ht="24" customHeight="1">
      <c r="A10" s="890"/>
      <c r="B10" s="890"/>
      <c r="C10" s="890"/>
      <c r="D10" s="890"/>
      <c r="E10" s="890"/>
      <c r="F10" s="891"/>
      <c r="G10" s="891"/>
      <c r="H10" s="891"/>
      <c r="I10" s="891"/>
      <c r="J10" s="890"/>
      <c r="K10" s="890"/>
      <c r="L10" s="890"/>
      <c r="M10" s="890"/>
      <c r="N10" s="890"/>
      <c r="O10" s="892"/>
      <c r="P10" s="337"/>
      <c r="Q10" s="338"/>
      <c r="R10" s="338"/>
      <c r="S10" s="338"/>
      <c r="T10" s="338"/>
      <c r="U10" s="338"/>
      <c r="V10" s="339"/>
      <c r="W10" s="337"/>
      <c r="X10" s="338"/>
      <c r="Y10" s="338"/>
      <c r="Z10" s="338"/>
      <c r="AA10" s="338"/>
      <c r="AB10" s="338"/>
      <c r="AC10" s="339"/>
      <c r="AD10" s="340"/>
      <c r="AE10" s="338"/>
      <c r="AF10" s="338"/>
      <c r="AG10" s="338"/>
      <c r="AH10" s="338"/>
      <c r="AI10" s="338"/>
      <c r="AJ10" s="341"/>
      <c r="AK10" s="337"/>
      <c r="AL10" s="338"/>
      <c r="AM10" s="338"/>
      <c r="AN10" s="338"/>
      <c r="AO10" s="338"/>
      <c r="AP10" s="338"/>
      <c r="AQ10" s="339"/>
      <c r="AR10" s="893">
        <f>SUM(P10:AQ10)</f>
        <v>0</v>
      </c>
      <c r="AS10" s="893"/>
      <c r="AT10" s="894"/>
      <c r="AU10" s="895">
        <f>+AR10/4</f>
        <v>0</v>
      </c>
      <c r="AV10" s="893"/>
      <c r="AW10" s="894"/>
      <c r="AX10" s="895">
        <f>IF(AR$22&lt;32,ROUNDDOWN(AU10/32,1),ROUNDDOWN(AU10/AR$22,1))</f>
        <v>0</v>
      </c>
      <c r="AY10" s="893"/>
      <c r="AZ10" s="894"/>
    </row>
    <row r="11" spans="1:53" s="325" customFormat="1" ht="24" customHeight="1">
      <c r="A11" s="872"/>
      <c r="B11" s="872"/>
      <c r="C11" s="872"/>
      <c r="D11" s="872"/>
      <c r="E11" s="872"/>
      <c r="F11" s="873"/>
      <c r="G11" s="873"/>
      <c r="H11" s="873"/>
      <c r="I11" s="873"/>
      <c r="J11" s="872"/>
      <c r="K11" s="872"/>
      <c r="L11" s="872"/>
      <c r="M11" s="872"/>
      <c r="N11" s="872"/>
      <c r="O11" s="874"/>
      <c r="P11" s="342"/>
      <c r="Q11" s="343"/>
      <c r="R11" s="343"/>
      <c r="S11" s="343"/>
      <c r="T11" s="343"/>
      <c r="U11" s="343"/>
      <c r="V11" s="344"/>
      <c r="W11" s="342"/>
      <c r="X11" s="343"/>
      <c r="Y11" s="343"/>
      <c r="Z11" s="343"/>
      <c r="AA11" s="343"/>
      <c r="AB11" s="343"/>
      <c r="AC11" s="344"/>
      <c r="AD11" s="345"/>
      <c r="AE11" s="343"/>
      <c r="AF11" s="343"/>
      <c r="AG11" s="343"/>
      <c r="AH11" s="343"/>
      <c r="AI11" s="343"/>
      <c r="AJ11" s="346"/>
      <c r="AK11" s="342"/>
      <c r="AL11" s="343"/>
      <c r="AM11" s="343"/>
      <c r="AN11" s="343"/>
      <c r="AO11" s="343"/>
      <c r="AP11" s="343"/>
      <c r="AQ11" s="344"/>
      <c r="AR11" s="875">
        <f t="shared" ref="AR11:AR21" si="0">SUM(P11:AQ11)</f>
        <v>0</v>
      </c>
      <c r="AS11" s="875"/>
      <c r="AT11" s="876"/>
      <c r="AU11" s="877">
        <f t="shared" ref="AU11:AU20" si="1">+AR11/4</f>
        <v>0</v>
      </c>
      <c r="AV11" s="875"/>
      <c r="AW11" s="876"/>
      <c r="AX11" s="877">
        <f t="shared" ref="AX11:AX19" si="2">IF(AR$22&lt;32,ROUNDDOWN(AU11/32,1),ROUNDDOWN(AU11/AR$22,1))</f>
        <v>0</v>
      </c>
      <c r="AY11" s="875"/>
      <c r="AZ11" s="876"/>
    </row>
    <row r="12" spans="1:53" s="325" customFormat="1" ht="24" customHeight="1">
      <c r="A12" s="872"/>
      <c r="B12" s="872"/>
      <c r="C12" s="872"/>
      <c r="D12" s="872"/>
      <c r="E12" s="872"/>
      <c r="F12" s="873"/>
      <c r="G12" s="873"/>
      <c r="H12" s="873"/>
      <c r="I12" s="873"/>
      <c r="J12" s="872"/>
      <c r="K12" s="872"/>
      <c r="L12" s="872"/>
      <c r="M12" s="872"/>
      <c r="N12" s="872"/>
      <c r="O12" s="874"/>
      <c r="P12" s="342"/>
      <c r="Q12" s="343"/>
      <c r="R12" s="343"/>
      <c r="S12" s="343"/>
      <c r="T12" s="343"/>
      <c r="U12" s="343"/>
      <c r="V12" s="344"/>
      <c r="W12" s="342"/>
      <c r="X12" s="343"/>
      <c r="Y12" s="343"/>
      <c r="Z12" s="343"/>
      <c r="AA12" s="343"/>
      <c r="AB12" s="343"/>
      <c r="AC12" s="344"/>
      <c r="AD12" s="345"/>
      <c r="AE12" s="343"/>
      <c r="AF12" s="343"/>
      <c r="AG12" s="343"/>
      <c r="AH12" s="343"/>
      <c r="AI12" s="343"/>
      <c r="AJ12" s="346"/>
      <c r="AK12" s="342"/>
      <c r="AL12" s="343"/>
      <c r="AM12" s="343"/>
      <c r="AN12" s="343"/>
      <c r="AO12" s="343"/>
      <c r="AP12" s="343"/>
      <c r="AQ12" s="344"/>
      <c r="AR12" s="875">
        <f t="shared" si="0"/>
        <v>0</v>
      </c>
      <c r="AS12" s="875"/>
      <c r="AT12" s="876"/>
      <c r="AU12" s="877">
        <f t="shared" si="1"/>
        <v>0</v>
      </c>
      <c r="AV12" s="875"/>
      <c r="AW12" s="876"/>
      <c r="AX12" s="877">
        <f t="shared" si="2"/>
        <v>0</v>
      </c>
      <c r="AY12" s="875"/>
      <c r="AZ12" s="876"/>
    </row>
    <row r="13" spans="1:53" s="325" customFormat="1" ht="24" customHeight="1">
      <c r="A13" s="872"/>
      <c r="B13" s="872"/>
      <c r="C13" s="872"/>
      <c r="D13" s="872"/>
      <c r="E13" s="872"/>
      <c r="F13" s="873"/>
      <c r="G13" s="873"/>
      <c r="H13" s="873"/>
      <c r="I13" s="873"/>
      <c r="J13" s="872"/>
      <c r="K13" s="872"/>
      <c r="L13" s="872"/>
      <c r="M13" s="872"/>
      <c r="N13" s="872"/>
      <c r="O13" s="874"/>
      <c r="P13" s="342"/>
      <c r="Q13" s="343"/>
      <c r="R13" s="343"/>
      <c r="S13" s="343"/>
      <c r="T13" s="343"/>
      <c r="U13" s="343"/>
      <c r="V13" s="344"/>
      <c r="W13" s="342"/>
      <c r="X13" s="343"/>
      <c r="Y13" s="343"/>
      <c r="Z13" s="343"/>
      <c r="AA13" s="343"/>
      <c r="AB13" s="343"/>
      <c r="AC13" s="344"/>
      <c r="AD13" s="345"/>
      <c r="AE13" s="343"/>
      <c r="AF13" s="343"/>
      <c r="AG13" s="343"/>
      <c r="AH13" s="343"/>
      <c r="AI13" s="343"/>
      <c r="AJ13" s="346"/>
      <c r="AK13" s="342"/>
      <c r="AL13" s="343"/>
      <c r="AM13" s="343"/>
      <c r="AN13" s="343"/>
      <c r="AO13" s="343"/>
      <c r="AP13" s="343"/>
      <c r="AQ13" s="344"/>
      <c r="AR13" s="875">
        <f t="shared" si="0"/>
        <v>0</v>
      </c>
      <c r="AS13" s="875"/>
      <c r="AT13" s="876"/>
      <c r="AU13" s="877">
        <f t="shared" si="1"/>
        <v>0</v>
      </c>
      <c r="AV13" s="875"/>
      <c r="AW13" s="876"/>
      <c r="AX13" s="877">
        <f t="shared" si="2"/>
        <v>0</v>
      </c>
      <c r="AY13" s="875"/>
      <c r="AZ13" s="876"/>
    </row>
    <row r="14" spans="1:53" s="325" customFormat="1" ht="24" customHeight="1">
      <c r="A14" s="872"/>
      <c r="B14" s="872"/>
      <c r="C14" s="872"/>
      <c r="D14" s="872"/>
      <c r="E14" s="872"/>
      <c r="F14" s="873"/>
      <c r="G14" s="873"/>
      <c r="H14" s="873"/>
      <c r="I14" s="873"/>
      <c r="J14" s="872"/>
      <c r="K14" s="872"/>
      <c r="L14" s="872"/>
      <c r="M14" s="872"/>
      <c r="N14" s="872"/>
      <c r="O14" s="874"/>
      <c r="P14" s="342"/>
      <c r="Q14" s="343"/>
      <c r="R14" s="343"/>
      <c r="S14" s="343"/>
      <c r="T14" s="343"/>
      <c r="U14" s="343"/>
      <c r="V14" s="344"/>
      <c r="W14" s="342"/>
      <c r="X14" s="343"/>
      <c r="Y14" s="343"/>
      <c r="Z14" s="343"/>
      <c r="AA14" s="343"/>
      <c r="AB14" s="343"/>
      <c r="AC14" s="344"/>
      <c r="AD14" s="345"/>
      <c r="AE14" s="343"/>
      <c r="AF14" s="343"/>
      <c r="AG14" s="343"/>
      <c r="AH14" s="343"/>
      <c r="AI14" s="343"/>
      <c r="AJ14" s="346"/>
      <c r="AK14" s="342"/>
      <c r="AL14" s="343"/>
      <c r="AM14" s="343"/>
      <c r="AN14" s="343"/>
      <c r="AO14" s="343"/>
      <c r="AP14" s="343"/>
      <c r="AQ14" s="344"/>
      <c r="AR14" s="875">
        <f t="shared" si="0"/>
        <v>0</v>
      </c>
      <c r="AS14" s="875"/>
      <c r="AT14" s="876"/>
      <c r="AU14" s="877">
        <f t="shared" si="1"/>
        <v>0</v>
      </c>
      <c r="AV14" s="875"/>
      <c r="AW14" s="876"/>
      <c r="AX14" s="877">
        <f t="shared" si="2"/>
        <v>0</v>
      </c>
      <c r="AY14" s="875"/>
      <c r="AZ14" s="876"/>
    </row>
    <row r="15" spans="1:53" s="325" customFormat="1" ht="24" customHeight="1">
      <c r="A15" s="872"/>
      <c r="B15" s="872"/>
      <c r="C15" s="872"/>
      <c r="D15" s="872"/>
      <c r="E15" s="872"/>
      <c r="F15" s="873"/>
      <c r="G15" s="873"/>
      <c r="H15" s="873"/>
      <c r="I15" s="873"/>
      <c r="J15" s="872"/>
      <c r="K15" s="872"/>
      <c r="L15" s="872"/>
      <c r="M15" s="872"/>
      <c r="N15" s="872"/>
      <c r="O15" s="874"/>
      <c r="P15" s="342"/>
      <c r="Q15" s="343"/>
      <c r="R15" s="343"/>
      <c r="S15" s="343"/>
      <c r="T15" s="343"/>
      <c r="U15" s="343"/>
      <c r="V15" s="344"/>
      <c r="W15" s="342"/>
      <c r="X15" s="343"/>
      <c r="Y15" s="343"/>
      <c r="Z15" s="343"/>
      <c r="AA15" s="343"/>
      <c r="AB15" s="343"/>
      <c r="AC15" s="344"/>
      <c r="AD15" s="345"/>
      <c r="AE15" s="343"/>
      <c r="AF15" s="343"/>
      <c r="AG15" s="343"/>
      <c r="AH15" s="343"/>
      <c r="AI15" s="343"/>
      <c r="AJ15" s="346"/>
      <c r="AK15" s="342"/>
      <c r="AL15" s="343"/>
      <c r="AM15" s="343"/>
      <c r="AN15" s="343"/>
      <c r="AO15" s="343"/>
      <c r="AP15" s="343"/>
      <c r="AQ15" s="344"/>
      <c r="AR15" s="875">
        <f t="shared" si="0"/>
        <v>0</v>
      </c>
      <c r="AS15" s="875"/>
      <c r="AT15" s="876"/>
      <c r="AU15" s="877">
        <f t="shared" si="1"/>
        <v>0</v>
      </c>
      <c r="AV15" s="875"/>
      <c r="AW15" s="876"/>
      <c r="AX15" s="877">
        <f t="shared" si="2"/>
        <v>0</v>
      </c>
      <c r="AY15" s="875"/>
      <c r="AZ15" s="876"/>
    </row>
    <row r="16" spans="1:53" s="325" customFormat="1" ht="24" customHeight="1">
      <c r="A16" s="872"/>
      <c r="B16" s="872"/>
      <c r="C16" s="872"/>
      <c r="D16" s="872"/>
      <c r="E16" s="872"/>
      <c r="F16" s="872"/>
      <c r="G16" s="872"/>
      <c r="H16" s="872"/>
      <c r="I16" s="872"/>
      <c r="J16" s="872"/>
      <c r="K16" s="872"/>
      <c r="L16" s="872"/>
      <c r="M16" s="872"/>
      <c r="N16" s="872"/>
      <c r="O16" s="874"/>
      <c r="P16" s="342"/>
      <c r="Q16" s="343"/>
      <c r="R16" s="343"/>
      <c r="S16" s="343"/>
      <c r="T16" s="343"/>
      <c r="U16" s="343"/>
      <c r="V16" s="344"/>
      <c r="W16" s="342"/>
      <c r="X16" s="343"/>
      <c r="Y16" s="343"/>
      <c r="Z16" s="343"/>
      <c r="AA16" s="343"/>
      <c r="AB16" s="343"/>
      <c r="AC16" s="344"/>
      <c r="AD16" s="345"/>
      <c r="AE16" s="343"/>
      <c r="AF16" s="343"/>
      <c r="AG16" s="343"/>
      <c r="AH16" s="343"/>
      <c r="AI16" s="343"/>
      <c r="AJ16" s="346"/>
      <c r="AK16" s="342"/>
      <c r="AL16" s="343"/>
      <c r="AM16" s="343"/>
      <c r="AN16" s="343"/>
      <c r="AO16" s="343"/>
      <c r="AP16" s="343"/>
      <c r="AQ16" s="344"/>
      <c r="AR16" s="875">
        <f t="shared" si="0"/>
        <v>0</v>
      </c>
      <c r="AS16" s="875"/>
      <c r="AT16" s="876"/>
      <c r="AU16" s="877">
        <f t="shared" si="1"/>
        <v>0</v>
      </c>
      <c r="AV16" s="875"/>
      <c r="AW16" s="876"/>
      <c r="AX16" s="877">
        <f t="shared" si="2"/>
        <v>0</v>
      </c>
      <c r="AY16" s="875"/>
      <c r="AZ16" s="876"/>
    </row>
    <row r="17" spans="1:55" s="325" customFormat="1" ht="24" customHeight="1">
      <c r="A17" s="872"/>
      <c r="B17" s="872"/>
      <c r="C17" s="872"/>
      <c r="D17" s="872"/>
      <c r="E17" s="872"/>
      <c r="F17" s="872"/>
      <c r="G17" s="872"/>
      <c r="H17" s="872"/>
      <c r="I17" s="872"/>
      <c r="J17" s="872"/>
      <c r="K17" s="872"/>
      <c r="L17" s="872"/>
      <c r="M17" s="872"/>
      <c r="N17" s="872"/>
      <c r="O17" s="874"/>
      <c r="P17" s="342"/>
      <c r="Q17" s="343"/>
      <c r="R17" s="343"/>
      <c r="S17" s="343"/>
      <c r="T17" s="343"/>
      <c r="U17" s="343"/>
      <c r="V17" s="344"/>
      <c r="W17" s="342"/>
      <c r="X17" s="343"/>
      <c r="Y17" s="343"/>
      <c r="Z17" s="343"/>
      <c r="AA17" s="343"/>
      <c r="AB17" s="343"/>
      <c r="AC17" s="344"/>
      <c r="AD17" s="345"/>
      <c r="AE17" s="343"/>
      <c r="AF17" s="343"/>
      <c r="AG17" s="343"/>
      <c r="AH17" s="343"/>
      <c r="AI17" s="343"/>
      <c r="AJ17" s="346"/>
      <c r="AK17" s="342"/>
      <c r="AL17" s="343"/>
      <c r="AM17" s="343"/>
      <c r="AN17" s="343"/>
      <c r="AO17" s="343"/>
      <c r="AP17" s="343"/>
      <c r="AQ17" s="344"/>
      <c r="AR17" s="875">
        <f t="shared" si="0"/>
        <v>0</v>
      </c>
      <c r="AS17" s="875"/>
      <c r="AT17" s="876"/>
      <c r="AU17" s="877">
        <f t="shared" si="1"/>
        <v>0</v>
      </c>
      <c r="AV17" s="875"/>
      <c r="AW17" s="876"/>
      <c r="AX17" s="877">
        <f t="shared" si="2"/>
        <v>0</v>
      </c>
      <c r="AY17" s="875"/>
      <c r="AZ17" s="876"/>
    </row>
    <row r="18" spans="1:55" s="325" customFormat="1" ht="24" customHeight="1">
      <c r="A18" s="872"/>
      <c r="B18" s="872"/>
      <c r="C18" s="872"/>
      <c r="D18" s="872"/>
      <c r="E18" s="872"/>
      <c r="F18" s="873"/>
      <c r="G18" s="873"/>
      <c r="H18" s="873"/>
      <c r="I18" s="873"/>
      <c r="J18" s="872"/>
      <c r="K18" s="872"/>
      <c r="L18" s="872"/>
      <c r="M18" s="872"/>
      <c r="N18" s="872"/>
      <c r="O18" s="874"/>
      <c r="P18" s="342"/>
      <c r="Q18" s="343"/>
      <c r="R18" s="343"/>
      <c r="S18" s="343"/>
      <c r="T18" s="343"/>
      <c r="U18" s="343"/>
      <c r="V18" s="344"/>
      <c r="W18" s="342"/>
      <c r="X18" s="343"/>
      <c r="Y18" s="343"/>
      <c r="Z18" s="343"/>
      <c r="AA18" s="343"/>
      <c r="AB18" s="343"/>
      <c r="AC18" s="344"/>
      <c r="AD18" s="345"/>
      <c r="AE18" s="343"/>
      <c r="AF18" s="343"/>
      <c r="AG18" s="343"/>
      <c r="AH18" s="343"/>
      <c r="AI18" s="343"/>
      <c r="AJ18" s="346"/>
      <c r="AK18" s="342"/>
      <c r="AL18" s="343"/>
      <c r="AM18" s="343"/>
      <c r="AN18" s="343"/>
      <c r="AO18" s="343"/>
      <c r="AP18" s="343"/>
      <c r="AQ18" s="344"/>
      <c r="AR18" s="875">
        <f t="shared" si="0"/>
        <v>0</v>
      </c>
      <c r="AS18" s="875"/>
      <c r="AT18" s="876"/>
      <c r="AU18" s="877">
        <f t="shared" si="1"/>
        <v>0</v>
      </c>
      <c r="AV18" s="875"/>
      <c r="AW18" s="876"/>
      <c r="AX18" s="877">
        <f t="shared" si="2"/>
        <v>0</v>
      </c>
      <c r="AY18" s="875"/>
      <c r="AZ18" s="876"/>
    </row>
    <row r="19" spans="1:55" s="325" customFormat="1" ht="24" customHeight="1">
      <c r="A19" s="867"/>
      <c r="B19" s="867"/>
      <c r="C19" s="867"/>
      <c r="D19" s="867"/>
      <c r="E19" s="867"/>
      <c r="F19" s="867"/>
      <c r="G19" s="867"/>
      <c r="H19" s="867"/>
      <c r="I19" s="867"/>
      <c r="J19" s="867"/>
      <c r="K19" s="867"/>
      <c r="L19" s="867"/>
      <c r="M19" s="867"/>
      <c r="N19" s="867"/>
      <c r="O19" s="868"/>
      <c r="P19" s="347"/>
      <c r="Q19" s="348"/>
      <c r="R19" s="348"/>
      <c r="S19" s="348"/>
      <c r="T19" s="348"/>
      <c r="U19" s="348"/>
      <c r="V19" s="349"/>
      <c r="W19" s="347"/>
      <c r="X19" s="348"/>
      <c r="Y19" s="348"/>
      <c r="Z19" s="348"/>
      <c r="AA19" s="348"/>
      <c r="AB19" s="348"/>
      <c r="AC19" s="349"/>
      <c r="AD19" s="350"/>
      <c r="AE19" s="348"/>
      <c r="AF19" s="348"/>
      <c r="AG19" s="348"/>
      <c r="AH19" s="348"/>
      <c r="AI19" s="348"/>
      <c r="AJ19" s="351"/>
      <c r="AK19" s="347"/>
      <c r="AL19" s="348"/>
      <c r="AM19" s="348"/>
      <c r="AN19" s="348"/>
      <c r="AO19" s="348"/>
      <c r="AP19" s="348"/>
      <c r="AQ19" s="349"/>
      <c r="AR19" s="869">
        <f t="shared" si="0"/>
        <v>0</v>
      </c>
      <c r="AS19" s="869"/>
      <c r="AT19" s="870"/>
      <c r="AU19" s="871">
        <f t="shared" si="1"/>
        <v>0</v>
      </c>
      <c r="AV19" s="869"/>
      <c r="AW19" s="870"/>
      <c r="AX19" s="871">
        <f t="shared" si="2"/>
        <v>0</v>
      </c>
      <c r="AY19" s="869"/>
      <c r="AZ19" s="870"/>
    </row>
    <row r="20" spans="1:55" s="325" customFormat="1" ht="24" customHeight="1">
      <c r="A20" s="853" t="s">
        <v>291</v>
      </c>
      <c r="B20" s="854"/>
      <c r="C20" s="854"/>
      <c r="D20" s="854"/>
      <c r="E20" s="854"/>
      <c r="F20" s="854"/>
      <c r="G20" s="854"/>
      <c r="H20" s="854"/>
      <c r="I20" s="854"/>
      <c r="J20" s="854"/>
      <c r="K20" s="854"/>
      <c r="L20" s="854"/>
      <c r="M20" s="854"/>
      <c r="N20" s="854"/>
      <c r="O20" s="854"/>
      <c r="P20" s="352">
        <f>SUM(P10:P19)</f>
        <v>0</v>
      </c>
      <c r="Q20" s="353">
        <f t="shared" ref="Q20:AQ20" si="3">SUM(Q10:Q19)</f>
        <v>0</v>
      </c>
      <c r="R20" s="353">
        <f t="shared" si="3"/>
        <v>0</v>
      </c>
      <c r="S20" s="353">
        <f t="shared" si="3"/>
        <v>0</v>
      </c>
      <c r="T20" s="353">
        <f t="shared" si="3"/>
        <v>0</v>
      </c>
      <c r="U20" s="353">
        <f t="shared" si="3"/>
        <v>0</v>
      </c>
      <c r="V20" s="354">
        <f t="shared" si="3"/>
        <v>0</v>
      </c>
      <c r="W20" s="352">
        <f t="shared" si="3"/>
        <v>0</v>
      </c>
      <c r="X20" s="353">
        <f t="shared" si="3"/>
        <v>0</v>
      </c>
      <c r="Y20" s="353">
        <f t="shared" si="3"/>
        <v>0</v>
      </c>
      <c r="Z20" s="353">
        <f t="shared" si="3"/>
        <v>0</v>
      </c>
      <c r="AA20" s="353">
        <f t="shared" si="3"/>
        <v>0</v>
      </c>
      <c r="AB20" s="353">
        <f t="shared" si="3"/>
        <v>0</v>
      </c>
      <c r="AC20" s="354">
        <f t="shared" si="3"/>
        <v>0</v>
      </c>
      <c r="AD20" s="355">
        <f t="shared" si="3"/>
        <v>0</v>
      </c>
      <c r="AE20" s="353">
        <f t="shared" si="3"/>
        <v>0</v>
      </c>
      <c r="AF20" s="353">
        <f t="shared" si="3"/>
        <v>0</v>
      </c>
      <c r="AG20" s="353">
        <f t="shared" si="3"/>
        <v>0</v>
      </c>
      <c r="AH20" s="353">
        <f t="shared" si="3"/>
        <v>0</v>
      </c>
      <c r="AI20" s="353">
        <f t="shared" si="3"/>
        <v>0</v>
      </c>
      <c r="AJ20" s="356">
        <f t="shared" si="3"/>
        <v>0</v>
      </c>
      <c r="AK20" s="352">
        <f t="shared" si="3"/>
        <v>0</v>
      </c>
      <c r="AL20" s="353">
        <f t="shared" si="3"/>
        <v>0</v>
      </c>
      <c r="AM20" s="353">
        <f t="shared" si="3"/>
        <v>0</v>
      </c>
      <c r="AN20" s="353">
        <f t="shared" si="3"/>
        <v>0</v>
      </c>
      <c r="AO20" s="353">
        <f t="shared" si="3"/>
        <v>0</v>
      </c>
      <c r="AP20" s="353">
        <f t="shared" si="3"/>
        <v>0</v>
      </c>
      <c r="AQ20" s="354">
        <f t="shared" si="3"/>
        <v>0</v>
      </c>
      <c r="AR20" s="856">
        <f t="shared" si="0"/>
        <v>0</v>
      </c>
      <c r="AS20" s="856"/>
      <c r="AT20" s="857"/>
      <c r="AU20" s="858">
        <f t="shared" si="1"/>
        <v>0</v>
      </c>
      <c r="AV20" s="856"/>
      <c r="AW20" s="857"/>
      <c r="AX20" s="858">
        <f>SUM(AX10:AZ19)</f>
        <v>0</v>
      </c>
      <c r="AY20" s="856"/>
      <c r="AZ20" s="857"/>
      <c r="BA20" s="357"/>
    </row>
    <row r="21" spans="1:55" s="325" customFormat="1" ht="24" customHeight="1">
      <c r="A21" s="859" t="s">
        <v>292</v>
      </c>
      <c r="B21" s="860"/>
      <c r="C21" s="860"/>
      <c r="D21" s="860"/>
      <c r="E21" s="860"/>
      <c r="F21" s="860"/>
      <c r="G21" s="860"/>
      <c r="H21" s="860"/>
      <c r="I21" s="860"/>
      <c r="J21" s="860"/>
      <c r="K21" s="860"/>
      <c r="L21" s="860"/>
      <c r="M21" s="860"/>
      <c r="N21" s="860"/>
      <c r="O21" s="861"/>
      <c r="P21" s="334"/>
      <c r="Q21" s="332"/>
      <c r="R21" s="332"/>
      <c r="S21" s="332"/>
      <c r="T21" s="332"/>
      <c r="U21" s="332"/>
      <c r="V21" s="333"/>
      <c r="W21" s="334"/>
      <c r="X21" s="332"/>
      <c r="Y21" s="332"/>
      <c r="Z21" s="332"/>
      <c r="AA21" s="332"/>
      <c r="AB21" s="332"/>
      <c r="AC21" s="333"/>
      <c r="AD21" s="335"/>
      <c r="AE21" s="332"/>
      <c r="AF21" s="332"/>
      <c r="AG21" s="332"/>
      <c r="AH21" s="332"/>
      <c r="AI21" s="332"/>
      <c r="AJ21" s="336"/>
      <c r="AK21" s="334"/>
      <c r="AL21" s="332"/>
      <c r="AM21" s="332"/>
      <c r="AN21" s="332"/>
      <c r="AO21" s="332"/>
      <c r="AP21" s="332"/>
      <c r="AQ21" s="333"/>
      <c r="AR21" s="862">
        <f t="shared" si="0"/>
        <v>0</v>
      </c>
      <c r="AS21" s="862"/>
      <c r="AT21" s="863"/>
      <c r="AU21" s="864"/>
      <c r="AV21" s="865"/>
      <c r="AW21" s="866"/>
      <c r="AX21" s="864"/>
      <c r="AY21" s="865"/>
      <c r="AZ21" s="866"/>
    </row>
    <row r="22" spans="1:55" s="325" customFormat="1" ht="24" customHeight="1">
      <c r="A22" s="850" t="s">
        <v>293</v>
      </c>
      <c r="B22" s="851"/>
      <c r="C22" s="851"/>
      <c r="D22" s="851"/>
      <c r="E22" s="851"/>
      <c r="F22" s="851"/>
      <c r="G22" s="851"/>
      <c r="H22" s="851"/>
      <c r="I22" s="851"/>
      <c r="J22" s="851"/>
      <c r="K22" s="851"/>
      <c r="L22" s="851"/>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1"/>
      <c r="AM22" s="851"/>
      <c r="AN22" s="851"/>
      <c r="AO22" s="851"/>
      <c r="AP22" s="851"/>
      <c r="AQ22" s="852"/>
      <c r="AR22" s="853"/>
      <c r="AS22" s="854"/>
      <c r="AT22" s="854"/>
      <c r="AU22" s="854"/>
      <c r="AV22" s="854"/>
      <c r="AW22" s="854"/>
      <c r="AX22" s="358" t="s">
        <v>294</v>
      </c>
      <c r="AY22" s="359"/>
      <c r="AZ22" s="360"/>
      <c r="BA22" s="357"/>
    </row>
    <row r="23" spans="1:55" ht="14.25">
      <c r="A23" s="361"/>
      <c r="B23" s="361"/>
      <c r="C23" s="361"/>
      <c r="D23" s="361"/>
      <c r="E23" s="361"/>
      <c r="F23" s="361"/>
      <c r="G23" s="361"/>
      <c r="H23" s="361"/>
      <c r="I23" s="361"/>
      <c r="J23" s="361"/>
      <c r="K23" s="361"/>
      <c r="L23" s="361"/>
      <c r="M23" s="361"/>
      <c r="N23" s="361"/>
      <c r="O23" s="361"/>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3"/>
      <c r="AS23" s="363"/>
      <c r="AT23" s="363"/>
      <c r="AU23" s="363"/>
      <c r="AV23" s="363"/>
      <c r="AW23" s="363"/>
      <c r="AX23" s="363"/>
      <c r="AY23" s="363"/>
      <c r="AZ23" s="363"/>
    </row>
    <row r="24" spans="1:55" s="325" customFormat="1" ht="13.5">
      <c r="A24" s="846" t="s">
        <v>295</v>
      </c>
      <c r="B24" s="846"/>
      <c r="C24" s="847" t="s">
        <v>296</v>
      </c>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364"/>
      <c r="BB24" s="364"/>
      <c r="BC24" s="364"/>
    </row>
    <row r="25" spans="1:55" s="325" customFormat="1" ht="13.5" customHeight="1">
      <c r="A25" s="846" t="s">
        <v>297</v>
      </c>
      <c r="B25" s="846"/>
      <c r="C25" s="855" t="s">
        <v>298</v>
      </c>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365"/>
      <c r="BB25" s="365"/>
      <c r="BC25" s="365"/>
    </row>
    <row r="26" spans="1:55" s="325" customFormat="1" ht="13.5">
      <c r="A26" s="846"/>
      <c r="B26" s="846"/>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5"/>
      <c r="AS26" s="855"/>
      <c r="AT26" s="855"/>
      <c r="AU26" s="855"/>
      <c r="AV26" s="855"/>
      <c r="AW26" s="855"/>
      <c r="AX26" s="855"/>
      <c r="AY26" s="855"/>
      <c r="AZ26" s="855"/>
      <c r="BA26" s="365"/>
      <c r="BB26" s="365"/>
      <c r="BC26" s="365"/>
    </row>
    <row r="27" spans="1:55" s="325" customFormat="1" ht="13.5" customHeight="1">
      <c r="A27" s="846" t="s">
        <v>299</v>
      </c>
      <c r="B27" s="846"/>
      <c r="C27" s="848" t="s">
        <v>300</v>
      </c>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8"/>
      <c r="AU27" s="848"/>
      <c r="AV27" s="848"/>
      <c r="AW27" s="848"/>
      <c r="AX27" s="848"/>
      <c r="AY27" s="848"/>
      <c r="AZ27" s="848"/>
      <c r="BA27" s="366"/>
      <c r="BB27" s="366"/>
      <c r="BC27" s="366"/>
    </row>
    <row r="28" spans="1:55" s="325" customFormat="1" ht="13.5">
      <c r="A28" s="846"/>
      <c r="B28" s="846"/>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8"/>
      <c r="AY28" s="848"/>
      <c r="AZ28" s="848"/>
      <c r="BA28" s="366"/>
      <c r="BB28" s="366"/>
      <c r="BC28" s="366"/>
    </row>
    <row r="29" spans="1:55" s="325" customFormat="1" ht="13.5" customHeight="1">
      <c r="A29" s="846" t="s">
        <v>301</v>
      </c>
      <c r="B29" s="846"/>
      <c r="C29" s="849" t="s">
        <v>302</v>
      </c>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49"/>
      <c r="AY29" s="849"/>
      <c r="AZ29" s="849"/>
      <c r="BA29" s="364"/>
      <c r="BB29" s="364"/>
      <c r="BC29" s="364"/>
    </row>
    <row r="30" spans="1:55" s="325" customFormat="1" ht="13.5">
      <c r="A30" s="846"/>
      <c r="B30" s="846"/>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364"/>
      <c r="BB30" s="364"/>
      <c r="BC30" s="364"/>
    </row>
    <row r="31" spans="1:55" s="325" customFormat="1" ht="13.5">
      <c r="A31" s="846" t="s">
        <v>303</v>
      </c>
      <c r="B31" s="846"/>
      <c r="C31" s="847" t="s">
        <v>304</v>
      </c>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47"/>
      <c r="AZ31" s="847"/>
      <c r="BA31" s="364"/>
      <c r="BB31" s="364"/>
      <c r="BC31" s="364"/>
    </row>
    <row r="32" spans="1:55" s="325" customFormat="1" ht="13.5" customHeight="1">
      <c r="A32" s="846" t="s">
        <v>305</v>
      </c>
      <c r="B32" s="846"/>
      <c r="C32" s="848" t="s">
        <v>306</v>
      </c>
      <c r="D32" s="848"/>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366"/>
      <c r="BB32" s="366"/>
      <c r="BC32" s="366"/>
    </row>
    <row r="33" spans="1:55" s="325" customFormat="1" ht="13.5">
      <c r="A33" s="846"/>
      <c r="B33" s="846"/>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366"/>
      <c r="BB33" s="366"/>
      <c r="BC33" s="366"/>
    </row>
    <row r="34" spans="1:55" ht="14.25"/>
    <row r="35" spans="1:55" ht="14.25"/>
  </sheetData>
  <mergeCells count="114">
    <mergeCell ref="AS4:AZ4"/>
    <mergeCell ref="A5:I5"/>
    <mergeCell ref="J5:Q6"/>
    <mergeCell ref="R5:Z6"/>
    <mergeCell ref="AA5:AI6"/>
    <mergeCell ref="AJ5:AR6"/>
    <mergeCell ref="AS5:AZ6"/>
    <mergeCell ref="A6:I6"/>
    <mergeCell ref="E1:AU1"/>
    <mergeCell ref="A3:I3"/>
    <mergeCell ref="J3:Z3"/>
    <mergeCell ref="AA3:AI3"/>
    <mergeCell ref="AJ3:AZ3"/>
    <mergeCell ref="A4:I4"/>
    <mergeCell ref="J4:Q4"/>
    <mergeCell ref="R4:Z4"/>
    <mergeCell ref="AA4:AI4"/>
    <mergeCell ref="AJ4:AR4"/>
    <mergeCell ref="A11:E11"/>
    <mergeCell ref="F11:I11"/>
    <mergeCell ref="J11:O11"/>
    <mergeCell ref="AR11:AT11"/>
    <mergeCell ref="AU11:AW11"/>
    <mergeCell ref="AX11:AZ11"/>
    <mergeCell ref="AK7:AQ7"/>
    <mergeCell ref="AR7:AT9"/>
    <mergeCell ref="AU7:AW9"/>
    <mergeCell ref="AX7:AZ9"/>
    <mergeCell ref="A10:E10"/>
    <mergeCell ref="F10:I10"/>
    <mergeCell ref="J10:O10"/>
    <mergeCell ref="AR10:AT10"/>
    <mergeCell ref="AU10:AW10"/>
    <mergeCell ref="AX10:AZ10"/>
    <mergeCell ref="A7:E9"/>
    <mergeCell ref="F7:I9"/>
    <mergeCell ref="J7:O9"/>
    <mergeCell ref="P7:V7"/>
    <mergeCell ref="W7:AC7"/>
    <mergeCell ref="AD7:AJ7"/>
    <mergeCell ref="A13:E13"/>
    <mergeCell ref="F13:I13"/>
    <mergeCell ref="J13:O13"/>
    <mergeCell ref="AR13:AT13"/>
    <mergeCell ref="AU13:AW13"/>
    <mergeCell ref="AX13:AZ13"/>
    <mergeCell ref="A12:E12"/>
    <mergeCell ref="F12:I12"/>
    <mergeCell ref="J12:O12"/>
    <mergeCell ref="AR12:AT12"/>
    <mergeCell ref="AU12:AW12"/>
    <mergeCell ref="AX12:AZ12"/>
    <mergeCell ref="A15:E15"/>
    <mergeCell ref="F15:I15"/>
    <mergeCell ref="J15:O15"/>
    <mergeCell ref="AR15:AT15"/>
    <mergeCell ref="AU15:AW15"/>
    <mergeCell ref="AX15:AZ15"/>
    <mergeCell ref="A14:E14"/>
    <mergeCell ref="F14:I14"/>
    <mergeCell ref="J14:O14"/>
    <mergeCell ref="AR14:AT14"/>
    <mergeCell ref="AU14:AW14"/>
    <mergeCell ref="AX14:AZ14"/>
    <mergeCell ref="A17:E17"/>
    <mergeCell ref="F17:I17"/>
    <mergeCell ref="J17:O17"/>
    <mergeCell ref="AR17:AT17"/>
    <mergeCell ref="AU17:AW17"/>
    <mergeCell ref="AX17:AZ17"/>
    <mergeCell ref="A16:E16"/>
    <mergeCell ref="F16:I16"/>
    <mergeCell ref="J16:O16"/>
    <mergeCell ref="AR16:AT16"/>
    <mergeCell ref="AU16:AW16"/>
    <mergeCell ref="AX16:AZ16"/>
    <mergeCell ref="A19:E19"/>
    <mergeCell ref="F19:I19"/>
    <mergeCell ref="J19:O19"/>
    <mergeCell ref="AR19:AT19"/>
    <mergeCell ref="AU19:AW19"/>
    <mergeCell ref="AX19:AZ19"/>
    <mergeCell ref="A18:E18"/>
    <mergeCell ref="F18:I18"/>
    <mergeCell ref="J18:O18"/>
    <mergeCell ref="AR18:AT18"/>
    <mergeCell ref="AU18:AW18"/>
    <mergeCell ref="AX18:AZ18"/>
    <mergeCell ref="A22:AQ22"/>
    <mergeCell ref="AR22:AW22"/>
    <mergeCell ref="A24:B24"/>
    <mergeCell ref="C24:AZ24"/>
    <mergeCell ref="A25:B25"/>
    <mergeCell ref="C25:AZ26"/>
    <mergeCell ref="A26:B26"/>
    <mergeCell ref="A20:O20"/>
    <mergeCell ref="AR20:AT20"/>
    <mergeCell ref="AU20:AW20"/>
    <mergeCell ref="AX20:AZ20"/>
    <mergeCell ref="A21:O21"/>
    <mergeCell ref="AR21:AT21"/>
    <mergeCell ref="AU21:AW21"/>
    <mergeCell ref="AX21:AZ21"/>
    <mergeCell ref="A31:B31"/>
    <mergeCell ref="C31:AZ31"/>
    <mergeCell ref="A32:B32"/>
    <mergeCell ref="C32:AZ33"/>
    <mergeCell ref="A33:B33"/>
    <mergeCell ref="A27:B27"/>
    <mergeCell ref="C27:AZ28"/>
    <mergeCell ref="A28:B28"/>
    <mergeCell ref="A29:B29"/>
    <mergeCell ref="C29:AZ30"/>
    <mergeCell ref="A30:B30"/>
  </mergeCells>
  <phoneticPr fontId="3"/>
  <conditionalFormatting sqref="P10:AW21 AX20:AZ20">
    <cfRule type="cellIs" dxfId="3" priority="1" stopIfTrue="1" operator="equal">
      <formula>0</formula>
    </cfRule>
  </conditionalFormatting>
  <conditionalFormatting sqref="AX10:AZ19">
    <cfRule type="cellIs" dxfId="2" priority="2" stopIfTrue="1" operator="equal">
      <formula>0</formula>
    </cfRule>
    <cfRule type="cellIs" dxfId="1" priority="3" stopIfTrue="1" operator="greaterThan">
      <formula>1</formula>
    </cfRule>
  </conditionalFormatting>
  <conditionalFormatting sqref="AR22:AW22">
    <cfRule type="cellIs" dxfId="0" priority="4" stopIfTrue="1" operator="equal">
      <formula>0</formula>
    </cfRule>
  </conditionalFormatting>
  <printOptions horizontalCentered="1"/>
  <pageMargins left="0.39370078740157483" right="0.19685039370078741" top="0.59055118110236227" bottom="0" header="0.39370078740157483" footer="0.39370078740157483"/>
  <pageSetup paperSize="9" scale="92"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35"/>
  <sheetViews>
    <sheetView view="pageBreakPreview" zoomScale="85" zoomScaleNormal="100" zoomScaleSheetLayoutView="100" workbookViewId="0">
      <selection sqref="A1:B1"/>
    </sheetView>
  </sheetViews>
  <sheetFormatPr defaultRowHeight="15.95" customHeight="1"/>
  <cols>
    <col min="1" max="27" width="4.625" style="368" customWidth="1"/>
    <col min="28" max="29" width="3.125" style="368" customWidth="1"/>
    <col min="30" max="16384" width="9" style="368"/>
  </cols>
  <sheetData>
    <row r="1" spans="1:29" ht="15.95" customHeight="1">
      <c r="A1" s="379" t="s">
        <v>773</v>
      </c>
    </row>
    <row r="3" spans="1:29" ht="15.95" customHeight="1">
      <c r="B3" s="379" t="s">
        <v>310</v>
      </c>
    </row>
    <row r="5" spans="1:29" ht="15.95" customHeight="1">
      <c r="B5" s="935" t="s">
        <v>309</v>
      </c>
      <c r="C5" s="936"/>
      <c r="D5" s="936"/>
      <c r="E5" s="937"/>
      <c r="F5" s="932"/>
      <c r="G5" s="933"/>
      <c r="H5" s="933"/>
      <c r="I5" s="933"/>
      <c r="J5" s="933"/>
      <c r="K5" s="933"/>
      <c r="L5" s="933"/>
      <c r="M5" s="933"/>
      <c r="N5" s="933"/>
      <c r="O5" s="934"/>
    </row>
    <row r="7" spans="1:29" ht="15.95" customHeight="1">
      <c r="A7" s="378"/>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6"/>
    </row>
    <row r="8" spans="1:29" ht="15.95" customHeight="1">
      <c r="A8" s="375"/>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3"/>
    </row>
    <row r="9" spans="1:29" ht="15.95" customHeight="1">
      <c r="A9" s="375"/>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3"/>
    </row>
    <row r="10" spans="1:29" ht="15.95" customHeight="1">
      <c r="A10" s="375"/>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3"/>
    </row>
    <row r="11" spans="1:29" ht="15.95" customHeight="1">
      <c r="A11" s="375"/>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3"/>
    </row>
    <row r="12" spans="1:29" ht="15.95" customHeight="1">
      <c r="A12" s="375"/>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3"/>
    </row>
    <row r="13" spans="1:29" ht="15.95" customHeight="1">
      <c r="A13" s="375"/>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3"/>
    </row>
    <row r="14" spans="1:29" ht="15.95" customHeight="1">
      <c r="A14" s="375"/>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3"/>
    </row>
    <row r="15" spans="1:29" ht="15.95" customHeight="1">
      <c r="A15" s="375"/>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3"/>
    </row>
    <row r="16" spans="1:29" ht="15.95" customHeight="1">
      <c r="A16" s="375"/>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3"/>
    </row>
    <row r="17" spans="1:29" ht="15.95" customHeight="1">
      <c r="A17" s="375"/>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3"/>
    </row>
    <row r="18" spans="1:29" ht="15.95" customHeight="1">
      <c r="A18" s="375"/>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3"/>
    </row>
    <row r="19" spans="1:29" ht="15.95" customHeight="1">
      <c r="A19" s="375"/>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3"/>
    </row>
    <row r="20" spans="1:29" ht="15.95" customHeight="1">
      <c r="A20" s="375"/>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3"/>
    </row>
    <row r="21" spans="1:29" ht="15.95" customHeight="1">
      <c r="A21" s="375"/>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3"/>
    </row>
    <row r="22" spans="1:29" ht="15.95" customHeight="1">
      <c r="A22" s="375"/>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3"/>
    </row>
    <row r="23" spans="1:29" ht="15.95" customHeight="1">
      <c r="A23" s="375"/>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3"/>
    </row>
    <row r="24" spans="1:29" ht="15.95" customHeight="1">
      <c r="A24" s="375"/>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3"/>
    </row>
    <row r="25" spans="1:29" ht="15.95" customHeight="1">
      <c r="A25" s="375"/>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3"/>
    </row>
    <row r="26" spans="1:29" ht="15.95" customHeight="1">
      <c r="A26" s="375"/>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3"/>
    </row>
    <row r="27" spans="1:29" ht="15.95" customHeight="1">
      <c r="A27" s="375"/>
      <c r="B27" s="374"/>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3"/>
    </row>
    <row r="28" spans="1:29" ht="15.95" customHeight="1">
      <c r="A28" s="375"/>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3"/>
    </row>
    <row r="29" spans="1:29" ht="15.95" customHeight="1">
      <c r="A29" s="375"/>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3"/>
    </row>
    <row r="30" spans="1:29" ht="15.95" customHeight="1">
      <c r="A30" s="375"/>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3"/>
    </row>
    <row r="31" spans="1:29" ht="15.95" customHeight="1">
      <c r="A31" s="375"/>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3"/>
    </row>
    <row r="32" spans="1:29" ht="15.95" customHeight="1">
      <c r="A32" s="375"/>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3"/>
    </row>
    <row r="33" spans="1:29" ht="15.95" customHeight="1">
      <c r="A33" s="372"/>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0"/>
    </row>
    <row r="34" spans="1:29" ht="15.95" customHeight="1">
      <c r="A34" s="369" t="s">
        <v>308</v>
      </c>
    </row>
    <row r="35" spans="1:29" ht="15.95" customHeight="1">
      <c r="A35" s="369" t="s">
        <v>307</v>
      </c>
    </row>
  </sheetData>
  <mergeCells count="2">
    <mergeCell ref="F5:O5"/>
    <mergeCell ref="B5:E5"/>
  </mergeCells>
  <phoneticPr fontId="3"/>
  <pageMargins left="0.78740157480314965" right="0.78740157480314965" top="0.68" bottom="0.53"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48"/>
  <sheetViews>
    <sheetView view="pageBreakPreview" zoomScale="85" zoomScaleNormal="100" zoomScaleSheetLayoutView="100" workbookViewId="0">
      <selection sqref="A1:B1"/>
    </sheetView>
  </sheetViews>
  <sheetFormatPr defaultRowHeight="13.5"/>
  <cols>
    <col min="1" max="1" width="19" style="380" customWidth="1"/>
    <col min="2" max="2" width="44" style="380" customWidth="1"/>
    <col min="3" max="3" width="12" style="380" customWidth="1"/>
    <col min="4" max="16384" width="9" style="380"/>
  </cols>
  <sheetData>
    <row r="1" spans="1:3" ht="17.25">
      <c r="A1" s="398" t="s">
        <v>774</v>
      </c>
    </row>
    <row r="3" spans="1:3" ht="17.25">
      <c r="A3" s="397" t="s">
        <v>324</v>
      </c>
    </row>
    <row r="4" spans="1:3">
      <c r="A4" s="938" t="s">
        <v>325</v>
      </c>
      <c r="B4" s="938"/>
      <c r="C4" s="938"/>
    </row>
    <row r="5" spans="1:3" ht="14.25" thickBot="1">
      <c r="A5" s="939" t="s">
        <v>323</v>
      </c>
      <c r="B5" s="939"/>
      <c r="C5" s="939"/>
    </row>
    <row r="6" spans="1:3" s="393" customFormat="1">
      <c r="A6" s="396" t="s">
        <v>322</v>
      </c>
      <c r="B6" s="395" t="s">
        <v>321</v>
      </c>
      <c r="C6" s="394" t="s">
        <v>320</v>
      </c>
    </row>
    <row r="7" spans="1:3" ht="27">
      <c r="A7" s="392" t="s">
        <v>319</v>
      </c>
      <c r="B7" s="384"/>
      <c r="C7" s="940"/>
    </row>
    <row r="8" spans="1:3">
      <c r="A8" s="385"/>
      <c r="B8" s="384"/>
      <c r="C8" s="941"/>
    </row>
    <row r="9" spans="1:3">
      <c r="A9" s="385"/>
      <c r="B9" s="384"/>
      <c r="C9" s="941"/>
    </row>
    <row r="10" spans="1:3">
      <c r="A10" s="385"/>
      <c r="B10" s="384"/>
      <c r="C10" s="941"/>
    </row>
    <row r="11" spans="1:3">
      <c r="A11" s="385"/>
      <c r="B11" s="384"/>
      <c r="C11" s="941"/>
    </row>
    <row r="12" spans="1:3">
      <c r="A12" s="385"/>
      <c r="B12" s="384"/>
      <c r="C12" s="941"/>
    </row>
    <row r="13" spans="1:3">
      <c r="A13" s="385"/>
      <c r="B13" s="384"/>
      <c r="C13" s="941"/>
    </row>
    <row r="14" spans="1:3">
      <c r="A14" s="385"/>
      <c r="B14" s="384"/>
      <c r="C14" s="941"/>
    </row>
    <row r="15" spans="1:3">
      <c r="A15" s="385"/>
      <c r="B15" s="384"/>
      <c r="C15" s="941"/>
    </row>
    <row r="16" spans="1:3">
      <c r="A16" s="385" t="s">
        <v>318</v>
      </c>
      <c r="B16" s="384"/>
      <c r="C16" s="941"/>
    </row>
    <row r="17" spans="1:3">
      <c r="A17" s="385"/>
      <c r="B17" s="384"/>
      <c r="C17" s="941"/>
    </row>
    <row r="18" spans="1:3">
      <c r="A18" s="385"/>
      <c r="B18" s="384"/>
      <c r="C18" s="941"/>
    </row>
    <row r="19" spans="1:3">
      <c r="A19" s="385"/>
      <c r="B19" s="384"/>
      <c r="C19" s="941"/>
    </row>
    <row r="20" spans="1:3">
      <c r="A20" s="385"/>
      <c r="B20" s="384"/>
      <c r="C20" s="941"/>
    </row>
    <row r="21" spans="1:3">
      <c r="A21" s="385"/>
      <c r="B21" s="384"/>
      <c r="C21" s="941"/>
    </row>
    <row r="22" spans="1:3">
      <c r="A22" s="385"/>
      <c r="B22" s="384"/>
      <c r="C22" s="941"/>
    </row>
    <row r="23" spans="1:3">
      <c r="A23" s="385"/>
      <c r="B23" s="384"/>
      <c r="C23" s="941"/>
    </row>
    <row r="24" spans="1:3">
      <c r="A24" s="391"/>
      <c r="B24" s="390"/>
      <c r="C24" s="941"/>
    </row>
    <row r="25" spans="1:3">
      <c r="A25" s="389" t="s">
        <v>317</v>
      </c>
      <c r="B25" s="388" t="s">
        <v>316</v>
      </c>
      <c r="C25" s="941"/>
    </row>
    <row r="26" spans="1:3">
      <c r="A26" s="387"/>
      <c r="B26" s="386"/>
      <c r="C26" s="941"/>
    </row>
    <row r="27" spans="1:3">
      <c r="A27" s="385"/>
      <c r="B27" s="384"/>
      <c r="C27" s="941"/>
    </row>
    <row r="28" spans="1:3">
      <c r="A28" s="385"/>
      <c r="B28" s="384"/>
      <c r="C28" s="941"/>
    </row>
    <row r="29" spans="1:3">
      <c r="A29" s="385"/>
      <c r="B29" s="384"/>
      <c r="C29" s="941"/>
    </row>
    <row r="30" spans="1:3">
      <c r="A30" s="385"/>
      <c r="B30" s="384"/>
      <c r="C30" s="941"/>
    </row>
    <row r="31" spans="1:3">
      <c r="A31" s="385"/>
      <c r="B31" s="384"/>
      <c r="C31" s="941"/>
    </row>
    <row r="32" spans="1:3">
      <c r="A32" s="385"/>
      <c r="B32" s="384"/>
      <c r="C32" s="941"/>
    </row>
    <row r="33" spans="1:3">
      <c r="A33" s="385"/>
      <c r="B33" s="384"/>
      <c r="C33" s="941"/>
    </row>
    <row r="34" spans="1:3">
      <c r="A34" s="385"/>
      <c r="B34" s="384"/>
      <c r="C34" s="941"/>
    </row>
    <row r="35" spans="1:3">
      <c r="A35" s="385"/>
      <c r="B35" s="384"/>
      <c r="C35" s="941"/>
    </row>
    <row r="36" spans="1:3">
      <c r="A36" s="385"/>
      <c r="B36" s="384"/>
      <c r="C36" s="941"/>
    </row>
    <row r="37" spans="1:3">
      <c r="A37" s="385"/>
      <c r="B37" s="384"/>
      <c r="C37" s="941"/>
    </row>
    <row r="38" spans="1:3">
      <c r="A38" s="385"/>
      <c r="B38" s="384"/>
      <c r="C38" s="941"/>
    </row>
    <row r="39" spans="1:3">
      <c r="A39" s="385"/>
      <c r="B39" s="384"/>
      <c r="C39" s="941"/>
    </row>
    <row r="40" spans="1:3">
      <c r="A40" s="385"/>
      <c r="B40" s="384"/>
      <c r="C40" s="941"/>
    </row>
    <row r="41" spans="1:3">
      <c r="A41" s="385"/>
      <c r="B41" s="384"/>
      <c r="C41" s="941"/>
    </row>
    <row r="42" spans="1:3">
      <c r="A42" s="385"/>
      <c r="B42" s="384"/>
      <c r="C42" s="941"/>
    </row>
    <row r="43" spans="1:3" ht="14.25" thickBot="1">
      <c r="A43" s="383"/>
      <c r="B43" s="382"/>
      <c r="C43" s="942"/>
    </row>
    <row r="44" spans="1:3" s="381" customFormat="1" ht="11.25">
      <c r="A44" s="381" t="s">
        <v>315</v>
      </c>
    </row>
    <row r="45" spans="1:3" s="381" customFormat="1" ht="11.25">
      <c r="A45" s="381" t="s">
        <v>314</v>
      </c>
    </row>
    <row r="46" spans="1:3" s="381" customFormat="1" ht="11.25">
      <c r="A46" s="381" t="s">
        <v>313</v>
      </c>
    </row>
    <row r="47" spans="1:3" s="381" customFormat="1" ht="11.25">
      <c r="A47" s="381" t="s">
        <v>312</v>
      </c>
    </row>
    <row r="48" spans="1:3">
      <c r="A48" s="380" t="s">
        <v>311</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85"/>
  <sheetViews>
    <sheetView view="pageBreakPreview" zoomScaleNormal="100" zoomScaleSheetLayoutView="100" workbookViewId="0">
      <selection sqref="A1:B1"/>
    </sheetView>
  </sheetViews>
  <sheetFormatPr defaultColWidth="4.625" defaultRowHeight="12.75" customHeight="1"/>
  <cols>
    <col min="1" max="20" width="4.375" style="401" customWidth="1"/>
    <col min="21" max="256" width="4.625" style="401"/>
    <col min="257" max="276" width="4.375" style="401" customWidth="1"/>
    <col min="277" max="512" width="4.625" style="401"/>
    <col min="513" max="532" width="4.375" style="401" customWidth="1"/>
    <col min="533" max="768" width="4.625" style="401"/>
    <col min="769" max="788" width="4.375" style="401" customWidth="1"/>
    <col min="789" max="1024" width="4.625" style="401"/>
    <col min="1025" max="1044" width="4.375" style="401" customWidth="1"/>
    <col min="1045" max="1280" width="4.625" style="401"/>
    <col min="1281" max="1300" width="4.375" style="401" customWidth="1"/>
    <col min="1301" max="1536" width="4.625" style="401"/>
    <col min="1537" max="1556" width="4.375" style="401" customWidth="1"/>
    <col min="1557" max="1792" width="4.625" style="401"/>
    <col min="1793" max="1812" width="4.375" style="401" customWidth="1"/>
    <col min="1813" max="2048" width="4.625" style="401"/>
    <col min="2049" max="2068" width="4.375" style="401" customWidth="1"/>
    <col min="2069" max="2304" width="4.625" style="401"/>
    <col min="2305" max="2324" width="4.375" style="401" customWidth="1"/>
    <col min="2325" max="2560" width="4.625" style="401"/>
    <col min="2561" max="2580" width="4.375" style="401" customWidth="1"/>
    <col min="2581" max="2816" width="4.625" style="401"/>
    <col min="2817" max="2836" width="4.375" style="401" customWidth="1"/>
    <col min="2837" max="3072" width="4.625" style="401"/>
    <col min="3073" max="3092" width="4.375" style="401" customWidth="1"/>
    <col min="3093" max="3328" width="4.625" style="401"/>
    <col min="3329" max="3348" width="4.375" style="401" customWidth="1"/>
    <col min="3349" max="3584" width="4.625" style="401"/>
    <col min="3585" max="3604" width="4.375" style="401" customWidth="1"/>
    <col min="3605" max="3840" width="4.625" style="401"/>
    <col min="3841" max="3860" width="4.375" style="401" customWidth="1"/>
    <col min="3861" max="4096" width="4.625" style="401"/>
    <col min="4097" max="4116" width="4.375" style="401" customWidth="1"/>
    <col min="4117" max="4352" width="4.625" style="401"/>
    <col min="4353" max="4372" width="4.375" style="401" customWidth="1"/>
    <col min="4373" max="4608" width="4.625" style="401"/>
    <col min="4609" max="4628" width="4.375" style="401" customWidth="1"/>
    <col min="4629" max="4864" width="4.625" style="401"/>
    <col min="4865" max="4884" width="4.375" style="401" customWidth="1"/>
    <col min="4885" max="5120" width="4.625" style="401"/>
    <col min="5121" max="5140" width="4.375" style="401" customWidth="1"/>
    <col min="5141" max="5376" width="4.625" style="401"/>
    <col min="5377" max="5396" width="4.375" style="401" customWidth="1"/>
    <col min="5397" max="5632" width="4.625" style="401"/>
    <col min="5633" max="5652" width="4.375" style="401" customWidth="1"/>
    <col min="5653" max="5888" width="4.625" style="401"/>
    <col min="5889" max="5908" width="4.375" style="401" customWidth="1"/>
    <col min="5909" max="6144" width="4.625" style="401"/>
    <col min="6145" max="6164" width="4.375" style="401" customWidth="1"/>
    <col min="6165" max="6400" width="4.625" style="401"/>
    <col min="6401" max="6420" width="4.375" style="401" customWidth="1"/>
    <col min="6421" max="6656" width="4.625" style="401"/>
    <col min="6657" max="6676" width="4.375" style="401" customWidth="1"/>
    <col min="6677" max="6912" width="4.625" style="401"/>
    <col min="6913" max="6932" width="4.375" style="401" customWidth="1"/>
    <col min="6933" max="7168" width="4.625" style="401"/>
    <col min="7169" max="7188" width="4.375" style="401" customWidth="1"/>
    <col min="7189" max="7424" width="4.625" style="401"/>
    <col min="7425" max="7444" width="4.375" style="401" customWidth="1"/>
    <col min="7445" max="7680" width="4.625" style="401"/>
    <col min="7681" max="7700" width="4.375" style="401" customWidth="1"/>
    <col min="7701" max="7936" width="4.625" style="401"/>
    <col min="7937" max="7956" width="4.375" style="401" customWidth="1"/>
    <col min="7957" max="8192" width="4.625" style="401"/>
    <col min="8193" max="8212" width="4.375" style="401" customWidth="1"/>
    <col min="8213" max="8448" width="4.625" style="401"/>
    <col min="8449" max="8468" width="4.375" style="401" customWidth="1"/>
    <col min="8469" max="8704" width="4.625" style="401"/>
    <col min="8705" max="8724" width="4.375" style="401" customWidth="1"/>
    <col min="8725" max="8960" width="4.625" style="401"/>
    <col min="8961" max="8980" width="4.375" style="401" customWidth="1"/>
    <col min="8981" max="9216" width="4.625" style="401"/>
    <col min="9217" max="9236" width="4.375" style="401" customWidth="1"/>
    <col min="9237" max="9472" width="4.625" style="401"/>
    <col min="9473" max="9492" width="4.375" style="401" customWidth="1"/>
    <col min="9493" max="9728" width="4.625" style="401"/>
    <col min="9729" max="9748" width="4.375" style="401" customWidth="1"/>
    <col min="9749" max="9984" width="4.625" style="401"/>
    <col min="9985" max="10004" width="4.375" style="401" customWidth="1"/>
    <col min="10005" max="10240" width="4.625" style="401"/>
    <col min="10241" max="10260" width="4.375" style="401" customWidth="1"/>
    <col min="10261" max="10496" width="4.625" style="401"/>
    <col min="10497" max="10516" width="4.375" style="401" customWidth="1"/>
    <col min="10517" max="10752" width="4.625" style="401"/>
    <col min="10753" max="10772" width="4.375" style="401" customWidth="1"/>
    <col min="10773" max="11008" width="4.625" style="401"/>
    <col min="11009" max="11028" width="4.375" style="401" customWidth="1"/>
    <col min="11029" max="11264" width="4.625" style="401"/>
    <col min="11265" max="11284" width="4.375" style="401" customWidth="1"/>
    <col min="11285" max="11520" width="4.625" style="401"/>
    <col min="11521" max="11540" width="4.375" style="401" customWidth="1"/>
    <col min="11541" max="11776" width="4.625" style="401"/>
    <col min="11777" max="11796" width="4.375" style="401" customWidth="1"/>
    <col min="11797" max="12032" width="4.625" style="401"/>
    <col min="12033" max="12052" width="4.375" style="401" customWidth="1"/>
    <col min="12053" max="12288" width="4.625" style="401"/>
    <col min="12289" max="12308" width="4.375" style="401" customWidth="1"/>
    <col min="12309" max="12544" width="4.625" style="401"/>
    <col min="12545" max="12564" width="4.375" style="401" customWidth="1"/>
    <col min="12565" max="12800" width="4.625" style="401"/>
    <col min="12801" max="12820" width="4.375" style="401" customWidth="1"/>
    <col min="12821" max="13056" width="4.625" style="401"/>
    <col min="13057" max="13076" width="4.375" style="401" customWidth="1"/>
    <col min="13077" max="13312" width="4.625" style="401"/>
    <col min="13313" max="13332" width="4.375" style="401" customWidth="1"/>
    <col min="13333" max="13568" width="4.625" style="401"/>
    <col min="13569" max="13588" width="4.375" style="401" customWidth="1"/>
    <col min="13589" max="13824" width="4.625" style="401"/>
    <col min="13825" max="13844" width="4.375" style="401" customWidth="1"/>
    <col min="13845" max="14080" width="4.625" style="401"/>
    <col min="14081" max="14100" width="4.375" style="401" customWidth="1"/>
    <col min="14101" max="14336" width="4.625" style="401"/>
    <col min="14337" max="14356" width="4.375" style="401" customWidth="1"/>
    <col min="14357" max="14592" width="4.625" style="401"/>
    <col min="14593" max="14612" width="4.375" style="401" customWidth="1"/>
    <col min="14613" max="14848" width="4.625" style="401"/>
    <col min="14849" max="14868" width="4.375" style="401" customWidth="1"/>
    <col min="14869" max="15104" width="4.625" style="401"/>
    <col min="15105" max="15124" width="4.375" style="401" customWidth="1"/>
    <col min="15125" max="15360" width="4.625" style="401"/>
    <col min="15361" max="15380" width="4.375" style="401" customWidth="1"/>
    <col min="15381" max="15616" width="4.625" style="401"/>
    <col min="15617" max="15636" width="4.375" style="401" customWidth="1"/>
    <col min="15637" max="15872" width="4.625" style="401"/>
    <col min="15873" max="15892" width="4.375" style="401" customWidth="1"/>
    <col min="15893" max="16128" width="4.625" style="401"/>
    <col min="16129" max="16148" width="4.375" style="401" customWidth="1"/>
    <col min="16149" max="16384" width="4.625" style="401"/>
  </cols>
  <sheetData>
    <row r="1" spans="1:20" ht="12.75" customHeight="1">
      <c r="A1" s="445" t="s">
        <v>775</v>
      </c>
    </row>
    <row r="2" spans="1:20" ht="12.75" customHeight="1">
      <c r="I2" s="943"/>
      <c r="J2" s="943"/>
      <c r="K2" s="943"/>
      <c r="L2" s="943"/>
      <c r="M2" s="943"/>
      <c r="N2" s="943"/>
      <c r="O2" s="943"/>
      <c r="P2" s="943"/>
      <c r="Q2" s="943"/>
      <c r="R2" s="943"/>
      <c r="S2" s="943"/>
      <c r="T2" s="943"/>
    </row>
    <row r="3" spans="1:20" ht="12.75" customHeight="1">
      <c r="B3" s="402"/>
      <c r="C3" s="402"/>
      <c r="D3" s="402"/>
      <c r="E3" s="402"/>
      <c r="F3" s="402"/>
      <c r="G3" s="402"/>
      <c r="H3" s="402"/>
      <c r="I3" s="943"/>
      <c r="J3" s="943"/>
      <c r="K3" s="943"/>
      <c r="L3" s="943"/>
      <c r="M3" s="943"/>
      <c r="N3" s="943"/>
      <c r="O3" s="943"/>
      <c r="P3" s="943"/>
      <c r="Q3" s="943"/>
      <c r="R3" s="943"/>
      <c r="S3" s="943"/>
      <c r="T3" s="943"/>
    </row>
    <row r="4" spans="1:20" ht="4.5" customHeight="1">
      <c r="A4" s="403"/>
      <c r="B4" s="402"/>
      <c r="C4" s="402"/>
      <c r="D4" s="402"/>
      <c r="E4" s="402"/>
      <c r="F4" s="402"/>
      <c r="G4" s="402"/>
      <c r="H4" s="402"/>
      <c r="I4" s="404"/>
      <c r="J4" s="404"/>
      <c r="K4" s="404"/>
      <c r="L4" s="404"/>
      <c r="M4" s="404"/>
      <c r="N4" s="404"/>
      <c r="O4" s="404"/>
      <c r="P4" s="404"/>
      <c r="Q4" s="404"/>
      <c r="R4" s="404"/>
      <c r="S4" s="404"/>
      <c r="T4" s="404"/>
    </row>
    <row r="5" spans="1:20" ht="12.75" customHeight="1">
      <c r="A5" s="403"/>
      <c r="B5" s="402"/>
      <c r="C5" s="402"/>
      <c r="D5" s="402"/>
      <c r="E5" s="402"/>
      <c r="F5" s="402"/>
      <c r="G5" s="402"/>
      <c r="H5" s="402"/>
      <c r="I5" s="400"/>
      <c r="O5" s="944" t="s">
        <v>326</v>
      </c>
      <c r="P5" s="945"/>
      <c r="Q5" s="946"/>
      <c r="R5" s="947"/>
      <c r="S5" s="947"/>
      <c r="T5" s="948"/>
    </row>
    <row r="6" spans="1:20" ht="6.75" customHeight="1">
      <c r="B6" s="405"/>
      <c r="C6" s="406"/>
      <c r="D6" s="406"/>
      <c r="E6" s="406"/>
      <c r="F6" s="406"/>
      <c r="G6" s="406"/>
      <c r="H6" s="406"/>
    </row>
    <row r="7" spans="1:20" ht="13.5">
      <c r="A7" s="949" t="s">
        <v>327</v>
      </c>
      <c r="B7" s="952" t="s">
        <v>328</v>
      </c>
      <c r="C7" s="952"/>
      <c r="D7" s="953"/>
      <c r="E7" s="954"/>
      <c r="F7" s="954"/>
      <c r="G7" s="954"/>
      <c r="H7" s="954"/>
      <c r="I7" s="954"/>
      <c r="J7" s="954"/>
      <c r="K7" s="954"/>
      <c r="L7" s="954"/>
      <c r="M7" s="954"/>
      <c r="N7" s="954"/>
      <c r="O7" s="954"/>
      <c r="P7" s="954"/>
      <c r="Q7" s="954"/>
      <c r="R7" s="955"/>
      <c r="S7" s="955"/>
      <c r="T7" s="956"/>
    </row>
    <row r="8" spans="1:20" ht="13.5" customHeight="1">
      <c r="A8" s="950"/>
      <c r="B8" s="957" t="s">
        <v>329</v>
      </c>
      <c r="C8" s="958"/>
      <c r="D8" s="961"/>
      <c r="E8" s="962"/>
      <c r="F8" s="962"/>
      <c r="G8" s="962"/>
      <c r="H8" s="962"/>
      <c r="I8" s="962"/>
      <c r="J8" s="962"/>
      <c r="K8" s="962"/>
      <c r="L8" s="962"/>
      <c r="M8" s="962"/>
      <c r="N8" s="962"/>
      <c r="O8" s="962"/>
      <c r="P8" s="962"/>
      <c r="Q8" s="962"/>
      <c r="R8" s="962"/>
      <c r="S8" s="962"/>
      <c r="T8" s="963"/>
    </row>
    <row r="9" spans="1:20" ht="13.5" customHeight="1">
      <c r="A9" s="950"/>
      <c r="B9" s="959"/>
      <c r="C9" s="960"/>
      <c r="D9" s="964"/>
      <c r="E9" s="965"/>
      <c r="F9" s="965"/>
      <c r="G9" s="965"/>
      <c r="H9" s="965"/>
      <c r="I9" s="965"/>
      <c r="J9" s="965"/>
      <c r="K9" s="965"/>
      <c r="L9" s="965"/>
      <c r="M9" s="965"/>
      <c r="N9" s="965"/>
      <c r="O9" s="965"/>
      <c r="P9" s="965"/>
      <c r="Q9" s="965"/>
      <c r="R9" s="965"/>
      <c r="S9" s="965"/>
      <c r="T9" s="966"/>
    </row>
    <row r="10" spans="1:20" ht="13.5">
      <c r="A10" s="950"/>
      <c r="B10" s="954" t="s">
        <v>330</v>
      </c>
      <c r="C10" s="967"/>
      <c r="D10" s="970" t="s">
        <v>331</v>
      </c>
      <c r="E10" s="971"/>
      <c r="F10" s="971"/>
      <c r="G10" s="971"/>
      <c r="H10" s="971"/>
      <c r="I10" s="971"/>
      <c r="J10" s="971"/>
      <c r="K10" s="971"/>
      <c r="L10" s="971"/>
      <c r="M10" s="971"/>
      <c r="N10" s="971"/>
      <c r="O10" s="971"/>
      <c r="P10" s="971"/>
      <c r="Q10" s="971"/>
      <c r="R10" s="971"/>
      <c r="S10" s="971"/>
      <c r="T10" s="972"/>
    </row>
    <row r="11" spans="1:20" ht="13.5" customHeight="1">
      <c r="A11" s="950"/>
      <c r="B11" s="968"/>
      <c r="C11" s="969"/>
      <c r="D11" s="973" t="s">
        <v>332</v>
      </c>
      <c r="E11" s="974"/>
      <c r="F11" s="974"/>
      <c r="G11" s="974"/>
      <c r="H11" s="974"/>
      <c r="I11" s="974"/>
      <c r="J11" s="974"/>
      <c r="K11" s="974"/>
      <c r="L11" s="974"/>
      <c r="M11" s="974"/>
      <c r="N11" s="974"/>
      <c r="O11" s="974"/>
      <c r="P11" s="974"/>
      <c r="Q11" s="974"/>
      <c r="R11" s="974"/>
      <c r="S11" s="974"/>
      <c r="T11" s="975"/>
    </row>
    <row r="12" spans="1:20" ht="13.5" customHeight="1">
      <c r="A12" s="950"/>
      <c r="B12" s="968"/>
      <c r="C12" s="969"/>
      <c r="D12" s="976"/>
      <c r="E12" s="977"/>
      <c r="F12" s="977"/>
      <c r="G12" s="977"/>
      <c r="H12" s="977"/>
      <c r="I12" s="977"/>
      <c r="J12" s="977"/>
      <c r="K12" s="977"/>
      <c r="L12" s="977"/>
      <c r="M12" s="977"/>
      <c r="N12" s="977"/>
      <c r="O12" s="977"/>
      <c r="P12" s="977"/>
      <c r="Q12" s="977"/>
      <c r="R12" s="977"/>
      <c r="S12" s="977"/>
      <c r="T12" s="978"/>
    </row>
    <row r="13" spans="1:20" ht="13.5" customHeight="1">
      <c r="A13" s="950"/>
      <c r="B13" s="953" t="s">
        <v>333</v>
      </c>
      <c r="C13" s="967"/>
      <c r="D13" s="979" t="s">
        <v>334</v>
      </c>
      <c r="E13" s="979"/>
      <c r="F13" s="980"/>
      <c r="G13" s="981"/>
      <c r="H13" s="981"/>
      <c r="I13" s="981"/>
      <c r="J13" s="981"/>
      <c r="K13" s="981"/>
      <c r="L13" s="982"/>
      <c r="M13" s="952" t="s">
        <v>335</v>
      </c>
      <c r="N13" s="952"/>
      <c r="O13" s="980"/>
      <c r="P13" s="983"/>
      <c r="Q13" s="983"/>
      <c r="R13" s="983"/>
      <c r="S13" s="983"/>
      <c r="T13" s="984"/>
    </row>
    <row r="14" spans="1:20" ht="12.75" customHeight="1">
      <c r="A14" s="951"/>
      <c r="B14" s="959"/>
      <c r="C14" s="960"/>
      <c r="D14" s="944" t="s">
        <v>336</v>
      </c>
      <c r="E14" s="945"/>
      <c r="F14" s="980"/>
      <c r="G14" s="983"/>
      <c r="H14" s="983"/>
      <c r="I14" s="983"/>
      <c r="J14" s="983"/>
      <c r="K14" s="983"/>
      <c r="L14" s="983"/>
      <c r="M14" s="944" t="s">
        <v>337</v>
      </c>
      <c r="N14" s="945"/>
      <c r="O14" s="980"/>
      <c r="P14" s="983"/>
      <c r="Q14" s="983"/>
      <c r="R14" s="983"/>
      <c r="S14" s="983"/>
      <c r="T14" s="984"/>
    </row>
    <row r="15" spans="1:20" ht="12.75" customHeight="1">
      <c r="A15" s="949" t="s">
        <v>338</v>
      </c>
      <c r="B15" s="952" t="s">
        <v>328</v>
      </c>
      <c r="C15" s="952"/>
      <c r="D15" s="985"/>
      <c r="E15" s="985"/>
      <c r="F15" s="985"/>
      <c r="G15" s="985"/>
      <c r="H15" s="953" t="s">
        <v>339</v>
      </c>
      <c r="I15" s="967"/>
      <c r="J15" s="987" t="s">
        <v>331</v>
      </c>
      <c r="K15" s="988"/>
      <c r="L15" s="988"/>
      <c r="M15" s="988"/>
      <c r="N15" s="988"/>
      <c r="O15" s="988"/>
      <c r="P15" s="988"/>
      <c r="Q15" s="988"/>
      <c r="R15" s="989"/>
      <c r="S15" s="989"/>
      <c r="T15" s="990"/>
    </row>
    <row r="16" spans="1:20" ht="12.75" customHeight="1">
      <c r="A16" s="950"/>
      <c r="B16" s="957" t="s">
        <v>340</v>
      </c>
      <c r="C16" s="958"/>
      <c r="D16" s="961"/>
      <c r="E16" s="962"/>
      <c r="F16" s="962"/>
      <c r="G16" s="963"/>
      <c r="H16" s="986"/>
      <c r="I16" s="969"/>
      <c r="J16" s="991"/>
      <c r="K16" s="992"/>
      <c r="L16" s="992"/>
      <c r="M16" s="992"/>
      <c r="N16" s="992"/>
      <c r="O16" s="992"/>
      <c r="P16" s="992"/>
      <c r="Q16" s="992"/>
      <c r="R16" s="992"/>
      <c r="S16" s="992"/>
      <c r="T16" s="993"/>
    </row>
    <row r="17" spans="1:23" ht="12.75" customHeight="1">
      <c r="A17" s="950"/>
      <c r="B17" s="959"/>
      <c r="C17" s="960"/>
      <c r="D17" s="964"/>
      <c r="E17" s="965"/>
      <c r="F17" s="965"/>
      <c r="G17" s="966"/>
      <c r="H17" s="959"/>
      <c r="I17" s="960"/>
      <c r="J17" s="994"/>
      <c r="K17" s="995"/>
      <c r="L17" s="995"/>
      <c r="M17" s="995"/>
      <c r="N17" s="995"/>
      <c r="O17" s="995"/>
      <c r="P17" s="995"/>
      <c r="Q17" s="995"/>
      <c r="R17" s="995"/>
      <c r="S17" s="995"/>
      <c r="T17" s="996"/>
    </row>
    <row r="18" spans="1:23" ht="12.75" customHeight="1">
      <c r="A18" s="950"/>
      <c r="B18" s="944" t="s">
        <v>341</v>
      </c>
      <c r="C18" s="997"/>
      <c r="D18" s="997"/>
      <c r="E18" s="997"/>
      <c r="F18" s="997"/>
      <c r="G18" s="997"/>
      <c r="H18" s="997"/>
      <c r="I18" s="997"/>
      <c r="J18" s="997"/>
      <c r="K18" s="997"/>
      <c r="L18" s="945"/>
      <c r="M18" s="998"/>
      <c r="N18" s="998"/>
      <c r="O18" s="998"/>
      <c r="P18" s="998"/>
      <c r="Q18" s="998"/>
      <c r="R18" s="998"/>
      <c r="S18" s="998"/>
      <c r="T18" s="999"/>
    </row>
    <row r="19" spans="1:23" ht="12.75" customHeight="1">
      <c r="A19" s="950"/>
      <c r="B19" s="1000" t="s">
        <v>342</v>
      </c>
      <c r="C19" s="1001"/>
      <c r="D19" s="1001"/>
      <c r="E19" s="1002"/>
      <c r="F19" s="1009" t="s">
        <v>343</v>
      </c>
      <c r="G19" s="1009"/>
      <c r="H19" s="1009"/>
      <c r="I19" s="1010"/>
      <c r="J19" s="1011"/>
      <c r="K19" s="1011"/>
      <c r="L19" s="1011"/>
      <c r="M19" s="1011"/>
      <c r="N19" s="1011"/>
      <c r="O19" s="1011"/>
      <c r="P19" s="1011"/>
      <c r="Q19" s="1011"/>
      <c r="R19" s="1012"/>
      <c r="S19" s="1012"/>
      <c r="T19" s="1013"/>
    </row>
    <row r="20" spans="1:23" ht="12.75" customHeight="1">
      <c r="A20" s="950"/>
      <c r="B20" s="1003"/>
      <c r="C20" s="1004"/>
      <c r="D20" s="1004"/>
      <c r="E20" s="1005"/>
      <c r="F20" s="1014" t="s">
        <v>344</v>
      </c>
      <c r="G20" s="1015"/>
      <c r="H20" s="1016"/>
      <c r="I20" s="953" t="s">
        <v>345</v>
      </c>
      <c r="J20" s="967"/>
      <c r="K20" s="1020"/>
      <c r="L20" s="1020"/>
      <c r="M20" s="1020"/>
      <c r="N20" s="953" t="s">
        <v>346</v>
      </c>
      <c r="O20" s="967"/>
      <c r="P20" s="1020"/>
      <c r="Q20" s="1020"/>
      <c r="R20" s="407" t="s">
        <v>347</v>
      </c>
      <c r="S20" s="989"/>
      <c r="T20" s="990"/>
    </row>
    <row r="21" spans="1:23" ht="12.75" customHeight="1">
      <c r="A21" s="951"/>
      <c r="B21" s="1006"/>
      <c r="C21" s="1007"/>
      <c r="D21" s="1007"/>
      <c r="E21" s="1008"/>
      <c r="F21" s="1017"/>
      <c r="G21" s="1018"/>
      <c r="H21" s="1019"/>
      <c r="I21" s="944" t="s">
        <v>205</v>
      </c>
      <c r="J21" s="945"/>
      <c r="K21" s="1021"/>
      <c r="L21" s="1021"/>
      <c r="M21" s="1021"/>
      <c r="N21" s="1021"/>
      <c r="O21" s="1021"/>
      <c r="P21" s="1021"/>
      <c r="Q21" s="1021"/>
      <c r="R21" s="1021"/>
      <c r="S21" s="1021"/>
      <c r="T21" s="1022"/>
    </row>
    <row r="22" spans="1:23" ht="12.75" customHeight="1">
      <c r="A22" s="1023" t="s">
        <v>348</v>
      </c>
      <c r="B22" s="1024"/>
      <c r="C22" s="1024"/>
      <c r="D22" s="1024"/>
      <c r="E22" s="1024"/>
      <c r="F22" s="1024"/>
      <c r="G22" s="1024"/>
      <c r="H22" s="1024"/>
      <c r="I22" s="1024"/>
      <c r="J22" s="1025"/>
      <c r="K22" s="1025"/>
      <c r="L22" s="944" t="s">
        <v>349</v>
      </c>
      <c r="M22" s="997"/>
      <c r="N22" s="997"/>
      <c r="O22" s="997"/>
      <c r="P22" s="997"/>
      <c r="Q22" s="997"/>
      <c r="R22" s="997"/>
      <c r="S22" s="997"/>
      <c r="T22" s="945"/>
    </row>
    <row r="23" spans="1:23" ht="13.5">
      <c r="A23" s="1026" t="s">
        <v>350</v>
      </c>
      <c r="B23" s="1027"/>
      <c r="C23" s="1032" t="s">
        <v>328</v>
      </c>
      <c r="D23" s="1033"/>
      <c r="E23" s="1034"/>
      <c r="F23" s="1035"/>
      <c r="G23" s="1035"/>
      <c r="H23" s="1035"/>
      <c r="I23" s="1036"/>
      <c r="J23" s="953" t="s">
        <v>351</v>
      </c>
      <c r="K23" s="967"/>
      <c r="L23" s="1037" t="s">
        <v>331</v>
      </c>
      <c r="M23" s="1038"/>
      <c r="N23" s="1038"/>
      <c r="O23" s="1038"/>
      <c r="P23" s="1038"/>
      <c r="Q23" s="1038"/>
      <c r="R23" s="1039"/>
      <c r="S23" s="1039"/>
      <c r="T23" s="1040"/>
    </row>
    <row r="24" spans="1:23" ht="13.5">
      <c r="A24" s="1028"/>
      <c r="B24" s="1029"/>
      <c r="C24" s="957" t="s">
        <v>340</v>
      </c>
      <c r="D24" s="958"/>
      <c r="E24" s="1046"/>
      <c r="F24" s="1047"/>
      <c r="G24" s="1047"/>
      <c r="H24" s="1047"/>
      <c r="I24" s="1048"/>
      <c r="J24" s="986"/>
      <c r="K24" s="969"/>
      <c r="L24" s="1052"/>
      <c r="M24" s="1053"/>
      <c r="N24" s="1053"/>
      <c r="O24" s="1053"/>
      <c r="P24" s="1053"/>
      <c r="Q24" s="1053"/>
      <c r="R24" s="1053"/>
      <c r="S24" s="1053"/>
      <c r="T24" s="1054"/>
    </row>
    <row r="25" spans="1:23" ht="13.5" customHeight="1">
      <c r="A25" s="1030"/>
      <c r="B25" s="1031"/>
      <c r="C25" s="959"/>
      <c r="D25" s="960"/>
      <c r="E25" s="1049"/>
      <c r="F25" s="1050"/>
      <c r="G25" s="1050"/>
      <c r="H25" s="1050"/>
      <c r="I25" s="1051"/>
      <c r="J25" s="959"/>
      <c r="K25" s="960"/>
      <c r="L25" s="1055"/>
      <c r="M25" s="1056"/>
      <c r="N25" s="1056"/>
      <c r="O25" s="1056"/>
      <c r="P25" s="1056"/>
      <c r="Q25" s="1056"/>
      <c r="R25" s="1056"/>
      <c r="S25" s="1056"/>
      <c r="T25" s="1057"/>
      <c r="W25" s="408"/>
    </row>
    <row r="26" spans="1:23" ht="12.75" customHeight="1">
      <c r="A26" s="1058" t="s">
        <v>352</v>
      </c>
      <c r="B26" s="1059"/>
      <c r="C26" s="1059"/>
      <c r="D26" s="1059"/>
      <c r="E26" s="1060"/>
      <c r="F26" s="1064" t="s">
        <v>353</v>
      </c>
      <c r="G26" s="1065"/>
      <c r="H26" s="1066"/>
      <c r="I26" s="979" t="s">
        <v>354</v>
      </c>
      <c r="J26" s="979"/>
      <c r="K26" s="979"/>
      <c r="L26" s="979" t="s">
        <v>82</v>
      </c>
      <c r="M26" s="979"/>
      <c r="N26" s="944"/>
      <c r="O26" s="979" t="s">
        <v>267</v>
      </c>
      <c r="P26" s="979"/>
      <c r="Q26" s="979"/>
      <c r="R26" s="1066" t="s">
        <v>268</v>
      </c>
      <c r="S26" s="1067"/>
      <c r="T26" s="1067"/>
    </row>
    <row r="27" spans="1:23" ht="12.75" customHeight="1">
      <c r="A27" s="1061"/>
      <c r="B27" s="1062"/>
      <c r="C27" s="1062"/>
      <c r="D27" s="1062"/>
      <c r="E27" s="1063"/>
      <c r="F27" s="409" t="s">
        <v>355</v>
      </c>
      <c r="G27" s="1043" t="s">
        <v>356</v>
      </c>
      <c r="H27" s="1044"/>
      <c r="I27" s="409" t="s">
        <v>355</v>
      </c>
      <c r="J27" s="1043" t="s">
        <v>356</v>
      </c>
      <c r="K27" s="1045"/>
      <c r="L27" s="410" t="s">
        <v>355</v>
      </c>
      <c r="M27" s="1043" t="s">
        <v>356</v>
      </c>
      <c r="N27" s="1044"/>
      <c r="O27" s="409" t="s">
        <v>355</v>
      </c>
      <c r="P27" s="1043" t="s">
        <v>356</v>
      </c>
      <c r="Q27" s="1045"/>
      <c r="R27" s="410" t="s">
        <v>355</v>
      </c>
      <c r="S27" s="1043" t="s">
        <v>356</v>
      </c>
      <c r="T27" s="1068"/>
    </row>
    <row r="28" spans="1:23" ht="12.75" customHeight="1">
      <c r="A28" s="411"/>
      <c r="B28" s="953" t="s">
        <v>357</v>
      </c>
      <c r="C28" s="967"/>
      <c r="D28" s="1041" t="s">
        <v>358</v>
      </c>
      <c r="E28" s="1042"/>
      <c r="F28" s="409"/>
      <c r="G28" s="1043"/>
      <c r="H28" s="1044"/>
      <c r="I28" s="409"/>
      <c r="J28" s="1043"/>
      <c r="K28" s="1045"/>
      <c r="L28" s="410"/>
      <c r="M28" s="1043"/>
      <c r="N28" s="1044"/>
      <c r="O28" s="409"/>
      <c r="P28" s="1043"/>
      <c r="Q28" s="1045"/>
      <c r="R28" s="410"/>
      <c r="S28" s="1043"/>
      <c r="T28" s="1045"/>
    </row>
    <row r="29" spans="1:23" ht="12.75" customHeight="1">
      <c r="A29" s="411"/>
      <c r="B29" s="959"/>
      <c r="C29" s="960"/>
      <c r="D29" s="1041" t="s">
        <v>359</v>
      </c>
      <c r="E29" s="1042"/>
      <c r="F29" s="409"/>
      <c r="G29" s="1043"/>
      <c r="H29" s="1044"/>
      <c r="I29" s="409"/>
      <c r="J29" s="1043"/>
      <c r="K29" s="1045"/>
      <c r="L29" s="410"/>
      <c r="M29" s="1043"/>
      <c r="N29" s="1044"/>
      <c r="O29" s="409"/>
      <c r="P29" s="1043"/>
      <c r="Q29" s="1045"/>
      <c r="R29" s="410"/>
      <c r="S29" s="1043"/>
      <c r="T29" s="1045"/>
    </row>
    <row r="30" spans="1:23" ht="12.75" customHeight="1">
      <c r="A30" s="411"/>
      <c r="B30" s="1064" t="s">
        <v>360</v>
      </c>
      <c r="C30" s="1065"/>
      <c r="D30" s="1065"/>
      <c r="E30" s="1066"/>
      <c r="F30" s="944"/>
      <c r="G30" s="997"/>
      <c r="H30" s="945"/>
      <c r="I30" s="944"/>
      <c r="J30" s="997"/>
      <c r="K30" s="945"/>
      <c r="L30" s="944"/>
      <c r="M30" s="997"/>
      <c r="N30" s="945"/>
      <c r="O30" s="944"/>
      <c r="P30" s="997"/>
      <c r="Q30" s="997"/>
      <c r="R30" s="944"/>
      <c r="S30" s="997"/>
      <c r="T30" s="945"/>
    </row>
    <row r="31" spans="1:23" ht="12.75" customHeight="1">
      <c r="A31" s="411"/>
      <c r="B31" s="1069" t="s">
        <v>361</v>
      </c>
      <c r="C31" s="1070"/>
      <c r="D31" s="1070"/>
      <c r="E31" s="1071"/>
      <c r="F31" s="1072"/>
      <c r="G31" s="1073"/>
      <c r="H31" s="1074"/>
      <c r="I31" s="1072"/>
      <c r="J31" s="1073"/>
      <c r="K31" s="1074"/>
      <c r="L31" s="1072"/>
      <c r="M31" s="1073"/>
      <c r="N31" s="1074"/>
      <c r="O31" s="1072"/>
      <c r="P31" s="1073"/>
      <c r="Q31" s="1073"/>
      <c r="R31" s="1072"/>
      <c r="S31" s="1073"/>
      <c r="T31" s="1074"/>
    </row>
    <row r="32" spans="1:23" ht="12.75" customHeight="1">
      <c r="A32" s="411"/>
      <c r="B32" s="954"/>
      <c r="C32" s="954"/>
      <c r="D32" s="954"/>
      <c r="E32" s="967"/>
      <c r="F32" s="979" t="s">
        <v>362</v>
      </c>
      <c r="G32" s="979"/>
      <c r="H32" s="979"/>
      <c r="I32" s="944" t="s">
        <v>363</v>
      </c>
      <c r="J32" s="997"/>
      <c r="K32" s="945"/>
      <c r="L32" s="1064" t="s">
        <v>364</v>
      </c>
      <c r="M32" s="1065"/>
      <c r="N32" s="1066"/>
      <c r="O32" s="944"/>
      <c r="P32" s="997"/>
      <c r="Q32" s="997"/>
      <c r="R32" s="944"/>
      <c r="S32" s="997"/>
      <c r="T32" s="945"/>
    </row>
    <row r="33" spans="1:20" ht="12.75" customHeight="1">
      <c r="A33" s="411"/>
      <c r="B33" s="1075"/>
      <c r="C33" s="1075"/>
      <c r="D33" s="1075"/>
      <c r="E33" s="960"/>
      <c r="F33" s="409" t="s">
        <v>355</v>
      </c>
      <c r="G33" s="1043" t="s">
        <v>356</v>
      </c>
      <c r="H33" s="1044"/>
      <c r="I33" s="409" t="s">
        <v>355</v>
      </c>
      <c r="J33" s="1043" t="s">
        <v>356</v>
      </c>
      <c r="K33" s="1045"/>
      <c r="L33" s="410" t="s">
        <v>355</v>
      </c>
      <c r="M33" s="1043" t="s">
        <v>356</v>
      </c>
      <c r="N33" s="1044"/>
      <c r="O33" s="409" t="s">
        <v>355</v>
      </c>
      <c r="P33" s="1043" t="s">
        <v>356</v>
      </c>
      <c r="Q33" s="1045"/>
      <c r="R33" s="409" t="s">
        <v>355</v>
      </c>
      <c r="S33" s="1043" t="s">
        <v>356</v>
      </c>
      <c r="T33" s="1045"/>
    </row>
    <row r="34" spans="1:20" ht="12.75" customHeight="1">
      <c r="A34" s="411"/>
      <c r="B34" s="953" t="s">
        <v>357</v>
      </c>
      <c r="C34" s="967"/>
      <c r="D34" s="1064" t="s">
        <v>365</v>
      </c>
      <c r="E34" s="1066"/>
      <c r="F34" s="409"/>
      <c r="G34" s="1043"/>
      <c r="H34" s="1044"/>
      <c r="I34" s="409"/>
      <c r="J34" s="1043"/>
      <c r="K34" s="1045"/>
      <c r="L34" s="410"/>
      <c r="M34" s="1043"/>
      <c r="N34" s="1044"/>
      <c r="O34" s="409"/>
      <c r="P34" s="1043"/>
      <c r="Q34" s="1045"/>
      <c r="R34" s="409"/>
      <c r="S34" s="1043"/>
      <c r="T34" s="1045"/>
    </row>
    <row r="35" spans="1:20" ht="12.75" customHeight="1">
      <c r="A35" s="411"/>
      <c r="B35" s="959"/>
      <c r="C35" s="960"/>
      <c r="D35" s="1064" t="s">
        <v>366</v>
      </c>
      <c r="E35" s="1066"/>
      <c r="F35" s="409"/>
      <c r="G35" s="1043"/>
      <c r="H35" s="1044"/>
      <c r="I35" s="409"/>
      <c r="J35" s="1043"/>
      <c r="K35" s="1045"/>
      <c r="L35" s="410"/>
      <c r="M35" s="1043"/>
      <c r="N35" s="1044"/>
      <c r="O35" s="409"/>
      <c r="P35" s="1043"/>
      <c r="Q35" s="1045"/>
      <c r="R35" s="409"/>
      <c r="S35" s="1043"/>
      <c r="T35" s="1045"/>
    </row>
    <row r="36" spans="1:20" ht="12.75" customHeight="1">
      <c r="A36" s="411"/>
      <c r="B36" s="1064" t="s">
        <v>360</v>
      </c>
      <c r="C36" s="1065"/>
      <c r="D36" s="1065"/>
      <c r="E36" s="1066"/>
      <c r="F36" s="944"/>
      <c r="G36" s="997"/>
      <c r="H36" s="945"/>
      <c r="I36" s="944"/>
      <c r="J36" s="997"/>
      <c r="K36" s="945"/>
      <c r="L36" s="944"/>
      <c r="M36" s="997"/>
      <c r="N36" s="945"/>
      <c r="O36" s="979"/>
      <c r="P36" s="979"/>
      <c r="Q36" s="944"/>
      <c r="R36" s="979"/>
      <c r="S36" s="979"/>
      <c r="T36" s="979"/>
    </row>
    <row r="37" spans="1:20" ht="12.75" customHeight="1">
      <c r="A37" s="411"/>
      <c r="B37" s="1069" t="s">
        <v>361</v>
      </c>
      <c r="C37" s="1070"/>
      <c r="D37" s="1070"/>
      <c r="E37" s="1071"/>
      <c r="F37" s="1095"/>
      <c r="G37" s="1096"/>
      <c r="H37" s="1097"/>
      <c r="I37" s="1095"/>
      <c r="J37" s="1096"/>
      <c r="K37" s="1097"/>
      <c r="L37" s="1095"/>
      <c r="M37" s="1096"/>
      <c r="N37" s="1097"/>
      <c r="O37" s="1098"/>
      <c r="P37" s="1098"/>
      <c r="Q37" s="1095"/>
      <c r="R37" s="1098"/>
      <c r="S37" s="1098"/>
      <c r="T37" s="1098"/>
    </row>
    <row r="38" spans="1:20" ht="13.5" customHeight="1">
      <c r="A38" s="1076" t="s">
        <v>367</v>
      </c>
      <c r="B38" s="1077"/>
      <c r="C38" s="1077"/>
      <c r="D38" s="1077"/>
      <c r="E38" s="1078"/>
      <c r="F38" s="1082" t="s">
        <v>368</v>
      </c>
      <c r="G38" s="1083"/>
      <c r="H38" s="1083"/>
      <c r="I38" s="1086" t="s">
        <v>369</v>
      </c>
      <c r="J38" s="1087"/>
      <c r="K38" s="1086" t="s">
        <v>370</v>
      </c>
      <c r="L38" s="1087"/>
      <c r="M38" s="1090" t="s">
        <v>371</v>
      </c>
      <c r="N38" s="1091"/>
      <c r="O38" s="1091"/>
      <c r="P38" s="1091"/>
      <c r="Q38" s="1091"/>
      <c r="R38" s="1091"/>
      <c r="S38" s="1091"/>
      <c r="T38" s="1092"/>
    </row>
    <row r="39" spans="1:20" ht="13.5">
      <c r="A39" s="1079"/>
      <c r="B39" s="1080"/>
      <c r="C39" s="1080"/>
      <c r="D39" s="1080"/>
      <c r="E39" s="1081"/>
      <c r="F39" s="1084"/>
      <c r="G39" s="1085"/>
      <c r="H39" s="1085"/>
      <c r="I39" s="1088"/>
      <c r="J39" s="1089"/>
      <c r="K39" s="1088"/>
      <c r="L39" s="1089"/>
      <c r="M39" s="412">
        <v>2</v>
      </c>
      <c r="N39" s="413">
        <v>3</v>
      </c>
      <c r="O39" s="413">
        <v>4</v>
      </c>
      <c r="P39" s="413">
        <v>5</v>
      </c>
      <c r="Q39" s="413">
        <v>6</v>
      </c>
      <c r="R39" s="1093" t="s">
        <v>372</v>
      </c>
      <c r="S39" s="1093"/>
      <c r="T39" s="1094"/>
    </row>
    <row r="40" spans="1:20" ht="13.5">
      <c r="A40" s="1099" t="s">
        <v>373</v>
      </c>
      <c r="B40" s="1100"/>
      <c r="C40" s="1100"/>
      <c r="D40" s="1100"/>
      <c r="E40" s="1101"/>
      <c r="F40" s="1090" t="s">
        <v>374</v>
      </c>
      <c r="G40" s="1091"/>
      <c r="H40" s="1102"/>
      <c r="I40" s="1103"/>
      <c r="J40" s="1104"/>
      <c r="K40" s="1103"/>
      <c r="L40" s="1104"/>
      <c r="M40" s="414"/>
      <c r="N40" s="415"/>
      <c r="O40" s="415"/>
      <c r="P40" s="415"/>
      <c r="Q40" s="415"/>
      <c r="R40" s="1105"/>
      <c r="S40" s="1105"/>
      <c r="T40" s="1106"/>
    </row>
    <row r="41" spans="1:20" ht="13.5">
      <c r="A41" s="1107" t="s">
        <v>375</v>
      </c>
      <c r="B41" s="1108"/>
      <c r="C41" s="1108"/>
      <c r="D41" s="1108"/>
      <c r="E41" s="1109"/>
      <c r="F41" s="1110" t="s">
        <v>376</v>
      </c>
      <c r="G41" s="1111"/>
      <c r="H41" s="1112"/>
      <c r="I41" s="1113"/>
      <c r="J41" s="1114"/>
      <c r="K41" s="1113"/>
      <c r="L41" s="1114"/>
      <c r="M41" s="416"/>
      <c r="N41" s="417"/>
      <c r="O41" s="417"/>
      <c r="P41" s="417"/>
      <c r="Q41" s="417"/>
      <c r="R41" s="1115"/>
      <c r="S41" s="1115"/>
      <c r="T41" s="1116"/>
    </row>
    <row r="42" spans="1:20" ht="12.75" customHeight="1">
      <c r="A42" s="1184" t="s">
        <v>377</v>
      </c>
      <c r="B42" s="1117" t="s">
        <v>378</v>
      </c>
      <c r="C42" s="1118"/>
      <c r="D42" s="1118"/>
      <c r="E42" s="1119"/>
      <c r="F42" s="944" t="s">
        <v>368</v>
      </c>
      <c r="G42" s="997"/>
      <c r="H42" s="945"/>
      <c r="I42" s="409" t="s">
        <v>379</v>
      </c>
      <c r="J42" s="418" t="s">
        <v>380</v>
      </c>
      <c r="K42" s="418" t="s">
        <v>381</v>
      </c>
      <c r="L42" s="418" t="s">
        <v>382</v>
      </c>
      <c r="M42" s="418" t="s">
        <v>383</v>
      </c>
      <c r="N42" s="418" t="s">
        <v>384</v>
      </c>
      <c r="O42" s="418" t="s">
        <v>385</v>
      </c>
      <c r="P42" s="1043" t="s">
        <v>386</v>
      </c>
      <c r="Q42" s="1043"/>
      <c r="R42" s="1043"/>
      <c r="S42" s="1043"/>
      <c r="T42" s="1045"/>
    </row>
    <row r="43" spans="1:20" ht="12.75" customHeight="1">
      <c r="A43" s="1185"/>
      <c r="B43" s="1187" t="s">
        <v>387</v>
      </c>
      <c r="C43" s="1188"/>
      <c r="D43" s="1188"/>
      <c r="E43" s="1189"/>
      <c r="F43" s="1090" t="s">
        <v>374</v>
      </c>
      <c r="G43" s="1091"/>
      <c r="H43" s="1092"/>
      <c r="I43" s="419"/>
      <c r="J43" s="420"/>
      <c r="K43" s="420"/>
      <c r="L43" s="420"/>
      <c r="M43" s="420"/>
      <c r="N43" s="420"/>
      <c r="O43" s="420"/>
      <c r="P43" s="1190"/>
      <c r="Q43" s="1190"/>
      <c r="R43" s="1190"/>
      <c r="S43" s="1190"/>
      <c r="T43" s="1191"/>
    </row>
    <row r="44" spans="1:20" ht="12.75" customHeight="1">
      <c r="A44" s="1185"/>
      <c r="B44" s="1192" t="s">
        <v>388</v>
      </c>
      <c r="C44" s="1193"/>
      <c r="D44" s="1193"/>
      <c r="E44" s="1194"/>
      <c r="F44" s="1110" t="s">
        <v>376</v>
      </c>
      <c r="G44" s="1111"/>
      <c r="H44" s="1195"/>
      <c r="I44" s="421"/>
      <c r="J44" s="422"/>
      <c r="K44" s="422"/>
      <c r="L44" s="422"/>
      <c r="M44" s="422"/>
      <c r="N44" s="422"/>
      <c r="O44" s="422"/>
      <c r="P44" s="1196"/>
      <c r="Q44" s="1196"/>
      <c r="R44" s="1196"/>
      <c r="S44" s="1196"/>
      <c r="T44" s="1197"/>
    </row>
    <row r="45" spans="1:20" ht="12.75" customHeight="1">
      <c r="A45" s="1185"/>
      <c r="B45" s="1117" t="s">
        <v>389</v>
      </c>
      <c r="C45" s="1118"/>
      <c r="D45" s="1118"/>
      <c r="E45" s="1119"/>
      <c r="F45" s="944" t="s">
        <v>368</v>
      </c>
      <c r="G45" s="997"/>
      <c r="H45" s="997"/>
      <c r="I45" s="953" t="s">
        <v>390</v>
      </c>
      <c r="J45" s="954"/>
      <c r="K45" s="954"/>
      <c r="L45" s="967"/>
      <c r="M45" s="954" t="s">
        <v>391</v>
      </c>
      <c r="N45" s="954"/>
      <c r="O45" s="954"/>
      <c r="P45" s="1120"/>
      <c r="Q45" s="1121" t="s">
        <v>392</v>
      </c>
      <c r="R45" s="954"/>
      <c r="S45" s="954"/>
      <c r="T45" s="967"/>
    </row>
    <row r="46" spans="1:20" ht="12.75" customHeight="1">
      <c r="A46" s="1185"/>
      <c r="B46" s="1122" t="s">
        <v>393</v>
      </c>
      <c r="C46" s="1123"/>
      <c r="D46" s="1123"/>
      <c r="E46" s="1124"/>
      <c r="F46" s="1090" t="s">
        <v>374</v>
      </c>
      <c r="G46" s="1091"/>
      <c r="H46" s="1102"/>
      <c r="I46" s="1033" t="s">
        <v>347</v>
      </c>
      <c r="J46" s="1125"/>
      <c r="K46" s="1125"/>
      <c r="L46" s="1126"/>
      <c r="M46" s="1125" t="s">
        <v>347</v>
      </c>
      <c r="N46" s="1125"/>
      <c r="O46" s="1125"/>
      <c r="P46" s="1127"/>
      <c r="Q46" s="1128" t="s">
        <v>347</v>
      </c>
      <c r="R46" s="1125"/>
      <c r="S46" s="1125"/>
      <c r="T46" s="1126"/>
    </row>
    <row r="47" spans="1:20" ht="12.75" customHeight="1">
      <c r="A47" s="1185"/>
      <c r="B47" s="1129" t="s">
        <v>388</v>
      </c>
      <c r="C47" s="1130"/>
      <c r="D47" s="1130"/>
      <c r="E47" s="1131"/>
      <c r="F47" s="1110" t="s">
        <v>376</v>
      </c>
      <c r="G47" s="1111"/>
      <c r="H47" s="1112"/>
      <c r="I47" s="1132" t="s">
        <v>347</v>
      </c>
      <c r="J47" s="1133"/>
      <c r="K47" s="1133"/>
      <c r="L47" s="1134"/>
      <c r="M47" s="1133" t="s">
        <v>347</v>
      </c>
      <c r="N47" s="1133"/>
      <c r="O47" s="1133"/>
      <c r="P47" s="1135"/>
      <c r="Q47" s="1136" t="s">
        <v>347</v>
      </c>
      <c r="R47" s="1133"/>
      <c r="S47" s="1133"/>
      <c r="T47" s="1134"/>
    </row>
    <row r="48" spans="1:20" ht="12.75" customHeight="1">
      <c r="A48" s="1185"/>
      <c r="B48" s="1117"/>
      <c r="C48" s="1118"/>
      <c r="D48" s="1118"/>
      <c r="E48" s="1119"/>
      <c r="F48" s="1137" t="s">
        <v>394</v>
      </c>
      <c r="G48" s="1138"/>
      <c r="H48" s="1143" t="s">
        <v>395</v>
      </c>
      <c r="I48" s="1143"/>
      <c r="J48" s="1143"/>
      <c r="K48" s="1143"/>
      <c r="L48" s="1143"/>
      <c r="M48" s="1143"/>
      <c r="N48" s="1143"/>
      <c r="O48" s="1143"/>
      <c r="P48" s="1143"/>
      <c r="Q48" s="1143"/>
      <c r="R48" s="423"/>
      <c r="S48" s="424"/>
      <c r="T48" s="425"/>
    </row>
    <row r="49" spans="1:21" ht="12.75" customHeight="1">
      <c r="A49" s="1185"/>
      <c r="B49" s="1061"/>
      <c r="C49" s="1062"/>
      <c r="D49" s="1062"/>
      <c r="E49" s="1063"/>
      <c r="F49" s="1139"/>
      <c r="G49" s="1140"/>
      <c r="H49" s="1144" t="s">
        <v>396</v>
      </c>
      <c r="I49" s="1145"/>
      <c r="J49" s="1145" t="s">
        <v>397</v>
      </c>
      <c r="K49" s="1145"/>
      <c r="L49" s="1145" t="s">
        <v>398</v>
      </c>
      <c r="M49" s="1145"/>
      <c r="N49" s="1145" t="s">
        <v>399</v>
      </c>
      <c r="O49" s="1145"/>
      <c r="P49" s="1145" t="s">
        <v>400</v>
      </c>
      <c r="Q49" s="1146"/>
      <c r="R49" s="426"/>
      <c r="S49" s="408"/>
      <c r="T49" s="427"/>
    </row>
    <row r="50" spans="1:21" ht="12.75" customHeight="1">
      <c r="A50" s="1185"/>
      <c r="B50" s="1061" t="s">
        <v>401</v>
      </c>
      <c r="C50" s="1062"/>
      <c r="D50" s="1062"/>
      <c r="E50" s="1063"/>
      <c r="F50" s="1141"/>
      <c r="G50" s="1142"/>
      <c r="H50" s="1147"/>
      <c r="I50" s="1148"/>
      <c r="J50" s="1148"/>
      <c r="K50" s="1148"/>
      <c r="L50" s="1148"/>
      <c r="M50" s="1148"/>
      <c r="N50" s="1148"/>
      <c r="O50" s="1148"/>
      <c r="P50" s="1148"/>
      <c r="Q50" s="1149"/>
      <c r="R50" s="426"/>
      <c r="S50" s="408"/>
      <c r="T50" s="427"/>
    </row>
    <row r="51" spans="1:21" ht="12.75" customHeight="1">
      <c r="A51" s="1185"/>
      <c r="B51" s="986" t="s">
        <v>402</v>
      </c>
      <c r="C51" s="968"/>
      <c r="D51" s="968"/>
      <c r="E51" s="969"/>
      <c r="F51" s="1139"/>
      <c r="G51" s="1140"/>
      <c r="H51" s="1143" t="s">
        <v>403</v>
      </c>
      <c r="I51" s="1143"/>
      <c r="J51" s="1143" t="s">
        <v>404</v>
      </c>
      <c r="K51" s="1143"/>
      <c r="L51" s="1153" t="s">
        <v>405</v>
      </c>
      <c r="M51" s="1154"/>
      <c r="N51" s="428"/>
      <c r="O51" s="428"/>
      <c r="P51" s="428"/>
      <c r="Q51" s="428"/>
      <c r="R51" s="429"/>
      <c r="S51" s="429"/>
      <c r="T51" s="430"/>
      <c r="U51" s="429"/>
    </row>
    <row r="52" spans="1:21" ht="12.75" customHeight="1">
      <c r="A52" s="1185"/>
      <c r="B52" s="1061"/>
      <c r="C52" s="1062"/>
      <c r="D52" s="1062"/>
      <c r="E52" s="1063"/>
      <c r="F52" s="1139"/>
      <c r="G52" s="1140"/>
      <c r="H52" s="1152"/>
      <c r="I52" s="1152"/>
      <c r="J52" s="1152"/>
      <c r="K52" s="1152"/>
      <c r="L52" s="1155"/>
      <c r="M52" s="1156"/>
      <c r="N52" s="429"/>
      <c r="O52" s="429"/>
      <c r="P52" s="429"/>
      <c r="Q52" s="429"/>
      <c r="R52" s="429"/>
      <c r="S52" s="429"/>
      <c r="T52" s="430"/>
      <c r="U52" s="429"/>
    </row>
    <row r="53" spans="1:21" ht="12.75" customHeight="1">
      <c r="A53" s="1185"/>
      <c r="B53" s="1157"/>
      <c r="C53" s="1158"/>
      <c r="D53" s="1158"/>
      <c r="E53" s="1159"/>
      <c r="F53" s="1150"/>
      <c r="G53" s="1151"/>
      <c r="H53" s="1160"/>
      <c r="I53" s="1160"/>
      <c r="J53" s="1161"/>
      <c r="K53" s="1162"/>
      <c r="L53" s="1161"/>
      <c r="M53" s="1162"/>
      <c r="N53" s="431"/>
      <c r="O53" s="431"/>
      <c r="P53" s="431"/>
      <c r="Q53" s="431"/>
      <c r="R53" s="431"/>
      <c r="S53" s="431"/>
      <c r="T53" s="432"/>
      <c r="U53" s="429"/>
    </row>
    <row r="54" spans="1:21" ht="12.75" customHeight="1">
      <c r="A54" s="1185"/>
      <c r="B54" s="1167" t="s">
        <v>406</v>
      </c>
      <c r="C54" s="1168"/>
      <c r="D54" s="1168"/>
      <c r="E54" s="1169"/>
      <c r="F54" s="944" t="s">
        <v>407</v>
      </c>
      <c r="G54" s="997"/>
      <c r="H54" s="997"/>
      <c r="I54" s="997"/>
      <c r="J54" s="997"/>
      <c r="K54" s="997"/>
      <c r="L54" s="997"/>
      <c r="M54" s="997"/>
      <c r="N54" s="997"/>
      <c r="O54" s="997"/>
      <c r="P54" s="997"/>
      <c r="Q54" s="997"/>
      <c r="R54" s="997"/>
      <c r="S54" s="997"/>
      <c r="T54" s="945"/>
    </row>
    <row r="55" spans="1:21" ht="12.75" customHeight="1">
      <c r="A55" s="1185"/>
      <c r="B55" s="1170" t="s">
        <v>408</v>
      </c>
      <c r="C55" s="1171"/>
      <c r="D55" s="1171"/>
      <c r="E55" s="1172"/>
      <c r="F55" s="1072"/>
      <c r="G55" s="1073"/>
      <c r="H55" s="1073"/>
      <c r="I55" s="1073"/>
      <c r="J55" s="1073"/>
      <c r="K55" s="1073"/>
      <c r="L55" s="1073"/>
      <c r="M55" s="1073"/>
      <c r="N55" s="1073"/>
      <c r="O55" s="1073"/>
      <c r="P55" s="1073"/>
      <c r="Q55" s="1073"/>
      <c r="R55" s="1173"/>
      <c r="S55" s="1173"/>
      <c r="T55" s="1174"/>
    </row>
    <row r="56" spans="1:21" ht="12.75" customHeight="1">
      <c r="A56" s="1185"/>
      <c r="B56" s="944" t="s">
        <v>409</v>
      </c>
      <c r="C56" s="997"/>
      <c r="D56" s="997"/>
      <c r="E56" s="945"/>
      <c r="F56" s="944" t="s">
        <v>410</v>
      </c>
      <c r="G56" s="997"/>
      <c r="H56" s="997"/>
      <c r="I56" s="997"/>
      <c r="J56" s="997"/>
      <c r="K56" s="997"/>
      <c r="L56" s="997"/>
      <c r="M56" s="997"/>
      <c r="N56" s="997"/>
      <c r="O56" s="997"/>
      <c r="P56" s="997"/>
      <c r="Q56" s="997"/>
      <c r="R56" s="1165"/>
      <c r="S56" s="1165"/>
      <c r="T56" s="1166"/>
    </row>
    <row r="57" spans="1:21" ht="12.75" customHeight="1">
      <c r="A57" s="1185"/>
      <c r="B57" s="1058" t="s">
        <v>411</v>
      </c>
      <c r="C57" s="1059"/>
      <c r="D57" s="1059"/>
      <c r="E57" s="1060"/>
      <c r="F57" s="1198"/>
      <c r="G57" s="1199"/>
      <c r="H57" s="1199"/>
      <c r="I57" s="1199"/>
      <c r="J57" s="1199"/>
      <c r="K57" s="1199"/>
      <c r="L57" s="1199"/>
      <c r="M57" s="1199"/>
      <c r="N57" s="1199"/>
      <c r="O57" s="1199"/>
      <c r="P57" s="1199"/>
      <c r="Q57" s="1199"/>
      <c r="R57" s="1200"/>
      <c r="S57" s="1200"/>
      <c r="T57" s="1201"/>
    </row>
    <row r="58" spans="1:21" ht="12.75" customHeight="1">
      <c r="A58" s="1185"/>
      <c r="B58" s="1157"/>
      <c r="C58" s="1158"/>
      <c r="D58" s="1158"/>
      <c r="E58" s="1159"/>
      <c r="F58" s="1198"/>
      <c r="G58" s="1199"/>
      <c r="H58" s="1199"/>
      <c r="I58" s="1199"/>
      <c r="J58" s="1199"/>
      <c r="K58" s="1199"/>
      <c r="L58" s="1199"/>
      <c r="M58" s="1199"/>
      <c r="N58" s="1199"/>
      <c r="O58" s="1199"/>
      <c r="P58" s="1199"/>
      <c r="Q58" s="1199"/>
      <c r="R58" s="1200"/>
      <c r="S58" s="1200"/>
      <c r="T58" s="1201"/>
    </row>
    <row r="59" spans="1:21" ht="12.75" customHeight="1">
      <c r="A59" s="1185"/>
      <c r="B59" s="1117" t="s">
        <v>412</v>
      </c>
      <c r="C59" s="1118"/>
      <c r="D59" s="1118"/>
      <c r="E59" s="1119"/>
      <c r="F59" s="1202"/>
      <c r="G59" s="1203"/>
      <c r="H59" s="1203"/>
      <c r="I59" s="1203"/>
      <c r="J59" s="1203"/>
      <c r="K59" s="1203"/>
      <c r="L59" s="1203"/>
      <c r="M59" s="1203"/>
      <c r="N59" s="1203"/>
      <c r="O59" s="1203"/>
      <c r="P59" s="1203"/>
      <c r="Q59" s="1203"/>
      <c r="R59" s="1203"/>
      <c r="S59" s="1203"/>
      <c r="T59" s="1204"/>
    </row>
    <row r="60" spans="1:21" ht="12.75" customHeight="1">
      <c r="A60" s="1185"/>
      <c r="B60" s="1030" t="s">
        <v>413</v>
      </c>
      <c r="C60" s="1208"/>
      <c r="D60" s="1208"/>
      <c r="E60" s="1031"/>
      <c r="F60" s="1205"/>
      <c r="G60" s="1206"/>
      <c r="H60" s="1206"/>
      <c r="I60" s="1206"/>
      <c r="J60" s="1206"/>
      <c r="K60" s="1206"/>
      <c r="L60" s="1206"/>
      <c r="M60" s="1206"/>
      <c r="N60" s="1206"/>
      <c r="O60" s="1206"/>
      <c r="P60" s="1206"/>
      <c r="Q60" s="1206"/>
      <c r="R60" s="1206"/>
      <c r="S60" s="1206"/>
      <c r="T60" s="1207"/>
    </row>
    <row r="61" spans="1:21" ht="12.75" customHeight="1">
      <c r="A61" s="1185"/>
      <c r="B61" s="953" t="s">
        <v>414</v>
      </c>
      <c r="C61" s="954"/>
      <c r="D61" s="954"/>
      <c r="E61" s="967"/>
      <c r="F61" s="959" t="s">
        <v>415</v>
      </c>
      <c r="G61" s="1075"/>
      <c r="H61" s="1075"/>
      <c r="I61" s="960"/>
      <c r="J61" s="1209" t="s">
        <v>416</v>
      </c>
      <c r="K61" s="1210"/>
      <c r="L61" s="1210"/>
      <c r="M61" s="1210"/>
      <c r="N61" s="1210"/>
      <c r="O61" s="1210"/>
      <c r="P61" s="1210"/>
      <c r="Q61" s="1210"/>
      <c r="R61" s="1210"/>
      <c r="S61" s="1210"/>
      <c r="T61" s="1211"/>
    </row>
    <row r="62" spans="1:21" ht="12.75" customHeight="1">
      <c r="A62" s="1185"/>
      <c r="B62" s="986"/>
      <c r="C62" s="968"/>
      <c r="D62" s="968"/>
      <c r="E62" s="969"/>
      <c r="F62" s="944" t="s">
        <v>417</v>
      </c>
      <c r="G62" s="997"/>
      <c r="H62" s="997"/>
      <c r="I62" s="945"/>
      <c r="J62" s="433" t="s">
        <v>418</v>
      </c>
      <c r="K62" s="1163"/>
      <c r="L62" s="1163"/>
      <c r="M62" s="1164"/>
      <c r="N62" s="434" t="s">
        <v>334</v>
      </c>
      <c r="O62" s="944"/>
      <c r="P62" s="997"/>
      <c r="Q62" s="997"/>
      <c r="R62" s="435" t="s">
        <v>419</v>
      </c>
      <c r="S62" s="1165"/>
      <c r="T62" s="1166"/>
    </row>
    <row r="63" spans="1:21" ht="12.75" customHeight="1">
      <c r="A63" s="1186"/>
      <c r="B63" s="959"/>
      <c r="C63" s="1075"/>
      <c r="D63" s="1075"/>
      <c r="E63" s="960"/>
      <c r="F63" s="1167" t="s">
        <v>205</v>
      </c>
      <c r="G63" s="1168"/>
      <c r="H63" s="1168"/>
      <c r="I63" s="1169"/>
      <c r="J63" s="944"/>
      <c r="K63" s="1021"/>
      <c r="L63" s="1021"/>
      <c r="M63" s="1021"/>
      <c r="N63" s="1021"/>
      <c r="O63" s="1021"/>
      <c r="P63" s="1021"/>
      <c r="Q63" s="1021"/>
      <c r="R63" s="1012"/>
      <c r="S63" s="1012"/>
      <c r="T63" s="1013"/>
    </row>
    <row r="64" spans="1:21" ht="12.75" customHeight="1">
      <c r="A64" s="1167" t="s">
        <v>420</v>
      </c>
      <c r="B64" s="1175"/>
      <c r="C64" s="1175"/>
      <c r="D64" s="1175"/>
      <c r="E64" s="1176"/>
      <c r="F64" s="953" t="s">
        <v>421</v>
      </c>
      <c r="G64" s="967"/>
      <c r="H64" s="1177"/>
      <c r="I64" s="1178"/>
      <c r="J64" s="1178"/>
      <c r="K64" s="1179"/>
      <c r="L64" s="1180" t="s">
        <v>422</v>
      </c>
      <c r="M64" s="1180"/>
      <c r="N64" s="1180"/>
      <c r="O64" s="1181"/>
      <c r="P64" s="1182"/>
      <c r="Q64" s="1182"/>
      <c r="R64" s="1182"/>
      <c r="S64" s="1182"/>
      <c r="T64" s="1183"/>
    </row>
    <row r="65" spans="1:20" ht="12.75" customHeight="1">
      <c r="A65" s="1058" t="s">
        <v>423</v>
      </c>
      <c r="B65" s="1059"/>
      <c r="C65" s="1059"/>
      <c r="D65" s="1059"/>
      <c r="E65" s="1060"/>
      <c r="F65" s="1212" t="s">
        <v>424</v>
      </c>
      <c r="G65" s="1213"/>
      <c r="H65" s="1213"/>
      <c r="I65" s="1213" t="s">
        <v>425</v>
      </c>
      <c r="J65" s="1213"/>
      <c r="K65" s="1213"/>
      <c r="L65" s="1213" t="s">
        <v>426</v>
      </c>
      <c r="M65" s="1213"/>
      <c r="N65" s="1213"/>
      <c r="O65" s="1213"/>
      <c r="P65" s="436"/>
      <c r="Q65" s="436"/>
      <c r="R65" s="436"/>
      <c r="S65" s="436"/>
      <c r="T65" s="425"/>
    </row>
    <row r="66" spans="1:20" ht="12.75" customHeight="1">
      <c r="A66" s="1061"/>
      <c r="B66" s="1062"/>
      <c r="C66" s="1062"/>
      <c r="D66" s="1062"/>
      <c r="E66" s="1063"/>
      <c r="F66" s="1214" t="s">
        <v>427</v>
      </c>
      <c r="G66" s="1215"/>
      <c r="H66" s="1215"/>
      <c r="I66" s="1215" t="s">
        <v>428</v>
      </c>
      <c r="J66" s="1215"/>
      <c r="K66" s="1215"/>
      <c r="L66" s="1215"/>
      <c r="M66" s="1215"/>
      <c r="N66" s="1215" t="s">
        <v>429</v>
      </c>
      <c r="O66" s="1215"/>
      <c r="P66" s="1215"/>
      <c r="Q66" s="1215"/>
      <c r="R66" s="1215" t="s">
        <v>430</v>
      </c>
      <c r="S66" s="1215"/>
      <c r="T66" s="1218"/>
    </row>
    <row r="67" spans="1:20" ht="12.75" customHeight="1">
      <c r="A67" s="1061"/>
      <c r="B67" s="1062"/>
      <c r="C67" s="1062"/>
      <c r="D67" s="1062"/>
      <c r="E67" s="1063"/>
      <c r="F67" s="1214" t="s">
        <v>431</v>
      </c>
      <c r="G67" s="1215"/>
      <c r="H67" s="1215"/>
      <c r="I67" s="1215"/>
      <c r="J67" s="1215" t="s">
        <v>432</v>
      </c>
      <c r="K67" s="1215"/>
      <c r="L67" s="1215" t="s">
        <v>433</v>
      </c>
      <c r="M67" s="1215"/>
      <c r="N67" s="1215"/>
      <c r="O67" s="1215"/>
      <c r="P67" s="1219" t="s">
        <v>434</v>
      </c>
      <c r="Q67" s="1219"/>
      <c r="R67" s="1219"/>
      <c r="S67" s="437"/>
      <c r="T67" s="438"/>
    </row>
    <row r="68" spans="1:20" ht="12.75" customHeight="1">
      <c r="A68" s="1061"/>
      <c r="B68" s="1062"/>
      <c r="C68" s="1062"/>
      <c r="D68" s="1062"/>
      <c r="E68" s="1063"/>
      <c r="F68" s="1214" t="s">
        <v>435</v>
      </c>
      <c r="G68" s="1215"/>
      <c r="H68" s="1215"/>
      <c r="I68" s="1215"/>
      <c r="J68" s="1215" t="s">
        <v>436</v>
      </c>
      <c r="K68" s="1215"/>
      <c r="L68" s="1215"/>
      <c r="M68" s="1215"/>
      <c r="N68" s="1215"/>
      <c r="O68" s="1215" t="s">
        <v>437</v>
      </c>
      <c r="P68" s="1215"/>
      <c r="Q68" s="1215" t="s">
        <v>438</v>
      </c>
      <c r="R68" s="1215"/>
      <c r="S68" s="1215"/>
      <c r="T68" s="1218"/>
    </row>
    <row r="69" spans="1:20" ht="12.75" customHeight="1">
      <c r="A69" s="1157"/>
      <c r="B69" s="1158"/>
      <c r="C69" s="1158"/>
      <c r="D69" s="1158"/>
      <c r="E69" s="1159"/>
      <c r="F69" s="1216" t="s">
        <v>439</v>
      </c>
      <c r="G69" s="1217"/>
      <c r="H69" s="1217"/>
      <c r="I69" s="1217" t="s">
        <v>440</v>
      </c>
      <c r="J69" s="1217"/>
      <c r="K69" s="1217"/>
      <c r="L69" s="1217" t="s">
        <v>441</v>
      </c>
      <c r="M69" s="1217"/>
      <c r="N69" s="1217"/>
      <c r="O69" s="1217"/>
      <c r="P69" s="1217"/>
      <c r="Q69" s="1217"/>
      <c r="R69" s="1217"/>
      <c r="S69" s="1217"/>
      <c r="T69" s="439"/>
    </row>
    <row r="70" spans="1:20" ht="12.75" customHeight="1">
      <c r="A70" s="440"/>
      <c r="B70" s="441"/>
      <c r="C70" s="441"/>
      <c r="D70" s="441"/>
      <c r="E70" s="441"/>
      <c r="F70" s="441"/>
      <c r="G70" s="441"/>
      <c r="H70" s="441"/>
      <c r="I70" s="441"/>
      <c r="J70" s="441"/>
      <c r="K70" s="441"/>
      <c r="L70" s="441"/>
      <c r="M70" s="441"/>
      <c r="N70" s="441"/>
      <c r="O70" s="441"/>
      <c r="P70" s="441"/>
      <c r="Q70" s="441"/>
    </row>
    <row r="71" spans="1:20" s="443" customFormat="1" ht="12.75" customHeight="1">
      <c r="A71" s="1224"/>
      <c r="B71" s="1224"/>
      <c r="C71" s="1224"/>
      <c r="D71" s="442"/>
      <c r="E71" s="442"/>
      <c r="F71" s="442"/>
      <c r="G71" s="442"/>
      <c r="H71" s="442"/>
      <c r="I71" s="442"/>
      <c r="J71" s="442"/>
      <c r="K71" s="442"/>
      <c r="L71" s="442"/>
      <c r="M71" s="442"/>
      <c r="N71" s="442"/>
      <c r="O71" s="442"/>
      <c r="P71" s="442"/>
      <c r="Q71" s="442"/>
    </row>
    <row r="72" spans="1:20" s="443" customFormat="1" ht="12.75" customHeight="1">
      <c r="A72" s="1222"/>
      <c r="B72" s="1223"/>
      <c r="C72" s="1223"/>
      <c r="D72" s="1223"/>
      <c r="E72" s="1223"/>
      <c r="F72" s="1223"/>
      <c r="G72" s="1223"/>
      <c r="H72" s="1223"/>
      <c r="I72" s="1223"/>
      <c r="J72" s="1223"/>
      <c r="K72" s="1223"/>
      <c r="L72" s="1223"/>
      <c r="M72" s="1223"/>
      <c r="N72" s="1223"/>
      <c r="O72" s="1223"/>
      <c r="P72" s="1223"/>
      <c r="Q72" s="1223"/>
      <c r="R72" s="1223"/>
      <c r="S72" s="1223"/>
      <c r="T72" s="1223"/>
    </row>
    <row r="73" spans="1:20" s="443" customFormat="1" ht="12.75" customHeight="1">
      <c r="A73" s="1222"/>
      <c r="B73" s="1223"/>
      <c r="C73" s="1223"/>
      <c r="D73" s="1223"/>
      <c r="E73" s="1223"/>
      <c r="F73" s="1223"/>
      <c r="G73" s="1223"/>
      <c r="H73" s="1223"/>
      <c r="I73" s="1223"/>
      <c r="J73" s="1223"/>
      <c r="K73" s="1223"/>
      <c r="L73" s="1223"/>
      <c r="M73" s="1223"/>
      <c r="N73" s="1223"/>
      <c r="O73" s="1223"/>
      <c r="P73" s="1223"/>
      <c r="Q73" s="1223"/>
      <c r="R73" s="1223"/>
      <c r="S73" s="1223"/>
      <c r="T73" s="1223"/>
    </row>
    <row r="74" spans="1:20" s="443" customFormat="1" ht="12.75" customHeight="1">
      <c r="A74" s="1222"/>
      <c r="B74" s="1223"/>
      <c r="C74" s="1223"/>
      <c r="D74" s="1223"/>
      <c r="E74" s="1223"/>
      <c r="F74" s="1223"/>
      <c r="G74" s="1223"/>
      <c r="H74" s="1223"/>
      <c r="I74" s="1223"/>
      <c r="J74" s="1223"/>
      <c r="K74" s="1223"/>
      <c r="L74" s="1223"/>
      <c r="M74" s="1223"/>
      <c r="N74" s="1223"/>
      <c r="O74" s="1223"/>
      <c r="P74" s="1223"/>
      <c r="Q74" s="1223"/>
      <c r="R74" s="1223"/>
      <c r="S74" s="1223"/>
      <c r="T74" s="1223"/>
    </row>
    <row r="75" spans="1:20" s="444" customFormat="1" ht="13.5" customHeight="1">
      <c r="A75" s="1222"/>
      <c r="B75" s="1222"/>
      <c r="C75" s="1222"/>
      <c r="D75" s="1222"/>
      <c r="E75" s="1222"/>
      <c r="F75" s="1222"/>
      <c r="G75" s="1222"/>
      <c r="H75" s="1222"/>
      <c r="I75" s="1222"/>
      <c r="J75" s="1222"/>
      <c r="K75" s="1222"/>
      <c r="L75" s="1222"/>
      <c r="M75" s="1222"/>
      <c r="N75" s="1222"/>
      <c r="O75" s="1222"/>
      <c r="P75" s="1222"/>
      <c r="Q75" s="1222"/>
    </row>
    <row r="76" spans="1:20" s="443" customFormat="1" ht="12.75" customHeight="1">
      <c r="A76" s="1222"/>
      <c r="B76" s="1223"/>
      <c r="C76" s="1223"/>
      <c r="D76" s="1223"/>
      <c r="E76" s="1223"/>
      <c r="F76" s="1223"/>
      <c r="G76" s="1223"/>
      <c r="H76" s="1223"/>
      <c r="I76" s="1223"/>
      <c r="J76" s="1223"/>
      <c r="K76" s="1223"/>
      <c r="L76" s="1223"/>
      <c r="M76" s="1223"/>
      <c r="N76" s="1223"/>
      <c r="O76" s="1223"/>
      <c r="P76" s="1223"/>
      <c r="Q76" s="1223"/>
      <c r="R76" s="1223"/>
      <c r="S76" s="1223"/>
      <c r="T76" s="1223"/>
    </row>
    <row r="77" spans="1:20" s="443" customFormat="1" ht="12.75" customHeight="1">
      <c r="A77" s="1222"/>
      <c r="B77" s="1223"/>
      <c r="C77" s="1223"/>
      <c r="D77" s="1223"/>
      <c r="E77" s="1223"/>
      <c r="F77" s="1223"/>
      <c r="G77" s="1223"/>
      <c r="H77" s="1223"/>
      <c r="I77" s="1223"/>
      <c r="J77" s="1223"/>
      <c r="K77" s="1223"/>
      <c r="L77" s="1223"/>
      <c r="M77" s="1223"/>
      <c r="N77" s="1223"/>
      <c r="O77" s="1223"/>
      <c r="P77" s="1223"/>
      <c r="Q77" s="1223"/>
      <c r="R77" s="1223"/>
      <c r="S77" s="1223"/>
      <c r="T77" s="1223"/>
    </row>
    <row r="78" spans="1:20" s="443" customFormat="1" ht="12.75" customHeight="1">
      <c r="A78" s="1222"/>
      <c r="B78" s="1223"/>
      <c r="C78" s="1223"/>
      <c r="D78" s="1223"/>
      <c r="E78" s="1223"/>
      <c r="F78" s="1223"/>
      <c r="G78" s="1223"/>
      <c r="H78" s="1223"/>
      <c r="I78" s="1223"/>
      <c r="J78" s="1223"/>
      <c r="K78" s="1223"/>
      <c r="L78" s="1223"/>
      <c r="M78" s="1223"/>
      <c r="N78" s="1223"/>
      <c r="O78" s="1223"/>
      <c r="P78" s="1223"/>
      <c r="Q78" s="1223"/>
      <c r="R78" s="1223"/>
      <c r="S78" s="1223"/>
      <c r="T78" s="1223"/>
    </row>
    <row r="79" spans="1:20" ht="12.75" customHeight="1">
      <c r="A79" s="440"/>
      <c r="B79" s="441"/>
      <c r="C79" s="441"/>
      <c r="D79" s="441"/>
      <c r="E79" s="441"/>
      <c r="F79" s="441"/>
      <c r="G79" s="441"/>
      <c r="H79" s="441"/>
      <c r="I79" s="441"/>
      <c r="J79" s="441"/>
      <c r="K79" s="441"/>
      <c r="L79" s="441"/>
      <c r="M79" s="441"/>
      <c r="N79" s="441"/>
      <c r="O79" s="441"/>
      <c r="P79" s="441"/>
      <c r="Q79" s="441"/>
    </row>
    <row r="80" spans="1:20" ht="12.75" customHeight="1">
      <c r="A80" s="440"/>
      <c r="B80" s="441"/>
      <c r="C80" s="441"/>
      <c r="D80" s="441"/>
      <c r="E80" s="441"/>
      <c r="F80" s="441"/>
      <c r="G80" s="441"/>
      <c r="H80" s="441"/>
      <c r="I80" s="441"/>
      <c r="J80" s="441"/>
      <c r="K80" s="441"/>
      <c r="L80" s="441"/>
      <c r="M80" s="441"/>
      <c r="N80" s="441"/>
      <c r="O80" s="441"/>
      <c r="P80" s="441"/>
      <c r="Q80" s="441"/>
    </row>
    <row r="81" spans="1:3" ht="12.75" customHeight="1">
      <c r="A81" s="1220"/>
      <c r="B81" s="1220"/>
      <c r="C81" s="1221"/>
    </row>
    <row r="82" spans="1:3" ht="12.75" customHeight="1">
      <c r="A82" s="1220"/>
      <c r="B82" s="1220"/>
      <c r="C82" s="1221"/>
    </row>
    <row r="83" spans="1:3" ht="12.75" customHeight="1">
      <c r="A83" s="1220"/>
      <c r="B83" s="1220"/>
      <c r="C83" s="1221"/>
    </row>
    <row r="84" spans="1:3" ht="12.75" customHeight="1">
      <c r="A84" s="1220"/>
      <c r="B84" s="1220"/>
      <c r="C84" s="1221"/>
    </row>
    <row r="85" spans="1:3" ht="12.75" customHeight="1">
      <c r="A85" s="1220"/>
      <c r="B85" s="1220"/>
      <c r="C85" s="1221"/>
    </row>
  </sheetData>
  <mergeCells count="248">
    <mergeCell ref="A85:C85"/>
    <mergeCell ref="A77:T77"/>
    <mergeCell ref="A78:T78"/>
    <mergeCell ref="A81:C81"/>
    <mergeCell ref="A82:C82"/>
    <mergeCell ref="A83:C83"/>
    <mergeCell ref="A84:C84"/>
    <mergeCell ref="A71:C71"/>
    <mergeCell ref="A72:T72"/>
    <mergeCell ref="A73:T73"/>
    <mergeCell ref="A74:T74"/>
    <mergeCell ref="A75:Q75"/>
    <mergeCell ref="A76:T76"/>
    <mergeCell ref="A65:E69"/>
    <mergeCell ref="F65:H65"/>
    <mergeCell ref="I65:K65"/>
    <mergeCell ref="L65:O65"/>
    <mergeCell ref="F66:H66"/>
    <mergeCell ref="I66:M66"/>
    <mergeCell ref="N66:Q66"/>
    <mergeCell ref="F69:H69"/>
    <mergeCell ref="I69:K69"/>
    <mergeCell ref="L69:S69"/>
    <mergeCell ref="R66:T66"/>
    <mergeCell ref="F67:I67"/>
    <mergeCell ref="J67:K67"/>
    <mergeCell ref="L67:O67"/>
    <mergeCell ref="P67:R67"/>
    <mergeCell ref="F68:I68"/>
    <mergeCell ref="J68:N68"/>
    <mergeCell ref="O68:P68"/>
    <mergeCell ref="Q68:R68"/>
    <mergeCell ref="S68:T68"/>
    <mergeCell ref="A64:E64"/>
    <mergeCell ref="F64:G64"/>
    <mergeCell ref="H64:K64"/>
    <mergeCell ref="L64:N64"/>
    <mergeCell ref="O64:T64"/>
    <mergeCell ref="A42:A63"/>
    <mergeCell ref="B42:E42"/>
    <mergeCell ref="F42:H42"/>
    <mergeCell ref="P42:T42"/>
    <mergeCell ref="B43:E43"/>
    <mergeCell ref="F43:H43"/>
    <mergeCell ref="P43:T43"/>
    <mergeCell ref="B44:E44"/>
    <mergeCell ref="F44:H44"/>
    <mergeCell ref="P44:T44"/>
    <mergeCell ref="B57:E58"/>
    <mergeCell ref="F57:T58"/>
    <mergeCell ref="B59:E59"/>
    <mergeCell ref="F59:T60"/>
    <mergeCell ref="B60:E60"/>
    <mergeCell ref="B61:E63"/>
    <mergeCell ref="F61:I61"/>
    <mergeCell ref="J61:T61"/>
    <mergeCell ref="F62:I62"/>
    <mergeCell ref="K62:M62"/>
    <mergeCell ref="O62:Q62"/>
    <mergeCell ref="S62:T62"/>
    <mergeCell ref="F63:I63"/>
    <mergeCell ref="J63:T63"/>
    <mergeCell ref="B54:E54"/>
    <mergeCell ref="F54:T54"/>
    <mergeCell ref="B55:E55"/>
    <mergeCell ref="F55:T55"/>
    <mergeCell ref="B56:E56"/>
    <mergeCell ref="F56:T56"/>
    <mergeCell ref="B51:E51"/>
    <mergeCell ref="F51:G53"/>
    <mergeCell ref="H51:I52"/>
    <mergeCell ref="J51:K52"/>
    <mergeCell ref="L51:M52"/>
    <mergeCell ref="B52:E52"/>
    <mergeCell ref="B53:E53"/>
    <mergeCell ref="H53:I53"/>
    <mergeCell ref="J53:K53"/>
    <mergeCell ref="L53:M53"/>
    <mergeCell ref="B47:E47"/>
    <mergeCell ref="F47:H47"/>
    <mergeCell ref="I47:L47"/>
    <mergeCell ref="M47:P47"/>
    <mergeCell ref="Q47:T47"/>
    <mergeCell ref="B48:E48"/>
    <mergeCell ref="F48:G50"/>
    <mergeCell ref="H48:Q48"/>
    <mergeCell ref="B49:E49"/>
    <mergeCell ref="H49:I49"/>
    <mergeCell ref="J49:K49"/>
    <mergeCell ref="L49:M49"/>
    <mergeCell ref="N49:O49"/>
    <mergeCell ref="P49:Q49"/>
    <mergeCell ref="B50:E50"/>
    <mergeCell ref="H50:I50"/>
    <mergeCell ref="J50:K50"/>
    <mergeCell ref="L50:M50"/>
    <mergeCell ref="N50:O50"/>
    <mergeCell ref="P50:Q50"/>
    <mergeCell ref="B45:E45"/>
    <mergeCell ref="F45:H45"/>
    <mergeCell ref="I45:L45"/>
    <mergeCell ref="M45:P45"/>
    <mergeCell ref="Q45:T45"/>
    <mergeCell ref="B46:E46"/>
    <mergeCell ref="F46:H46"/>
    <mergeCell ref="I46:L46"/>
    <mergeCell ref="M46:P46"/>
    <mergeCell ref="Q46:T46"/>
    <mergeCell ref="A40:E40"/>
    <mergeCell ref="F40:H40"/>
    <mergeCell ref="I40:J40"/>
    <mergeCell ref="K40:L40"/>
    <mergeCell ref="R40:T40"/>
    <mergeCell ref="A41:E41"/>
    <mergeCell ref="F41:H41"/>
    <mergeCell ref="I41:J41"/>
    <mergeCell ref="K41:L41"/>
    <mergeCell ref="R41:T41"/>
    <mergeCell ref="B36:E36"/>
    <mergeCell ref="F36:H36"/>
    <mergeCell ref="I36:K36"/>
    <mergeCell ref="L36:N36"/>
    <mergeCell ref="O36:Q36"/>
    <mergeCell ref="R36:T36"/>
    <mergeCell ref="A38:E39"/>
    <mergeCell ref="F38:H39"/>
    <mergeCell ref="I38:J39"/>
    <mergeCell ref="K38:L39"/>
    <mergeCell ref="M38:T38"/>
    <mergeCell ref="R39:T39"/>
    <mergeCell ref="B37:E37"/>
    <mergeCell ref="F37:H37"/>
    <mergeCell ref="I37:K37"/>
    <mergeCell ref="L37:N37"/>
    <mergeCell ref="O37:Q37"/>
    <mergeCell ref="R37:T37"/>
    <mergeCell ref="S33:T33"/>
    <mergeCell ref="B34:C35"/>
    <mergeCell ref="D34:E34"/>
    <mergeCell ref="G34:H34"/>
    <mergeCell ref="J34:K34"/>
    <mergeCell ref="M34:N34"/>
    <mergeCell ref="P34:Q34"/>
    <mergeCell ref="S34:T34"/>
    <mergeCell ref="D35:E35"/>
    <mergeCell ref="G35:H35"/>
    <mergeCell ref="B32:E33"/>
    <mergeCell ref="F32:H32"/>
    <mergeCell ref="I32:K32"/>
    <mergeCell ref="L32:N32"/>
    <mergeCell ref="O32:Q32"/>
    <mergeCell ref="R32:T32"/>
    <mergeCell ref="G33:H33"/>
    <mergeCell ref="J33:K33"/>
    <mergeCell ref="M33:N33"/>
    <mergeCell ref="P33:Q33"/>
    <mergeCell ref="J35:K35"/>
    <mergeCell ref="M35:N35"/>
    <mergeCell ref="P35:Q35"/>
    <mergeCell ref="S35:T35"/>
    <mergeCell ref="B31:E31"/>
    <mergeCell ref="F31:H31"/>
    <mergeCell ref="I31:K31"/>
    <mergeCell ref="L31:N31"/>
    <mergeCell ref="O31:Q31"/>
    <mergeCell ref="R31:T31"/>
    <mergeCell ref="B30:E30"/>
    <mergeCell ref="F30:H30"/>
    <mergeCell ref="I30:K30"/>
    <mergeCell ref="L30:N30"/>
    <mergeCell ref="O30:Q30"/>
    <mergeCell ref="R30:T30"/>
    <mergeCell ref="J27:K27"/>
    <mergeCell ref="D29:E29"/>
    <mergeCell ref="G29:H29"/>
    <mergeCell ref="J29:K29"/>
    <mergeCell ref="M29:N29"/>
    <mergeCell ref="P29:Q29"/>
    <mergeCell ref="S29:T29"/>
    <mergeCell ref="M27:N27"/>
    <mergeCell ref="P27:Q27"/>
    <mergeCell ref="S27:T27"/>
    <mergeCell ref="A22:K22"/>
    <mergeCell ref="L22:T22"/>
    <mergeCell ref="A23:B25"/>
    <mergeCell ref="C23:D23"/>
    <mergeCell ref="E23:I23"/>
    <mergeCell ref="J23:K25"/>
    <mergeCell ref="L23:T23"/>
    <mergeCell ref="C24:D25"/>
    <mergeCell ref="B28:C29"/>
    <mergeCell ref="D28:E28"/>
    <mergeCell ref="G28:H28"/>
    <mergeCell ref="J28:K28"/>
    <mergeCell ref="M28:N28"/>
    <mergeCell ref="P28:Q28"/>
    <mergeCell ref="S28:T28"/>
    <mergeCell ref="E24:I25"/>
    <mergeCell ref="L24:T25"/>
    <mergeCell ref="A26:E27"/>
    <mergeCell ref="F26:H26"/>
    <mergeCell ref="I26:K26"/>
    <mergeCell ref="L26:N26"/>
    <mergeCell ref="O26:Q26"/>
    <mergeCell ref="R26:T26"/>
    <mergeCell ref="G27:H27"/>
    <mergeCell ref="A15:A21"/>
    <mergeCell ref="B15:C15"/>
    <mergeCell ref="D15:G15"/>
    <mergeCell ref="H15:I17"/>
    <mergeCell ref="J15:T15"/>
    <mergeCell ref="B16:C17"/>
    <mergeCell ref="D16:G17"/>
    <mergeCell ref="J16:T17"/>
    <mergeCell ref="B18:L18"/>
    <mergeCell ref="M18:T18"/>
    <mergeCell ref="B19:E21"/>
    <mergeCell ref="F19:H19"/>
    <mergeCell ref="I19:T19"/>
    <mergeCell ref="F20:H21"/>
    <mergeCell ref="I20:J20"/>
    <mergeCell ref="K20:M20"/>
    <mergeCell ref="N20:O20"/>
    <mergeCell ref="P20:Q20"/>
    <mergeCell ref="S20:T20"/>
    <mergeCell ref="I21:J21"/>
    <mergeCell ref="K21:T21"/>
    <mergeCell ref="I2:T2"/>
    <mergeCell ref="I3:T3"/>
    <mergeCell ref="O5:P5"/>
    <mergeCell ref="Q5:T5"/>
    <mergeCell ref="A7:A14"/>
    <mergeCell ref="B7:C7"/>
    <mergeCell ref="D7:T7"/>
    <mergeCell ref="B8:C9"/>
    <mergeCell ref="D8:T9"/>
    <mergeCell ref="B10:C12"/>
    <mergeCell ref="D10:T10"/>
    <mergeCell ref="D11:T12"/>
    <mergeCell ref="B13:C14"/>
    <mergeCell ref="D13:E13"/>
    <mergeCell ref="F13:L13"/>
    <mergeCell ref="M13:N13"/>
    <mergeCell ref="O13:T13"/>
    <mergeCell ref="D14:E14"/>
    <mergeCell ref="F14:L14"/>
    <mergeCell ref="M14:N14"/>
    <mergeCell ref="O14:T14"/>
  </mergeCells>
  <phoneticPr fontId="3"/>
  <printOptions horizontalCentered="1"/>
  <pageMargins left="0.59055118110236227" right="0.39370078740157483" top="0.39370078740157483" bottom="7.874015748031496E-2" header="0.31496062992125984" footer="0.19685039370078741"/>
  <pageSetup paperSize="9" fitToHeight="2" orientation="portrait" r:id="rId1"/>
  <headerFooter alignWithMargins="0"/>
  <rowBreaks count="1" manualBreakCount="1">
    <brk id="69" max="19"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BF141"/>
  <sheetViews>
    <sheetView view="pageBreakPreview" zoomScale="60" zoomScaleNormal="70" workbookViewId="0">
      <selection sqref="A1:B1"/>
    </sheetView>
  </sheetViews>
  <sheetFormatPr defaultRowHeight="13.5"/>
  <cols>
    <col min="1" max="1" width="2.625" style="446" customWidth="1"/>
    <col min="2" max="2" width="5.75" style="446" customWidth="1"/>
    <col min="3" max="13" width="2.625" style="446" customWidth="1"/>
    <col min="14" max="14" width="4.625" style="446" customWidth="1"/>
    <col min="15" max="20" width="3.625" style="446" customWidth="1"/>
    <col min="21" max="26" width="3.5" style="446" customWidth="1"/>
    <col min="27" max="31" width="3.375" style="446" customWidth="1"/>
    <col min="32" max="36" width="5" style="446" customWidth="1"/>
    <col min="37" max="37" width="5.875" style="446" customWidth="1"/>
    <col min="38" max="51" width="4.5" style="446" customWidth="1"/>
    <col min="52" max="52" width="21.25" style="446" customWidth="1"/>
    <col min="53" max="54" width="2.625" style="446" customWidth="1"/>
    <col min="55" max="55" width="4.25" style="446" customWidth="1"/>
    <col min="56" max="59" width="2.625" style="446" customWidth="1"/>
    <col min="60" max="60" width="9" style="446" customWidth="1"/>
    <col min="61" max="16384" width="9" style="446"/>
  </cols>
  <sheetData>
    <row r="1" spans="1:58" ht="21">
      <c r="A1" s="457" t="s">
        <v>771</v>
      </c>
    </row>
    <row r="3" spans="1:58" ht="21">
      <c r="A3" s="1225" t="s">
        <v>442</v>
      </c>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5"/>
      <c r="AC3" s="1225"/>
      <c r="AD3" s="1225"/>
      <c r="AE3" s="1225"/>
      <c r="AF3" s="1225"/>
      <c r="AG3" s="1225"/>
      <c r="AH3" s="1225"/>
      <c r="AI3" s="1225"/>
      <c r="AJ3" s="1225"/>
      <c r="AK3" s="1225"/>
      <c r="AL3" s="1225"/>
      <c r="AM3" s="1225"/>
      <c r="AN3" s="1225"/>
      <c r="AO3" s="1225"/>
      <c r="AP3" s="1225"/>
      <c r="AQ3" s="1225"/>
      <c r="AR3" s="1225"/>
      <c r="AS3" s="1225"/>
      <c r="AT3" s="1225"/>
      <c r="AU3" s="1225"/>
      <c r="AV3" s="1225"/>
      <c r="AW3" s="1225"/>
      <c r="AX3" s="1225"/>
      <c r="AY3" s="1225"/>
      <c r="AZ3" s="1225"/>
      <c r="BA3" s="1225"/>
      <c r="BB3" s="1225"/>
      <c r="BC3" s="1225"/>
      <c r="BD3" s="1225"/>
      <c r="BE3" s="1225"/>
      <c r="BF3" s="447"/>
    </row>
    <row r="4" spans="1:58" ht="14.25" thickBo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row>
    <row r="5" spans="1:58" ht="21.95" customHeight="1" thickBot="1">
      <c r="A5" s="1226" t="s">
        <v>443</v>
      </c>
      <c r="B5" s="1227"/>
      <c r="C5" s="1227"/>
      <c r="D5" s="1227"/>
      <c r="E5" s="1227"/>
      <c r="F5" s="1227"/>
      <c r="G5" s="1227"/>
      <c r="H5" s="1227"/>
      <c r="I5" s="1227"/>
      <c r="J5" s="1228"/>
      <c r="K5" s="1232" t="s">
        <v>444</v>
      </c>
      <c r="L5" s="1227"/>
      <c r="M5" s="1227"/>
      <c r="N5" s="1228"/>
      <c r="O5" s="1232" t="s">
        <v>445</v>
      </c>
      <c r="P5" s="1227"/>
      <c r="Q5" s="1227"/>
      <c r="R5" s="1227"/>
      <c r="S5" s="1227"/>
      <c r="T5" s="1228"/>
      <c r="U5" s="1234" t="s">
        <v>446</v>
      </c>
      <c r="V5" s="1235"/>
      <c r="W5" s="1235"/>
      <c r="X5" s="1235"/>
      <c r="Y5" s="1235"/>
      <c r="Z5" s="1236"/>
      <c r="AA5" s="1234" t="s">
        <v>447</v>
      </c>
      <c r="AB5" s="1227"/>
      <c r="AC5" s="1227"/>
      <c r="AD5" s="1227"/>
      <c r="AE5" s="1227"/>
      <c r="AF5" s="1240" t="s">
        <v>448</v>
      </c>
      <c r="AG5" s="1241"/>
      <c r="AH5" s="1241"/>
      <c r="AI5" s="1241"/>
      <c r="AJ5" s="1241"/>
      <c r="AK5" s="1241"/>
      <c r="AL5" s="1241"/>
      <c r="AM5" s="1241"/>
      <c r="AN5" s="1241"/>
      <c r="AO5" s="1241"/>
      <c r="AP5" s="1241"/>
      <c r="AQ5" s="1241"/>
      <c r="AR5" s="1241"/>
      <c r="AS5" s="1241"/>
      <c r="AT5" s="1241"/>
      <c r="AU5" s="1241"/>
      <c r="AV5" s="1241"/>
      <c r="AW5" s="1241"/>
      <c r="AX5" s="1241"/>
      <c r="AY5" s="1241"/>
      <c r="AZ5" s="1241"/>
      <c r="BA5" s="449"/>
      <c r="BB5" s="449"/>
      <c r="BC5" s="449"/>
      <c r="BD5" s="449"/>
      <c r="BE5" s="450"/>
      <c r="BF5" s="448"/>
    </row>
    <row r="6" spans="1:58" ht="21.95" customHeight="1" thickTop="1" thickBot="1">
      <c r="A6" s="1229"/>
      <c r="B6" s="1230"/>
      <c r="C6" s="1230"/>
      <c r="D6" s="1230"/>
      <c r="E6" s="1230"/>
      <c r="F6" s="1230"/>
      <c r="G6" s="1230"/>
      <c r="H6" s="1230"/>
      <c r="I6" s="1230"/>
      <c r="J6" s="1231"/>
      <c r="K6" s="1233"/>
      <c r="L6" s="1230"/>
      <c r="M6" s="1230"/>
      <c r="N6" s="1231"/>
      <c r="O6" s="1233"/>
      <c r="P6" s="1230"/>
      <c r="Q6" s="1230"/>
      <c r="R6" s="1230"/>
      <c r="S6" s="1230"/>
      <c r="T6" s="1231"/>
      <c r="U6" s="1237"/>
      <c r="V6" s="1238"/>
      <c r="W6" s="1238"/>
      <c r="X6" s="1238"/>
      <c r="Y6" s="1238"/>
      <c r="Z6" s="1239"/>
      <c r="AA6" s="1233"/>
      <c r="AB6" s="1230"/>
      <c r="AC6" s="1230"/>
      <c r="AD6" s="1230"/>
      <c r="AE6" s="1230"/>
      <c r="AF6" s="1242"/>
      <c r="AG6" s="1243"/>
      <c r="AH6" s="1243"/>
      <c r="AI6" s="1243"/>
      <c r="AJ6" s="1243"/>
      <c r="AK6" s="1243"/>
      <c r="AL6" s="1243"/>
      <c r="AM6" s="1243"/>
      <c r="AN6" s="1243"/>
      <c r="AO6" s="1243"/>
      <c r="AP6" s="1243"/>
      <c r="AQ6" s="1243"/>
      <c r="AR6" s="1243"/>
      <c r="AS6" s="1243"/>
      <c r="AT6" s="1243"/>
      <c r="AU6" s="1243"/>
      <c r="AV6" s="1243"/>
      <c r="AW6" s="1243"/>
      <c r="AX6" s="1243"/>
      <c r="AY6" s="1243"/>
      <c r="AZ6" s="1243"/>
      <c r="BA6" s="1244" t="s">
        <v>449</v>
      </c>
      <c r="BB6" s="1245"/>
      <c r="BC6" s="1245"/>
      <c r="BD6" s="1245"/>
      <c r="BE6" s="1246"/>
      <c r="BF6" s="448"/>
    </row>
    <row r="7" spans="1:58" ht="57.75" customHeight="1" thickTop="1" thickBot="1">
      <c r="A7" s="1260" t="s">
        <v>450</v>
      </c>
      <c r="B7" s="1261"/>
      <c r="C7" s="1261"/>
      <c r="D7" s="1261"/>
      <c r="E7" s="1261"/>
      <c r="F7" s="1261"/>
      <c r="G7" s="1261"/>
      <c r="H7" s="1261"/>
      <c r="I7" s="1261"/>
      <c r="J7" s="1262"/>
      <c r="K7" s="1263"/>
      <c r="L7" s="1264"/>
      <c r="M7" s="1264"/>
      <c r="N7" s="1265"/>
      <c r="O7" s="1263"/>
      <c r="P7" s="1264"/>
      <c r="Q7" s="1264"/>
      <c r="R7" s="1264"/>
      <c r="S7" s="1264"/>
      <c r="T7" s="1265"/>
      <c r="U7" s="1266"/>
      <c r="V7" s="1267"/>
      <c r="W7" s="1267"/>
      <c r="X7" s="1267"/>
      <c r="Y7" s="1267"/>
      <c r="Z7" s="1268"/>
      <c r="AA7" s="1263"/>
      <c r="AB7" s="1264"/>
      <c r="AC7" s="1264"/>
      <c r="AD7" s="1264"/>
      <c r="AE7" s="1264"/>
      <c r="AF7" s="1269" t="s">
        <v>451</v>
      </c>
      <c r="AG7" s="1270"/>
      <c r="AH7" s="1270"/>
      <c r="AI7" s="1270"/>
      <c r="AJ7" s="1270"/>
      <c r="AK7" s="1271"/>
      <c r="AL7" s="1281" t="s">
        <v>452</v>
      </c>
      <c r="AM7" s="1282"/>
      <c r="AN7" s="1282"/>
      <c r="AO7" s="1282"/>
      <c r="AP7" s="1282"/>
      <c r="AQ7" s="1282"/>
      <c r="AR7" s="1282"/>
      <c r="AS7" s="1282"/>
      <c r="AT7" s="1282"/>
      <c r="AU7" s="1282"/>
      <c r="AV7" s="1282"/>
      <c r="AW7" s="1282"/>
      <c r="AX7" s="1282"/>
      <c r="AY7" s="1282"/>
      <c r="AZ7" s="1283"/>
      <c r="BA7" s="1284"/>
      <c r="BB7" s="1285"/>
      <c r="BC7" s="1285"/>
      <c r="BD7" s="1285"/>
      <c r="BE7" s="1286"/>
      <c r="BF7" s="451"/>
    </row>
    <row r="8" spans="1:58" ht="21.95" customHeight="1">
      <c r="A8" s="1247" t="s">
        <v>453</v>
      </c>
      <c r="B8" s="1248" t="s">
        <v>454</v>
      </c>
      <c r="C8" s="1249"/>
      <c r="D8" s="1249"/>
      <c r="E8" s="1249"/>
      <c r="F8" s="1249"/>
      <c r="G8" s="1249"/>
      <c r="H8" s="1249"/>
      <c r="I8" s="1249"/>
      <c r="J8" s="1250"/>
      <c r="K8" s="1248"/>
      <c r="L8" s="1249"/>
      <c r="M8" s="1249"/>
      <c r="N8" s="1250"/>
      <c r="O8" s="1248" t="s">
        <v>455</v>
      </c>
      <c r="P8" s="1249"/>
      <c r="Q8" s="1249"/>
      <c r="R8" s="1249"/>
      <c r="S8" s="1249"/>
      <c r="T8" s="1250"/>
      <c r="U8" s="1248" t="s">
        <v>455</v>
      </c>
      <c r="V8" s="1249"/>
      <c r="W8" s="1249"/>
      <c r="X8" s="1249"/>
      <c r="Y8" s="1249"/>
      <c r="Z8" s="1250"/>
      <c r="AA8" s="1248" t="s">
        <v>456</v>
      </c>
      <c r="AB8" s="1249"/>
      <c r="AC8" s="1249"/>
      <c r="AD8" s="1249"/>
      <c r="AE8" s="1250"/>
      <c r="AF8" s="1254" t="s">
        <v>457</v>
      </c>
      <c r="AG8" s="1255"/>
      <c r="AH8" s="1255"/>
      <c r="AI8" s="1255"/>
      <c r="AJ8" s="1255"/>
      <c r="AK8" s="1256"/>
      <c r="AL8" s="1257" t="s">
        <v>458</v>
      </c>
      <c r="AM8" s="1258"/>
      <c r="AN8" s="1258"/>
      <c r="AO8" s="1258"/>
      <c r="AP8" s="1258"/>
      <c r="AQ8" s="1258"/>
      <c r="AR8" s="1258"/>
      <c r="AS8" s="1258"/>
      <c r="AT8" s="1258"/>
      <c r="AU8" s="1258"/>
      <c r="AV8" s="1258"/>
      <c r="AW8" s="1258"/>
      <c r="AX8" s="1258"/>
      <c r="AY8" s="1258"/>
      <c r="AZ8" s="1259"/>
      <c r="BA8" s="1272"/>
      <c r="BB8" s="1272"/>
      <c r="BC8" s="1272"/>
      <c r="BD8" s="1272"/>
      <c r="BE8" s="1273"/>
      <c r="BF8" s="448"/>
    </row>
    <row r="9" spans="1:58" ht="21.95" customHeight="1">
      <c r="A9" s="1247"/>
      <c r="B9" s="1248"/>
      <c r="C9" s="1249"/>
      <c r="D9" s="1249"/>
      <c r="E9" s="1249"/>
      <c r="F9" s="1249"/>
      <c r="G9" s="1249"/>
      <c r="H9" s="1249"/>
      <c r="I9" s="1249"/>
      <c r="J9" s="1250"/>
      <c r="K9" s="1248"/>
      <c r="L9" s="1249"/>
      <c r="M9" s="1249"/>
      <c r="N9" s="1250"/>
      <c r="O9" s="1248"/>
      <c r="P9" s="1249"/>
      <c r="Q9" s="1249"/>
      <c r="R9" s="1249"/>
      <c r="S9" s="1249"/>
      <c r="T9" s="1250"/>
      <c r="U9" s="1248"/>
      <c r="V9" s="1249"/>
      <c r="W9" s="1249"/>
      <c r="X9" s="1249"/>
      <c r="Y9" s="1249"/>
      <c r="Z9" s="1250"/>
      <c r="AA9" s="1248"/>
      <c r="AB9" s="1249"/>
      <c r="AC9" s="1249"/>
      <c r="AD9" s="1249"/>
      <c r="AE9" s="1250"/>
      <c r="AF9" s="1274" t="s">
        <v>459</v>
      </c>
      <c r="AG9" s="1274"/>
      <c r="AH9" s="1274"/>
      <c r="AI9" s="1274"/>
      <c r="AJ9" s="1274"/>
      <c r="AK9" s="1275"/>
      <c r="AL9" s="1257" t="s">
        <v>460</v>
      </c>
      <c r="AM9" s="1258"/>
      <c r="AN9" s="1258"/>
      <c r="AO9" s="1258"/>
      <c r="AP9" s="1258"/>
      <c r="AQ9" s="1258"/>
      <c r="AR9" s="1258"/>
      <c r="AS9" s="1258"/>
      <c r="AT9" s="1258"/>
      <c r="AU9" s="1258"/>
      <c r="AV9" s="1258"/>
      <c r="AW9" s="1258"/>
      <c r="AX9" s="1258"/>
      <c r="AY9" s="1258"/>
      <c r="AZ9" s="1259"/>
      <c r="BA9" s="1276"/>
      <c r="BB9" s="1276"/>
      <c r="BC9" s="1276"/>
      <c r="BD9" s="1276"/>
      <c r="BE9" s="1277"/>
      <c r="BF9" s="448"/>
    </row>
    <row r="10" spans="1:58" ht="21.95" customHeight="1">
      <c r="A10" s="1247"/>
      <c r="B10" s="1248"/>
      <c r="C10" s="1249"/>
      <c r="D10" s="1249"/>
      <c r="E10" s="1249"/>
      <c r="F10" s="1249"/>
      <c r="G10" s="1249"/>
      <c r="H10" s="1249"/>
      <c r="I10" s="1249"/>
      <c r="J10" s="1250"/>
      <c r="K10" s="1248"/>
      <c r="L10" s="1249"/>
      <c r="M10" s="1249"/>
      <c r="N10" s="1250"/>
      <c r="O10" s="1248"/>
      <c r="P10" s="1249"/>
      <c r="Q10" s="1249"/>
      <c r="R10" s="1249"/>
      <c r="S10" s="1249"/>
      <c r="T10" s="1250"/>
      <c r="U10" s="1248"/>
      <c r="V10" s="1249"/>
      <c r="W10" s="1249"/>
      <c r="X10" s="1249"/>
      <c r="Y10" s="1249"/>
      <c r="Z10" s="1250"/>
      <c r="AA10" s="1248"/>
      <c r="AB10" s="1249"/>
      <c r="AC10" s="1249"/>
      <c r="AD10" s="1249"/>
      <c r="AE10" s="1250"/>
      <c r="AF10" s="1275" t="s">
        <v>461</v>
      </c>
      <c r="AG10" s="1276"/>
      <c r="AH10" s="1276"/>
      <c r="AI10" s="1276"/>
      <c r="AJ10" s="1276"/>
      <c r="AK10" s="1276"/>
      <c r="AL10" s="1278" t="s">
        <v>460</v>
      </c>
      <c r="AM10" s="1279"/>
      <c r="AN10" s="1279"/>
      <c r="AO10" s="1279"/>
      <c r="AP10" s="1279"/>
      <c r="AQ10" s="1279"/>
      <c r="AR10" s="1279"/>
      <c r="AS10" s="1279"/>
      <c r="AT10" s="1279"/>
      <c r="AU10" s="1279"/>
      <c r="AV10" s="1279"/>
      <c r="AW10" s="1279"/>
      <c r="AX10" s="1279"/>
      <c r="AY10" s="1279"/>
      <c r="AZ10" s="1280"/>
      <c r="BA10" s="1276"/>
      <c r="BB10" s="1276"/>
      <c r="BC10" s="1276"/>
      <c r="BD10" s="1276"/>
      <c r="BE10" s="1277"/>
      <c r="BF10" s="448"/>
    </row>
    <row r="11" spans="1:58" ht="21.95" customHeight="1">
      <c r="A11" s="1247"/>
      <c r="B11" s="1248"/>
      <c r="C11" s="1249"/>
      <c r="D11" s="1249"/>
      <c r="E11" s="1249"/>
      <c r="F11" s="1249"/>
      <c r="G11" s="1249"/>
      <c r="H11" s="1249"/>
      <c r="I11" s="1249"/>
      <c r="J11" s="1250"/>
      <c r="K11" s="1248"/>
      <c r="L11" s="1249"/>
      <c r="M11" s="1249"/>
      <c r="N11" s="1250"/>
      <c r="O11" s="1248"/>
      <c r="P11" s="1249"/>
      <c r="Q11" s="1249"/>
      <c r="R11" s="1249"/>
      <c r="S11" s="1249"/>
      <c r="T11" s="1250"/>
      <c r="U11" s="1248"/>
      <c r="V11" s="1249"/>
      <c r="W11" s="1249"/>
      <c r="X11" s="1249"/>
      <c r="Y11" s="1249"/>
      <c r="Z11" s="1250"/>
      <c r="AA11" s="1248"/>
      <c r="AB11" s="1249"/>
      <c r="AC11" s="1249"/>
      <c r="AD11" s="1249"/>
      <c r="AE11" s="1250"/>
      <c r="AF11" s="1275" t="s">
        <v>462</v>
      </c>
      <c r="AG11" s="1276"/>
      <c r="AH11" s="1276"/>
      <c r="AI11" s="1276"/>
      <c r="AJ11" s="1276"/>
      <c r="AK11" s="1276"/>
      <c r="AL11" s="1278" t="s">
        <v>460</v>
      </c>
      <c r="AM11" s="1279"/>
      <c r="AN11" s="1279"/>
      <c r="AO11" s="1279"/>
      <c r="AP11" s="1279"/>
      <c r="AQ11" s="1279"/>
      <c r="AR11" s="1279"/>
      <c r="AS11" s="1279"/>
      <c r="AT11" s="1279"/>
      <c r="AU11" s="1279"/>
      <c r="AV11" s="1279"/>
      <c r="AW11" s="1279"/>
      <c r="AX11" s="1279"/>
      <c r="AY11" s="1279"/>
      <c r="AZ11" s="1280"/>
      <c r="BA11" s="1276"/>
      <c r="BB11" s="1276"/>
      <c r="BC11" s="1276"/>
      <c r="BD11" s="1276"/>
      <c r="BE11" s="1277"/>
      <c r="BF11" s="452"/>
    </row>
    <row r="12" spans="1:58" ht="21.95" customHeight="1">
      <c r="A12" s="1247"/>
      <c r="B12" s="1248"/>
      <c r="C12" s="1249"/>
      <c r="D12" s="1249"/>
      <c r="E12" s="1249"/>
      <c r="F12" s="1249"/>
      <c r="G12" s="1249"/>
      <c r="H12" s="1249"/>
      <c r="I12" s="1249"/>
      <c r="J12" s="1250"/>
      <c r="K12" s="1248"/>
      <c r="L12" s="1249"/>
      <c r="M12" s="1249"/>
      <c r="N12" s="1250"/>
      <c r="O12" s="1248"/>
      <c r="P12" s="1249"/>
      <c r="Q12" s="1249"/>
      <c r="R12" s="1249"/>
      <c r="S12" s="1249"/>
      <c r="T12" s="1250"/>
      <c r="U12" s="1248"/>
      <c r="V12" s="1249"/>
      <c r="W12" s="1249"/>
      <c r="X12" s="1249"/>
      <c r="Y12" s="1249"/>
      <c r="Z12" s="1250"/>
      <c r="AA12" s="1248"/>
      <c r="AB12" s="1249"/>
      <c r="AC12" s="1249"/>
      <c r="AD12" s="1249"/>
      <c r="AE12" s="1250"/>
      <c r="AF12" s="1274" t="s">
        <v>463</v>
      </c>
      <c r="AG12" s="1274"/>
      <c r="AH12" s="1274"/>
      <c r="AI12" s="1274"/>
      <c r="AJ12" s="1274"/>
      <c r="AK12" s="1275"/>
      <c r="AL12" s="1257" t="s">
        <v>460</v>
      </c>
      <c r="AM12" s="1258"/>
      <c r="AN12" s="1258"/>
      <c r="AO12" s="1258"/>
      <c r="AP12" s="1258"/>
      <c r="AQ12" s="1258"/>
      <c r="AR12" s="1258"/>
      <c r="AS12" s="1258"/>
      <c r="AT12" s="1258"/>
      <c r="AU12" s="1258"/>
      <c r="AV12" s="1258"/>
      <c r="AW12" s="1258"/>
      <c r="AX12" s="1258"/>
      <c r="AY12" s="1258"/>
      <c r="AZ12" s="1259"/>
      <c r="BA12" s="1276"/>
      <c r="BB12" s="1276"/>
      <c r="BC12" s="1276"/>
      <c r="BD12" s="1276"/>
      <c r="BE12" s="1277"/>
      <c r="BF12" s="448"/>
    </row>
    <row r="13" spans="1:58" ht="21.95" customHeight="1">
      <c r="A13" s="1247"/>
      <c r="B13" s="1248"/>
      <c r="C13" s="1249"/>
      <c r="D13" s="1249"/>
      <c r="E13" s="1249"/>
      <c r="F13" s="1249"/>
      <c r="G13" s="1249"/>
      <c r="H13" s="1249"/>
      <c r="I13" s="1249"/>
      <c r="J13" s="1250"/>
      <c r="K13" s="1248"/>
      <c r="L13" s="1249"/>
      <c r="M13" s="1249"/>
      <c r="N13" s="1250"/>
      <c r="O13" s="1248"/>
      <c r="P13" s="1249"/>
      <c r="Q13" s="1249"/>
      <c r="R13" s="1249"/>
      <c r="S13" s="1249"/>
      <c r="T13" s="1250"/>
      <c r="U13" s="1248"/>
      <c r="V13" s="1249"/>
      <c r="W13" s="1249"/>
      <c r="X13" s="1249"/>
      <c r="Y13" s="1249"/>
      <c r="Z13" s="1250"/>
      <c r="AA13" s="1248"/>
      <c r="AB13" s="1249"/>
      <c r="AC13" s="1249"/>
      <c r="AD13" s="1249"/>
      <c r="AE13" s="1250"/>
      <c r="AF13" s="1274" t="s">
        <v>464</v>
      </c>
      <c r="AG13" s="1274"/>
      <c r="AH13" s="1274"/>
      <c r="AI13" s="1274"/>
      <c r="AJ13" s="1274"/>
      <c r="AK13" s="1275"/>
      <c r="AL13" s="1278" t="s">
        <v>465</v>
      </c>
      <c r="AM13" s="1279"/>
      <c r="AN13" s="1279"/>
      <c r="AO13" s="1279"/>
      <c r="AP13" s="1279"/>
      <c r="AQ13" s="1279"/>
      <c r="AR13" s="1279"/>
      <c r="AS13" s="1279"/>
      <c r="AT13" s="1279"/>
      <c r="AU13" s="1279"/>
      <c r="AV13" s="1279"/>
      <c r="AW13" s="1279"/>
      <c r="AX13" s="1279"/>
      <c r="AY13" s="1279"/>
      <c r="AZ13" s="1280"/>
      <c r="BA13" s="1276"/>
      <c r="BB13" s="1276"/>
      <c r="BC13" s="1276"/>
      <c r="BD13" s="1276"/>
      <c r="BE13" s="1277"/>
      <c r="BF13" s="448"/>
    </row>
    <row r="14" spans="1:58" ht="21.95" customHeight="1">
      <c r="A14" s="1247"/>
      <c r="B14" s="1248"/>
      <c r="C14" s="1249"/>
      <c r="D14" s="1249"/>
      <c r="E14" s="1249"/>
      <c r="F14" s="1249"/>
      <c r="G14" s="1249"/>
      <c r="H14" s="1249"/>
      <c r="I14" s="1249"/>
      <c r="J14" s="1250"/>
      <c r="K14" s="1248"/>
      <c r="L14" s="1249"/>
      <c r="M14" s="1249"/>
      <c r="N14" s="1250"/>
      <c r="O14" s="1248"/>
      <c r="P14" s="1249"/>
      <c r="Q14" s="1249"/>
      <c r="R14" s="1249"/>
      <c r="S14" s="1249"/>
      <c r="T14" s="1250"/>
      <c r="U14" s="1248"/>
      <c r="V14" s="1249"/>
      <c r="W14" s="1249"/>
      <c r="X14" s="1249"/>
      <c r="Y14" s="1249"/>
      <c r="Z14" s="1250"/>
      <c r="AA14" s="1248"/>
      <c r="AB14" s="1249"/>
      <c r="AC14" s="1249"/>
      <c r="AD14" s="1249"/>
      <c r="AE14" s="1250"/>
      <c r="AF14" s="1287" t="s">
        <v>466</v>
      </c>
      <c r="AG14" s="1288"/>
      <c r="AH14" s="1288"/>
      <c r="AI14" s="1288"/>
      <c r="AJ14" s="1288"/>
      <c r="AK14" s="1289"/>
      <c r="AL14" s="1278" t="s">
        <v>460</v>
      </c>
      <c r="AM14" s="1279"/>
      <c r="AN14" s="1279"/>
      <c r="AO14" s="1279"/>
      <c r="AP14" s="1279"/>
      <c r="AQ14" s="1279"/>
      <c r="AR14" s="1279"/>
      <c r="AS14" s="1279"/>
      <c r="AT14" s="1279"/>
      <c r="AU14" s="1279"/>
      <c r="AV14" s="1279"/>
      <c r="AW14" s="1279"/>
      <c r="AX14" s="1279"/>
      <c r="AY14" s="1279"/>
      <c r="AZ14" s="1280"/>
      <c r="BA14" s="1287"/>
      <c r="BB14" s="1288"/>
      <c r="BC14" s="1288"/>
      <c r="BD14" s="1288"/>
      <c r="BE14" s="1290"/>
      <c r="BF14" s="451"/>
    </row>
    <row r="15" spans="1:58" ht="21.95" customHeight="1">
      <c r="A15" s="1247"/>
      <c r="B15" s="1248"/>
      <c r="C15" s="1249"/>
      <c r="D15" s="1249"/>
      <c r="E15" s="1249"/>
      <c r="F15" s="1249"/>
      <c r="G15" s="1249"/>
      <c r="H15" s="1249"/>
      <c r="I15" s="1249"/>
      <c r="J15" s="1250"/>
      <c r="K15" s="1248"/>
      <c r="L15" s="1249"/>
      <c r="M15" s="1249"/>
      <c r="N15" s="1250"/>
      <c r="O15" s="1248"/>
      <c r="P15" s="1249"/>
      <c r="Q15" s="1249"/>
      <c r="R15" s="1249"/>
      <c r="S15" s="1249"/>
      <c r="T15" s="1250"/>
      <c r="U15" s="1248"/>
      <c r="V15" s="1249"/>
      <c r="W15" s="1249"/>
      <c r="X15" s="1249"/>
      <c r="Y15" s="1249"/>
      <c r="Z15" s="1250"/>
      <c r="AA15" s="1248"/>
      <c r="AB15" s="1249"/>
      <c r="AC15" s="1249"/>
      <c r="AD15" s="1249"/>
      <c r="AE15" s="1250"/>
      <c r="AF15" s="1274" t="s">
        <v>467</v>
      </c>
      <c r="AG15" s="1274"/>
      <c r="AH15" s="1274"/>
      <c r="AI15" s="1274"/>
      <c r="AJ15" s="1274"/>
      <c r="AK15" s="1275"/>
      <c r="AL15" s="1278" t="s">
        <v>468</v>
      </c>
      <c r="AM15" s="1279"/>
      <c r="AN15" s="1279"/>
      <c r="AO15" s="1279"/>
      <c r="AP15" s="1279"/>
      <c r="AQ15" s="1279"/>
      <c r="AR15" s="1279"/>
      <c r="AS15" s="1279"/>
      <c r="AT15" s="1279"/>
      <c r="AU15" s="1279"/>
      <c r="AV15" s="1279"/>
      <c r="AW15" s="1279"/>
      <c r="AX15" s="1279"/>
      <c r="AY15" s="1279"/>
      <c r="AZ15" s="1280"/>
      <c r="BA15" s="1276"/>
      <c r="BB15" s="1276"/>
      <c r="BC15" s="1276"/>
      <c r="BD15" s="1276"/>
      <c r="BE15" s="1277"/>
      <c r="BF15" s="448"/>
    </row>
    <row r="16" spans="1:58" ht="21.95" customHeight="1">
      <c r="A16" s="1247"/>
      <c r="B16" s="1248"/>
      <c r="C16" s="1249"/>
      <c r="D16" s="1249"/>
      <c r="E16" s="1249"/>
      <c r="F16" s="1249"/>
      <c r="G16" s="1249"/>
      <c r="H16" s="1249"/>
      <c r="I16" s="1249"/>
      <c r="J16" s="1250"/>
      <c r="K16" s="1248"/>
      <c r="L16" s="1249"/>
      <c r="M16" s="1249"/>
      <c r="N16" s="1250"/>
      <c r="O16" s="1248"/>
      <c r="P16" s="1249"/>
      <c r="Q16" s="1249"/>
      <c r="R16" s="1249"/>
      <c r="S16" s="1249"/>
      <c r="T16" s="1250"/>
      <c r="U16" s="1248"/>
      <c r="V16" s="1249"/>
      <c r="W16" s="1249"/>
      <c r="X16" s="1249"/>
      <c r="Y16" s="1249"/>
      <c r="Z16" s="1250"/>
      <c r="AA16" s="1248"/>
      <c r="AB16" s="1249"/>
      <c r="AC16" s="1249"/>
      <c r="AD16" s="1249"/>
      <c r="AE16" s="1250"/>
      <c r="AF16" s="1287" t="s">
        <v>469</v>
      </c>
      <c r="AG16" s="1288"/>
      <c r="AH16" s="1288"/>
      <c r="AI16" s="1288"/>
      <c r="AJ16" s="1288"/>
      <c r="AK16" s="1289"/>
      <c r="AL16" s="1278" t="s">
        <v>460</v>
      </c>
      <c r="AM16" s="1279"/>
      <c r="AN16" s="1279"/>
      <c r="AO16" s="1279"/>
      <c r="AP16" s="1279"/>
      <c r="AQ16" s="1279"/>
      <c r="AR16" s="1279"/>
      <c r="AS16" s="1279"/>
      <c r="AT16" s="1279"/>
      <c r="AU16" s="1279"/>
      <c r="AV16" s="1279"/>
      <c r="AW16" s="1279"/>
      <c r="AX16" s="1279"/>
      <c r="AY16" s="1279"/>
      <c r="AZ16" s="1280"/>
      <c r="BA16" s="1287"/>
      <c r="BB16" s="1288"/>
      <c r="BC16" s="1288"/>
      <c r="BD16" s="1288"/>
      <c r="BE16" s="1290"/>
      <c r="BF16" s="448"/>
    </row>
    <row r="17" spans="1:58" ht="21.95" customHeight="1">
      <c r="A17" s="1247"/>
      <c r="B17" s="1248"/>
      <c r="C17" s="1249"/>
      <c r="D17" s="1249"/>
      <c r="E17" s="1249"/>
      <c r="F17" s="1249"/>
      <c r="G17" s="1249"/>
      <c r="H17" s="1249"/>
      <c r="I17" s="1249"/>
      <c r="J17" s="1250"/>
      <c r="K17" s="1248"/>
      <c r="L17" s="1249"/>
      <c r="M17" s="1249"/>
      <c r="N17" s="1250"/>
      <c r="O17" s="1248"/>
      <c r="P17" s="1249"/>
      <c r="Q17" s="1249"/>
      <c r="R17" s="1249"/>
      <c r="S17" s="1249"/>
      <c r="T17" s="1250"/>
      <c r="U17" s="1248"/>
      <c r="V17" s="1249"/>
      <c r="W17" s="1249"/>
      <c r="X17" s="1249"/>
      <c r="Y17" s="1249"/>
      <c r="Z17" s="1250"/>
      <c r="AA17" s="1248"/>
      <c r="AB17" s="1249"/>
      <c r="AC17" s="1249"/>
      <c r="AD17" s="1249"/>
      <c r="AE17" s="1250"/>
      <c r="AF17" s="1275" t="s">
        <v>470</v>
      </c>
      <c r="AG17" s="1276"/>
      <c r="AH17" s="1276"/>
      <c r="AI17" s="1276"/>
      <c r="AJ17" s="1276"/>
      <c r="AK17" s="1276"/>
      <c r="AL17" s="1278" t="s">
        <v>460</v>
      </c>
      <c r="AM17" s="1279"/>
      <c r="AN17" s="1279"/>
      <c r="AO17" s="1279"/>
      <c r="AP17" s="1279"/>
      <c r="AQ17" s="1279"/>
      <c r="AR17" s="1279"/>
      <c r="AS17" s="1279"/>
      <c r="AT17" s="1279"/>
      <c r="AU17" s="1279"/>
      <c r="AV17" s="1279"/>
      <c r="AW17" s="1279"/>
      <c r="AX17" s="1279"/>
      <c r="AY17" s="1279"/>
      <c r="AZ17" s="1280"/>
      <c r="BA17" s="1276"/>
      <c r="BB17" s="1276"/>
      <c r="BC17" s="1276"/>
      <c r="BD17" s="1276"/>
      <c r="BE17" s="1277"/>
      <c r="BF17" s="448"/>
    </row>
    <row r="18" spans="1:58" ht="21.95" customHeight="1">
      <c r="A18" s="1247"/>
      <c r="B18" s="1248"/>
      <c r="C18" s="1249"/>
      <c r="D18" s="1249"/>
      <c r="E18" s="1249"/>
      <c r="F18" s="1249"/>
      <c r="G18" s="1249"/>
      <c r="H18" s="1249"/>
      <c r="I18" s="1249"/>
      <c r="J18" s="1250"/>
      <c r="K18" s="1248"/>
      <c r="L18" s="1249"/>
      <c r="M18" s="1249"/>
      <c r="N18" s="1250"/>
      <c r="O18" s="1248"/>
      <c r="P18" s="1249"/>
      <c r="Q18" s="1249"/>
      <c r="R18" s="1249"/>
      <c r="S18" s="1249"/>
      <c r="T18" s="1250"/>
      <c r="U18" s="1248"/>
      <c r="V18" s="1249"/>
      <c r="W18" s="1249"/>
      <c r="X18" s="1249"/>
      <c r="Y18" s="1249"/>
      <c r="Z18" s="1250"/>
      <c r="AA18" s="1248"/>
      <c r="AB18" s="1249"/>
      <c r="AC18" s="1249"/>
      <c r="AD18" s="1249"/>
      <c r="AE18" s="1250"/>
      <c r="AF18" s="1275" t="s">
        <v>471</v>
      </c>
      <c r="AG18" s="1276"/>
      <c r="AH18" s="1276"/>
      <c r="AI18" s="1276"/>
      <c r="AJ18" s="1276"/>
      <c r="AK18" s="1276"/>
      <c r="AL18" s="1278" t="s">
        <v>472</v>
      </c>
      <c r="AM18" s="1279"/>
      <c r="AN18" s="1279"/>
      <c r="AO18" s="1279"/>
      <c r="AP18" s="1279"/>
      <c r="AQ18" s="1279"/>
      <c r="AR18" s="1279"/>
      <c r="AS18" s="1279"/>
      <c r="AT18" s="1279"/>
      <c r="AU18" s="1279"/>
      <c r="AV18" s="1279"/>
      <c r="AW18" s="1279"/>
      <c r="AX18" s="1279"/>
      <c r="AY18" s="1279"/>
      <c r="AZ18" s="1280"/>
      <c r="BA18" s="1276"/>
      <c r="BB18" s="1276"/>
      <c r="BC18" s="1276"/>
      <c r="BD18" s="1276"/>
      <c r="BE18" s="1277"/>
      <c r="BF18" s="448"/>
    </row>
    <row r="19" spans="1:58" ht="22.7" customHeight="1">
      <c r="A19" s="1247"/>
      <c r="B19" s="1248"/>
      <c r="C19" s="1249"/>
      <c r="D19" s="1249"/>
      <c r="E19" s="1249"/>
      <c r="F19" s="1249"/>
      <c r="G19" s="1249"/>
      <c r="H19" s="1249"/>
      <c r="I19" s="1249"/>
      <c r="J19" s="1250"/>
      <c r="K19" s="1248"/>
      <c r="L19" s="1249"/>
      <c r="M19" s="1249"/>
      <c r="N19" s="1250"/>
      <c r="O19" s="1248"/>
      <c r="P19" s="1249"/>
      <c r="Q19" s="1249"/>
      <c r="R19" s="1249"/>
      <c r="S19" s="1249"/>
      <c r="T19" s="1250"/>
      <c r="U19" s="1248"/>
      <c r="V19" s="1249"/>
      <c r="W19" s="1249"/>
      <c r="X19" s="1249"/>
      <c r="Y19" s="1249"/>
      <c r="Z19" s="1250"/>
      <c r="AA19" s="1248"/>
      <c r="AB19" s="1249"/>
      <c r="AC19" s="1249"/>
      <c r="AD19" s="1249"/>
      <c r="AE19" s="1250"/>
      <c r="AF19" s="1292" t="s">
        <v>473</v>
      </c>
      <c r="AG19" s="1296"/>
      <c r="AH19" s="1296"/>
      <c r="AI19" s="1296"/>
      <c r="AJ19" s="1296"/>
      <c r="AK19" s="1296"/>
      <c r="AL19" s="1298" t="s">
        <v>474</v>
      </c>
      <c r="AM19" s="1299"/>
      <c r="AN19" s="1299"/>
      <c r="AO19" s="1299"/>
      <c r="AP19" s="1299"/>
      <c r="AQ19" s="1299"/>
      <c r="AR19" s="1299"/>
      <c r="AS19" s="1299"/>
      <c r="AT19" s="1299"/>
      <c r="AU19" s="1299"/>
      <c r="AV19" s="1299"/>
      <c r="AW19" s="1299"/>
      <c r="AX19" s="1299"/>
      <c r="AY19" s="1299"/>
      <c r="AZ19" s="1300"/>
      <c r="BA19" s="1296"/>
      <c r="BB19" s="1296"/>
      <c r="BC19" s="1296"/>
      <c r="BD19" s="1296"/>
      <c r="BE19" s="1297"/>
      <c r="BF19" s="451"/>
    </row>
    <row r="20" spans="1:58" ht="21.95" customHeight="1">
      <c r="A20" s="1247"/>
      <c r="B20" s="1248"/>
      <c r="C20" s="1249"/>
      <c r="D20" s="1249"/>
      <c r="E20" s="1249"/>
      <c r="F20" s="1249"/>
      <c r="G20" s="1249"/>
      <c r="H20" s="1249"/>
      <c r="I20" s="1249"/>
      <c r="J20" s="1250"/>
      <c r="K20" s="1248"/>
      <c r="L20" s="1249"/>
      <c r="M20" s="1249"/>
      <c r="N20" s="1250"/>
      <c r="O20" s="1248"/>
      <c r="P20" s="1249"/>
      <c r="Q20" s="1249"/>
      <c r="R20" s="1249"/>
      <c r="S20" s="1249"/>
      <c r="T20" s="1250"/>
      <c r="U20" s="1248"/>
      <c r="V20" s="1249"/>
      <c r="W20" s="1249"/>
      <c r="X20" s="1249"/>
      <c r="Y20" s="1249"/>
      <c r="Z20" s="1250"/>
      <c r="AA20" s="1248"/>
      <c r="AB20" s="1249"/>
      <c r="AC20" s="1249"/>
      <c r="AD20" s="1249"/>
      <c r="AE20" s="1250"/>
      <c r="AF20" s="1275" t="s">
        <v>475</v>
      </c>
      <c r="AG20" s="1276"/>
      <c r="AH20" s="1276"/>
      <c r="AI20" s="1276"/>
      <c r="AJ20" s="1276"/>
      <c r="AK20" s="1276"/>
      <c r="AL20" s="1278" t="s">
        <v>460</v>
      </c>
      <c r="AM20" s="1279"/>
      <c r="AN20" s="1279"/>
      <c r="AO20" s="1279"/>
      <c r="AP20" s="1279"/>
      <c r="AQ20" s="1279"/>
      <c r="AR20" s="1279"/>
      <c r="AS20" s="1279"/>
      <c r="AT20" s="1279"/>
      <c r="AU20" s="1279"/>
      <c r="AV20" s="1279"/>
      <c r="AW20" s="1279"/>
      <c r="AX20" s="1279"/>
      <c r="AY20" s="1279"/>
      <c r="AZ20" s="1280"/>
      <c r="BA20" s="1276"/>
      <c r="BB20" s="1276"/>
      <c r="BC20" s="1276"/>
      <c r="BD20" s="1276"/>
      <c r="BE20" s="1277"/>
      <c r="BF20" s="448"/>
    </row>
    <row r="21" spans="1:58" ht="21.95" customHeight="1">
      <c r="A21" s="1247"/>
      <c r="B21" s="1248"/>
      <c r="C21" s="1249"/>
      <c r="D21" s="1249"/>
      <c r="E21" s="1249"/>
      <c r="F21" s="1249"/>
      <c r="G21" s="1249"/>
      <c r="H21" s="1249"/>
      <c r="I21" s="1249"/>
      <c r="J21" s="1250"/>
      <c r="K21" s="1248"/>
      <c r="L21" s="1249"/>
      <c r="M21" s="1249"/>
      <c r="N21" s="1250"/>
      <c r="O21" s="1248"/>
      <c r="P21" s="1249"/>
      <c r="Q21" s="1249"/>
      <c r="R21" s="1249"/>
      <c r="S21" s="1249"/>
      <c r="T21" s="1250"/>
      <c r="U21" s="1248"/>
      <c r="V21" s="1249"/>
      <c r="W21" s="1249"/>
      <c r="X21" s="1249"/>
      <c r="Y21" s="1249"/>
      <c r="Z21" s="1250"/>
      <c r="AA21" s="1248"/>
      <c r="AB21" s="1249"/>
      <c r="AC21" s="1249"/>
      <c r="AD21" s="1249"/>
      <c r="AE21" s="1250"/>
      <c r="AF21" s="1291" t="s">
        <v>476</v>
      </c>
      <c r="AG21" s="1291"/>
      <c r="AH21" s="1291"/>
      <c r="AI21" s="1291"/>
      <c r="AJ21" s="1291"/>
      <c r="AK21" s="1292"/>
      <c r="AL21" s="1293" t="s">
        <v>460</v>
      </c>
      <c r="AM21" s="1294"/>
      <c r="AN21" s="1294"/>
      <c r="AO21" s="1294"/>
      <c r="AP21" s="1294"/>
      <c r="AQ21" s="1294"/>
      <c r="AR21" s="1294"/>
      <c r="AS21" s="1294"/>
      <c r="AT21" s="1294"/>
      <c r="AU21" s="1294"/>
      <c r="AV21" s="1294"/>
      <c r="AW21" s="1294"/>
      <c r="AX21" s="1294"/>
      <c r="AY21" s="1294"/>
      <c r="AZ21" s="1295"/>
      <c r="BA21" s="1296"/>
      <c r="BB21" s="1296"/>
      <c r="BC21" s="1296"/>
      <c r="BD21" s="1296"/>
      <c r="BE21" s="1297"/>
      <c r="BF21" s="451"/>
    </row>
    <row r="22" spans="1:58" ht="21.95" customHeight="1">
      <c r="A22" s="1247"/>
      <c r="B22" s="1248"/>
      <c r="C22" s="1249"/>
      <c r="D22" s="1249"/>
      <c r="E22" s="1249"/>
      <c r="F22" s="1249"/>
      <c r="G22" s="1249"/>
      <c r="H22" s="1249"/>
      <c r="I22" s="1249"/>
      <c r="J22" s="1250"/>
      <c r="K22" s="1248"/>
      <c r="L22" s="1249"/>
      <c r="M22" s="1249"/>
      <c r="N22" s="1250"/>
      <c r="O22" s="1248"/>
      <c r="P22" s="1249"/>
      <c r="Q22" s="1249"/>
      <c r="R22" s="1249"/>
      <c r="S22" s="1249"/>
      <c r="T22" s="1250"/>
      <c r="U22" s="1248"/>
      <c r="V22" s="1249"/>
      <c r="W22" s="1249"/>
      <c r="X22" s="1249"/>
      <c r="Y22" s="1249"/>
      <c r="Z22" s="1250"/>
      <c r="AA22" s="1248"/>
      <c r="AB22" s="1249"/>
      <c r="AC22" s="1249"/>
      <c r="AD22" s="1249"/>
      <c r="AE22" s="1250"/>
      <c r="AF22" s="1291" t="s">
        <v>477</v>
      </c>
      <c r="AG22" s="1291"/>
      <c r="AH22" s="1291"/>
      <c r="AI22" s="1291"/>
      <c r="AJ22" s="1291"/>
      <c r="AK22" s="1292"/>
      <c r="AL22" s="1257" t="s">
        <v>460</v>
      </c>
      <c r="AM22" s="1258"/>
      <c r="AN22" s="1258"/>
      <c r="AO22" s="1258"/>
      <c r="AP22" s="1258"/>
      <c r="AQ22" s="1258"/>
      <c r="AR22" s="1258"/>
      <c r="AS22" s="1258"/>
      <c r="AT22" s="1258"/>
      <c r="AU22" s="1258"/>
      <c r="AV22" s="1258"/>
      <c r="AW22" s="1258"/>
      <c r="AX22" s="1258"/>
      <c r="AY22" s="1258"/>
      <c r="AZ22" s="1259"/>
      <c r="BA22" s="1276"/>
      <c r="BB22" s="1276"/>
      <c r="BC22" s="1276"/>
      <c r="BD22" s="1276"/>
      <c r="BE22" s="1277"/>
      <c r="BF22" s="448"/>
    </row>
    <row r="23" spans="1:58" ht="21.95" customHeight="1">
      <c r="A23" s="1247"/>
      <c r="B23" s="1248"/>
      <c r="C23" s="1249"/>
      <c r="D23" s="1249"/>
      <c r="E23" s="1249"/>
      <c r="F23" s="1249"/>
      <c r="G23" s="1249"/>
      <c r="H23" s="1249"/>
      <c r="I23" s="1249"/>
      <c r="J23" s="1250"/>
      <c r="K23" s="1248"/>
      <c r="L23" s="1249"/>
      <c r="M23" s="1249"/>
      <c r="N23" s="1250"/>
      <c r="O23" s="1248"/>
      <c r="P23" s="1249"/>
      <c r="Q23" s="1249"/>
      <c r="R23" s="1249"/>
      <c r="S23" s="1249"/>
      <c r="T23" s="1250"/>
      <c r="U23" s="1248"/>
      <c r="V23" s="1249"/>
      <c r="W23" s="1249"/>
      <c r="X23" s="1249"/>
      <c r="Y23" s="1249"/>
      <c r="Z23" s="1250"/>
      <c r="AA23" s="1248"/>
      <c r="AB23" s="1249"/>
      <c r="AC23" s="1249"/>
      <c r="AD23" s="1249"/>
      <c r="AE23" s="1250"/>
      <c r="AF23" s="1275" t="s">
        <v>478</v>
      </c>
      <c r="AG23" s="1276"/>
      <c r="AH23" s="1276"/>
      <c r="AI23" s="1276"/>
      <c r="AJ23" s="1276"/>
      <c r="AK23" s="1276"/>
      <c r="AL23" s="1278" t="s">
        <v>460</v>
      </c>
      <c r="AM23" s="1279"/>
      <c r="AN23" s="1279"/>
      <c r="AO23" s="1279"/>
      <c r="AP23" s="1279"/>
      <c r="AQ23" s="1279"/>
      <c r="AR23" s="1279"/>
      <c r="AS23" s="1279"/>
      <c r="AT23" s="1279"/>
      <c r="AU23" s="1279"/>
      <c r="AV23" s="1279"/>
      <c r="AW23" s="1279"/>
      <c r="AX23" s="1279"/>
      <c r="AY23" s="1279"/>
      <c r="AZ23" s="1280"/>
      <c r="BA23" s="1276"/>
      <c r="BB23" s="1276"/>
      <c r="BC23" s="1276"/>
      <c r="BD23" s="1276"/>
      <c r="BE23" s="1277"/>
      <c r="BF23" s="448"/>
    </row>
    <row r="24" spans="1:58" ht="21.95" customHeight="1">
      <c r="A24" s="1247"/>
      <c r="B24" s="1248"/>
      <c r="C24" s="1249"/>
      <c r="D24" s="1249"/>
      <c r="E24" s="1249"/>
      <c r="F24" s="1249"/>
      <c r="G24" s="1249"/>
      <c r="H24" s="1249"/>
      <c r="I24" s="1249"/>
      <c r="J24" s="1250"/>
      <c r="K24" s="1248"/>
      <c r="L24" s="1249"/>
      <c r="M24" s="1249"/>
      <c r="N24" s="1250"/>
      <c r="O24" s="1248"/>
      <c r="P24" s="1249"/>
      <c r="Q24" s="1249"/>
      <c r="R24" s="1249"/>
      <c r="S24" s="1249"/>
      <c r="T24" s="1250"/>
      <c r="U24" s="1248"/>
      <c r="V24" s="1249"/>
      <c r="W24" s="1249"/>
      <c r="X24" s="1249"/>
      <c r="Y24" s="1249"/>
      <c r="Z24" s="1250"/>
      <c r="AA24" s="1248"/>
      <c r="AB24" s="1249"/>
      <c r="AC24" s="1249"/>
      <c r="AD24" s="1249"/>
      <c r="AE24" s="1250"/>
      <c r="AF24" s="1275" t="s">
        <v>479</v>
      </c>
      <c r="AG24" s="1276"/>
      <c r="AH24" s="1276"/>
      <c r="AI24" s="1276"/>
      <c r="AJ24" s="1276"/>
      <c r="AK24" s="1276"/>
      <c r="AL24" s="1278" t="s">
        <v>460</v>
      </c>
      <c r="AM24" s="1279"/>
      <c r="AN24" s="1279"/>
      <c r="AO24" s="1279"/>
      <c r="AP24" s="1279"/>
      <c r="AQ24" s="1279"/>
      <c r="AR24" s="1279"/>
      <c r="AS24" s="1279"/>
      <c r="AT24" s="1279"/>
      <c r="AU24" s="1279"/>
      <c r="AV24" s="1279"/>
      <c r="AW24" s="1279"/>
      <c r="AX24" s="1279"/>
      <c r="AY24" s="1279"/>
      <c r="AZ24" s="1280"/>
      <c r="BA24" s="1276"/>
      <c r="BB24" s="1276"/>
      <c r="BC24" s="1276"/>
      <c r="BD24" s="1276"/>
      <c r="BE24" s="1277"/>
      <c r="BF24" s="448"/>
    </row>
    <row r="25" spans="1:58" ht="21.95" customHeight="1">
      <c r="A25" s="1247"/>
      <c r="B25" s="1248"/>
      <c r="C25" s="1249"/>
      <c r="D25" s="1249"/>
      <c r="E25" s="1249"/>
      <c r="F25" s="1249"/>
      <c r="G25" s="1249"/>
      <c r="H25" s="1249"/>
      <c r="I25" s="1249"/>
      <c r="J25" s="1250"/>
      <c r="K25" s="1248"/>
      <c r="L25" s="1249"/>
      <c r="M25" s="1249"/>
      <c r="N25" s="1250"/>
      <c r="O25" s="1248"/>
      <c r="P25" s="1249"/>
      <c r="Q25" s="1249"/>
      <c r="R25" s="1249"/>
      <c r="S25" s="1249"/>
      <c r="T25" s="1250"/>
      <c r="U25" s="1248"/>
      <c r="V25" s="1249"/>
      <c r="W25" s="1249"/>
      <c r="X25" s="1249"/>
      <c r="Y25" s="1249"/>
      <c r="Z25" s="1250"/>
      <c r="AA25" s="1248"/>
      <c r="AB25" s="1249"/>
      <c r="AC25" s="1249"/>
      <c r="AD25" s="1249"/>
      <c r="AE25" s="1250"/>
      <c r="AF25" s="1275" t="s">
        <v>480</v>
      </c>
      <c r="AG25" s="1276"/>
      <c r="AH25" s="1276"/>
      <c r="AI25" s="1276"/>
      <c r="AJ25" s="1276"/>
      <c r="AK25" s="1276"/>
      <c r="AL25" s="1278" t="s">
        <v>460</v>
      </c>
      <c r="AM25" s="1279"/>
      <c r="AN25" s="1279"/>
      <c r="AO25" s="1279"/>
      <c r="AP25" s="1279"/>
      <c r="AQ25" s="1279"/>
      <c r="AR25" s="1279"/>
      <c r="AS25" s="1279"/>
      <c r="AT25" s="1279"/>
      <c r="AU25" s="1279"/>
      <c r="AV25" s="1279"/>
      <c r="AW25" s="1279"/>
      <c r="AX25" s="1279"/>
      <c r="AY25" s="1279"/>
      <c r="AZ25" s="1280"/>
      <c r="BA25" s="1276"/>
      <c r="BB25" s="1276"/>
      <c r="BC25" s="1276"/>
      <c r="BD25" s="1276"/>
      <c r="BE25" s="1277"/>
      <c r="BF25" s="448"/>
    </row>
    <row r="26" spans="1:58" ht="21.95" customHeight="1">
      <c r="A26" s="1247"/>
      <c r="B26" s="1248"/>
      <c r="C26" s="1249"/>
      <c r="D26" s="1249"/>
      <c r="E26" s="1249"/>
      <c r="F26" s="1249"/>
      <c r="G26" s="1249"/>
      <c r="H26" s="1249"/>
      <c r="I26" s="1249"/>
      <c r="J26" s="1250"/>
      <c r="K26" s="1248"/>
      <c r="L26" s="1249"/>
      <c r="M26" s="1249"/>
      <c r="N26" s="1250"/>
      <c r="O26" s="1248"/>
      <c r="P26" s="1249"/>
      <c r="Q26" s="1249"/>
      <c r="R26" s="1249"/>
      <c r="S26" s="1249"/>
      <c r="T26" s="1250"/>
      <c r="U26" s="1248"/>
      <c r="V26" s="1249"/>
      <c r="W26" s="1249"/>
      <c r="X26" s="1249"/>
      <c r="Y26" s="1249"/>
      <c r="Z26" s="1250"/>
      <c r="AA26" s="1248"/>
      <c r="AB26" s="1249"/>
      <c r="AC26" s="1249"/>
      <c r="AD26" s="1249"/>
      <c r="AE26" s="1250"/>
      <c r="AF26" s="1275" t="s">
        <v>481</v>
      </c>
      <c r="AG26" s="1276"/>
      <c r="AH26" s="1276"/>
      <c r="AI26" s="1276"/>
      <c r="AJ26" s="1276"/>
      <c r="AK26" s="1276"/>
      <c r="AL26" s="1278" t="s">
        <v>482</v>
      </c>
      <c r="AM26" s="1279"/>
      <c r="AN26" s="1279"/>
      <c r="AO26" s="1279"/>
      <c r="AP26" s="1279"/>
      <c r="AQ26" s="1279"/>
      <c r="AR26" s="1279"/>
      <c r="AS26" s="1279"/>
      <c r="AT26" s="1279"/>
      <c r="AU26" s="1279"/>
      <c r="AV26" s="1279"/>
      <c r="AW26" s="1279"/>
      <c r="AX26" s="1279"/>
      <c r="AY26" s="1279"/>
      <c r="AZ26" s="1280"/>
      <c r="BA26" s="1276"/>
      <c r="BB26" s="1276"/>
      <c r="BC26" s="1276"/>
      <c r="BD26" s="1276"/>
      <c r="BE26" s="1277"/>
      <c r="BF26" s="448"/>
    </row>
    <row r="27" spans="1:58" ht="21.95" customHeight="1">
      <c r="A27" s="1247"/>
      <c r="B27" s="1248"/>
      <c r="C27" s="1249"/>
      <c r="D27" s="1249"/>
      <c r="E27" s="1249"/>
      <c r="F27" s="1249"/>
      <c r="G27" s="1249"/>
      <c r="H27" s="1249"/>
      <c r="I27" s="1249"/>
      <c r="J27" s="1250"/>
      <c r="K27" s="1248"/>
      <c r="L27" s="1249"/>
      <c r="M27" s="1249"/>
      <c r="N27" s="1250"/>
      <c r="O27" s="1248"/>
      <c r="P27" s="1249"/>
      <c r="Q27" s="1249"/>
      <c r="R27" s="1249"/>
      <c r="S27" s="1249"/>
      <c r="T27" s="1250"/>
      <c r="U27" s="1248"/>
      <c r="V27" s="1249"/>
      <c r="W27" s="1249"/>
      <c r="X27" s="1249"/>
      <c r="Y27" s="1249"/>
      <c r="Z27" s="1250"/>
      <c r="AA27" s="1248"/>
      <c r="AB27" s="1249"/>
      <c r="AC27" s="1249"/>
      <c r="AD27" s="1249"/>
      <c r="AE27" s="1250"/>
      <c r="AF27" s="1275" t="s">
        <v>483</v>
      </c>
      <c r="AG27" s="1276"/>
      <c r="AH27" s="1276"/>
      <c r="AI27" s="1276"/>
      <c r="AJ27" s="1276"/>
      <c r="AK27" s="1276"/>
      <c r="AL27" s="1278" t="s">
        <v>460</v>
      </c>
      <c r="AM27" s="1279"/>
      <c r="AN27" s="1279"/>
      <c r="AO27" s="1279"/>
      <c r="AP27" s="1279"/>
      <c r="AQ27" s="1279"/>
      <c r="AR27" s="1279"/>
      <c r="AS27" s="1279"/>
      <c r="AT27" s="1279"/>
      <c r="AU27" s="1279"/>
      <c r="AV27" s="1279"/>
      <c r="AW27" s="1279"/>
      <c r="AX27" s="1279"/>
      <c r="AY27" s="1279"/>
      <c r="AZ27" s="1280"/>
      <c r="BA27" s="1276"/>
      <c r="BB27" s="1276"/>
      <c r="BC27" s="1276"/>
      <c r="BD27" s="1276"/>
      <c r="BE27" s="1277"/>
      <c r="BF27" s="451"/>
    </row>
    <row r="28" spans="1:58" ht="21.95" customHeight="1">
      <c r="A28" s="1247"/>
      <c r="B28" s="1248"/>
      <c r="C28" s="1249"/>
      <c r="D28" s="1249"/>
      <c r="E28" s="1249"/>
      <c r="F28" s="1249"/>
      <c r="G28" s="1249"/>
      <c r="H28" s="1249"/>
      <c r="I28" s="1249"/>
      <c r="J28" s="1250"/>
      <c r="K28" s="1248"/>
      <c r="L28" s="1249"/>
      <c r="M28" s="1249"/>
      <c r="N28" s="1250"/>
      <c r="O28" s="1248"/>
      <c r="P28" s="1249"/>
      <c r="Q28" s="1249"/>
      <c r="R28" s="1249"/>
      <c r="S28" s="1249"/>
      <c r="T28" s="1250"/>
      <c r="U28" s="1248"/>
      <c r="V28" s="1249"/>
      <c r="W28" s="1249"/>
      <c r="X28" s="1249"/>
      <c r="Y28" s="1249"/>
      <c r="Z28" s="1250"/>
      <c r="AA28" s="1248"/>
      <c r="AB28" s="1249"/>
      <c r="AC28" s="1249"/>
      <c r="AD28" s="1249"/>
      <c r="AE28" s="1250"/>
      <c r="AF28" s="1287" t="s">
        <v>484</v>
      </c>
      <c r="AG28" s="1288"/>
      <c r="AH28" s="1288"/>
      <c r="AI28" s="1288"/>
      <c r="AJ28" s="1288"/>
      <c r="AK28" s="1289"/>
      <c r="AL28" s="1278" t="s">
        <v>460</v>
      </c>
      <c r="AM28" s="1279"/>
      <c r="AN28" s="1279"/>
      <c r="AO28" s="1279"/>
      <c r="AP28" s="1279"/>
      <c r="AQ28" s="1279"/>
      <c r="AR28" s="1279"/>
      <c r="AS28" s="1279"/>
      <c r="AT28" s="1279"/>
      <c r="AU28" s="1279"/>
      <c r="AV28" s="1279"/>
      <c r="AW28" s="1279"/>
      <c r="AX28" s="1279"/>
      <c r="AY28" s="1279"/>
      <c r="AZ28" s="1280"/>
      <c r="BA28" s="1287"/>
      <c r="BB28" s="1288"/>
      <c r="BC28" s="1288"/>
      <c r="BD28" s="1288"/>
      <c r="BE28" s="1290"/>
      <c r="BF28" s="451"/>
    </row>
    <row r="29" spans="1:58" ht="21.95" customHeight="1">
      <c r="A29" s="1247"/>
      <c r="B29" s="1248"/>
      <c r="C29" s="1249"/>
      <c r="D29" s="1249"/>
      <c r="E29" s="1249"/>
      <c r="F29" s="1249"/>
      <c r="G29" s="1249"/>
      <c r="H29" s="1249"/>
      <c r="I29" s="1249"/>
      <c r="J29" s="1250"/>
      <c r="K29" s="1248"/>
      <c r="L29" s="1249"/>
      <c r="M29" s="1249"/>
      <c r="N29" s="1250"/>
      <c r="O29" s="1248"/>
      <c r="P29" s="1249"/>
      <c r="Q29" s="1249"/>
      <c r="R29" s="1249"/>
      <c r="S29" s="1249"/>
      <c r="T29" s="1250"/>
      <c r="U29" s="1248"/>
      <c r="V29" s="1249"/>
      <c r="W29" s="1249"/>
      <c r="X29" s="1249"/>
      <c r="Y29" s="1249"/>
      <c r="Z29" s="1250"/>
      <c r="AA29" s="1248"/>
      <c r="AB29" s="1249"/>
      <c r="AC29" s="1249"/>
      <c r="AD29" s="1249"/>
      <c r="AE29" s="1250"/>
      <c r="AF29" s="1287" t="s">
        <v>485</v>
      </c>
      <c r="AG29" s="1288"/>
      <c r="AH29" s="1288"/>
      <c r="AI29" s="1288"/>
      <c r="AJ29" s="1288"/>
      <c r="AK29" s="1289"/>
      <c r="AL29" s="1278" t="s">
        <v>486</v>
      </c>
      <c r="AM29" s="1279"/>
      <c r="AN29" s="1279"/>
      <c r="AO29" s="1279"/>
      <c r="AP29" s="1279"/>
      <c r="AQ29" s="1279"/>
      <c r="AR29" s="1279"/>
      <c r="AS29" s="1279"/>
      <c r="AT29" s="1279"/>
      <c r="AU29" s="1279"/>
      <c r="AV29" s="1279"/>
      <c r="AW29" s="1279"/>
      <c r="AX29" s="1279"/>
      <c r="AY29" s="1279"/>
      <c r="AZ29" s="1280"/>
      <c r="BA29" s="1287"/>
      <c r="BB29" s="1288"/>
      <c r="BC29" s="1288"/>
      <c r="BD29" s="1288"/>
      <c r="BE29" s="1290"/>
      <c r="BF29" s="448"/>
    </row>
    <row r="30" spans="1:58" ht="21.95" customHeight="1">
      <c r="A30" s="1247"/>
      <c r="B30" s="1248"/>
      <c r="C30" s="1249"/>
      <c r="D30" s="1249"/>
      <c r="E30" s="1249"/>
      <c r="F30" s="1249"/>
      <c r="G30" s="1249"/>
      <c r="H30" s="1249"/>
      <c r="I30" s="1249"/>
      <c r="J30" s="1250"/>
      <c r="K30" s="1248"/>
      <c r="L30" s="1249"/>
      <c r="M30" s="1249"/>
      <c r="N30" s="1250"/>
      <c r="O30" s="1248"/>
      <c r="P30" s="1249"/>
      <c r="Q30" s="1249"/>
      <c r="R30" s="1249"/>
      <c r="S30" s="1249"/>
      <c r="T30" s="1250"/>
      <c r="U30" s="1248"/>
      <c r="V30" s="1249"/>
      <c r="W30" s="1249"/>
      <c r="X30" s="1249"/>
      <c r="Y30" s="1249"/>
      <c r="Z30" s="1250"/>
      <c r="AA30" s="1248"/>
      <c r="AB30" s="1249"/>
      <c r="AC30" s="1249"/>
      <c r="AD30" s="1249"/>
      <c r="AE30" s="1250"/>
      <c r="AF30" s="1274" t="s">
        <v>487</v>
      </c>
      <c r="AG30" s="1274"/>
      <c r="AH30" s="1274"/>
      <c r="AI30" s="1274"/>
      <c r="AJ30" s="1274"/>
      <c r="AK30" s="1275"/>
      <c r="AL30" s="1257" t="s">
        <v>460</v>
      </c>
      <c r="AM30" s="1258"/>
      <c r="AN30" s="1258"/>
      <c r="AO30" s="1258"/>
      <c r="AP30" s="1258"/>
      <c r="AQ30" s="1258"/>
      <c r="AR30" s="1258"/>
      <c r="AS30" s="1258"/>
      <c r="AT30" s="1258"/>
      <c r="AU30" s="1258"/>
      <c r="AV30" s="1258"/>
      <c r="AW30" s="1258"/>
      <c r="AX30" s="1258"/>
      <c r="AY30" s="1258"/>
      <c r="AZ30" s="1259"/>
      <c r="BA30" s="1276"/>
      <c r="BB30" s="1276"/>
      <c r="BC30" s="1276"/>
      <c r="BD30" s="1276"/>
      <c r="BE30" s="1277"/>
      <c r="BF30" s="448"/>
    </row>
    <row r="31" spans="1:58" ht="21.75" customHeight="1">
      <c r="A31" s="1247"/>
      <c r="B31" s="1248"/>
      <c r="C31" s="1249"/>
      <c r="D31" s="1249"/>
      <c r="E31" s="1249"/>
      <c r="F31" s="1249"/>
      <c r="G31" s="1249"/>
      <c r="H31" s="1249"/>
      <c r="I31" s="1249"/>
      <c r="J31" s="1250"/>
      <c r="K31" s="1248"/>
      <c r="L31" s="1249"/>
      <c r="M31" s="1249"/>
      <c r="N31" s="1250"/>
      <c r="O31" s="1248"/>
      <c r="P31" s="1249"/>
      <c r="Q31" s="1249"/>
      <c r="R31" s="1249"/>
      <c r="S31" s="1249"/>
      <c r="T31" s="1250"/>
      <c r="U31" s="1248"/>
      <c r="V31" s="1249"/>
      <c r="W31" s="1249"/>
      <c r="X31" s="1249"/>
      <c r="Y31" s="1249"/>
      <c r="Z31" s="1250"/>
      <c r="AA31" s="1248"/>
      <c r="AB31" s="1249"/>
      <c r="AC31" s="1249"/>
      <c r="AD31" s="1249"/>
      <c r="AE31" s="1250"/>
      <c r="AF31" s="1274" t="s">
        <v>488</v>
      </c>
      <c r="AG31" s="1274"/>
      <c r="AH31" s="1274"/>
      <c r="AI31" s="1274"/>
      <c r="AJ31" s="1274"/>
      <c r="AK31" s="1275"/>
      <c r="AL31" s="1257" t="s">
        <v>460</v>
      </c>
      <c r="AM31" s="1258"/>
      <c r="AN31" s="1258"/>
      <c r="AO31" s="1258"/>
      <c r="AP31" s="1258"/>
      <c r="AQ31" s="1258"/>
      <c r="AR31" s="1258"/>
      <c r="AS31" s="1258"/>
      <c r="AT31" s="1258"/>
      <c r="AU31" s="1258"/>
      <c r="AV31" s="1258"/>
      <c r="AW31" s="1258"/>
      <c r="AX31" s="1258"/>
      <c r="AY31" s="1258"/>
      <c r="AZ31" s="1259"/>
      <c r="BA31" s="1308"/>
      <c r="BB31" s="1301"/>
      <c r="BC31" s="1301"/>
      <c r="BD31" s="1301"/>
      <c r="BE31" s="1310"/>
      <c r="BF31" s="448"/>
    </row>
    <row r="32" spans="1:58" ht="21" customHeight="1">
      <c r="A32" s="1247"/>
      <c r="B32" s="1248"/>
      <c r="C32" s="1249"/>
      <c r="D32" s="1249"/>
      <c r="E32" s="1249"/>
      <c r="F32" s="1249"/>
      <c r="G32" s="1249"/>
      <c r="H32" s="1249"/>
      <c r="I32" s="1249"/>
      <c r="J32" s="1250"/>
      <c r="K32" s="1248"/>
      <c r="L32" s="1249"/>
      <c r="M32" s="1249"/>
      <c r="N32" s="1250"/>
      <c r="O32" s="1248"/>
      <c r="P32" s="1249"/>
      <c r="Q32" s="1249"/>
      <c r="R32" s="1249"/>
      <c r="S32" s="1249"/>
      <c r="T32" s="1250"/>
      <c r="U32" s="1248"/>
      <c r="V32" s="1249"/>
      <c r="W32" s="1249"/>
      <c r="X32" s="1249"/>
      <c r="Y32" s="1249"/>
      <c r="Z32" s="1250"/>
      <c r="AA32" s="1248"/>
      <c r="AB32" s="1249"/>
      <c r="AC32" s="1249"/>
      <c r="AD32" s="1249"/>
      <c r="AE32" s="1250"/>
      <c r="AF32" s="1308" t="s">
        <v>489</v>
      </c>
      <c r="AG32" s="1274"/>
      <c r="AH32" s="1274"/>
      <c r="AI32" s="1274"/>
      <c r="AJ32" s="1274"/>
      <c r="AK32" s="1275"/>
      <c r="AL32" s="1257" t="s">
        <v>460</v>
      </c>
      <c r="AM32" s="1258"/>
      <c r="AN32" s="1258"/>
      <c r="AO32" s="1258"/>
      <c r="AP32" s="1258"/>
      <c r="AQ32" s="1258"/>
      <c r="AR32" s="1258"/>
      <c r="AS32" s="1258"/>
      <c r="AT32" s="1258"/>
      <c r="AU32" s="1258"/>
      <c r="AV32" s="1258"/>
      <c r="AW32" s="1258"/>
      <c r="AX32" s="1258"/>
      <c r="AY32" s="1258"/>
      <c r="AZ32" s="1259"/>
      <c r="BA32" s="1308"/>
      <c r="BB32" s="1274"/>
      <c r="BC32" s="1274"/>
      <c r="BD32" s="1274"/>
      <c r="BE32" s="1309"/>
      <c r="BF32" s="448"/>
    </row>
    <row r="33" spans="1:58" ht="99.75" customHeight="1">
      <c r="A33" s="1247"/>
      <c r="B33" s="1248"/>
      <c r="C33" s="1249"/>
      <c r="D33" s="1249"/>
      <c r="E33" s="1249"/>
      <c r="F33" s="1249"/>
      <c r="G33" s="1249"/>
      <c r="H33" s="1249"/>
      <c r="I33" s="1249"/>
      <c r="J33" s="1250"/>
      <c r="K33" s="1248"/>
      <c r="L33" s="1249"/>
      <c r="M33" s="1249"/>
      <c r="N33" s="1250"/>
      <c r="O33" s="1248"/>
      <c r="P33" s="1249"/>
      <c r="Q33" s="1249"/>
      <c r="R33" s="1249"/>
      <c r="S33" s="1249"/>
      <c r="T33" s="1250"/>
      <c r="U33" s="1248"/>
      <c r="V33" s="1249"/>
      <c r="W33" s="1249"/>
      <c r="X33" s="1249"/>
      <c r="Y33" s="1249"/>
      <c r="Z33" s="1250"/>
      <c r="AA33" s="1248"/>
      <c r="AB33" s="1249"/>
      <c r="AC33" s="1249"/>
      <c r="AD33" s="1249"/>
      <c r="AE33" s="1250"/>
      <c r="AF33" s="1274" t="s">
        <v>490</v>
      </c>
      <c r="AG33" s="1301"/>
      <c r="AH33" s="1301"/>
      <c r="AI33" s="1301"/>
      <c r="AJ33" s="1301"/>
      <c r="AK33" s="1302"/>
      <c r="AL33" s="1303" t="s">
        <v>491</v>
      </c>
      <c r="AM33" s="1304"/>
      <c r="AN33" s="1304"/>
      <c r="AO33" s="1304"/>
      <c r="AP33" s="1304"/>
      <c r="AQ33" s="1304"/>
      <c r="AR33" s="1304"/>
      <c r="AS33" s="1304"/>
      <c r="AT33" s="1304"/>
      <c r="AU33" s="1304"/>
      <c r="AV33" s="1304"/>
      <c r="AW33" s="1304"/>
      <c r="AX33" s="1304"/>
      <c r="AY33" s="1304"/>
      <c r="AZ33" s="1305"/>
      <c r="BA33" s="1276"/>
      <c r="BB33" s="1306"/>
      <c r="BC33" s="1306"/>
      <c r="BD33" s="1306"/>
      <c r="BE33" s="1307"/>
      <c r="BF33" s="448"/>
    </row>
    <row r="34" spans="1:58" ht="21.95" customHeight="1">
      <c r="A34" s="1247"/>
      <c r="B34" s="1248"/>
      <c r="C34" s="1249"/>
      <c r="D34" s="1249"/>
      <c r="E34" s="1249"/>
      <c r="F34" s="1249"/>
      <c r="G34" s="1249"/>
      <c r="H34" s="1249"/>
      <c r="I34" s="1249"/>
      <c r="J34" s="1250"/>
      <c r="K34" s="1248"/>
      <c r="L34" s="1249"/>
      <c r="M34" s="1249"/>
      <c r="N34" s="1250"/>
      <c r="O34" s="1248"/>
      <c r="P34" s="1249"/>
      <c r="Q34" s="1249"/>
      <c r="R34" s="1249"/>
      <c r="S34" s="1249"/>
      <c r="T34" s="1250"/>
      <c r="U34" s="1248"/>
      <c r="V34" s="1249"/>
      <c r="W34" s="1249"/>
      <c r="X34" s="1249"/>
      <c r="Y34" s="1249"/>
      <c r="Z34" s="1250"/>
      <c r="AA34" s="1248"/>
      <c r="AB34" s="1249"/>
      <c r="AC34" s="1249"/>
      <c r="AD34" s="1249"/>
      <c r="AE34" s="1250"/>
      <c r="AF34" s="1308" t="s">
        <v>492</v>
      </c>
      <c r="AG34" s="1274"/>
      <c r="AH34" s="1274"/>
      <c r="AI34" s="1274"/>
      <c r="AJ34" s="1274"/>
      <c r="AK34" s="1275"/>
      <c r="AL34" s="1257" t="s">
        <v>493</v>
      </c>
      <c r="AM34" s="1258"/>
      <c r="AN34" s="1258"/>
      <c r="AO34" s="1258"/>
      <c r="AP34" s="1258"/>
      <c r="AQ34" s="1258"/>
      <c r="AR34" s="1258"/>
      <c r="AS34" s="1258"/>
      <c r="AT34" s="1258"/>
      <c r="AU34" s="1258"/>
      <c r="AV34" s="1258"/>
      <c r="AW34" s="1258"/>
      <c r="AX34" s="1258"/>
      <c r="AY34" s="1258"/>
      <c r="AZ34" s="1259"/>
      <c r="BA34" s="1308"/>
      <c r="BB34" s="1274"/>
      <c r="BC34" s="1274"/>
      <c r="BD34" s="1274"/>
      <c r="BE34" s="1309"/>
      <c r="BF34" s="448"/>
    </row>
    <row r="35" spans="1:58" ht="21.95" customHeight="1">
      <c r="A35" s="1247"/>
      <c r="B35" s="1248"/>
      <c r="C35" s="1249"/>
      <c r="D35" s="1249"/>
      <c r="E35" s="1249"/>
      <c r="F35" s="1249"/>
      <c r="G35" s="1249"/>
      <c r="H35" s="1249"/>
      <c r="I35" s="1249"/>
      <c r="J35" s="1250"/>
      <c r="K35" s="1248"/>
      <c r="L35" s="1249"/>
      <c r="M35" s="1249"/>
      <c r="N35" s="1250"/>
      <c r="O35" s="1248"/>
      <c r="P35" s="1249"/>
      <c r="Q35" s="1249"/>
      <c r="R35" s="1249"/>
      <c r="S35" s="1249"/>
      <c r="T35" s="1250"/>
      <c r="U35" s="1248"/>
      <c r="V35" s="1249"/>
      <c r="W35" s="1249"/>
      <c r="X35" s="1249"/>
      <c r="Y35" s="1249"/>
      <c r="Z35" s="1250"/>
      <c r="AA35" s="1248"/>
      <c r="AB35" s="1249"/>
      <c r="AC35" s="1249"/>
      <c r="AD35" s="1249"/>
      <c r="AE35" s="1250"/>
      <c r="AF35" s="1274" t="s">
        <v>494</v>
      </c>
      <c r="AG35" s="1274"/>
      <c r="AH35" s="1274"/>
      <c r="AI35" s="1274"/>
      <c r="AJ35" s="1274"/>
      <c r="AK35" s="1275"/>
      <c r="AL35" s="1257" t="s">
        <v>495</v>
      </c>
      <c r="AM35" s="1258"/>
      <c r="AN35" s="1258"/>
      <c r="AO35" s="1258"/>
      <c r="AP35" s="1258"/>
      <c r="AQ35" s="1258"/>
      <c r="AR35" s="1258"/>
      <c r="AS35" s="1258"/>
      <c r="AT35" s="1258"/>
      <c r="AU35" s="1258"/>
      <c r="AV35" s="1258"/>
      <c r="AW35" s="1258"/>
      <c r="AX35" s="1258"/>
      <c r="AY35" s="1258"/>
      <c r="AZ35" s="1259"/>
      <c r="BA35" s="1276"/>
      <c r="BB35" s="1276"/>
      <c r="BC35" s="1276"/>
      <c r="BD35" s="1276"/>
      <c r="BE35" s="1277"/>
      <c r="BF35" s="448"/>
    </row>
    <row r="36" spans="1:58" ht="21.95" customHeight="1">
      <c r="A36" s="1247"/>
      <c r="B36" s="1248"/>
      <c r="C36" s="1249"/>
      <c r="D36" s="1249"/>
      <c r="E36" s="1249"/>
      <c r="F36" s="1249"/>
      <c r="G36" s="1249"/>
      <c r="H36" s="1249"/>
      <c r="I36" s="1249"/>
      <c r="J36" s="1250"/>
      <c r="K36" s="1248"/>
      <c r="L36" s="1249"/>
      <c r="M36" s="1249"/>
      <c r="N36" s="1250"/>
      <c r="O36" s="1248"/>
      <c r="P36" s="1249"/>
      <c r="Q36" s="1249"/>
      <c r="R36" s="1249"/>
      <c r="S36" s="1249"/>
      <c r="T36" s="1250"/>
      <c r="U36" s="1248"/>
      <c r="V36" s="1249"/>
      <c r="W36" s="1249"/>
      <c r="X36" s="1249"/>
      <c r="Y36" s="1249"/>
      <c r="Z36" s="1250"/>
      <c r="AA36" s="1248"/>
      <c r="AB36" s="1249"/>
      <c r="AC36" s="1249"/>
      <c r="AD36" s="1249"/>
      <c r="AE36" s="1250"/>
      <c r="AF36" s="1274" t="s">
        <v>496</v>
      </c>
      <c r="AG36" s="1274"/>
      <c r="AH36" s="1274"/>
      <c r="AI36" s="1274"/>
      <c r="AJ36" s="1274"/>
      <c r="AK36" s="1275"/>
      <c r="AL36" s="1257" t="s">
        <v>495</v>
      </c>
      <c r="AM36" s="1258"/>
      <c r="AN36" s="1258"/>
      <c r="AO36" s="1258"/>
      <c r="AP36" s="1258"/>
      <c r="AQ36" s="1258"/>
      <c r="AR36" s="1258"/>
      <c r="AS36" s="1258"/>
      <c r="AT36" s="1258"/>
      <c r="AU36" s="1258"/>
      <c r="AV36" s="1258"/>
      <c r="AW36" s="1258"/>
      <c r="AX36" s="1258"/>
      <c r="AY36" s="1258"/>
      <c r="AZ36" s="1259"/>
      <c r="BA36" s="1276"/>
      <c r="BB36" s="1276"/>
      <c r="BC36" s="1276"/>
      <c r="BD36" s="1276"/>
      <c r="BE36" s="1277"/>
      <c r="BF36" s="451"/>
    </row>
    <row r="37" spans="1:58" ht="21.95" customHeight="1">
      <c r="A37" s="1247"/>
      <c r="B37" s="1248"/>
      <c r="C37" s="1249"/>
      <c r="D37" s="1249"/>
      <c r="E37" s="1249"/>
      <c r="F37" s="1249"/>
      <c r="G37" s="1249"/>
      <c r="H37" s="1249"/>
      <c r="I37" s="1249"/>
      <c r="J37" s="1250"/>
      <c r="K37" s="1248"/>
      <c r="L37" s="1249"/>
      <c r="M37" s="1249"/>
      <c r="N37" s="1250"/>
      <c r="O37" s="1248"/>
      <c r="P37" s="1249"/>
      <c r="Q37" s="1249"/>
      <c r="R37" s="1249"/>
      <c r="S37" s="1249"/>
      <c r="T37" s="1250"/>
      <c r="U37" s="1248"/>
      <c r="V37" s="1249"/>
      <c r="W37" s="1249"/>
      <c r="X37" s="1249"/>
      <c r="Y37" s="1249"/>
      <c r="Z37" s="1250"/>
      <c r="AA37" s="1248"/>
      <c r="AB37" s="1249"/>
      <c r="AC37" s="1249"/>
      <c r="AD37" s="1249"/>
      <c r="AE37" s="1250"/>
      <c r="AF37" s="1291" t="s">
        <v>497</v>
      </c>
      <c r="AG37" s="1291"/>
      <c r="AH37" s="1291"/>
      <c r="AI37" s="1291"/>
      <c r="AJ37" s="1291"/>
      <c r="AK37" s="1292"/>
      <c r="AL37" s="1257" t="s">
        <v>460</v>
      </c>
      <c r="AM37" s="1258"/>
      <c r="AN37" s="1258"/>
      <c r="AO37" s="1258"/>
      <c r="AP37" s="1258"/>
      <c r="AQ37" s="1258"/>
      <c r="AR37" s="1258"/>
      <c r="AS37" s="1258"/>
      <c r="AT37" s="1258"/>
      <c r="AU37" s="1258"/>
      <c r="AV37" s="1258"/>
      <c r="AW37" s="1258"/>
      <c r="AX37" s="1258"/>
      <c r="AY37" s="1258"/>
      <c r="AZ37" s="1259"/>
      <c r="BA37" s="1276"/>
      <c r="BB37" s="1276"/>
      <c r="BC37" s="1276"/>
      <c r="BD37" s="1276"/>
      <c r="BE37" s="1277"/>
      <c r="BF37" s="451"/>
    </row>
    <row r="38" spans="1:58" ht="21.95" customHeight="1" thickBot="1">
      <c r="A38" s="1247"/>
      <c r="B38" s="1251"/>
      <c r="C38" s="1252"/>
      <c r="D38" s="1252"/>
      <c r="E38" s="1252"/>
      <c r="F38" s="1252"/>
      <c r="G38" s="1252"/>
      <c r="H38" s="1252"/>
      <c r="I38" s="1252"/>
      <c r="J38" s="1253"/>
      <c r="K38" s="1251"/>
      <c r="L38" s="1252"/>
      <c r="M38" s="1252"/>
      <c r="N38" s="1253"/>
      <c r="O38" s="1251"/>
      <c r="P38" s="1252"/>
      <c r="Q38" s="1252"/>
      <c r="R38" s="1252"/>
      <c r="S38" s="1252"/>
      <c r="T38" s="1253"/>
      <c r="U38" s="1251"/>
      <c r="V38" s="1252"/>
      <c r="W38" s="1252"/>
      <c r="X38" s="1252"/>
      <c r="Y38" s="1252"/>
      <c r="Z38" s="1253"/>
      <c r="AA38" s="1251"/>
      <c r="AB38" s="1252"/>
      <c r="AC38" s="1252"/>
      <c r="AD38" s="1252"/>
      <c r="AE38" s="1253"/>
      <c r="AF38" s="1308" t="s">
        <v>498</v>
      </c>
      <c r="AG38" s="1274"/>
      <c r="AH38" s="1274"/>
      <c r="AI38" s="1274"/>
      <c r="AJ38" s="1274"/>
      <c r="AK38" s="1275"/>
      <c r="AL38" s="1278" t="s">
        <v>495</v>
      </c>
      <c r="AM38" s="1279"/>
      <c r="AN38" s="1279"/>
      <c r="AO38" s="1279"/>
      <c r="AP38" s="1279"/>
      <c r="AQ38" s="1279"/>
      <c r="AR38" s="1279"/>
      <c r="AS38" s="1279"/>
      <c r="AT38" s="1279"/>
      <c r="AU38" s="1279"/>
      <c r="AV38" s="1279"/>
      <c r="AW38" s="1279"/>
      <c r="AX38" s="1279"/>
      <c r="AY38" s="1279"/>
      <c r="AZ38" s="1280"/>
      <c r="BA38" s="1276"/>
      <c r="BB38" s="1306"/>
      <c r="BC38" s="1306"/>
      <c r="BD38" s="1306"/>
      <c r="BE38" s="1307"/>
      <c r="BF38" s="452"/>
    </row>
    <row r="39" spans="1:58" ht="11.25" customHeight="1">
      <c r="A39" s="453"/>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5"/>
    </row>
    <row r="40" spans="1:58">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row>
    <row r="41" spans="1:58">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row>
    <row r="42" spans="1:58">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row>
    <row r="43" spans="1:58">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row>
    <row r="44" spans="1:58">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row>
    <row r="45" spans="1:58">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row>
    <row r="46" spans="1:58">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row>
    <row r="47" spans="1:58">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row>
    <row r="48" spans="1:58">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row>
    <row r="49" spans="3:57">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row>
    <row r="50" spans="3:57">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row>
    <row r="51" spans="3:57">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row>
    <row r="52" spans="3:57">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row>
    <row r="53" spans="3:57">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row>
    <row r="54" spans="3:57">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row>
    <row r="55" spans="3:57">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row>
    <row r="56" spans="3:57">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row>
    <row r="57" spans="3:57">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row>
    <row r="58" spans="3:57">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row>
    <row r="59" spans="3:57">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row>
    <row r="60" spans="3:57">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row>
    <row r="61" spans="3:57">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row>
    <row r="62" spans="3:57">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row>
    <row r="63" spans="3:57">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row>
    <row r="64" spans="3:57">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row>
    <row r="65" spans="3:57">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row>
    <row r="66" spans="3:57">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row>
    <row r="67" spans="3:57">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row>
    <row r="68" spans="3:57">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row>
    <row r="69" spans="3:57">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row>
    <row r="70" spans="3:57">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row>
    <row r="71" spans="3:57">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row>
    <row r="72" spans="3:57">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row>
    <row r="73" spans="3:57">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row>
    <row r="74" spans="3:57">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row>
    <row r="75" spans="3:57">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row>
    <row r="76" spans="3:57">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row>
    <row r="77" spans="3:57">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row>
    <row r="78" spans="3:57">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row>
    <row r="79" spans="3:57">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456"/>
      <c r="BD79" s="456"/>
      <c r="BE79" s="456"/>
    </row>
    <row r="80" spans="3:57">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row>
    <row r="81" spans="3:57">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6"/>
    </row>
    <row r="82" spans="3:57">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row>
    <row r="83" spans="3:57">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row>
    <row r="84" spans="3:57">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row>
    <row r="85" spans="3:57">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6"/>
    </row>
    <row r="86" spans="3:57">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row>
    <row r="87" spans="3:57">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row>
    <row r="88" spans="3:57">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6"/>
      <c r="BE88" s="456"/>
    </row>
    <row r="89" spans="3:57">
      <c r="C89" s="456"/>
      <c r="D89" s="456"/>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row>
    <row r="90" spans="3:57">
      <c r="C90" s="456"/>
      <c r="D90" s="456"/>
      <c r="E90" s="456"/>
      <c r="F90" s="456"/>
      <c r="G90" s="456"/>
      <c r="H90" s="456"/>
      <c r="I90" s="456"/>
      <c r="J90" s="456"/>
      <c r="K90" s="456"/>
      <c r="L90" s="456"/>
      <c r="M90" s="456"/>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row>
    <row r="91" spans="3:57">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row>
    <row r="92" spans="3:57">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row>
    <row r="93" spans="3:57">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row>
    <row r="94" spans="3:57">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row>
    <row r="95" spans="3:57">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row>
    <row r="96" spans="3:57">
      <c r="C96" s="456"/>
      <c r="D96" s="456"/>
      <c r="E96" s="456"/>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row>
    <row r="97" spans="3:57">
      <c r="C97" s="456"/>
      <c r="D97" s="456"/>
      <c r="E97" s="456"/>
      <c r="F97" s="456"/>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row>
    <row r="98" spans="3:57">
      <c r="C98" s="456"/>
      <c r="D98" s="456"/>
      <c r="E98" s="456"/>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row>
    <row r="99" spans="3:57">
      <c r="C99" s="456"/>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row>
    <row r="100" spans="3:57">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row>
    <row r="101" spans="3:57">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row>
    <row r="102" spans="3:57">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row>
    <row r="103" spans="3:57">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456"/>
      <c r="BA103" s="456"/>
      <c r="BB103" s="456"/>
      <c r="BC103" s="456"/>
      <c r="BD103" s="456"/>
      <c r="BE103" s="456"/>
    </row>
    <row r="104" spans="3:57">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row>
    <row r="105" spans="3:57">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6"/>
      <c r="AY105" s="456"/>
      <c r="AZ105" s="456"/>
      <c r="BA105" s="456"/>
      <c r="BB105" s="456"/>
      <c r="BC105" s="456"/>
      <c r="BD105" s="456"/>
      <c r="BE105" s="456"/>
    </row>
    <row r="106" spans="3:57">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row>
    <row r="107" spans="3:57">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c r="AY107" s="456"/>
      <c r="AZ107" s="456"/>
      <c r="BA107" s="456"/>
      <c r="BB107" s="456"/>
      <c r="BC107" s="456"/>
      <c r="BD107" s="456"/>
      <c r="BE107" s="456"/>
    </row>
    <row r="108" spans="3:57">
      <c r="C108" s="456"/>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6"/>
      <c r="AY108" s="456"/>
      <c r="AZ108" s="456"/>
      <c r="BA108" s="456"/>
      <c r="BB108" s="456"/>
      <c r="BC108" s="456"/>
      <c r="BD108" s="456"/>
      <c r="BE108" s="456"/>
    </row>
    <row r="109" spans="3:57">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6"/>
      <c r="AY109" s="456"/>
      <c r="AZ109" s="456"/>
      <c r="BA109" s="456"/>
      <c r="BB109" s="456"/>
      <c r="BC109" s="456"/>
      <c r="BD109" s="456"/>
      <c r="BE109" s="456"/>
    </row>
    <row r="110" spans="3:57">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6"/>
      <c r="AY110" s="456"/>
      <c r="AZ110" s="456"/>
      <c r="BA110" s="456"/>
      <c r="BB110" s="456"/>
      <c r="BC110" s="456"/>
      <c r="BD110" s="456"/>
      <c r="BE110" s="456"/>
    </row>
    <row r="111" spans="3:57">
      <c r="C111" s="456"/>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c r="AN111" s="456"/>
      <c r="AO111" s="456"/>
      <c r="AP111" s="456"/>
      <c r="AQ111" s="456"/>
      <c r="AR111" s="456"/>
      <c r="AS111" s="456"/>
      <c r="AT111" s="456"/>
      <c r="AU111" s="456"/>
      <c r="AV111" s="456"/>
      <c r="AW111" s="456"/>
      <c r="AX111" s="456"/>
      <c r="AY111" s="456"/>
      <c r="AZ111" s="456"/>
      <c r="BA111" s="456"/>
      <c r="BB111" s="456"/>
      <c r="BC111" s="456"/>
      <c r="BD111" s="456"/>
      <c r="BE111" s="456"/>
    </row>
    <row r="112" spans="3:57">
      <c r="C112" s="456"/>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456"/>
      <c r="BC112" s="456"/>
      <c r="BD112" s="456"/>
      <c r="BE112" s="456"/>
    </row>
    <row r="113" spans="3:57">
      <c r="C113" s="456"/>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c r="AI113" s="456"/>
      <c r="AJ113" s="456"/>
      <c r="AK113" s="456"/>
      <c r="AL113" s="456"/>
      <c r="AM113" s="456"/>
      <c r="AN113" s="456"/>
      <c r="AO113" s="456"/>
      <c r="AP113" s="456"/>
      <c r="AQ113" s="456"/>
      <c r="AR113" s="456"/>
      <c r="AS113" s="456"/>
      <c r="AT113" s="456"/>
      <c r="AU113" s="456"/>
      <c r="AV113" s="456"/>
      <c r="AW113" s="456"/>
      <c r="AX113" s="456"/>
      <c r="AY113" s="456"/>
      <c r="AZ113" s="456"/>
      <c r="BA113" s="456"/>
      <c r="BB113" s="456"/>
      <c r="BC113" s="456"/>
      <c r="BD113" s="456"/>
      <c r="BE113" s="456"/>
    </row>
    <row r="114" spans="3:57">
      <c r="C114" s="456"/>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6"/>
      <c r="AY114" s="456"/>
      <c r="AZ114" s="456"/>
      <c r="BA114" s="456"/>
      <c r="BB114" s="456"/>
      <c r="BC114" s="456"/>
      <c r="BD114" s="456"/>
      <c r="BE114" s="456"/>
    </row>
    <row r="115" spans="3:57">
      <c r="C115" s="456"/>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row>
    <row r="116" spans="3:57">
      <c r="C116" s="456"/>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56"/>
      <c r="AX116" s="456"/>
      <c r="AY116" s="456"/>
      <c r="AZ116" s="456"/>
      <c r="BA116" s="456"/>
      <c r="BB116" s="456"/>
      <c r="BC116" s="456"/>
      <c r="BD116" s="456"/>
      <c r="BE116" s="456"/>
    </row>
    <row r="117" spans="3:57">
      <c r="C117" s="456"/>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56"/>
      <c r="AX117" s="456"/>
      <c r="AY117" s="456"/>
      <c r="AZ117" s="456"/>
      <c r="BA117" s="456"/>
      <c r="BB117" s="456"/>
      <c r="BC117" s="456"/>
      <c r="BD117" s="456"/>
      <c r="BE117" s="456"/>
    </row>
    <row r="118" spans="3:57">
      <c r="C118" s="456"/>
      <c r="D118" s="456"/>
      <c r="E118" s="456"/>
      <c r="F118" s="456"/>
      <c r="G118" s="456"/>
      <c r="H118" s="456"/>
      <c r="I118" s="456"/>
      <c r="J118" s="456"/>
      <c r="K118" s="456"/>
      <c r="L118" s="456"/>
      <c r="M118" s="456"/>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6"/>
      <c r="AL118" s="456"/>
      <c r="AM118" s="456"/>
      <c r="AN118" s="456"/>
      <c r="AO118" s="456"/>
      <c r="AP118" s="456"/>
      <c r="AQ118" s="456"/>
      <c r="AR118" s="456"/>
      <c r="AS118" s="456"/>
      <c r="AT118" s="456"/>
      <c r="AU118" s="456"/>
      <c r="AV118" s="456"/>
      <c r="AW118" s="456"/>
      <c r="AX118" s="456"/>
      <c r="AY118" s="456"/>
      <c r="AZ118" s="456"/>
      <c r="BA118" s="456"/>
      <c r="BB118" s="456"/>
      <c r="BC118" s="456"/>
      <c r="BD118" s="456"/>
      <c r="BE118" s="456"/>
    </row>
    <row r="119" spans="3:57">
      <c r="C119" s="456"/>
      <c r="D119" s="456"/>
      <c r="E119" s="456"/>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6"/>
      <c r="AL119" s="456"/>
      <c r="AM119" s="456"/>
      <c r="AN119" s="456"/>
      <c r="AO119" s="456"/>
      <c r="AP119" s="456"/>
      <c r="AQ119" s="456"/>
      <c r="AR119" s="456"/>
      <c r="AS119" s="456"/>
      <c r="AT119" s="456"/>
      <c r="AU119" s="456"/>
      <c r="AV119" s="456"/>
      <c r="AW119" s="456"/>
      <c r="AX119" s="456"/>
      <c r="AY119" s="456"/>
      <c r="AZ119" s="456"/>
      <c r="BA119" s="456"/>
      <c r="BB119" s="456"/>
      <c r="BC119" s="456"/>
      <c r="BD119" s="456"/>
      <c r="BE119" s="456"/>
    </row>
    <row r="120" spans="3:57">
      <c r="C120" s="456"/>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56"/>
      <c r="AX120" s="456"/>
      <c r="AY120" s="456"/>
      <c r="AZ120" s="456"/>
      <c r="BA120" s="456"/>
      <c r="BB120" s="456"/>
      <c r="BC120" s="456"/>
      <c r="BD120" s="456"/>
      <c r="BE120" s="456"/>
    </row>
    <row r="121" spans="3:57">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6"/>
      <c r="AY121" s="456"/>
      <c r="AZ121" s="456"/>
      <c r="BA121" s="456"/>
      <c r="BB121" s="456"/>
      <c r="BC121" s="456"/>
      <c r="BD121" s="456"/>
      <c r="BE121" s="456"/>
    </row>
    <row r="122" spans="3:57">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456"/>
      <c r="AT122" s="456"/>
      <c r="AU122" s="456"/>
      <c r="AV122" s="456"/>
      <c r="AW122" s="456"/>
      <c r="AX122" s="456"/>
      <c r="AY122" s="456"/>
      <c r="AZ122" s="456"/>
      <c r="BA122" s="456"/>
      <c r="BB122" s="456"/>
      <c r="BC122" s="456"/>
      <c r="BD122" s="456"/>
      <c r="BE122" s="456"/>
    </row>
    <row r="123" spans="3:57">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6"/>
      <c r="AY123" s="456"/>
      <c r="AZ123" s="456"/>
      <c r="BA123" s="456"/>
      <c r="BB123" s="456"/>
      <c r="BC123" s="456"/>
      <c r="BD123" s="456"/>
      <c r="BE123" s="456"/>
    </row>
    <row r="124" spans="3:57">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c r="AN124" s="456"/>
      <c r="AO124" s="456"/>
      <c r="AP124" s="456"/>
      <c r="AQ124" s="456"/>
      <c r="AR124" s="456"/>
      <c r="AS124" s="456"/>
      <c r="AT124" s="456"/>
      <c r="AU124" s="456"/>
      <c r="AV124" s="456"/>
      <c r="AW124" s="456"/>
      <c r="AX124" s="456"/>
      <c r="AY124" s="456"/>
      <c r="AZ124" s="456"/>
      <c r="BA124" s="456"/>
      <c r="BB124" s="456"/>
      <c r="BC124" s="456"/>
      <c r="BD124" s="456"/>
      <c r="BE124" s="456"/>
    </row>
    <row r="125" spans="3:57">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6"/>
      <c r="AY125" s="456"/>
      <c r="AZ125" s="456"/>
      <c r="BA125" s="456"/>
      <c r="BB125" s="456"/>
      <c r="BC125" s="456"/>
      <c r="BD125" s="456"/>
      <c r="BE125" s="456"/>
    </row>
    <row r="126" spans="3:57">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6"/>
      <c r="AY126" s="456"/>
      <c r="AZ126" s="456"/>
      <c r="BA126" s="456"/>
      <c r="BB126" s="456"/>
      <c r="BC126" s="456"/>
      <c r="BD126" s="456"/>
      <c r="BE126" s="456"/>
    </row>
    <row r="127" spans="3:57">
      <c r="C127" s="456"/>
      <c r="D127" s="456"/>
      <c r="E127" s="456"/>
      <c r="F127" s="456"/>
      <c r="G127" s="456"/>
      <c r="H127" s="456"/>
      <c r="I127" s="456"/>
      <c r="J127" s="456"/>
      <c r="K127" s="456"/>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c r="AU127" s="456"/>
      <c r="AV127" s="456"/>
      <c r="AW127" s="456"/>
      <c r="AX127" s="456"/>
      <c r="AY127" s="456"/>
      <c r="AZ127" s="456"/>
      <c r="BA127" s="456"/>
      <c r="BB127" s="456"/>
      <c r="BC127" s="456"/>
      <c r="BD127" s="456"/>
      <c r="BE127" s="456"/>
    </row>
    <row r="128" spans="3:57">
      <c r="C128" s="456"/>
      <c r="D128" s="456"/>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6"/>
      <c r="AY128" s="456"/>
      <c r="AZ128" s="456"/>
      <c r="BA128" s="456"/>
      <c r="BB128" s="456"/>
      <c r="BC128" s="456"/>
      <c r="BD128" s="456"/>
      <c r="BE128" s="456"/>
    </row>
    <row r="129" spans="3:57">
      <c r="C129" s="456"/>
      <c r="D129" s="456"/>
      <c r="E129" s="456"/>
      <c r="F129" s="456"/>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c r="AU129" s="456"/>
      <c r="AV129" s="456"/>
      <c r="AW129" s="456"/>
      <c r="AX129" s="456"/>
      <c r="AY129" s="456"/>
      <c r="AZ129" s="456"/>
      <c r="BA129" s="456"/>
      <c r="BB129" s="456"/>
      <c r="BC129" s="456"/>
      <c r="BD129" s="456"/>
      <c r="BE129" s="456"/>
    </row>
    <row r="130" spans="3:57">
      <c r="C130" s="456"/>
      <c r="D130" s="456"/>
      <c r="E130" s="456"/>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c r="AU130" s="456"/>
      <c r="AV130" s="456"/>
      <c r="AW130" s="456"/>
      <c r="AX130" s="456"/>
      <c r="AY130" s="456"/>
      <c r="AZ130" s="456"/>
      <c r="BA130" s="456"/>
      <c r="BB130" s="456"/>
      <c r="BC130" s="456"/>
      <c r="BD130" s="456"/>
      <c r="BE130" s="456"/>
    </row>
    <row r="131" spans="3:57">
      <c r="C131" s="456"/>
      <c r="D131" s="456"/>
      <c r="E131" s="456"/>
      <c r="F131" s="456"/>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6"/>
      <c r="AY131" s="456"/>
      <c r="AZ131" s="456"/>
      <c r="BA131" s="456"/>
      <c r="BB131" s="456"/>
      <c r="BC131" s="456"/>
      <c r="BD131" s="456"/>
      <c r="BE131" s="456"/>
    </row>
    <row r="132" spans="3:57">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row>
    <row r="133" spans="3:57">
      <c r="C133" s="456"/>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row>
    <row r="134" spans="3:57">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row>
    <row r="135" spans="3:57">
      <c r="C135" s="456"/>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56"/>
      <c r="BB135" s="456"/>
      <c r="BC135" s="456"/>
      <c r="BD135" s="456"/>
      <c r="BE135" s="456"/>
    </row>
    <row r="136" spans="3:57">
      <c r="C136" s="456"/>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6"/>
      <c r="AY136" s="456"/>
      <c r="AZ136" s="456"/>
      <c r="BA136" s="456"/>
      <c r="BB136" s="456"/>
      <c r="BC136" s="456"/>
      <c r="BD136" s="456"/>
      <c r="BE136" s="456"/>
    </row>
    <row r="137" spans="3:57">
      <c r="C137" s="456"/>
      <c r="D137" s="456"/>
      <c r="E137" s="456"/>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c r="AK137" s="456"/>
      <c r="AL137" s="456"/>
      <c r="AM137" s="456"/>
      <c r="AN137" s="456"/>
      <c r="AO137" s="456"/>
      <c r="AP137" s="456"/>
      <c r="AQ137" s="456"/>
      <c r="AR137" s="456"/>
      <c r="AS137" s="456"/>
      <c r="AT137" s="456"/>
      <c r="AU137" s="456"/>
      <c r="AV137" s="456"/>
      <c r="AW137" s="456"/>
      <c r="AX137" s="456"/>
      <c r="AY137" s="456"/>
      <c r="AZ137" s="456"/>
      <c r="BA137" s="456"/>
      <c r="BB137" s="456"/>
      <c r="BC137" s="456"/>
      <c r="BD137" s="456"/>
      <c r="BE137" s="456"/>
    </row>
    <row r="138" spans="3:57">
      <c r="C138" s="456"/>
      <c r="D138" s="456"/>
      <c r="E138" s="456"/>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c r="AU138" s="456"/>
      <c r="AV138" s="456"/>
      <c r="AW138" s="456"/>
      <c r="AX138" s="456"/>
      <c r="AY138" s="456"/>
      <c r="AZ138" s="456"/>
      <c r="BA138" s="456"/>
      <c r="BB138" s="456"/>
      <c r="BC138" s="456"/>
      <c r="BD138" s="456"/>
      <c r="BE138" s="456"/>
    </row>
    <row r="139" spans="3:57">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row>
    <row r="140" spans="3:57">
      <c r="C140" s="456"/>
      <c r="D140" s="456"/>
      <c r="E140" s="456"/>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6"/>
      <c r="AZ140" s="456"/>
      <c r="BA140" s="456"/>
      <c r="BB140" s="456"/>
      <c r="BC140" s="456"/>
      <c r="BD140" s="456"/>
      <c r="BE140" s="456"/>
    </row>
    <row r="141" spans="3:57">
      <c r="C141" s="456"/>
      <c r="D141" s="456"/>
      <c r="E141" s="456"/>
      <c r="F141" s="456"/>
      <c r="G141" s="456"/>
      <c r="H141" s="456"/>
      <c r="I141" s="456"/>
      <c r="J141" s="456"/>
      <c r="K141" s="456"/>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56"/>
    </row>
  </sheetData>
  <mergeCells count="115">
    <mergeCell ref="AF37:AK37"/>
    <mergeCell ref="AL37:AZ37"/>
    <mergeCell ref="BA37:BE37"/>
    <mergeCell ref="AF38:AK38"/>
    <mergeCell ref="AL38:AZ38"/>
    <mergeCell ref="BA38:BE38"/>
    <mergeCell ref="AF35:AK35"/>
    <mergeCell ref="AL35:AZ35"/>
    <mergeCell ref="BA35:BE35"/>
    <mergeCell ref="AF36:AK36"/>
    <mergeCell ref="AL36:AZ36"/>
    <mergeCell ref="BA36:BE36"/>
    <mergeCell ref="AF33:AK33"/>
    <mergeCell ref="AL33:AZ33"/>
    <mergeCell ref="BA33:BE33"/>
    <mergeCell ref="AF34:AK34"/>
    <mergeCell ref="AL34:AZ34"/>
    <mergeCell ref="BA34:BE34"/>
    <mergeCell ref="AF31:AK31"/>
    <mergeCell ref="AL31:AZ31"/>
    <mergeCell ref="BA31:BE31"/>
    <mergeCell ref="AF32:AK32"/>
    <mergeCell ref="AL32:AZ32"/>
    <mergeCell ref="BA32:BE32"/>
    <mergeCell ref="AF29:AK29"/>
    <mergeCell ref="AL29:AZ29"/>
    <mergeCell ref="BA29:BE29"/>
    <mergeCell ref="AF30:AK30"/>
    <mergeCell ref="AL30:AZ30"/>
    <mergeCell ref="BA30:BE30"/>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4:AK14"/>
    <mergeCell ref="AL14:AZ14"/>
    <mergeCell ref="BA14:BE14"/>
    <mergeCell ref="AF11:AK11"/>
    <mergeCell ref="AL11:AZ11"/>
    <mergeCell ref="BA11:BE11"/>
    <mergeCell ref="AF12:AK12"/>
    <mergeCell ref="AL12:AZ12"/>
    <mergeCell ref="BA12:BE12"/>
    <mergeCell ref="AL9:AZ9"/>
    <mergeCell ref="BA9:BE9"/>
    <mergeCell ref="AF10:AK10"/>
    <mergeCell ref="AL10:AZ10"/>
    <mergeCell ref="BA10:BE10"/>
    <mergeCell ref="AL7:AZ7"/>
    <mergeCell ref="BA7:BE7"/>
    <mergeCell ref="AF13:AK13"/>
    <mergeCell ref="AL13:AZ13"/>
    <mergeCell ref="BA13:BE13"/>
    <mergeCell ref="A3:BE3"/>
    <mergeCell ref="A5:J6"/>
    <mergeCell ref="K5:N6"/>
    <mergeCell ref="O5:T6"/>
    <mergeCell ref="U5:Z6"/>
    <mergeCell ref="AA5:AE6"/>
    <mergeCell ref="AF5:AZ6"/>
    <mergeCell ref="BA6:BE6"/>
    <mergeCell ref="A8:A38"/>
    <mergeCell ref="B8:J38"/>
    <mergeCell ref="K8:N38"/>
    <mergeCell ref="O8:T38"/>
    <mergeCell ref="U8:Z38"/>
    <mergeCell ref="AA8:AE38"/>
    <mergeCell ref="AF8:AK8"/>
    <mergeCell ref="AL8:AZ8"/>
    <mergeCell ref="A7:J7"/>
    <mergeCell ref="K7:N7"/>
    <mergeCell ref="O7:T7"/>
    <mergeCell ref="U7:Z7"/>
    <mergeCell ref="AA7:AE7"/>
    <mergeCell ref="AF7:AK7"/>
    <mergeCell ref="BA8:BE8"/>
    <mergeCell ref="AF9:AK9"/>
  </mergeCells>
  <phoneticPr fontId="3"/>
  <printOptions horizontalCentered="1"/>
  <pageMargins left="0.15748031496062992" right="0.15748031496062992" top="0.35433070866141736" bottom="0.27559055118110237" header="0.15748031496062992" footer="0.19685039370078741"/>
  <pageSetup paperSize="9" scale="57"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09"/>
  <sheetViews>
    <sheetView view="pageBreakPreview" zoomScale="60" zoomScaleNormal="100" workbookViewId="0">
      <selection activeCell="G13" sqref="G13"/>
    </sheetView>
  </sheetViews>
  <sheetFormatPr defaultRowHeight="13.5"/>
  <cols>
    <col min="1" max="2" width="3.125" style="467" customWidth="1"/>
    <col min="3" max="3" width="2" style="467" customWidth="1"/>
    <col min="4" max="4" width="2.5" style="467" customWidth="1"/>
    <col min="5" max="5" width="27.625" style="467" bestFit="1" customWidth="1"/>
    <col min="6" max="12" width="8.5" style="467" customWidth="1"/>
    <col min="13" max="257" width="9" style="467"/>
    <col min="258" max="259" width="3.125" style="467" customWidth="1"/>
    <col min="260" max="260" width="2" style="467" customWidth="1"/>
    <col min="261" max="261" width="2.5" style="467" customWidth="1"/>
    <col min="262" max="262" width="27.625" style="467" bestFit="1" customWidth="1"/>
    <col min="263" max="268" width="8.5" style="467" customWidth="1"/>
    <col min="269" max="513" width="9" style="467"/>
    <col min="514" max="515" width="3.125" style="467" customWidth="1"/>
    <col min="516" max="516" width="2" style="467" customWidth="1"/>
    <col min="517" max="517" width="2.5" style="467" customWidth="1"/>
    <col min="518" max="518" width="27.625" style="467" bestFit="1" customWidth="1"/>
    <col min="519" max="524" width="8.5" style="467" customWidth="1"/>
    <col min="525" max="769" width="9" style="467"/>
    <col min="770" max="771" width="3.125" style="467" customWidth="1"/>
    <col min="772" max="772" width="2" style="467" customWidth="1"/>
    <col min="773" max="773" width="2.5" style="467" customWidth="1"/>
    <col min="774" max="774" width="27.625" style="467" bestFit="1" customWidth="1"/>
    <col min="775" max="780" width="8.5" style="467" customWidth="1"/>
    <col min="781" max="1025" width="9" style="467"/>
    <col min="1026" max="1027" width="3.125" style="467" customWidth="1"/>
    <col min="1028" max="1028" width="2" style="467" customWidth="1"/>
    <col min="1029" max="1029" width="2.5" style="467" customWidth="1"/>
    <col min="1030" max="1030" width="27.625" style="467" bestFit="1" customWidth="1"/>
    <col min="1031" max="1036" width="8.5" style="467" customWidth="1"/>
    <col min="1037" max="1281" width="9" style="467"/>
    <col min="1282" max="1283" width="3.125" style="467" customWidth="1"/>
    <col min="1284" max="1284" width="2" style="467" customWidth="1"/>
    <col min="1285" max="1285" width="2.5" style="467" customWidth="1"/>
    <col min="1286" max="1286" width="27.625" style="467" bestFit="1" customWidth="1"/>
    <col min="1287" max="1292" width="8.5" style="467" customWidth="1"/>
    <col min="1293" max="1537" width="9" style="467"/>
    <col min="1538" max="1539" width="3.125" style="467" customWidth="1"/>
    <col min="1540" max="1540" width="2" style="467" customWidth="1"/>
    <col min="1541" max="1541" width="2.5" style="467" customWidth="1"/>
    <col min="1542" max="1542" width="27.625" style="467" bestFit="1" customWidth="1"/>
    <col min="1543" max="1548" width="8.5" style="467" customWidth="1"/>
    <col min="1549" max="1793" width="9" style="467"/>
    <col min="1794" max="1795" width="3.125" style="467" customWidth="1"/>
    <col min="1796" max="1796" width="2" style="467" customWidth="1"/>
    <col min="1797" max="1797" width="2.5" style="467" customWidth="1"/>
    <col min="1798" max="1798" width="27.625" style="467" bestFit="1" customWidth="1"/>
    <col min="1799" max="1804" width="8.5" style="467" customWidth="1"/>
    <col min="1805" max="2049" width="9" style="467"/>
    <col min="2050" max="2051" width="3.125" style="467" customWidth="1"/>
    <col min="2052" max="2052" width="2" style="467" customWidth="1"/>
    <col min="2053" max="2053" width="2.5" style="467" customWidth="1"/>
    <col min="2054" max="2054" width="27.625" style="467" bestFit="1" customWidth="1"/>
    <col min="2055" max="2060" width="8.5" style="467" customWidth="1"/>
    <col min="2061" max="2305" width="9" style="467"/>
    <col min="2306" max="2307" width="3.125" style="467" customWidth="1"/>
    <col min="2308" max="2308" width="2" style="467" customWidth="1"/>
    <col min="2309" max="2309" width="2.5" style="467" customWidth="1"/>
    <col min="2310" max="2310" width="27.625" style="467" bestFit="1" customWidth="1"/>
    <col min="2311" max="2316" width="8.5" style="467" customWidth="1"/>
    <col min="2317" max="2561" width="9" style="467"/>
    <col min="2562" max="2563" width="3.125" style="467" customWidth="1"/>
    <col min="2564" max="2564" width="2" style="467" customWidth="1"/>
    <col min="2565" max="2565" width="2.5" style="467" customWidth="1"/>
    <col min="2566" max="2566" width="27.625" style="467" bestFit="1" customWidth="1"/>
    <col min="2567" max="2572" width="8.5" style="467" customWidth="1"/>
    <col min="2573" max="2817" width="9" style="467"/>
    <col min="2818" max="2819" width="3.125" style="467" customWidth="1"/>
    <col min="2820" max="2820" width="2" style="467" customWidth="1"/>
    <col min="2821" max="2821" width="2.5" style="467" customWidth="1"/>
    <col min="2822" max="2822" width="27.625" style="467" bestFit="1" customWidth="1"/>
    <col min="2823" max="2828" width="8.5" style="467" customWidth="1"/>
    <col min="2829" max="3073" width="9" style="467"/>
    <col min="3074" max="3075" width="3.125" style="467" customWidth="1"/>
    <col min="3076" max="3076" width="2" style="467" customWidth="1"/>
    <col min="3077" max="3077" width="2.5" style="467" customWidth="1"/>
    <col min="3078" max="3078" width="27.625" style="467" bestFit="1" customWidth="1"/>
    <col min="3079" max="3084" width="8.5" style="467" customWidth="1"/>
    <col min="3085" max="3329" width="9" style="467"/>
    <col min="3330" max="3331" width="3.125" style="467" customWidth="1"/>
    <col min="3332" max="3332" width="2" style="467" customWidth="1"/>
    <col min="3333" max="3333" width="2.5" style="467" customWidth="1"/>
    <col min="3334" max="3334" width="27.625" style="467" bestFit="1" customWidth="1"/>
    <col min="3335" max="3340" width="8.5" style="467" customWidth="1"/>
    <col min="3341" max="3585" width="9" style="467"/>
    <col min="3586" max="3587" width="3.125" style="467" customWidth="1"/>
    <col min="3588" max="3588" width="2" style="467" customWidth="1"/>
    <col min="3589" max="3589" width="2.5" style="467" customWidth="1"/>
    <col min="3590" max="3590" width="27.625" style="467" bestFit="1" customWidth="1"/>
    <col min="3591" max="3596" width="8.5" style="467" customWidth="1"/>
    <col min="3597" max="3841" width="9" style="467"/>
    <col min="3842" max="3843" width="3.125" style="467" customWidth="1"/>
    <col min="3844" max="3844" width="2" style="467" customWidth="1"/>
    <col min="3845" max="3845" width="2.5" style="467" customWidth="1"/>
    <col min="3846" max="3846" width="27.625" style="467" bestFit="1" customWidth="1"/>
    <col min="3847" max="3852" width="8.5" style="467" customWidth="1"/>
    <col min="3853" max="4097" width="9" style="467"/>
    <col min="4098" max="4099" width="3.125" style="467" customWidth="1"/>
    <col min="4100" max="4100" width="2" style="467" customWidth="1"/>
    <col min="4101" max="4101" width="2.5" style="467" customWidth="1"/>
    <col min="4102" max="4102" width="27.625" style="467" bestFit="1" customWidth="1"/>
    <col min="4103" max="4108" width="8.5" style="467" customWidth="1"/>
    <col min="4109" max="4353" width="9" style="467"/>
    <col min="4354" max="4355" width="3.125" style="467" customWidth="1"/>
    <col min="4356" max="4356" width="2" style="467" customWidth="1"/>
    <col min="4357" max="4357" width="2.5" style="467" customWidth="1"/>
    <col min="4358" max="4358" width="27.625" style="467" bestFit="1" customWidth="1"/>
    <col min="4359" max="4364" width="8.5" style="467" customWidth="1"/>
    <col min="4365" max="4609" width="9" style="467"/>
    <col min="4610" max="4611" width="3.125" style="467" customWidth="1"/>
    <col min="4612" max="4612" width="2" style="467" customWidth="1"/>
    <col min="4613" max="4613" width="2.5" style="467" customWidth="1"/>
    <col min="4614" max="4614" width="27.625" style="467" bestFit="1" customWidth="1"/>
    <col min="4615" max="4620" width="8.5" style="467" customWidth="1"/>
    <col min="4621" max="4865" width="9" style="467"/>
    <col min="4866" max="4867" width="3.125" style="467" customWidth="1"/>
    <col min="4868" max="4868" width="2" style="467" customWidth="1"/>
    <col min="4869" max="4869" width="2.5" style="467" customWidth="1"/>
    <col min="4870" max="4870" width="27.625" style="467" bestFit="1" customWidth="1"/>
    <col min="4871" max="4876" width="8.5" style="467" customWidth="1"/>
    <col min="4877" max="5121" width="9" style="467"/>
    <col min="5122" max="5123" width="3.125" style="467" customWidth="1"/>
    <col min="5124" max="5124" width="2" style="467" customWidth="1"/>
    <col min="5125" max="5125" width="2.5" style="467" customWidth="1"/>
    <col min="5126" max="5126" width="27.625" style="467" bestFit="1" customWidth="1"/>
    <col min="5127" max="5132" width="8.5" style="467" customWidth="1"/>
    <col min="5133" max="5377" width="9" style="467"/>
    <col min="5378" max="5379" width="3.125" style="467" customWidth="1"/>
    <col min="5380" max="5380" width="2" style="467" customWidth="1"/>
    <col min="5381" max="5381" width="2.5" style="467" customWidth="1"/>
    <col min="5382" max="5382" width="27.625" style="467" bestFit="1" customWidth="1"/>
    <col min="5383" max="5388" width="8.5" style="467" customWidth="1"/>
    <col min="5389" max="5633" width="9" style="467"/>
    <col min="5634" max="5635" width="3.125" style="467" customWidth="1"/>
    <col min="5636" max="5636" width="2" style="467" customWidth="1"/>
    <col min="5637" max="5637" width="2.5" style="467" customWidth="1"/>
    <col min="5638" max="5638" width="27.625" style="467" bestFit="1" customWidth="1"/>
    <col min="5639" max="5644" width="8.5" style="467" customWidth="1"/>
    <col min="5645" max="5889" width="9" style="467"/>
    <col min="5890" max="5891" width="3.125" style="467" customWidth="1"/>
    <col min="5892" max="5892" width="2" style="467" customWidth="1"/>
    <col min="5893" max="5893" width="2.5" style="467" customWidth="1"/>
    <col min="5894" max="5894" width="27.625" style="467" bestFit="1" customWidth="1"/>
    <col min="5895" max="5900" width="8.5" style="467" customWidth="1"/>
    <col min="5901" max="6145" width="9" style="467"/>
    <col min="6146" max="6147" width="3.125" style="467" customWidth="1"/>
    <col min="6148" max="6148" width="2" style="467" customWidth="1"/>
    <col min="6149" max="6149" width="2.5" style="467" customWidth="1"/>
    <col min="6150" max="6150" width="27.625" style="467" bestFit="1" customWidth="1"/>
    <col min="6151" max="6156" width="8.5" style="467" customWidth="1"/>
    <col min="6157" max="6401" width="9" style="467"/>
    <col min="6402" max="6403" width="3.125" style="467" customWidth="1"/>
    <col min="6404" max="6404" width="2" style="467" customWidth="1"/>
    <col min="6405" max="6405" width="2.5" style="467" customWidth="1"/>
    <col min="6406" max="6406" width="27.625" style="467" bestFit="1" customWidth="1"/>
    <col min="6407" max="6412" width="8.5" style="467" customWidth="1"/>
    <col min="6413" max="6657" width="9" style="467"/>
    <col min="6658" max="6659" width="3.125" style="467" customWidth="1"/>
    <col min="6660" max="6660" width="2" style="467" customWidth="1"/>
    <col min="6661" max="6661" width="2.5" style="467" customWidth="1"/>
    <col min="6662" max="6662" width="27.625" style="467" bestFit="1" customWidth="1"/>
    <col min="6663" max="6668" width="8.5" style="467" customWidth="1"/>
    <col min="6669" max="6913" width="9" style="467"/>
    <col min="6914" max="6915" width="3.125" style="467" customWidth="1"/>
    <col min="6916" max="6916" width="2" style="467" customWidth="1"/>
    <col min="6917" max="6917" width="2.5" style="467" customWidth="1"/>
    <col min="6918" max="6918" width="27.625" style="467" bestFit="1" customWidth="1"/>
    <col min="6919" max="6924" width="8.5" style="467" customWidth="1"/>
    <col min="6925" max="7169" width="9" style="467"/>
    <col min="7170" max="7171" width="3.125" style="467" customWidth="1"/>
    <col min="7172" max="7172" width="2" style="467" customWidth="1"/>
    <col min="7173" max="7173" width="2.5" style="467" customWidth="1"/>
    <col min="7174" max="7174" width="27.625" style="467" bestFit="1" customWidth="1"/>
    <col min="7175" max="7180" width="8.5" style="467" customWidth="1"/>
    <col min="7181" max="7425" width="9" style="467"/>
    <col min="7426" max="7427" width="3.125" style="467" customWidth="1"/>
    <col min="7428" max="7428" width="2" style="467" customWidth="1"/>
    <col min="7429" max="7429" width="2.5" style="467" customWidth="1"/>
    <col min="7430" max="7430" width="27.625" style="467" bestFit="1" customWidth="1"/>
    <col min="7431" max="7436" width="8.5" style="467" customWidth="1"/>
    <col min="7437" max="7681" width="9" style="467"/>
    <col min="7682" max="7683" width="3.125" style="467" customWidth="1"/>
    <col min="7684" max="7684" width="2" style="467" customWidth="1"/>
    <col min="7685" max="7685" width="2.5" style="467" customWidth="1"/>
    <col min="7686" max="7686" width="27.625" style="467" bestFit="1" customWidth="1"/>
    <col min="7687" max="7692" width="8.5" style="467" customWidth="1"/>
    <col min="7693" max="7937" width="9" style="467"/>
    <col min="7938" max="7939" width="3.125" style="467" customWidth="1"/>
    <col min="7940" max="7940" width="2" style="467" customWidth="1"/>
    <col min="7941" max="7941" width="2.5" style="467" customWidth="1"/>
    <col min="7942" max="7942" width="27.625" style="467" bestFit="1" customWidth="1"/>
    <col min="7943" max="7948" width="8.5" style="467" customWidth="1"/>
    <col min="7949" max="8193" width="9" style="467"/>
    <col min="8194" max="8195" width="3.125" style="467" customWidth="1"/>
    <col min="8196" max="8196" width="2" style="467" customWidth="1"/>
    <col min="8197" max="8197" width="2.5" style="467" customWidth="1"/>
    <col min="8198" max="8198" width="27.625" style="467" bestFit="1" customWidth="1"/>
    <col min="8199" max="8204" width="8.5" style="467" customWidth="1"/>
    <col min="8205" max="8449" width="9" style="467"/>
    <col min="8450" max="8451" width="3.125" style="467" customWidth="1"/>
    <col min="8452" max="8452" width="2" style="467" customWidth="1"/>
    <col min="8453" max="8453" width="2.5" style="467" customWidth="1"/>
    <col min="8454" max="8454" width="27.625" style="467" bestFit="1" customWidth="1"/>
    <col min="8455" max="8460" width="8.5" style="467" customWidth="1"/>
    <col min="8461" max="8705" width="9" style="467"/>
    <col min="8706" max="8707" width="3.125" style="467" customWidth="1"/>
    <col min="8708" max="8708" width="2" style="467" customWidth="1"/>
    <col min="8709" max="8709" width="2.5" style="467" customWidth="1"/>
    <col min="8710" max="8710" width="27.625" style="467" bestFit="1" customWidth="1"/>
    <col min="8711" max="8716" width="8.5" style="467" customWidth="1"/>
    <col min="8717" max="8961" width="9" style="467"/>
    <col min="8962" max="8963" width="3.125" style="467" customWidth="1"/>
    <col min="8964" max="8964" width="2" style="467" customWidth="1"/>
    <col min="8965" max="8965" width="2.5" style="467" customWidth="1"/>
    <col min="8966" max="8966" width="27.625" style="467" bestFit="1" customWidth="1"/>
    <col min="8967" max="8972" width="8.5" style="467" customWidth="1"/>
    <col min="8973" max="9217" width="9" style="467"/>
    <col min="9218" max="9219" width="3.125" style="467" customWidth="1"/>
    <col min="9220" max="9220" width="2" style="467" customWidth="1"/>
    <col min="9221" max="9221" width="2.5" style="467" customWidth="1"/>
    <col min="9222" max="9222" width="27.625" style="467" bestFit="1" customWidth="1"/>
    <col min="9223" max="9228" width="8.5" style="467" customWidth="1"/>
    <col min="9229" max="9473" width="9" style="467"/>
    <col min="9474" max="9475" width="3.125" style="467" customWidth="1"/>
    <col min="9476" max="9476" width="2" style="467" customWidth="1"/>
    <col min="9477" max="9477" width="2.5" style="467" customWidth="1"/>
    <col min="9478" max="9478" width="27.625" style="467" bestFit="1" customWidth="1"/>
    <col min="9479" max="9484" width="8.5" style="467" customWidth="1"/>
    <col min="9485" max="9729" width="9" style="467"/>
    <col min="9730" max="9731" width="3.125" style="467" customWidth="1"/>
    <col min="9732" max="9732" width="2" style="467" customWidth="1"/>
    <col min="9733" max="9733" width="2.5" style="467" customWidth="1"/>
    <col min="9734" max="9734" width="27.625" style="467" bestFit="1" customWidth="1"/>
    <col min="9735" max="9740" width="8.5" style="467" customWidth="1"/>
    <col min="9741" max="9985" width="9" style="467"/>
    <col min="9986" max="9987" width="3.125" style="467" customWidth="1"/>
    <col min="9988" max="9988" width="2" style="467" customWidth="1"/>
    <col min="9989" max="9989" width="2.5" style="467" customWidth="1"/>
    <col min="9990" max="9990" width="27.625" style="467" bestFit="1" customWidth="1"/>
    <col min="9991" max="9996" width="8.5" style="467" customWidth="1"/>
    <col min="9997" max="10241" width="9" style="467"/>
    <col min="10242" max="10243" width="3.125" style="467" customWidth="1"/>
    <col min="10244" max="10244" width="2" style="467" customWidth="1"/>
    <col min="10245" max="10245" width="2.5" style="467" customWidth="1"/>
    <col min="10246" max="10246" width="27.625" style="467" bestFit="1" customWidth="1"/>
    <col min="10247" max="10252" width="8.5" style="467" customWidth="1"/>
    <col min="10253" max="10497" width="9" style="467"/>
    <col min="10498" max="10499" width="3.125" style="467" customWidth="1"/>
    <col min="10500" max="10500" width="2" style="467" customWidth="1"/>
    <col min="10501" max="10501" width="2.5" style="467" customWidth="1"/>
    <col min="10502" max="10502" width="27.625" style="467" bestFit="1" customWidth="1"/>
    <col min="10503" max="10508" width="8.5" style="467" customWidth="1"/>
    <col min="10509" max="10753" width="9" style="467"/>
    <col min="10754" max="10755" width="3.125" style="467" customWidth="1"/>
    <col min="10756" max="10756" width="2" style="467" customWidth="1"/>
    <col min="10757" max="10757" width="2.5" style="467" customWidth="1"/>
    <col min="10758" max="10758" width="27.625" style="467" bestFit="1" customWidth="1"/>
    <col min="10759" max="10764" width="8.5" style="467" customWidth="1"/>
    <col min="10765" max="11009" width="9" style="467"/>
    <col min="11010" max="11011" width="3.125" style="467" customWidth="1"/>
    <col min="11012" max="11012" width="2" style="467" customWidth="1"/>
    <col min="11013" max="11013" width="2.5" style="467" customWidth="1"/>
    <col min="11014" max="11014" width="27.625" style="467" bestFit="1" customWidth="1"/>
    <col min="11015" max="11020" width="8.5" style="467" customWidth="1"/>
    <col min="11021" max="11265" width="9" style="467"/>
    <col min="11266" max="11267" width="3.125" style="467" customWidth="1"/>
    <col min="11268" max="11268" width="2" style="467" customWidth="1"/>
    <col min="11269" max="11269" width="2.5" style="467" customWidth="1"/>
    <col min="11270" max="11270" width="27.625" style="467" bestFit="1" customWidth="1"/>
    <col min="11271" max="11276" width="8.5" style="467" customWidth="1"/>
    <col min="11277" max="11521" width="9" style="467"/>
    <col min="11522" max="11523" width="3.125" style="467" customWidth="1"/>
    <col min="11524" max="11524" width="2" style="467" customWidth="1"/>
    <col min="11525" max="11525" width="2.5" style="467" customWidth="1"/>
    <col min="11526" max="11526" width="27.625" style="467" bestFit="1" customWidth="1"/>
    <col min="11527" max="11532" width="8.5" style="467" customWidth="1"/>
    <col min="11533" max="11777" width="9" style="467"/>
    <col min="11778" max="11779" width="3.125" style="467" customWidth="1"/>
    <col min="11780" max="11780" width="2" style="467" customWidth="1"/>
    <col min="11781" max="11781" width="2.5" style="467" customWidth="1"/>
    <col min="11782" max="11782" width="27.625" style="467" bestFit="1" customWidth="1"/>
    <col min="11783" max="11788" width="8.5" style="467" customWidth="1"/>
    <col min="11789" max="12033" width="9" style="467"/>
    <col min="12034" max="12035" width="3.125" style="467" customWidth="1"/>
    <col min="12036" max="12036" width="2" style="467" customWidth="1"/>
    <col min="12037" max="12037" width="2.5" style="467" customWidth="1"/>
    <col min="12038" max="12038" width="27.625" style="467" bestFit="1" customWidth="1"/>
    <col min="12039" max="12044" width="8.5" style="467" customWidth="1"/>
    <col min="12045" max="12289" width="9" style="467"/>
    <col min="12290" max="12291" width="3.125" style="467" customWidth="1"/>
    <col min="12292" max="12292" width="2" style="467" customWidth="1"/>
    <col min="12293" max="12293" width="2.5" style="467" customWidth="1"/>
    <col min="12294" max="12294" width="27.625" style="467" bestFit="1" customWidth="1"/>
    <col min="12295" max="12300" width="8.5" style="467" customWidth="1"/>
    <col min="12301" max="12545" width="9" style="467"/>
    <col min="12546" max="12547" width="3.125" style="467" customWidth="1"/>
    <col min="12548" max="12548" width="2" style="467" customWidth="1"/>
    <col min="12549" max="12549" width="2.5" style="467" customWidth="1"/>
    <col min="12550" max="12550" width="27.625" style="467" bestFit="1" customWidth="1"/>
    <col min="12551" max="12556" width="8.5" style="467" customWidth="1"/>
    <col min="12557" max="12801" width="9" style="467"/>
    <col min="12802" max="12803" width="3.125" style="467" customWidth="1"/>
    <col min="12804" max="12804" width="2" style="467" customWidth="1"/>
    <col min="12805" max="12805" width="2.5" style="467" customWidth="1"/>
    <col min="12806" max="12806" width="27.625" style="467" bestFit="1" customWidth="1"/>
    <col min="12807" max="12812" width="8.5" style="467" customWidth="1"/>
    <col min="12813" max="13057" width="9" style="467"/>
    <col min="13058" max="13059" width="3.125" style="467" customWidth="1"/>
    <col min="13060" max="13060" width="2" style="467" customWidth="1"/>
    <col min="13061" max="13061" width="2.5" style="467" customWidth="1"/>
    <col min="13062" max="13062" width="27.625" style="467" bestFit="1" customWidth="1"/>
    <col min="13063" max="13068" width="8.5" style="467" customWidth="1"/>
    <col min="13069" max="13313" width="9" style="467"/>
    <col min="13314" max="13315" width="3.125" style="467" customWidth="1"/>
    <col min="13316" max="13316" width="2" style="467" customWidth="1"/>
    <col min="13317" max="13317" width="2.5" style="467" customWidth="1"/>
    <col min="13318" max="13318" width="27.625" style="467" bestFit="1" customWidth="1"/>
    <col min="13319" max="13324" width="8.5" style="467" customWidth="1"/>
    <col min="13325" max="13569" width="9" style="467"/>
    <col min="13570" max="13571" width="3.125" style="467" customWidth="1"/>
    <col min="13572" max="13572" width="2" style="467" customWidth="1"/>
    <col min="13573" max="13573" width="2.5" style="467" customWidth="1"/>
    <col min="13574" max="13574" width="27.625" style="467" bestFit="1" customWidth="1"/>
    <col min="13575" max="13580" width="8.5" style="467" customWidth="1"/>
    <col min="13581" max="13825" width="9" style="467"/>
    <col min="13826" max="13827" width="3.125" style="467" customWidth="1"/>
    <col min="13828" max="13828" width="2" style="467" customWidth="1"/>
    <col min="13829" max="13829" width="2.5" style="467" customWidth="1"/>
    <col min="13830" max="13830" width="27.625" style="467" bestFit="1" customWidth="1"/>
    <col min="13831" max="13836" width="8.5" style="467" customWidth="1"/>
    <col min="13837" max="14081" width="9" style="467"/>
    <col min="14082" max="14083" width="3.125" style="467" customWidth="1"/>
    <col min="14084" max="14084" width="2" style="467" customWidth="1"/>
    <col min="14085" max="14085" width="2.5" style="467" customWidth="1"/>
    <col min="14086" max="14086" width="27.625" style="467" bestFit="1" customWidth="1"/>
    <col min="14087" max="14092" width="8.5" style="467" customWidth="1"/>
    <col min="14093" max="14337" width="9" style="467"/>
    <col min="14338" max="14339" width="3.125" style="467" customWidth="1"/>
    <col min="14340" max="14340" width="2" style="467" customWidth="1"/>
    <col min="14341" max="14341" width="2.5" style="467" customWidth="1"/>
    <col min="14342" max="14342" width="27.625" style="467" bestFit="1" customWidth="1"/>
    <col min="14343" max="14348" width="8.5" style="467" customWidth="1"/>
    <col min="14349" max="14593" width="9" style="467"/>
    <col min="14594" max="14595" width="3.125" style="467" customWidth="1"/>
    <col min="14596" max="14596" width="2" style="467" customWidth="1"/>
    <col min="14597" max="14597" width="2.5" style="467" customWidth="1"/>
    <col min="14598" max="14598" width="27.625" style="467" bestFit="1" customWidth="1"/>
    <col min="14599" max="14604" width="8.5" style="467" customWidth="1"/>
    <col min="14605" max="14849" width="9" style="467"/>
    <col min="14850" max="14851" width="3.125" style="467" customWidth="1"/>
    <col min="14852" max="14852" width="2" style="467" customWidth="1"/>
    <col min="14853" max="14853" width="2.5" style="467" customWidth="1"/>
    <col min="14854" max="14854" width="27.625" style="467" bestFit="1" customWidth="1"/>
    <col min="14855" max="14860" width="8.5" style="467" customWidth="1"/>
    <col min="14861" max="15105" width="9" style="467"/>
    <col min="15106" max="15107" width="3.125" style="467" customWidth="1"/>
    <col min="15108" max="15108" width="2" style="467" customWidth="1"/>
    <col min="15109" max="15109" width="2.5" style="467" customWidth="1"/>
    <col min="15110" max="15110" width="27.625" style="467" bestFit="1" customWidth="1"/>
    <col min="15111" max="15116" width="8.5" style="467" customWidth="1"/>
    <col min="15117" max="15361" width="9" style="467"/>
    <col min="15362" max="15363" width="3.125" style="467" customWidth="1"/>
    <col min="15364" max="15364" width="2" style="467" customWidth="1"/>
    <col min="15365" max="15365" width="2.5" style="467" customWidth="1"/>
    <col min="15366" max="15366" width="27.625" style="467" bestFit="1" customWidth="1"/>
    <col min="15367" max="15372" width="8.5" style="467" customWidth="1"/>
    <col min="15373" max="15617" width="9" style="467"/>
    <col min="15618" max="15619" width="3.125" style="467" customWidth="1"/>
    <col min="15620" max="15620" width="2" style="467" customWidth="1"/>
    <col min="15621" max="15621" width="2.5" style="467" customWidth="1"/>
    <col min="15622" max="15622" width="27.625" style="467" bestFit="1" customWidth="1"/>
    <col min="15623" max="15628" width="8.5" style="467" customWidth="1"/>
    <col min="15629" max="15873" width="9" style="467"/>
    <col min="15874" max="15875" width="3.125" style="467" customWidth="1"/>
    <col min="15876" max="15876" width="2" style="467" customWidth="1"/>
    <col min="15877" max="15877" width="2.5" style="467" customWidth="1"/>
    <col min="15878" max="15878" width="27.625" style="467" bestFit="1" customWidth="1"/>
    <col min="15879" max="15884" width="8.5" style="467" customWidth="1"/>
    <col min="15885" max="16129" width="9" style="467"/>
    <col min="16130" max="16131" width="3.125" style="467" customWidth="1"/>
    <col min="16132" max="16132" width="2" style="467" customWidth="1"/>
    <col min="16133" max="16133" width="2.5" style="467" customWidth="1"/>
    <col min="16134" max="16134" width="27.625" style="467" bestFit="1" customWidth="1"/>
    <col min="16135" max="16140" width="8.5" style="467" customWidth="1"/>
    <col min="16141" max="16384" width="9" style="467"/>
  </cols>
  <sheetData>
    <row r="1" spans="1:12">
      <c r="A1" s="513" t="s">
        <v>770</v>
      </c>
    </row>
    <row r="2" spans="1:12" ht="22.5" customHeight="1">
      <c r="A2" s="572" t="s">
        <v>765</v>
      </c>
      <c r="B2" s="572"/>
      <c r="C2" s="572"/>
      <c r="D2" s="572"/>
      <c r="E2" s="572"/>
      <c r="F2" s="572"/>
      <c r="G2" s="572"/>
      <c r="H2" s="572"/>
      <c r="I2" s="572"/>
      <c r="J2" s="572"/>
      <c r="K2" s="572"/>
      <c r="L2" s="572"/>
    </row>
    <row r="3" spans="1:12" ht="17.25" customHeight="1">
      <c r="A3" s="573" t="s">
        <v>541</v>
      </c>
      <c r="B3" s="574"/>
      <c r="C3" s="574"/>
      <c r="D3" s="574"/>
      <c r="E3" s="574"/>
      <c r="F3" s="574"/>
      <c r="G3" s="574"/>
      <c r="H3" s="574"/>
      <c r="I3" s="574"/>
      <c r="J3" s="574"/>
      <c r="K3" s="574"/>
      <c r="L3" s="574"/>
    </row>
    <row r="4" spans="1:12">
      <c r="J4" s="575"/>
      <c r="K4" s="575"/>
      <c r="L4" s="575"/>
    </row>
    <row r="5" spans="1:12" ht="18" customHeight="1">
      <c r="A5" s="576" t="s">
        <v>542</v>
      </c>
      <c r="B5" s="577"/>
      <c r="C5" s="577"/>
      <c r="D5" s="577"/>
      <c r="E5" s="577"/>
      <c r="F5" s="580" t="s">
        <v>543</v>
      </c>
      <c r="G5" s="581"/>
      <c r="H5" s="581"/>
      <c r="I5" s="582"/>
      <c r="J5" s="583" t="s">
        <v>198</v>
      </c>
      <c r="K5" s="585" t="s">
        <v>544</v>
      </c>
      <c r="L5" s="587" t="s">
        <v>545</v>
      </c>
    </row>
    <row r="6" spans="1:12" ht="18" customHeight="1">
      <c r="A6" s="578"/>
      <c r="B6" s="579"/>
      <c r="C6" s="579"/>
      <c r="D6" s="579"/>
      <c r="E6" s="579"/>
      <c r="F6" s="468" t="s">
        <v>546</v>
      </c>
      <c r="G6" s="514" t="s">
        <v>767</v>
      </c>
      <c r="H6" s="514" t="s">
        <v>776</v>
      </c>
      <c r="I6" s="514" t="s">
        <v>768</v>
      </c>
      <c r="J6" s="584"/>
      <c r="K6" s="586"/>
      <c r="L6" s="588"/>
    </row>
    <row r="7" spans="1:12">
      <c r="A7" s="589" t="s">
        <v>547</v>
      </c>
      <c r="B7" s="592" t="s">
        <v>548</v>
      </c>
      <c r="C7" s="469" t="s">
        <v>549</v>
      </c>
      <c r="D7" s="470"/>
      <c r="E7" s="470"/>
      <c r="F7" s="471"/>
      <c r="G7" s="472"/>
      <c r="H7" s="472"/>
      <c r="I7" s="472"/>
      <c r="J7" s="472"/>
      <c r="K7" s="472"/>
      <c r="L7" s="473"/>
    </row>
    <row r="8" spans="1:12">
      <c r="A8" s="590"/>
      <c r="B8" s="593"/>
      <c r="C8" s="474"/>
      <c r="D8" s="475" t="s">
        <v>550</v>
      </c>
      <c r="E8" s="476"/>
      <c r="F8" s="477"/>
      <c r="G8" s="478"/>
      <c r="H8" s="478"/>
      <c r="I8" s="478"/>
      <c r="J8" s="478"/>
      <c r="K8" s="478"/>
      <c r="L8" s="479"/>
    </row>
    <row r="9" spans="1:12">
      <c r="A9" s="590"/>
      <c r="B9" s="593"/>
      <c r="C9" s="474"/>
      <c r="D9" s="475"/>
      <c r="E9" s="475" t="s">
        <v>551</v>
      </c>
      <c r="F9" s="480"/>
      <c r="G9" s="481"/>
      <c r="H9" s="481"/>
      <c r="I9" s="481"/>
      <c r="J9" s="481"/>
      <c r="K9" s="481"/>
      <c r="L9" s="482"/>
    </row>
    <row r="10" spans="1:12">
      <c r="A10" s="590"/>
      <c r="B10" s="593"/>
      <c r="C10" s="474"/>
      <c r="D10" s="475"/>
      <c r="E10" s="475" t="s">
        <v>552</v>
      </c>
      <c r="F10" s="480"/>
      <c r="G10" s="481"/>
      <c r="H10" s="481"/>
      <c r="I10" s="481"/>
      <c r="J10" s="481"/>
      <c r="K10" s="481"/>
      <c r="L10" s="482"/>
    </row>
    <row r="11" spans="1:12">
      <c r="A11" s="590"/>
      <c r="B11" s="593"/>
      <c r="C11" s="474"/>
      <c r="D11" s="475"/>
      <c r="E11" s="475" t="s">
        <v>553</v>
      </c>
      <c r="F11" s="480"/>
      <c r="G11" s="481"/>
      <c r="H11" s="481"/>
      <c r="I11" s="481"/>
      <c r="J11" s="481"/>
      <c r="K11" s="481"/>
      <c r="L11" s="482"/>
    </row>
    <row r="12" spans="1:12">
      <c r="A12" s="590"/>
      <c r="B12" s="593"/>
      <c r="C12" s="474"/>
      <c r="D12" s="475" t="s">
        <v>554</v>
      </c>
      <c r="E12" s="475"/>
      <c r="F12" s="480"/>
      <c r="G12" s="481"/>
      <c r="H12" s="481"/>
      <c r="I12" s="481"/>
      <c r="J12" s="481"/>
      <c r="K12" s="481"/>
      <c r="L12" s="482"/>
    </row>
    <row r="13" spans="1:12">
      <c r="A13" s="590"/>
      <c r="B13" s="593"/>
      <c r="C13" s="474"/>
      <c r="D13" s="476"/>
      <c r="E13" s="475" t="s">
        <v>555</v>
      </c>
      <c r="F13" s="480"/>
      <c r="G13" s="481"/>
      <c r="H13" s="481"/>
      <c r="I13" s="481"/>
      <c r="J13" s="481"/>
      <c r="K13" s="481"/>
      <c r="L13" s="482"/>
    </row>
    <row r="14" spans="1:12">
      <c r="A14" s="590"/>
      <c r="B14" s="593"/>
      <c r="C14" s="474"/>
      <c r="D14" s="476"/>
      <c r="E14" s="475" t="s">
        <v>551</v>
      </c>
      <c r="F14" s="480"/>
      <c r="G14" s="481"/>
      <c r="H14" s="481"/>
      <c r="I14" s="481"/>
      <c r="J14" s="481"/>
      <c r="K14" s="481"/>
      <c r="L14" s="482"/>
    </row>
    <row r="15" spans="1:12">
      <c r="A15" s="590"/>
      <c r="B15" s="593"/>
      <c r="C15" s="474"/>
      <c r="D15" s="476"/>
      <c r="E15" s="475" t="s">
        <v>556</v>
      </c>
      <c r="F15" s="480"/>
      <c r="G15" s="481"/>
      <c r="H15" s="481"/>
      <c r="I15" s="481"/>
      <c r="J15" s="481"/>
      <c r="K15" s="481"/>
      <c r="L15" s="482"/>
    </row>
    <row r="16" spans="1:12">
      <c r="A16" s="590"/>
      <c r="B16" s="593"/>
      <c r="C16" s="474"/>
      <c r="D16" s="476"/>
      <c r="E16" s="475" t="s">
        <v>557</v>
      </c>
      <c r="F16" s="480"/>
      <c r="G16" s="481"/>
      <c r="H16" s="481"/>
      <c r="I16" s="481"/>
      <c r="J16" s="481"/>
      <c r="K16" s="481"/>
      <c r="L16" s="482"/>
    </row>
    <row r="17" spans="1:12">
      <c r="A17" s="590"/>
      <c r="B17" s="593"/>
      <c r="C17" s="474"/>
      <c r="D17" s="476"/>
      <c r="E17" s="475" t="s">
        <v>558</v>
      </c>
      <c r="F17" s="480"/>
      <c r="G17" s="481"/>
      <c r="H17" s="481"/>
      <c r="I17" s="481"/>
      <c r="J17" s="481"/>
      <c r="K17" s="481"/>
      <c r="L17" s="482"/>
    </row>
    <row r="18" spans="1:12">
      <c r="A18" s="590"/>
      <c r="B18" s="593"/>
      <c r="C18" s="474"/>
      <c r="D18" s="476"/>
      <c r="E18" s="475" t="s">
        <v>559</v>
      </c>
      <c r="F18" s="480"/>
      <c r="G18" s="481"/>
      <c r="H18" s="481"/>
      <c r="I18" s="481"/>
      <c r="J18" s="481"/>
      <c r="K18" s="481"/>
      <c r="L18" s="482"/>
    </row>
    <row r="19" spans="1:12">
      <c r="A19" s="590"/>
      <c r="B19" s="593"/>
      <c r="C19" s="474"/>
      <c r="D19" s="476"/>
      <c r="E19" s="475" t="s">
        <v>560</v>
      </c>
      <c r="F19" s="480"/>
      <c r="G19" s="481"/>
      <c r="H19" s="481"/>
      <c r="I19" s="481"/>
      <c r="J19" s="481"/>
      <c r="K19" s="481"/>
      <c r="L19" s="482"/>
    </row>
    <row r="20" spans="1:12">
      <c r="A20" s="590"/>
      <c r="B20" s="593"/>
      <c r="C20" s="474"/>
      <c r="D20" s="476"/>
      <c r="E20" s="475" t="s">
        <v>561</v>
      </c>
      <c r="F20" s="480"/>
      <c r="G20" s="481"/>
      <c r="H20" s="481"/>
      <c r="I20" s="481"/>
      <c r="J20" s="481"/>
      <c r="K20" s="481"/>
      <c r="L20" s="482"/>
    </row>
    <row r="21" spans="1:12">
      <c r="A21" s="590"/>
      <c r="B21" s="593"/>
      <c r="C21" s="474"/>
      <c r="D21" s="475" t="s">
        <v>562</v>
      </c>
      <c r="E21" s="475"/>
      <c r="F21" s="480"/>
      <c r="G21" s="481"/>
      <c r="H21" s="481"/>
      <c r="I21" s="481"/>
      <c r="J21" s="481"/>
      <c r="K21" s="481"/>
      <c r="L21" s="482"/>
    </row>
    <row r="22" spans="1:12">
      <c r="A22" s="590"/>
      <c r="B22" s="593"/>
      <c r="C22" s="474"/>
      <c r="D22" s="476"/>
      <c r="E22" s="475" t="s">
        <v>555</v>
      </c>
      <c r="F22" s="480"/>
      <c r="G22" s="481"/>
      <c r="H22" s="481"/>
      <c r="I22" s="481"/>
      <c r="J22" s="481"/>
      <c r="K22" s="481"/>
      <c r="L22" s="482"/>
    </row>
    <row r="23" spans="1:12">
      <c r="A23" s="590"/>
      <c r="B23" s="593"/>
      <c r="C23" s="474"/>
      <c r="D23" s="476"/>
      <c r="E23" s="475" t="s">
        <v>551</v>
      </c>
      <c r="F23" s="480"/>
      <c r="G23" s="481"/>
      <c r="H23" s="481"/>
      <c r="I23" s="481"/>
      <c r="J23" s="481"/>
      <c r="K23" s="481"/>
      <c r="L23" s="482"/>
    </row>
    <row r="24" spans="1:12">
      <c r="A24" s="590"/>
      <c r="B24" s="593"/>
      <c r="C24" s="474"/>
      <c r="D24" s="476"/>
      <c r="E24" s="475" t="s">
        <v>556</v>
      </c>
      <c r="F24" s="480"/>
      <c r="G24" s="481"/>
      <c r="H24" s="481"/>
      <c r="I24" s="481"/>
      <c r="J24" s="481"/>
      <c r="K24" s="481"/>
      <c r="L24" s="482"/>
    </row>
    <row r="25" spans="1:12">
      <c r="A25" s="590"/>
      <c r="B25" s="593"/>
      <c r="C25" s="474"/>
      <c r="D25" s="476"/>
      <c r="E25" s="475" t="s">
        <v>557</v>
      </c>
      <c r="F25" s="480"/>
      <c r="G25" s="481"/>
      <c r="H25" s="481"/>
      <c r="I25" s="481"/>
      <c r="J25" s="481"/>
      <c r="K25" s="481"/>
      <c r="L25" s="482"/>
    </row>
    <row r="26" spans="1:12">
      <c r="A26" s="590"/>
      <c r="B26" s="593"/>
      <c r="C26" s="474"/>
      <c r="D26" s="476"/>
      <c r="E26" s="475" t="s">
        <v>558</v>
      </c>
      <c r="F26" s="480"/>
      <c r="G26" s="481"/>
      <c r="H26" s="481"/>
      <c r="I26" s="481"/>
      <c r="J26" s="481"/>
      <c r="K26" s="481"/>
      <c r="L26" s="482"/>
    </row>
    <row r="27" spans="1:12">
      <c r="A27" s="590"/>
      <c r="B27" s="593"/>
      <c r="C27" s="474"/>
      <c r="D27" s="476"/>
      <c r="E27" s="475" t="s">
        <v>559</v>
      </c>
      <c r="F27" s="480"/>
      <c r="G27" s="481"/>
      <c r="H27" s="481"/>
      <c r="I27" s="481"/>
      <c r="J27" s="481"/>
      <c r="K27" s="481"/>
      <c r="L27" s="482"/>
    </row>
    <row r="28" spans="1:12">
      <c r="A28" s="590"/>
      <c r="B28" s="593"/>
      <c r="C28" s="474"/>
      <c r="D28" s="476"/>
      <c r="E28" s="475" t="s">
        <v>560</v>
      </c>
      <c r="F28" s="480"/>
      <c r="G28" s="481"/>
      <c r="H28" s="481"/>
      <c r="I28" s="481"/>
      <c r="J28" s="481"/>
      <c r="K28" s="481"/>
      <c r="L28" s="482"/>
    </row>
    <row r="29" spans="1:12">
      <c r="A29" s="590"/>
      <c r="B29" s="593"/>
      <c r="C29" s="474"/>
      <c r="D29" s="476"/>
      <c r="E29" s="475" t="s">
        <v>561</v>
      </c>
      <c r="F29" s="480"/>
      <c r="G29" s="481"/>
      <c r="H29" s="481"/>
      <c r="I29" s="481"/>
      <c r="J29" s="481"/>
      <c r="K29" s="481"/>
      <c r="L29" s="482"/>
    </row>
    <row r="30" spans="1:12">
      <c r="A30" s="590"/>
      <c r="B30" s="593"/>
      <c r="C30" s="474"/>
      <c r="D30" s="475" t="s">
        <v>563</v>
      </c>
      <c r="E30" s="476"/>
      <c r="F30" s="477"/>
      <c r="G30" s="478"/>
      <c r="H30" s="478"/>
      <c r="I30" s="478"/>
      <c r="J30" s="478"/>
      <c r="K30" s="478"/>
      <c r="L30" s="479"/>
    </row>
    <row r="31" spans="1:12">
      <c r="A31" s="590"/>
      <c r="B31" s="593"/>
      <c r="C31" s="474"/>
      <c r="D31" s="475"/>
      <c r="E31" s="475" t="s">
        <v>563</v>
      </c>
      <c r="F31" s="477"/>
      <c r="G31" s="478"/>
      <c r="H31" s="478"/>
      <c r="I31" s="478"/>
      <c r="J31" s="478"/>
      <c r="K31" s="478"/>
      <c r="L31" s="479"/>
    </row>
    <row r="32" spans="1:12">
      <c r="A32" s="590"/>
      <c r="B32" s="593"/>
      <c r="C32" s="474"/>
      <c r="D32" s="475"/>
      <c r="E32" s="475" t="s">
        <v>564</v>
      </c>
      <c r="F32" s="477"/>
      <c r="G32" s="478"/>
      <c r="H32" s="478"/>
      <c r="I32" s="478"/>
      <c r="J32" s="478"/>
      <c r="K32" s="478"/>
      <c r="L32" s="479"/>
    </row>
    <row r="33" spans="1:12">
      <c r="A33" s="590"/>
      <c r="B33" s="593"/>
      <c r="C33" s="474"/>
      <c r="D33" s="483" t="s">
        <v>565</v>
      </c>
      <c r="E33" s="483"/>
      <c r="F33" s="477"/>
      <c r="G33" s="478"/>
      <c r="H33" s="478"/>
      <c r="I33" s="478"/>
      <c r="J33" s="478"/>
      <c r="K33" s="478"/>
      <c r="L33" s="479"/>
    </row>
    <row r="34" spans="1:12">
      <c r="A34" s="590"/>
      <c r="B34" s="593"/>
      <c r="C34" s="474"/>
      <c r="D34" s="483"/>
      <c r="E34" s="483" t="s">
        <v>566</v>
      </c>
      <c r="F34" s="477"/>
      <c r="G34" s="478"/>
      <c r="H34" s="478"/>
      <c r="I34" s="478"/>
      <c r="J34" s="478"/>
      <c r="K34" s="478"/>
      <c r="L34" s="479"/>
    </row>
    <row r="35" spans="1:12">
      <c r="A35" s="590"/>
      <c r="B35" s="593"/>
      <c r="C35" s="474"/>
      <c r="D35" s="483"/>
      <c r="E35" s="483" t="s">
        <v>567</v>
      </c>
      <c r="F35" s="477"/>
      <c r="G35" s="478"/>
      <c r="H35" s="478"/>
      <c r="I35" s="478"/>
      <c r="J35" s="478"/>
      <c r="K35" s="478"/>
      <c r="L35" s="479"/>
    </row>
    <row r="36" spans="1:12">
      <c r="A36" s="590"/>
      <c r="B36" s="593"/>
      <c r="C36" s="474"/>
      <c r="D36" s="483"/>
      <c r="E36" s="483" t="s">
        <v>568</v>
      </c>
      <c r="F36" s="477"/>
      <c r="G36" s="478"/>
      <c r="H36" s="478"/>
      <c r="I36" s="478"/>
      <c r="J36" s="478"/>
      <c r="K36" s="478"/>
      <c r="L36" s="479"/>
    </row>
    <row r="37" spans="1:12">
      <c r="A37" s="590"/>
      <c r="B37" s="593"/>
      <c r="C37" s="474"/>
      <c r="D37" s="475" t="s">
        <v>569</v>
      </c>
      <c r="E37" s="475"/>
      <c r="F37" s="477"/>
      <c r="G37" s="478"/>
      <c r="H37" s="478"/>
      <c r="I37" s="478"/>
      <c r="J37" s="478"/>
      <c r="K37" s="478"/>
      <c r="L37" s="479"/>
    </row>
    <row r="38" spans="1:12">
      <c r="A38" s="590"/>
      <c r="B38" s="593"/>
      <c r="C38" s="474"/>
      <c r="D38" s="475"/>
      <c r="E38" s="475" t="s">
        <v>570</v>
      </c>
      <c r="F38" s="477"/>
      <c r="G38" s="478"/>
      <c r="H38" s="478"/>
      <c r="I38" s="478"/>
      <c r="J38" s="478"/>
      <c r="K38" s="478"/>
      <c r="L38" s="479"/>
    </row>
    <row r="39" spans="1:12">
      <c r="A39" s="590"/>
      <c r="B39" s="593"/>
      <c r="C39" s="474"/>
      <c r="D39" s="475"/>
      <c r="E39" s="475" t="s">
        <v>571</v>
      </c>
      <c r="F39" s="477"/>
      <c r="G39" s="478"/>
      <c r="H39" s="478"/>
      <c r="I39" s="478"/>
      <c r="J39" s="478"/>
      <c r="K39" s="478"/>
      <c r="L39" s="479"/>
    </row>
    <row r="40" spans="1:12">
      <c r="A40" s="590"/>
      <c r="B40" s="593"/>
      <c r="C40" s="474"/>
      <c r="D40" s="475"/>
      <c r="E40" s="484" t="s">
        <v>572</v>
      </c>
      <c r="F40" s="477"/>
      <c r="G40" s="478"/>
      <c r="H40" s="478"/>
      <c r="I40" s="478"/>
      <c r="J40" s="478"/>
      <c r="K40" s="478"/>
      <c r="L40" s="479"/>
    </row>
    <row r="41" spans="1:12">
      <c r="A41" s="590"/>
      <c r="B41" s="593"/>
      <c r="C41" s="474"/>
      <c r="D41" s="475"/>
      <c r="E41" s="475" t="s">
        <v>573</v>
      </c>
      <c r="F41" s="477"/>
      <c r="G41" s="478"/>
      <c r="H41" s="478"/>
      <c r="I41" s="478"/>
      <c r="J41" s="478"/>
      <c r="K41" s="478"/>
      <c r="L41" s="479"/>
    </row>
    <row r="42" spans="1:12">
      <c r="A42" s="590"/>
      <c r="B42" s="593"/>
      <c r="C42" s="474"/>
      <c r="D42" s="475"/>
      <c r="E42" s="475" t="s">
        <v>574</v>
      </c>
      <c r="F42" s="477"/>
      <c r="G42" s="478"/>
      <c r="H42" s="478"/>
      <c r="I42" s="478"/>
      <c r="J42" s="478"/>
      <c r="K42" s="478"/>
      <c r="L42" s="479"/>
    </row>
    <row r="43" spans="1:12">
      <c r="A43" s="590"/>
      <c r="B43" s="593"/>
      <c r="C43" s="474"/>
      <c r="D43" s="475"/>
      <c r="E43" s="475" t="s">
        <v>575</v>
      </c>
      <c r="F43" s="477"/>
      <c r="G43" s="478"/>
      <c r="H43" s="478"/>
      <c r="I43" s="478"/>
      <c r="J43" s="478"/>
      <c r="K43" s="478"/>
      <c r="L43" s="479"/>
    </row>
    <row r="44" spans="1:12">
      <c r="A44" s="590"/>
      <c r="B44" s="593"/>
      <c r="C44" s="474"/>
      <c r="D44" s="475"/>
      <c r="E44" s="475" t="s">
        <v>576</v>
      </c>
      <c r="F44" s="477"/>
      <c r="G44" s="478"/>
      <c r="H44" s="478"/>
      <c r="I44" s="478"/>
      <c r="J44" s="478"/>
      <c r="K44" s="478"/>
      <c r="L44" s="479"/>
    </row>
    <row r="45" spans="1:12">
      <c r="A45" s="590"/>
      <c r="B45" s="593"/>
      <c r="C45" s="474"/>
      <c r="D45" s="475"/>
      <c r="E45" s="485" t="s">
        <v>577</v>
      </c>
      <c r="F45" s="477"/>
      <c r="G45" s="478"/>
      <c r="H45" s="478"/>
      <c r="I45" s="478"/>
      <c r="J45" s="478"/>
      <c r="K45" s="478"/>
      <c r="L45" s="479"/>
    </row>
    <row r="46" spans="1:12">
      <c r="A46" s="590"/>
      <c r="B46" s="593"/>
      <c r="C46" s="474"/>
      <c r="D46" s="475"/>
      <c r="E46" s="475" t="s">
        <v>578</v>
      </c>
      <c r="F46" s="477"/>
      <c r="G46" s="478"/>
      <c r="H46" s="478"/>
      <c r="I46" s="478"/>
      <c r="J46" s="478"/>
      <c r="K46" s="478"/>
      <c r="L46" s="479"/>
    </row>
    <row r="47" spans="1:12">
      <c r="A47" s="590"/>
      <c r="B47" s="593"/>
      <c r="C47" s="474"/>
      <c r="D47" s="475" t="s">
        <v>579</v>
      </c>
      <c r="E47" s="475"/>
      <c r="F47" s="477"/>
      <c r="G47" s="478"/>
      <c r="H47" s="478"/>
      <c r="I47" s="478"/>
      <c r="J47" s="478"/>
      <c r="K47" s="478"/>
      <c r="L47" s="479"/>
    </row>
    <row r="48" spans="1:12">
      <c r="A48" s="590"/>
      <c r="B48" s="593"/>
      <c r="C48" s="474"/>
      <c r="D48" s="475"/>
      <c r="E48" s="475" t="s">
        <v>580</v>
      </c>
      <c r="F48" s="477"/>
      <c r="G48" s="478"/>
      <c r="H48" s="478"/>
      <c r="I48" s="478"/>
      <c r="J48" s="478"/>
      <c r="K48" s="478"/>
      <c r="L48" s="479"/>
    </row>
    <row r="49" spans="1:12">
      <c r="A49" s="590"/>
      <c r="B49" s="593"/>
      <c r="C49" s="474"/>
      <c r="D49" s="475"/>
      <c r="E49" s="475" t="s">
        <v>581</v>
      </c>
      <c r="F49" s="477"/>
      <c r="G49" s="478"/>
      <c r="H49" s="478"/>
      <c r="I49" s="478"/>
      <c r="J49" s="478"/>
      <c r="K49" s="478"/>
      <c r="L49" s="479"/>
    </row>
    <row r="50" spans="1:12">
      <c r="A50" s="590"/>
      <c r="B50" s="593"/>
      <c r="C50" s="474"/>
      <c r="D50" s="475"/>
      <c r="E50" s="475" t="s">
        <v>582</v>
      </c>
      <c r="F50" s="477"/>
      <c r="G50" s="478"/>
      <c r="H50" s="478"/>
      <c r="I50" s="478"/>
      <c r="J50" s="478"/>
      <c r="K50" s="478"/>
      <c r="L50" s="479"/>
    </row>
    <row r="51" spans="1:12">
      <c r="A51" s="590"/>
      <c r="B51" s="593"/>
      <c r="C51" s="474"/>
      <c r="D51" s="475"/>
      <c r="E51" s="475" t="s">
        <v>579</v>
      </c>
      <c r="F51" s="477"/>
      <c r="G51" s="478"/>
      <c r="H51" s="478"/>
      <c r="I51" s="478"/>
      <c r="J51" s="478"/>
      <c r="K51" s="478"/>
      <c r="L51" s="479"/>
    </row>
    <row r="52" spans="1:12">
      <c r="A52" s="590"/>
      <c r="B52" s="593"/>
      <c r="C52" s="474"/>
      <c r="D52" s="475"/>
      <c r="E52" s="475" t="s">
        <v>583</v>
      </c>
      <c r="F52" s="477"/>
      <c r="G52" s="478"/>
      <c r="H52" s="478"/>
      <c r="I52" s="478"/>
      <c r="J52" s="478"/>
      <c r="K52" s="478"/>
      <c r="L52" s="479"/>
    </row>
    <row r="53" spans="1:12">
      <c r="A53" s="590"/>
      <c r="B53" s="593"/>
      <c r="C53" s="474" t="s">
        <v>584</v>
      </c>
      <c r="D53" s="475"/>
      <c r="E53" s="475"/>
      <c r="F53" s="477"/>
      <c r="G53" s="478"/>
      <c r="H53" s="478"/>
      <c r="I53" s="478"/>
      <c r="J53" s="478"/>
      <c r="K53" s="478"/>
      <c r="L53" s="479"/>
    </row>
    <row r="54" spans="1:12">
      <c r="A54" s="590"/>
      <c r="B54" s="593"/>
      <c r="C54" s="474"/>
      <c r="D54" s="475" t="s">
        <v>585</v>
      </c>
      <c r="E54" s="476"/>
      <c r="F54" s="477"/>
      <c r="G54" s="478"/>
      <c r="H54" s="478"/>
      <c r="I54" s="478"/>
      <c r="J54" s="478"/>
      <c r="K54" s="478"/>
      <c r="L54" s="479"/>
    </row>
    <row r="55" spans="1:12">
      <c r="A55" s="590"/>
      <c r="B55" s="593"/>
      <c r="C55" s="474"/>
      <c r="E55" s="475" t="s">
        <v>586</v>
      </c>
      <c r="F55" s="477"/>
      <c r="G55" s="478"/>
      <c r="H55" s="478"/>
      <c r="I55" s="478"/>
      <c r="J55" s="478"/>
      <c r="K55" s="478"/>
      <c r="L55" s="479"/>
    </row>
    <row r="56" spans="1:12">
      <c r="A56" s="590"/>
      <c r="B56" s="593"/>
      <c r="C56" s="474"/>
      <c r="E56" s="475" t="s">
        <v>566</v>
      </c>
      <c r="F56" s="477"/>
      <c r="G56" s="478"/>
      <c r="H56" s="478"/>
      <c r="I56" s="478"/>
      <c r="J56" s="478"/>
      <c r="K56" s="478"/>
      <c r="L56" s="479"/>
    </row>
    <row r="57" spans="1:12">
      <c r="A57" s="590"/>
      <c r="B57" s="593"/>
      <c r="C57" s="474"/>
      <c r="E57" s="475" t="s">
        <v>578</v>
      </c>
      <c r="F57" s="477"/>
      <c r="G57" s="478"/>
      <c r="H57" s="478"/>
      <c r="I57" s="478"/>
      <c r="J57" s="478"/>
      <c r="K57" s="478"/>
      <c r="L57" s="479"/>
    </row>
    <row r="58" spans="1:12">
      <c r="A58" s="590"/>
      <c r="B58" s="593"/>
      <c r="C58" s="474"/>
      <c r="E58" s="475" t="s">
        <v>579</v>
      </c>
      <c r="F58" s="477"/>
      <c r="G58" s="478"/>
      <c r="H58" s="478"/>
      <c r="I58" s="478"/>
      <c r="J58" s="478"/>
      <c r="K58" s="478"/>
      <c r="L58" s="479"/>
    </row>
    <row r="59" spans="1:12">
      <c r="A59" s="590"/>
      <c r="B59" s="593"/>
      <c r="C59" s="474"/>
      <c r="D59" s="475" t="s">
        <v>587</v>
      </c>
      <c r="E59" s="476"/>
      <c r="F59" s="477"/>
      <c r="G59" s="478"/>
      <c r="H59" s="478"/>
      <c r="I59" s="478"/>
      <c r="J59" s="478"/>
      <c r="K59" s="478"/>
      <c r="L59" s="479"/>
    </row>
    <row r="60" spans="1:12">
      <c r="A60" s="590"/>
      <c r="B60" s="593"/>
      <c r="C60" s="474"/>
      <c r="D60" s="476"/>
      <c r="E60" s="475" t="s">
        <v>588</v>
      </c>
      <c r="F60" s="477"/>
      <c r="G60" s="478"/>
      <c r="H60" s="478"/>
      <c r="I60" s="478"/>
      <c r="J60" s="478"/>
      <c r="K60" s="478"/>
      <c r="L60" s="479"/>
    </row>
    <row r="61" spans="1:12">
      <c r="A61" s="590"/>
      <c r="B61" s="593"/>
      <c r="C61" s="474"/>
      <c r="D61" s="475"/>
      <c r="E61" s="475" t="s">
        <v>578</v>
      </c>
      <c r="F61" s="477"/>
      <c r="G61" s="478"/>
      <c r="H61" s="478"/>
      <c r="I61" s="478"/>
      <c r="J61" s="478"/>
      <c r="K61" s="478"/>
      <c r="L61" s="479"/>
    </row>
    <row r="62" spans="1:12">
      <c r="A62" s="590"/>
      <c r="B62" s="593"/>
      <c r="C62" s="474"/>
      <c r="D62" s="475"/>
      <c r="E62" s="475" t="s">
        <v>580</v>
      </c>
      <c r="F62" s="477"/>
      <c r="G62" s="478"/>
      <c r="H62" s="478"/>
      <c r="I62" s="478"/>
      <c r="J62" s="478"/>
      <c r="K62" s="478"/>
      <c r="L62" s="479"/>
    </row>
    <row r="63" spans="1:12">
      <c r="A63" s="590"/>
      <c r="B63" s="593"/>
      <c r="C63" s="474"/>
      <c r="D63" s="475"/>
      <c r="E63" s="475" t="s">
        <v>579</v>
      </c>
      <c r="F63" s="477"/>
      <c r="G63" s="478"/>
      <c r="H63" s="478"/>
      <c r="I63" s="478"/>
      <c r="J63" s="478"/>
      <c r="K63" s="478"/>
      <c r="L63" s="479"/>
    </row>
    <row r="64" spans="1:12">
      <c r="A64" s="590"/>
      <c r="B64" s="593"/>
      <c r="C64" s="474"/>
      <c r="D64" s="475" t="s">
        <v>579</v>
      </c>
      <c r="E64" s="475"/>
      <c r="F64" s="477"/>
      <c r="G64" s="478"/>
      <c r="H64" s="478"/>
      <c r="I64" s="478"/>
      <c r="J64" s="478"/>
      <c r="K64" s="478"/>
      <c r="L64" s="479"/>
    </row>
    <row r="65" spans="1:12">
      <c r="A65" s="590"/>
      <c r="B65" s="593"/>
      <c r="C65" s="474"/>
      <c r="D65" s="475"/>
      <c r="E65" s="475" t="s">
        <v>588</v>
      </c>
      <c r="F65" s="477"/>
      <c r="G65" s="478"/>
      <c r="H65" s="478"/>
      <c r="I65" s="478"/>
      <c r="J65" s="478"/>
      <c r="K65" s="478"/>
      <c r="L65" s="479"/>
    </row>
    <row r="66" spans="1:12">
      <c r="A66" s="590"/>
      <c r="B66" s="593"/>
      <c r="C66" s="474"/>
      <c r="D66" s="475"/>
      <c r="E66" s="475" t="s">
        <v>578</v>
      </c>
      <c r="F66" s="477"/>
      <c r="G66" s="478"/>
      <c r="H66" s="478"/>
      <c r="I66" s="478"/>
      <c r="J66" s="478"/>
      <c r="K66" s="478"/>
      <c r="L66" s="479"/>
    </row>
    <row r="67" spans="1:12">
      <c r="A67" s="590"/>
      <c r="B67" s="593"/>
      <c r="C67" s="474"/>
      <c r="D67" s="475"/>
      <c r="E67" s="475" t="s">
        <v>579</v>
      </c>
      <c r="F67" s="477"/>
      <c r="G67" s="478"/>
      <c r="H67" s="478"/>
      <c r="I67" s="478"/>
      <c r="J67" s="478"/>
      <c r="K67" s="478"/>
      <c r="L67" s="479"/>
    </row>
    <row r="68" spans="1:12">
      <c r="A68" s="590"/>
      <c r="B68" s="593"/>
      <c r="C68" s="474" t="s">
        <v>589</v>
      </c>
      <c r="D68" s="475"/>
      <c r="E68" s="475"/>
      <c r="F68" s="477"/>
      <c r="G68" s="478"/>
      <c r="H68" s="478"/>
      <c r="I68" s="478"/>
      <c r="J68" s="478"/>
      <c r="K68" s="478"/>
      <c r="L68" s="479"/>
    </row>
    <row r="69" spans="1:12">
      <c r="A69" s="590"/>
      <c r="B69" s="593"/>
      <c r="C69" s="474"/>
      <c r="D69" s="475" t="s">
        <v>590</v>
      </c>
      <c r="E69" s="475"/>
      <c r="F69" s="477"/>
      <c r="G69" s="478"/>
      <c r="H69" s="478"/>
      <c r="I69" s="478"/>
      <c r="J69" s="478"/>
      <c r="K69" s="478"/>
      <c r="L69" s="479"/>
    </row>
    <row r="70" spans="1:12">
      <c r="A70" s="590"/>
      <c r="B70" s="593"/>
      <c r="C70" s="474"/>
      <c r="D70" s="475"/>
      <c r="E70" s="475" t="s">
        <v>586</v>
      </c>
      <c r="F70" s="477"/>
      <c r="G70" s="478"/>
      <c r="H70" s="478"/>
      <c r="I70" s="478"/>
      <c r="J70" s="478"/>
      <c r="K70" s="478"/>
      <c r="L70" s="479"/>
    </row>
    <row r="71" spans="1:12">
      <c r="A71" s="590"/>
      <c r="B71" s="593"/>
      <c r="C71" s="474"/>
      <c r="D71" s="475"/>
      <c r="E71" s="475" t="s">
        <v>566</v>
      </c>
      <c r="F71" s="477"/>
      <c r="G71" s="478"/>
      <c r="H71" s="478"/>
      <c r="I71" s="478"/>
      <c r="J71" s="478"/>
      <c r="K71" s="478"/>
      <c r="L71" s="479"/>
    </row>
    <row r="72" spans="1:12">
      <c r="A72" s="590"/>
      <c r="B72" s="593"/>
      <c r="C72" s="474"/>
      <c r="D72" s="475" t="s">
        <v>591</v>
      </c>
      <c r="E72" s="476"/>
      <c r="F72" s="477"/>
      <c r="G72" s="478"/>
      <c r="H72" s="478"/>
      <c r="I72" s="478"/>
      <c r="J72" s="478"/>
      <c r="K72" s="478"/>
      <c r="L72" s="479"/>
    </row>
    <row r="73" spans="1:12">
      <c r="A73" s="590"/>
      <c r="B73" s="593"/>
      <c r="C73" s="474"/>
      <c r="D73" s="475" t="s">
        <v>579</v>
      </c>
      <c r="E73" s="475"/>
      <c r="F73" s="477"/>
      <c r="G73" s="478"/>
      <c r="H73" s="478"/>
      <c r="I73" s="478"/>
      <c r="J73" s="478"/>
      <c r="K73" s="478"/>
      <c r="L73" s="479"/>
    </row>
    <row r="74" spans="1:12">
      <c r="A74" s="590"/>
      <c r="B74" s="593"/>
      <c r="C74" s="474"/>
      <c r="D74" s="475"/>
      <c r="E74" s="475" t="s">
        <v>580</v>
      </c>
      <c r="F74" s="477"/>
      <c r="G74" s="478"/>
      <c r="H74" s="478"/>
      <c r="I74" s="478"/>
      <c r="J74" s="478"/>
      <c r="K74" s="478"/>
      <c r="L74" s="479"/>
    </row>
    <row r="75" spans="1:12">
      <c r="A75" s="590"/>
      <c r="B75" s="593"/>
      <c r="C75" s="474"/>
      <c r="D75" s="475"/>
      <c r="E75" s="475" t="s">
        <v>582</v>
      </c>
      <c r="F75" s="477"/>
      <c r="G75" s="478"/>
      <c r="H75" s="478"/>
      <c r="I75" s="478"/>
      <c r="J75" s="478"/>
      <c r="K75" s="478"/>
      <c r="L75" s="479"/>
    </row>
    <row r="76" spans="1:12">
      <c r="A76" s="590"/>
      <c r="B76" s="593"/>
      <c r="C76" s="474"/>
      <c r="D76" s="475"/>
      <c r="E76" s="475" t="s">
        <v>579</v>
      </c>
      <c r="F76" s="477"/>
      <c r="G76" s="478"/>
      <c r="H76" s="478"/>
      <c r="I76" s="478"/>
      <c r="J76" s="478"/>
      <c r="K76" s="478"/>
      <c r="L76" s="479"/>
    </row>
    <row r="77" spans="1:12">
      <c r="A77" s="590"/>
      <c r="B77" s="593"/>
      <c r="C77" s="474" t="s">
        <v>592</v>
      </c>
      <c r="D77" s="475"/>
      <c r="E77" s="475"/>
      <c r="F77" s="477"/>
      <c r="G77" s="478"/>
      <c r="H77" s="478"/>
      <c r="I77" s="478"/>
      <c r="J77" s="478"/>
      <c r="K77" s="478"/>
      <c r="L77" s="479"/>
    </row>
    <row r="78" spans="1:12">
      <c r="A78" s="590"/>
      <c r="B78" s="593"/>
      <c r="C78" s="474"/>
      <c r="D78" s="483" t="s">
        <v>593</v>
      </c>
      <c r="E78" s="483"/>
      <c r="F78" s="477"/>
      <c r="G78" s="478"/>
      <c r="H78" s="478"/>
      <c r="I78" s="478"/>
      <c r="J78" s="478"/>
      <c r="K78" s="478"/>
      <c r="L78" s="479"/>
    </row>
    <row r="79" spans="1:12">
      <c r="A79" s="590"/>
      <c r="B79" s="593"/>
      <c r="C79" s="474"/>
      <c r="D79" s="483"/>
      <c r="E79" s="483" t="s">
        <v>593</v>
      </c>
      <c r="F79" s="477"/>
      <c r="G79" s="478"/>
      <c r="H79" s="478"/>
      <c r="I79" s="478"/>
      <c r="J79" s="478"/>
      <c r="K79" s="478"/>
      <c r="L79" s="479"/>
    </row>
    <row r="80" spans="1:12">
      <c r="A80" s="590"/>
      <c r="B80" s="593"/>
      <c r="C80" s="474"/>
      <c r="D80" s="483"/>
      <c r="E80" s="483" t="s">
        <v>594</v>
      </c>
      <c r="F80" s="477"/>
      <c r="G80" s="478"/>
      <c r="H80" s="478"/>
      <c r="I80" s="478"/>
      <c r="J80" s="478"/>
      <c r="K80" s="478"/>
      <c r="L80" s="479"/>
    </row>
    <row r="81" spans="1:12">
      <c r="A81" s="590"/>
      <c r="B81" s="593"/>
      <c r="C81" s="474"/>
      <c r="D81" s="483" t="s">
        <v>595</v>
      </c>
      <c r="E81" s="483"/>
      <c r="F81" s="477"/>
      <c r="G81" s="478"/>
      <c r="H81" s="478"/>
      <c r="I81" s="478"/>
      <c r="J81" s="478"/>
      <c r="K81" s="478"/>
      <c r="L81" s="479"/>
    </row>
    <row r="82" spans="1:12">
      <c r="A82" s="590"/>
      <c r="B82" s="593"/>
      <c r="C82" s="474"/>
      <c r="D82" s="483"/>
      <c r="E82" s="483" t="s">
        <v>595</v>
      </c>
      <c r="F82" s="477"/>
      <c r="G82" s="478"/>
      <c r="H82" s="478"/>
      <c r="I82" s="478"/>
      <c r="J82" s="478"/>
      <c r="K82" s="478"/>
      <c r="L82" s="479"/>
    </row>
    <row r="83" spans="1:12">
      <c r="A83" s="590"/>
      <c r="B83" s="593"/>
      <c r="C83" s="474"/>
      <c r="D83" s="483"/>
      <c r="E83" s="483" t="s">
        <v>594</v>
      </c>
      <c r="F83" s="477"/>
      <c r="G83" s="478"/>
      <c r="H83" s="478"/>
      <c r="I83" s="478"/>
      <c r="J83" s="478"/>
      <c r="K83" s="478"/>
      <c r="L83" s="479"/>
    </row>
    <row r="84" spans="1:12">
      <c r="A84" s="590"/>
      <c r="B84" s="593"/>
      <c r="C84" s="474"/>
      <c r="D84" s="483" t="s">
        <v>596</v>
      </c>
      <c r="E84" s="483"/>
      <c r="F84" s="477"/>
      <c r="G84" s="478"/>
      <c r="H84" s="478"/>
      <c r="I84" s="478"/>
      <c r="J84" s="478"/>
      <c r="K84" s="478"/>
      <c r="L84" s="479"/>
    </row>
    <row r="85" spans="1:12">
      <c r="A85" s="590"/>
      <c r="B85" s="593"/>
      <c r="C85" s="474"/>
      <c r="D85" s="483"/>
      <c r="E85" s="483" t="s">
        <v>596</v>
      </c>
      <c r="F85" s="477"/>
      <c r="G85" s="478"/>
      <c r="H85" s="478"/>
      <c r="I85" s="478"/>
      <c r="J85" s="478"/>
      <c r="K85" s="478"/>
      <c r="L85" s="479"/>
    </row>
    <row r="86" spans="1:12">
      <c r="A86" s="590"/>
      <c r="B86" s="593"/>
      <c r="C86" s="474"/>
      <c r="D86" s="483"/>
      <c r="E86" s="483" t="s">
        <v>594</v>
      </c>
      <c r="F86" s="477"/>
      <c r="G86" s="478"/>
      <c r="H86" s="478"/>
      <c r="I86" s="478"/>
      <c r="J86" s="478"/>
      <c r="K86" s="478"/>
      <c r="L86" s="479"/>
    </row>
    <row r="87" spans="1:12">
      <c r="A87" s="590"/>
      <c r="B87" s="593"/>
      <c r="C87" s="474"/>
      <c r="D87" s="483" t="s">
        <v>597</v>
      </c>
      <c r="E87" s="483"/>
      <c r="F87" s="477"/>
      <c r="G87" s="478"/>
      <c r="H87" s="478"/>
      <c r="I87" s="478"/>
      <c r="J87" s="478"/>
      <c r="K87" s="478"/>
      <c r="L87" s="479"/>
    </row>
    <row r="88" spans="1:12">
      <c r="A88" s="590"/>
      <c r="B88" s="593"/>
      <c r="C88" s="474"/>
      <c r="D88" s="483"/>
      <c r="E88" s="483" t="s">
        <v>597</v>
      </c>
      <c r="F88" s="477"/>
      <c r="G88" s="478"/>
      <c r="H88" s="478"/>
      <c r="I88" s="478"/>
      <c r="J88" s="478"/>
      <c r="K88" s="478"/>
      <c r="L88" s="479"/>
    </row>
    <row r="89" spans="1:12">
      <c r="A89" s="590"/>
      <c r="B89" s="593"/>
      <c r="C89" s="474"/>
      <c r="D89" s="483"/>
      <c r="E89" s="483" t="s">
        <v>594</v>
      </c>
      <c r="F89" s="477"/>
      <c r="G89" s="478"/>
      <c r="H89" s="478"/>
      <c r="I89" s="478"/>
      <c r="J89" s="478"/>
      <c r="K89" s="478"/>
      <c r="L89" s="479"/>
    </row>
    <row r="90" spans="1:12">
      <c r="A90" s="590"/>
      <c r="B90" s="593"/>
      <c r="C90" s="474"/>
      <c r="D90" s="483" t="s">
        <v>598</v>
      </c>
      <c r="E90" s="483"/>
      <c r="F90" s="477"/>
      <c r="G90" s="478"/>
      <c r="H90" s="478"/>
      <c r="I90" s="478"/>
      <c r="J90" s="478"/>
      <c r="K90" s="478"/>
      <c r="L90" s="479"/>
    </row>
    <row r="91" spans="1:12">
      <c r="A91" s="590"/>
      <c r="B91" s="593"/>
      <c r="C91" s="474"/>
      <c r="D91" s="483" t="s">
        <v>569</v>
      </c>
      <c r="E91" s="483"/>
      <c r="F91" s="477"/>
      <c r="G91" s="478"/>
      <c r="H91" s="478"/>
      <c r="I91" s="478"/>
      <c r="J91" s="478"/>
      <c r="K91" s="478"/>
      <c r="L91" s="479"/>
    </row>
    <row r="92" spans="1:12">
      <c r="A92" s="590"/>
      <c r="B92" s="593"/>
      <c r="C92" s="474"/>
      <c r="D92" s="483"/>
      <c r="E92" s="483" t="s">
        <v>599</v>
      </c>
      <c r="F92" s="477"/>
      <c r="G92" s="478"/>
      <c r="H92" s="478"/>
      <c r="I92" s="478"/>
      <c r="J92" s="478"/>
      <c r="K92" s="478"/>
      <c r="L92" s="479"/>
    </row>
    <row r="93" spans="1:12">
      <c r="A93" s="590"/>
      <c r="B93" s="593"/>
      <c r="C93" s="474"/>
      <c r="D93" s="483"/>
      <c r="E93" s="483" t="s">
        <v>600</v>
      </c>
      <c r="F93" s="477"/>
      <c r="G93" s="478"/>
      <c r="H93" s="478"/>
      <c r="I93" s="478"/>
      <c r="J93" s="478"/>
      <c r="K93" s="478"/>
      <c r="L93" s="479"/>
    </row>
    <row r="94" spans="1:12">
      <c r="A94" s="590"/>
      <c r="B94" s="593"/>
      <c r="C94" s="474"/>
      <c r="D94" s="483"/>
      <c r="E94" s="483" t="s">
        <v>601</v>
      </c>
      <c r="F94" s="477"/>
      <c r="G94" s="478"/>
      <c r="H94" s="478"/>
      <c r="I94" s="478"/>
      <c r="J94" s="478"/>
      <c r="K94" s="478"/>
      <c r="L94" s="479"/>
    </row>
    <row r="95" spans="1:12">
      <c r="A95" s="590"/>
      <c r="B95" s="593"/>
      <c r="C95" s="474"/>
      <c r="D95" s="475" t="s">
        <v>591</v>
      </c>
      <c r="E95" s="475"/>
      <c r="F95" s="477"/>
      <c r="G95" s="478"/>
      <c r="H95" s="478"/>
      <c r="I95" s="478"/>
      <c r="J95" s="478"/>
      <c r="K95" s="478"/>
      <c r="L95" s="479"/>
    </row>
    <row r="96" spans="1:12">
      <c r="A96" s="590"/>
      <c r="B96" s="593"/>
      <c r="C96" s="474"/>
      <c r="D96" s="475" t="s">
        <v>579</v>
      </c>
      <c r="E96" s="475"/>
      <c r="F96" s="477"/>
      <c r="G96" s="478"/>
      <c r="H96" s="478"/>
      <c r="I96" s="478"/>
      <c r="J96" s="478"/>
      <c r="K96" s="478"/>
      <c r="L96" s="479"/>
    </row>
    <row r="97" spans="1:12">
      <c r="A97" s="590"/>
      <c r="B97" s="593"/>
      <c r="C97" s="474"/>
      <c r="D97" s="475"/>
      <c r="E97" s="475" t="s">
        <v>580</v>
      </c>
      <c r="F97" s="477"/>
      <c r="G97" s="478"/>
      <c r="H97" s="478"/>
      <c r="I97" s="478"/>
      <c r="J97" s="478"/>
      <c r="K97" s="478"/>
      <c r="L97" s="479"/>
    </row>
    <row r="98" spans="1:12">
      <c r="A98" s="590"/>
      <c r="B98" s="593"/>
      <c r="C98" s="474"/>
      <c r="D98" s="475"/>
      <c r="E98" s="475" t="s">
        <v>582</v>
      </c>
      <c r="F98" s="477"/>
      <c r="G98" s="478"/>
      <c r="H98" s="478"/>
      <c r="I98" s="478"/>
      <c r="J98" s="478"/>
      <c r="K98" s="478"/>
      <c r="L98" s="479"/>
    </row>
    <row r="99" spans="1:12">
      <c r="A99" s="590"/>
      <c r="B99" s="593"/>
      <c r="C99" s="474"/>
      <c r="D99" s="475"/>
      <c r="E99" s="475" t="s">
        <v>579</v>
      </c>
      <c r="F99" s="477"/>
      <c r="G99" s="478"/>
      <c r="H99" s="478"/>
      <c r="I99" s="478"/>
      <c r="J99" s="478"/>
      <c r="K99" s="478"/>
      <c r="L99" s="479"/>
    </row>
    <row r="100" spans="1:12">
      <c r="A100" s="590"/>
      <c r="B100" s="593"/>
      <c r="C100" s="474" t="s">
        <v>602</v>
      </c>
      <c r="D100" s="475"/>
      <c r="E100" s="475"/>
      <c r="F100" s="477"/>
      <c r="G100" s="478"/>
      <c r="H100" s="478"/>
      <c r="I100" s="478"/>
      <c r="J100" s="478"/>
      <c r="K100" s="478"/>
      <c r="L100" s="479"/>
    </row>
    <row r="101" spans="1:12">
      <c r="A101" s="590"/>
      <c r="B101" s="593"/>
      <c r="C101" s="474"/>
      <c r="D101" s="475" t="s">
        <v>603</v>
      </c>
      <c r="E101" s="475"/>
      <c r="F101" s="477"/>
      <c r="G101" s="478"/>
      <c r="H101" s="478"/>
      <c r="I101" s="478"/>
      <c r="J101" s="478"/>
      <c r="K101" s="478"/>
      <c r="L101" s="479"/>
    </row>
    <row r="102" spans="1:12">
      <c r="A102" s="590"/>
      <c r="B102" s="593"/>
      <c r="C102" s="474" t="s">
        <v>604</v>
      </c>
      <c r="D102" s="475"/>
      <c r="E102" s="475"/>
      <c r="F102" s="477"/>
      <c r="G102" s="478"/>
      <c r="H102" s="478"/>
      <c r="I102" s="478"/>
      <c r="J102" s="478"/>
      <c r="K102" s="478"/>
      <c r="L102" s="479"/>
    </row>
    <row r="103" spans="1:12">
      <c r="A103" s="590"/>
      <c r="B103" s="593"/>
      <c r="C103" s="474"/>
      <c r="D103" s="475" t="s">
        <v>605</v>
      </c>
      <c r="E103" s="475"/>
      <c r="F103" s="477"/>
      <c r="G103" s="478"/>
      <c r="H103" s="478"/>
      <c r="I103" s="478"/>
      <c r="J103" s="478"/>
      <c r="K103" s="478"/>
      <c r="L103" s="479"/>
    </row>
    <row r="104" spans="1:12">
      <c r="A104" s="590"/>
      <c r="B104" s="593"/>
      <c r="C104" s="474"/>
      <c r="D104" s="475"/>
      <c r="E104" s="475" t="s">
        <v>606</v>
      </c>
      <c r="F104" s="477"/>
      <c r="G104" s="478"/>
      <c r="H104" s="478"/>
      <c r="I104" s="478"/>
      <c r="J104" s="478"/>
      <c r="K104" s="478"/>
      <c r="L104" s="479"/>
    </row>
    <row r="105" spans="1:12">
      <c r="A105" s="590"/>
      <c r="B105" s="593"/>
      <c r="C105" s="474"/>
      <c r="D105" s="475"/>
      <c r="E105" s="475" t="s">
        <v>607</v>
      </c>
      <c r="F105" s="477"/>
      <c r="G105" s="478"/>
      <c r="H105" s="478"/>
      <c r="I105" s="478"/>
      <c r="J105" s="478"/>
      <c r="K105" s="478"/>
      <c r="L105" s="479"/>
    </row>
    <row r="106" spans="1:12">
      <c r="A106" s="590"/>
      <c r="B106" s="593"/>
      <c r="C106" s="474"/>
      <c r="D106" s="475"/>
      <c r="E106" s="475" t="s">
        <v>608</v>
      </c>
      <c r="F106" s="477"/>
      <c r="G106" s="478"/>
      <c r="H106" s="478"/>
      <c r="I106" s="478"/>
      <c r="J106" s="478"/>
      <c r="K106" s="478"/>
      <c r="L106" s="479"/>
    </row>
    <row r="107" spans="1:12">
      <c r="A107" s="590"/>
      <c r="B107" s="593"/>
      <c r="C107" s="474"/>
      <c r="D107" s="475"/>
      <c r="E107" s="475" t="s">
        <v>609</v>
      </c>
      <c r="F107" s="477"/>
      <c r="G107" s="478"/>
      <c r="H107" s="478"/>
      <c r="I107" s="478"/>
      <c r="J107" s="478"/>
      <c r="K107" s="478"/>
      <c r="L107" s="479"/>
    </row>
    <row r="108" spans="1:12">
      <c r="A108" s="590"/>
      <c r="B108" s="593"/>
      <c r="C108" s="474"/>
      <c r="D108" s="475"/>
      <c r="E108" s="475" t="s">
        <v>610</v>
      </c>
      <c r="F108" s="477"/>
      <c r="G108" s="478"/>
      <c r="H108" s="478"/>
      <c r="I108" s="478"/>
      <c r="J108" s="478"/>
      <c r="K108" s="478"/>
      <c r="L108" s="479"/>
    </row>
    <row r="109" spans="1:12">
      <c r="A109" s="590"/>
      <c r="B109" s="593"/>
      <c r="C109" s="474"/>
      <c r="D109" s="475" t="s">
        <v>611</v>
      </c>
      <c r="E109" s="475"/>
      <c r="F109" s="477"/>
      <c r="G109" s="478"/>
      <c r="H109" s="478"/>
      <c r="I109" s="478"/>
      <c r="J109" s="478"/>
      <c r="K109" s="478"/>
      <c r="L109" s="479"/>
    </row>
    <row r="110" spans="1:12">
      <c r="A110" s="590"/>
      <c r="B110" s="593"/>
      <c r="C110" s="474"/>
      <c r="D110" s="475" t="s">
        <v>594</v>
      </c>
      <c r="E110" s="475"/>
      <c r="F110" s="477"/>
      <c r="G110" s="478"/>
      <c r="H110" s="478"/>
      <c r="I110" s="478"/>
      <c r="J110" s="478"/>
      <c r="K110" s="478"/>
      <c r="L110" s="479"/>
    </row>
    <row r="111" spans="1:12">
      <c r="A111" s="590"/>
      <c r="B111" s="593"/>
      <c r="C111" s="474"/>
      <c r="D111" s="475" t="s">
        <v>612</v>
      </c>
      <c r="E111" s="475"/>
      <c r="F111" s="477"/>
      <c r="G111" s="478"/>
      <c r="H111" s="478"/>
      <c r="I111" s="478"/>
      <c r="J111" s="478"/>
      <c r="K111" s="478"/>
      <c r="L111" s="479"/>
    </row>
    <row r="112" spans="1:12">
      <c r="A112" s="590"/>
      <c r="B112" s="593"/>
      <c r="C112" s="474"/>
      <c r="D112" s="475"/>
      <c r="E112" s="475" t="s">
        <v>613</v>
      </c>
      <c r="F112" s="477"/>
      <c r="G112" s="478"/>
      <c r="H112" s="478"/>
      <c r="I112" s="478"/>
      <c r="J112" s="478"/>
      <c r="K112" s="478"/>
      <c r="L112" s="479"/>
    </row>
    <row r="113" spans="1:12">
      <c r="A113" s="590"/>
      <c r="B113" s="593"/>
      <c r="C113" s="474"/>
      <c r="D113" s="475"/>
      <c r="E113" s="475" t="s">
        <v>614</v>
      </c>
      <c r="F113" s="477"/>
      <c r="G113" s="478"/>
      <c r="H113" s="478"/>
      <c r="I113" s="478"/>
      <c r="J113" s="478"/>
      <c r="K113" s="478"/>
      <c r="L113" s="479"/>
    </row>
    <row r="114" spans="1:12">
      <c r="A114" s="590"/>
      <c r="B114" s="593"/>
      <c r="C114" s="474"/>
      <c r="D114" s="475"/>
      <c r="E114" s="475" t="s">
        <v>615</v>
      </c>
      <c r="F114" s="477"/>
      <c r="G114" s="478"/>
      <c r="H114" s="478"/>
      <c r="I114" s="478"/>
      <c r="J114" s="478"/>
      <c r="K114" s="478"/>
      <c r="L114" s="479"/>
    </row>
    <row r="115" spans="1:12">
      <c r="A115" s="590"/>
      <c r="B115" s="593"/>
      <c r="C115" s="474"/>
      <c r="D115" s="475" t="s">
        <v>616</v>
      </c>
      <c r="E115" s="475"/>
      <c r="F115" s="477"/>
      <c r="G115" s="478"/>
      <c r="H115" s="478"/>
      <c r="I115" s="478"/>
      <c r="J115" s="478"/>
      <c r="K115" s="478"/>
      <c r="L115" s="479"/>
    </row>
    <row r="116" spans="1:12">
      <c r="A116" s="590"/>
      <c r="B116" s="593"/>
      <c r="C116" s="474"/>
      <c r="D116" s="475" t="s">
        <v>579</v>
      </c>
      <c r="E116" s="475"/>
      <c r="F116" s="477"/>
      <c r="G116" s="478"/>
      <c r="H116" s="478"/>
      <c r="I116" s="478"/>
      <c r="J116" s="478"/>
      <c r="K116" s="478"/>
      <c r="L116" s="479"/>
    </row>
    <row r="117" spans="1:12">
      <c r="A117" s="590"/>
      <c r="B117" s="593"/>
      <c r="C117" s="474"/>
      <c r="D117" s="475"/>
      <c r="E117" s="475" t="s">
        <v>580</v>
      </c>
      <c r="F117" s="477"/>
      <c r="G117" s="478"/>
      <c r="H117" s="478"/>
      <c r="I117" s="478"/>
      <c r="J117" s="478"/>
      <c r="K117" s="478"/>
      <c r="L117" s="479"/>
    </row>
    <row r="118" spans="1:12">
      <c r="A118" s="590"/>
      <c r="B118" s="593"/>
      <c r="C118" s="474"/>
      <c r="D118" s="475"/>
      <c r="E118" s="475" t="s">
        <v>582</v>
      </c>
      <c r="F118" s="477"/>
      <c r="G118" s="478"/>
      <c r="H118" s="478"/>
      <c r="I118" s="478"/>
      <c r="J118" s="478"/>
      <c r="K118" s="478"/>
      <c r="L118" s="479"/>
    </row>
    <row r="119" spans="1:12">
      <c r="A119" s="590"/>
      <c r="B119" s="593"/>
      <c r="C119" s="474"/>
      <c r="D119" s="475"/>
      <c r="E119" s="475" t="s">
        <v>579</v>
      </c>
      <c r="F119" s="477"/>
      <c r="G119" s="478"/>
      <c r="H119" s="478"/>
      <c r="I119" s="478"/>
      <c r="J119" s="478"/>
      <c r="K119" s="478"/>
      <c r="L119" s="479"/>
    </row>
    <row r="120" spans="1:12">
      <c r="A120" s="590"/>
      <c r="B120" s="593"/>
      <c r="C120" s="474"/>
      <c r="D120" s="475"/>
      <c r="E120" s="475" t="s">
        <v>583</v>
      </c>
      <c r="F120" s="477"/>
      <c r="G120" s="478"/>
      <c r="H120" s="478"/>
      <c r="I120" s="478"/>
      <c r="J120" s="478"/>
      <c r="K120" s="478"/>
      <c r="L120" s="479"/>
    </row>
    <row r="121" spans="1:12">
      <c r="A121" s="590"/>
      <c r="B121" s="593"/>
      <c r="C121" s="474" t="s">
        <v>617</v>
      </c>
      <c r="D121" s="475"/>
      <c r="E121" s="475"/>
      <c r="F121" s="477"/>
      <c r="G121" s="478"/>
      <c r="H121" s="478"/>
      <c r="I121" s="478"/>
      <c r="J121" s="478"/>
      <c r="K121" s="478"/>
      <c r="L121" s="479"/>
    </row>
    <row r="122" spans="1:12">
      <c r="A122" s="590"/>
      <c r="B122" s="593"/>
      <c r="C122" s="474"/>
      <c r="D122" s="475" t="s">
        <v>590</v>
      </c>
      <c r="E122" s="475"/>
      <c r="F122" s="477"/>
      <c r="G122" s="478"/>
      <c r="H122" s="478"/>
      <c r="I122" s="478"/>
      <c r="J122" s="478"/>
      <c r="K122" s="478"/>
      <c r="L122" s="479"/>
    </row>
    <row r="123" spans="1:12">
      <c r="A123" s="590"/>
      <c r="B123" s="593"/>
      <c r="C123" s="474"/>
      <c r="D123" s="475"/>
      <c r="E123" s="475" t="s">
        <v>586</v>
      </c>
      <c r="F123" s="477"/>
      <c r="G123" s="478"/>
      <c r="H123" s="478"/>
      <c r="I123" s="478"/>
      <c r="J123" s="478"/>
      <c r="K123" s="478"/>
      <c r="L123" s="479"/>
    </row>
    <row r="124" spans="1:12">
      <c r="A124" s="590"/>
      <c r="B124" s="593"/>
      <c r="C124" s="474"/>
      <c r="D124" s="475"/>
      <c r="E124" s="475" t="s">
        <v>566</v>
      </c>
      <c r="F124" s="477"/>
      <c r="G124" s="478"/>
      <c r="H124" s="478"/>
      <c r="I124" s="478"/>
      <c r="J124" s="478"/>
      <c r="K124" s="478"/>
      <c r="L124" s="479"/>
    </row>
    <row r="125" spans="1:12">
      <c r="A125" s="590"/>
      <c r="B125" s="593"/>
      <c r="C125" s="474"/>
      <c r="D125" s="475" t="s">
        <v>618</v>
      </c>
      <c r="E125" s="475"/>
      <c r="F125" s="477"/>
      <c r="G125" s="478"/>
      <c r="H125" s="478"/>
      <c r="I125" s="478"/>
      <c r="J125" s="478"/>
      <c r="K125" s="478"/>
      <c r="L125" s="479"/>
    </row>
    <row r="126" spans="1:12">
      <c r="A126" s="590"/>
      <c r="B126" s="593"/>
      <c r="C126" s="474"/>
      <c r="D126" s="475"/>
      <c r="E126" s="475" t="s">
        <v>603</v>
      </c>
      <c r="F126" s="477"/>
      <c r="G126" s="478"/>
      <c r="H126" s="478"/>
      <c r="I126" s="478"/>
      <c r="J126" s="478"/>
      <c r="K126" s="478"/>
      <c r="L126" s="479"/>
    </row>
    <row r="127" spans="1:12">
      <c r="A127" s="590"/>
      <c r="B127" s="593"/>
      <c r="C127" s="474"/>
      <c r="D127" s="475" t="s">
        <v>594</v>
      </c>
      <c r="E127" s="475"/>
      <c r="F127" s="477"/>
      <c r="G127" s="478"/>
      <c r="H127" s="478"/>
      <c r="I127" s="478"/>
      <c r="J127" s="478"/>
      <c r="K127" s="478"/>
      <c r="L127" s="479"/>
    </row>
    <row r="128" spans="1:12">
      <c r="A128" s="590"/>
      <c r="B128" s="593"/>
      <c r="C128" s="474"/>
      <c r="D128" s="475" t="s">
        <v>579</v>
      </c>
      <c r="E128" s="475"/>
      <c r="F128" s="477"/>
      <c r="G128" s="478"/>
      <c r="H128" s="478"/>
      <c r="I128" s="478"/>
      <c r="J128" s="478"/>
      <c r="K128" s="478"/>
      <c r="L128" s="479"/>
    </row>
    <row r="129" spans="1:12">
      <c r="A129" s="590"/>
      <c r="B129" s="593"/>
      <c r="C129" s="474"/>
      <c r="D129" s="475"/>
      <c r="E129" s="475" t="s">
        <v>580</v>
      </c>
      <c r="F129" s="477"/>
      <c r="G129" s="478"/>
      <c r="H129" s="478"/>
      <c r="I129" s="478"/>
      <c r="J129" s="478"/>
      <c r="K129" s="478"/>
      <c r="L129" s="479"/>
    </row>
    <row r="130" spans="1:12">
      <c r="A130" s="590"/>
      <c r="B130" s="593"/>
      <c r="C130" s="474"/>
      <c r="D130" s="475"/>
      <c r="E130" s="475" t="s">
        <v>582</v>
      </c>
      <c r="F130" s="477"/>
      <c r="G130" s="478"/>
      <c r="H130" s="478"/>
      <c r="I130" s="478"/>
      <c r="J130" s="478"/>
      <c r="K130" s="478"/>
      <c r="L130" s="479"/>
    </row>
    <row r="131" spans="1:12">
      <c r="A131" s="590"/>
      <c r="B131" s="593"/>
      <c r="C131" s="474"/>
      <c r="D131" s="475"/>
      <c r="E131" s="475" t="s">
        <v>579</v>
      </c>
      <c r="F131" s="477"/>
      <c r="G131" s="478"/>
      <c r="H131" s="478"/>
      <c r="I131" s="478"/>
      <c r="J131" s="478"/>
      <c r="K131" s="478"/>
      <c r="L131" s="479"/>
    </row>
    <row r="132" spans="1:12">
      <c r="A132" s="590"/>
      <c r="B132" s="593"/>
      <c r="C132" s="474" t="s">
        <v>619</v>
      </c>
      <c r="D132" s="475"/>
      <c r="E132" s="475"/>
      <c r="F132" s="477"/>
      <c r="G132" s="478"/>
      <c r="H132" s="478"/>
      <c r="I132" s="478"/>
      <c r="J132" s="478"/>
      <c r="K132" s="478"/>
      <c r="L132" s="479"/>
    </row>
    <row r="133" spans="1:12">
      <c r="A133" s="590"/>
      <c r="B133" s="593"/>
      <c r="C133" s="474"/>
      <c r="D133" s="475" t="s">
        <v>620</v>
      </c>
      <c r="E133" s="475"/>
      <c r="F133" s="477"/>
      <c r="G133" s="478"/>
      <c r="H133" s="478"/>
      <c r="I133" s="478"/>
      <c r="J133" s="478"/>
      <c r="K133" s="478"/>
      <c r="L133" s="479"/>
    </row>
    <row r="134" spans="1:12">
      <c r="A134" s="590"/>
      <c r="B134" s="593"/>
      <c r="C134" s="474"/>
      <c r="D134" s="475" t="s">
        <v>621</v>
      </c>
      <c r="E134" s="475"/>
      <c r="F134" s="477"/>
      <c r="G134" s="478"/>
      <c r="H134" s="478"/>
      <c r="I134" s="478"/>
      <c r="J134" s="478"/>
      <c r="K134" s="478"/>
      <c r="L134" s="479"/>
    </row>
    <row r="135" spans="1:12">
      <c r="A135" s="590"/>
      <c r="B135" s="593"/>
      <c r="C135" s="474"/>
      <c r="D135" s="475" t="s">
        <v>622</v>
      </c>
      <c r="E135" s="475"/>
      <c r="F135" s="477"/>
      <c r="G135" s="478"/>
      <c r="H135" s="478"/>
      <c r="I135" s="478"/>
      <c r="J135" s="478"/>
      <c r="K135" s="478"/>
      <c r="L135" s="479"/>
    </row>
    <row r="136" spans="1:12">
      <c r="A136" s="590"/>
      <c r="B136" s="593"/>
      <c r="C136" s="474"/>
      <c r="D136" s="475" t="s">
        <v>623</v>
      </c>
      <c r="E136" s="475"/>
      <c r="F136" s="477"/>
      <c r="G136" s="478"/>
      <c r="H136" s="478"/>
      <c r="I136" s="478"/>
      <c r="J136" s="478"/>
      <c r="K136" s="478"/>
      <c r="L136" s="479"/>
    </row>
    <row r="137" spans="1:12">
      <c r="A137" s="590"/>
      <c r="B137" s="593"/>
      <c r="C137" s="474"/>
      <c r="D137" s="475" t="s">
        <v>624</v>
      </c>
      <c r="E137" s="475"/>
      <c r="F137" s="477"/>
      <c r="G137" s="478"/>
      <c r="H137" s="478"/>
      <c r="I137" s="478"/>
      <c r="J137" s="478"/>
      <c r="K137" s="478"/>
      <c r="L137" s="479"/>
    </row>
    <row r="138" spans="1:12">
      <c r="A138" s="590"/>
      <c r="B138" s="593"/>
      <c r="C138" s="474"/>
      <c r="D138" s="475" t="s">
        <v>625</v>
      </c>
      <c r="E138" s="475"/>
      <c r="F138" s="477"/>
      <c r="G138" s="478"/>
      <c r="H138" s="478"/>
      <c r="I138" s="478"/>
      <c r="J138" s="478"/>
      <c r="K138" s="478"/>
      <c r="L138" s="479"/>
    </row>
    <row r="139" spans="1:12">
      <c r="A139" s="590"/>
      <c r="B139" s="593"/>
      <c r="C139" s="474"/>
      <c r="D139" s="475" t="s">
        <v>626</v>
      </c>
      <c r="E139" s="475"/>
      <c r="F139" s="477"/>
      <c r="G139" s="478"/>
      <c r="H139" s="478"/>
      <c r="I139" s="478"/>
      <c r="J139" s="478"/>
      <c r="K139" s="478"/>
      <c r="L139" s="479"/>
    </row>
    <row r="140" spans="1:12">
      <c r="A140" s="590"/>
      <c r="B140" s="593"/>
      <c r="C140" s="474"/>
      <c r="D140" s="475"/>
      <c r="E140" s="475" t="s">
        <v>627</v>
      </c>
      <c r="F140" s="477"/>
      <c r="G140" s="478"/>
      <c r="H140" s="478"/>
      <c r="I140" s="478"/>
      <c r="J140" s="478"/>
      <c r="K140" s="478"/>
      <c r="L140" s="479"/>
    </row>
    <row r="141" spans="1:12">
      <c r="A141" s="590"/>
      <c r="B141" s="593"/>
      <c r="C141" s="474"/>
      <c r="D141" s="475"/>
      <c r="E141" s="475" t="s">
        <v>628</v>
      </c>
      <c r="F141" s="477"/>
      <c r="G141" s="478"/>
      <c r="H141" s="478"/>
      <c r="I141" s="478"/>
      <c r="J141" s="478"/>
      <c r="K141" s="478"/>
      <c r="L141" s="479"/>
    </row>
    <row r="142" spans="1:12">
      <c r="A142" s="590"/>
      <c r="B142" s="593"/>
      <c r="C142" s="474"/>
      <c r="D142" s="475" t="s">
        <v>629</v>
      </c>
      <c r="E142" s="475"/>
      <c r="F142" s="477"/>
      <c r="G142" s="478"/>
      <c r="H142" s="478"/>
      <c r="I142" s="478"/>
      <c r="J142" s="478"/>
      <c r="K142" s="478"/>
      <c r="L142" s="479"/>
    </row>
    <row r="143" spans="1:12">
      <c r="A143" s="590"/>
      <c r="B143" s="593"/>
      <c r="C143" s="474"/>
      <c r="D143" s="475"/>
      <c r="E143" s="475" t="s">
        <v>580</v>
      </c>
      <c r="F143" s="477"/>
      <c r="G143" s="478"/>
      <c r="H143" s="478"/>
      <c r="I143" s="478"/>
      <c r="J143" s="478"/>
      <c r="K143" s="478"/>
      <c r="L143" s="479"/>
    </row>
    <row r="144" spans="1:12">
      <c r="A144" s="590"/>
      <c r="B144" s="593"/>
      <c r="C144" s="474"/>
      <c r="D144" s="475"/>
      <c r="E144" s="475" t="s">
        <v>582</v>
      </c>
      <c r="F144" s="477"/>
      <c r="G144" s="478"/>
      <c r="H144" s="478"/>
      <c r="I144" s="478"/>
      <c r="J144" s="478"/>
      <c r="K144" s="478"/>
      <c r="L144" s="479"/>
    </row>
    <row r="145" spans="1:12">
      <c r="A145" s="590"/>
      <c r="B145" s="593"/>
      <c r="C145" s="474"/>
      <c r="D145" s="475"/>
      <c r="E145" s="475" t="s">
        <v>629</v>
      </c>
      <c r="F145" s="477"/>
      <c r="G145" s="478"/>
      <c r="H145" s="478"/>
      <c r="I145" s="478"/>
      <c r="J145" s="478"/>
      <c r="K145" s="478"/>
      <c r="L145" s="479"/>
    </row>
    <row r="146" spans="1:12">
      <c r="A146" s="590"/>
      <c r="B146" s="593"/>
      <c r="C146" s="474"/>
      <c r="D146" s="475"/>
      <c r="E146" s="475" t="s">
        <v>583</v>
      </c>
      <c r="F146" s="477"/>
      <c r="G146" s="478"/>
      <c r="H146" s="478"/>
      <c r="I146" s="478"/>
      <c r="J146" s="478"/>
      <c r="K146" s="478"/>
      <c r="L146" s="479"/>
    </row>
    <row r="147" spans="1:12">
      <c r="A147" s="590"/>
      <c r="B147" s="593"/>
      <c r="C147" s="474" t="s">
        <v>603</v>
      </c>
      <c r="D147" s="476"/>
      <c r="E147" s="476"/>
      <c r="F147" s="477"/>
      <c r="G147" s="478"/>
      <c r="H147" s="478"/>
      <c r="I147" s="478"/>
      <c r="J147" s="478"/>
      <c r="K147" s="478"/>
      <c r="L147" s="479"/>
    </row>
    <row r="148" spans="1:12">
      <c r="A148" s="590"/>
      <c r="B148" s="593"/>
      <c r="C148" s="474"/>
      <c r="D148" s="475" t="s">
        <v>603</v>
      </c>
      <c r="E148" s="475"/>
      <c r="F148" s="477"/>
      <c r="G148" s="478"/>
      <c r="H148" s="478"/>
      <c r="I148" s="478"/>
      <c r="J148" s="478"/>
      <c r="K148" s="478"/>
      <c r="L148" s="479"/>
    </row>
    <row r="149" spans="1:12">
      <c r="A149" s="590"/>
      <c r="B149" s="593"/>
      <c r="C149" s="474"/>
      <c r="D149" s="475" t="s">
        <v>579</v>
      </c>
      <c r="E149" s="475"/>
      <c r="F149" s="477"/>
      <c r="G149" s="478"/>
      <c r="H149" s="478"/>
      <c r="I149" s="478"/>
      <c r="J149" s="478"/>
      <c r="K149" s="478"/>
      <c r="L149" s="479"/>
    </row>
    <row r="150" spans="1:12">
      <c r="A150" s="590"/>
      <c r="B150" s="593"/>
      <c r="C150" s="474"/>
      <c r="D150" s="475"/>
      <c r="E150" s="475" t="s">
        <v>580</v>
      </c>
      <c r="F150" s="477"/>
      <c r="G150" s="478"/>
      <c r="H150" s="478"/>
      <c r="I150" s="478"/>
      <c r="J150" s="478"/>
      <c r="K150" s="478"/>
      <c r="L150" s="479"/>
    </row>
    <row r="151" spans="1:12">
      <c r="A151" s="590"/>
      <c r="B151" s="593"/>
      <c r="C151" s="474"/>
      <c r="D151" s="475"/>
      <c r="E151" s="475" t="s">
        <v>582</v>
      </c>
      <c r="F151" s="477"/>
      <c r="G151" s="478"/>
      <c r="H151" s="478"/>
      <c r="I151" s="478"/>
      <c r="J151" s="478"/>
      <c r="K151" s="478"/>
      <c r="L151" s="479"/>
    </row>
    <row r="152" spans="1:12">
      <c r="A152" s="590"/>
      <c r="B152" s="593"/>
      <c r="C152" s="474"/>
      <c r="D152" s="475"/>
      <c r="E152" s="475" t="s">
        <v>579</v>
      </c>
      <c r="F152" s="477"/>
      <c r="G152" s="478"/>
      <c r="H152" s="478"/>
      <c r="I152" s="478"/>
      <c r="J152" s="478"/>
      <c r="K152" s="478"/>
      <c r="L152" s="479"/>
    </row>
    <row r="153" spans="1:12">
      <c r="A153" s="590"/>
      <c r="B153" s="593"/>
      <c r="C153" s="474" t="s">
        <v>630</v>
      </c>
      <c r="D153" s="475"/>
      <c r="E153" s="475"/>
      <c r="F153" s="477"/>
      <c r="G153" s="478"/>
      <c r="H153" s="478"/>
      <c r="I153" s="478"/>
      <c r="J153" s="478"/>
      <c r="K153" s="478"/>
      <c r="L153" s="479"/>
    </row>
    <row r="154" spans="1:12">
      <c r="A154" s="590"/>
      <c r="B154" s="593"/>
      <c r="C154" s="474"/>
      <c r="D154" s="475" t="s">
        <v>630</v>
      </c>
      <c r="E154" s="475"/>
      <c r="F154" s="477"/>
      <c r="G154" s="478"/>
      <c r="H154" s="478"/>
      <c r="I154" s="478"/>
      <c r="J154" s="478"/>
      <c r="K154" s="478"/>
      <c r="L154" s="479"/>
    </row>
    <row r="155" spans="1:12">
      <c r="A155" s="590"/>
      <c r="B155" s="593"/>
      <c r="C155" s="474" t="s">
        <v>631</v>
      </c>
      <c r="D155" s="476"/>
      <c r="E155" s="476"/>
      <c r="F155" s="477"/>
      <c r="G155" s="478"/>
      <c r="H155" s="478"/>
      <c r="I155" s="478"/>
      <c r="J155" s="478"/>
      <c r="K155" s="478"/>
      <c r="L155" s="479"/>
    </row>
    <row r="156" spans="1:12">
      <c r="A156" s="590"/>
      <c r="B156" s="593"/>
      <c r="C156" s="474" t="s">
        <v>632</v>
      </c>
      <c r="D156" s="475"/>
      <c r="E156" s="475"/>
      <c r="F156" s="477"/>
      <c r="G156" s="478"/>
      <c r="H156" s="478"/>
      <c r="I156" s="478"/>
      <c r="J156" s="478"/>
      <c r="K156" s="478"/>
      <c r="L156" s="479"/>
    </row>
    <row r="157" spans="1:12">
      <c r="A157" s="590"/>
      <c r="B157" s="593"/>
      <c r="C157" s="474" t="s">
        <v>633</v>
      </c>
      <c r="D157" s="476"/>
      <c r="E157" s="476"/>
      <c r="F157" s="477"/>
      <c r="G157" s="478"/>
      <c r="H157" s="478"/>
      <c r="I157" s="478"/>
      <c r="J157" s="478"/>
      <c r="K157" s="478"/>
      <c r="L157" s="479"/>
    </row>
    <row r="158" spans="1:12">
      <c r="A158" s="590"/>
      <c r="B158" s="593"/>
      <c r="C158" s="474" t="s">
        <v>213</v>
      </c>
      <c r="D158" s="475"/>
      <c r="E158" s="475"/>
      <c r="F158" s="477"/>
      <c r="G158" s="478"/>
      <c r="H158" s="478"/>
      <c r="I158" s="478"/>
      <c r="J158" s="478"/>
      <c r="K158" s="478"/>
      <c r="L158" s="479"/>
    </row>
    <row r="159" spans="1:12">
      <c r="A159" s="590"/>
      <c r="B159" s="593"/>
      <c r="C159" s="474"/>
      <c r="D159" s="475" t="s">
        <v>634</v>
      </c>
      <c r="E159" s="475"/>
      <c r="F159" s="477"/>
      <c r="G159" s="478"/>
      <c r="H159" s="478"/>
      <c r="I159" s="478"/>
      <c r="J159" s="478"/>
      <c r="K159" s="478"/>
      <c r="L159" s="479"/>
    </row>
    <row r="160" spans="1:12">
      <c r="A160" s="590"/>
      <c r="B160" s="593"/>
      <c r="C160" s="474"/>
      <c r="D160" s="475" t="s">
        <v>635</v>
      </c>
      <c r="E160" s="476"/>
      <c r="F160" s="477"/>
      <c r="G160" s="478"/>
      <c r="H160" s="478"/>
      <c r="I160" s="478"/>
      <c r="J160" s="478"/>
      <c r="K160" s="478"/>
      <c r="L160" s="479"/>
    </row>
    <row r="161" spans="1:12">
      <c r="A161" s="590"/>
      <c r="B161" s="593"/>
      <c r="C161" s="474"/>
      <c r="D161" s="475" t="s">
        <v>636</v>
      </c>
      <c r="E161" s="475"/>
      <c r="F161" s="477"/>
      <c r="G161" s="478"/>
      <c r="H161" s="478"/>
      <c r="I161" s="478"/>
      <c r="J161" s="478"/>
      <c r="K161" s="478"/>
      <c r="L161" s="479"/>
    </row>
    <row r="162" spans="1:12">
      <c r="A162" s="590"/>
      <c r="B162" s="593"/>
      <c r="C162" s="474" t="s">
        <v>637</v>
      </c>
      <c r="D162" s="476"/>
      <c r="E162" s="476"/>
      <c r="F162" s="477"/>
      <c r="G162" s="478"/>
      <c r="H162" s="478"/>
      <c r="I162" s="478"/>
      <c r="J162" s="478"/>
      <c r="K162" s="478"/>
      <c r="L162" s="479"/>
    </row>
    <row r="163" spans="1:12">
      <c r="A163" s="590"/>
      <c r="B163" s="593"/>
      <c r="C163" s="474"/>
      <c r="D163" s="475" t="s">
        <v>638</v>
      </c>
      <c r="E163" s="475"/>
      <c r="F163" s="477"/>
      <c r="G163" s="478"/>
      <c r="H163" s="478"/>
      <c r="I163" s="478"/>
      <c r="J163" s="478"/>
      <c r="K163" s="478"/>
      <c r="L163" s="479"/>
    </row>
    <row r="164" spans="1:12">
      <c r="A164" s="590"/>
      <c r="B164" s="593"/>
      <c r="C164" s="474"/>
      <c r="D164" s="475" t="s">
        <v>639</v>
      </c>
      <c r="E164" s="476"/>
      <c r="F164" s="477"/>
      <c r="G164" s="478"/>
      <c r="H164" s="478"/>
      <c r="I164" s="478"/>
      <c r="J164" s="478"/>
      <c r="K164" s="478"/>
      <c r="L164" s="479"/>
    </row>
    <row r="165" spans="1:12">
      <c r="A165" s="590"/>
      <c r="B165" s="593"/>
      <c r="C165" s="474"/>
      <c r="D165" s="475" t="s">
        <v>640</v>
      </c>
      <c r="E165" s="475"/>
      <c r="F165" s="477"/>
      <c r="G165" s="478"/>
      <c r="H165" s="478"/>
      <c r="I165" s="478"/>
      <c r="J165" s="478"/>
      <c r="K165" s="478"/>
      <c r="L165" s="479"/>
    </row>
    <row r="166" spans="1:12">
      <c r="A166" s="590"/>
      <c r="B166" s="594"/>
      <c r="C166" s="486" t="s">
        <v>641</v>
      </c>
      <c r="D166" s="487"/>
      <c r="E166" s="487"/>
      <c r="F166" s="488"/>
      <c r="G166" s="489"/>
      <c r="H166" s="489"/>
      <c r="I166" s="489"/>
      <c r="J166" s="489"/>
      <c r="K166" s="489"/>
      <c r="L166" s="490"/>
    </row>
    <row r="167" spans="1:12">
      <c r="A167" s="590"/>
      <c r="B167" s="596" t="s">
        <v>642</v>
      </c>
      <c r="C167" s="474" t="s">
        <v>643</v>
      </c>
      <c r="D167" s="476"/>
      <c r="E167" s="476"/>
      <c r="F167" s="477"/>
      <c r="G167" s="478"/>
      <c r="H167" s="478"/>
      <c r="I167" s="478"/>
      <c r="J167" s="478"/>
      <c r="K167" s="478"/>
      <c r="L167" s="479"/>
    </row>
    <row r="168" spans="1:12">
      <c r="A168" s="590"/>
      <c r="B168" s="597"/>
      <c r="C168" s="474"/>
      <c r="D168" s="475" t="s">
        <v>644</v>
      </c>
      <c r="E168" s="475"/>
      <c r="F168" s="477"/>
      <c r="G168" s="478"/>
      <c r="H168" s="478"/>
      <c r="I168" s="478"/>
      <c r="J168" s="478"/>
      <c r="K168" s="478"/>
      <c r="L168" s="479"/>
    </row>
    <row r="169" spans="1:12">
      <c r="A169" s="590"/>
      <c r="B169" s="597"/>
      <c r="C169" s="474"/>
      <c r="D169" s="475" t="s">
        <v>645</v>
      </c>
      <c r="E169" s="475"/>
      <c r="F169" s="477"/>
      <c r="G169" s="478"/>
      <c r="H169" s="478"/>
      <c r="I169" s="478"/>
      <c r="J169" s="478"/>
      <c r="K169" s="478"/>
      <c r="L169" s="479"/>
    </row>
    <row r="170" spans="1:12">
      <c r="A170" s="590"/>
      <c r="B170" s="597"/>
      <c r="C170" s="474"/>
      <c r="D170" s="475" t="s">
        <v>646</v>
      </c>
      <c r="E170" s="475"/>
      <c r="F170" s="477"/>
      <c r="G170" s="478"/>
      <c r="H170" s="478"/>
      <c r="I170" s="478"/>
      <c r="J170" s="478"/>
      <c r="K170" s="478"/>
      <c r="L170" s="479"/>
    </row>
    <row r="171" spans="1:12">
      <c r="A171" s="590"/>
      <c r="B171" s="597"/>
      <c r="C171" s="474"/>
      <c r="D171" s="475" t="s">
        <v>647</v>
      </c>
      <c r="E171" s="475"/>
      <c r="F171" s="477"/>
      <c r="G171" s="478"/>
      <c r="H171" s="478"/>
      <c r="I171" s="478"/>
      <c r="J171" s="478"/>
      <c r="K171" s="478"/>
      <c r="L171" s="479"/>
    </row>
    <row r="172" spans="1:12">
      <c r="A172" s="590"/>
      <c r="B172" s="597"/>
      <c r="C172" s="474"/>
      <c r="D172" s="475" t="s">
        <v>648</v>
      </c>
      <c r="E172" s="475"/>
      <c r="F172" s="477"/>
      <c r="G172" s="478"/>
      <c r="H172" s="478"/>
      <c r="I172" s="478"/>
      <c r="J172" s="478"/>
      <c r="K172" s="478"/>
      <c r="L172" s="479"/>
    </row>
    <row r="173" spans="1:12">
      <c r="A173" s="590"/>
      <c r="B173" s="597"/>
      <c r="C173" s="474"/>
      <c r="D173" s="475" t="s">
        <v>649</v>
      </c>
      <c r="E173" s="475"/>
      <c r="F173" s="477"/>
      <c r="G173" s="478"/>
      <c r="H173" s="478"/>
      <c r="I173" s="478"/>
      <c r="J173" s="478"/>
      <c r="K173" s="478"/>
      <c r="L173" s="479"/>
    </row>
    <row r="174" spans="1:12">
      <c r="A174" s="590"/>
      <c r="B174" s="597"/>
      <c r="C174" s="474"/>
      <c r="D174" s="475" t="s">
        <v>650</v>
      </c>
      <c r="E174" s="475"/>
      <c r="F174" s="477"/>
      <c r="G174" s="478"/>
      <c r="H174" s="478"/>
      <c r="I174" s="478"/>
      <c r="J174" s="478"/>
      <c r="K174" s="478"/>
      <c r="L174" s="479"/>
    </row>
    <row r="175" spans="1:12">
      <c r="A175" s="590"/>
      <c r="B175" s="597"/>
      <c r="C175" s="474" t="s">
        <v>651</v>
      </c>
      <c r="D175" s="476"/>
      <c r="E175" s="476"/>
      <c r="F175" s="477"/>
      <c r="G175" s="478"/>
      <c r="H175" s="478"/>
      <c r="I175" s="478"/>
      <c r="J175" s="478"/>
      <c r="K175" s="478"/>
      <c r="L175" s="479"/>
    </row>
    <row r="176" spans="1:12">
      <c r="A176" s="590"/>
      <c r="B176" s="597"/>
      <c r="C176" s="474"/>
      <c r="D176" s="475" t="s">
        <v>652</v>
      </c>
      <c r="E176" s="475"/>
      <c r="F176" s="477"/>
      <c r="G176" s="478"/>
      <c r="H176" s="478"/>
      <c r="I176" s="478"/>
      <c r="J176" s="478"/>
      <c r="K176" s="478"/>
      <c r="L176" s="479"/>
    </row>
    <row r="177" spans="1:12">
      <c r="A177" s="590"/>
      <c r="B177" s="597"/>
      <c r="C177" s="474"/>
      <c r="D177" s="475" t="s">
        <v>653</v>
      </c>
      <c r="E177" s="475"/>
      <c r="F177" s="477"/>
      <c r="G177" s="478"/>
      <c r="H177" s="478"/>
      <c r="I177" s="478"/>
      <c r="J177" s="478"/>
      <c r="K177" s="478"/>
      <c r="L177" s="479"/>
    </row>
    <row r="178" spans="1:12">
      <c r="A178" s="590"/>
      <c r="B178" s="597"/>
      <c r="C178" s="474"/>
      <c r="D178" s="475" t="s">
        <v>654</v>
      </c>
      <c r="E178" s="475"/>
      <c r="F178" s="477"/>
      <c r="G178" s="478"/>
      <c r="H178" s="478"/>
      <c r="I178" s="478"/>
      <c r="J178" s="478"/>
      <c r="K178" s="478"/>
      <c r="L178" s="479"/>
    </row>
    <row r="179" spans="1:12">
      <c r="A179" s="590"/>
      <c r="B179" s="597"/>
      <c r="C179" s="474"/>
      <c r="D179" s="475" t="s">
        <v>655</v>
      </c>
      <c r="E179" s="475"/>
      <c r="F179" s="477"/>
      <c r="G179" s="478"/>
      <c r="H179" s="478"/>
      <c r="I179" s="478"/>
      <c r="J179" s="478"/>
      <c r="K179" s="478"/>
      <c r="L179" s="479"/>
    </row>
    <row r="180" spans="1:12">
      <c r="A180" s="590"/>
      <c r="B180" s="597"/>
      <c r="C180" s="474"/>
      <c r="D180" s="475" t="s">
        <v>656</v>
      </c>
      <c r="E180" s="475"/>
      <c r="F180" s="477"/>
      <c r="G180" s="478"/>
      <c r="H180" s="478"/>
      <c r="I180" s="478"/>
      <c r="J180" s="478"/>
      <c r="K180" s="478"/>
      <c r="L180" s="479"/>
    </row>
    <row r="181" spans="1:12">
      <c r="A181" s="590"/>
      <c r="B181" s="597"/>
      <c r="C181" s="474"/>
      <c r="D181" s="475" t="s">
        <v>657</v>
      </c>
      <c r="E181" s="475"/>
      <c r="F181" s="477"/>
      <c r="G181" s="478"/>
      <c r="H181" s="478"/>
      <c r="I181" s="478"/>
      <c r="J181" s="478"/>
      <c r="K181" s="478"/>
      <c r="L181" s="479"/>
    </row>
    <row r="182" spans="1:12">
      <c r="A182" s="590"/>
      <c r="B182" s="597"/>
      <c r="C182" s="474"/>
      <c r="D182" s="475" t="s">
        <v>658</v>
      </c>
      <c r="E182" s="475"/>
      <c r="F182" s="477"/>
      <c r="G182" s="478"/>
      <c r="H182" s="478"/>
      <c r="I182" s="478"/>
      <c r="J182" s="478"/>
      <c r="K182" s="478"/>
      <c r="L182" s="479"/>
    </row>
    <row r="183" spans="1:12">
      <c r="A183" s="590"/>
      <c r="B183" s="597"/>
      <c r="C183" s="474"/>
      <c r="D183" s="475" t="s">
        <v>659</v>
      </c>
      <c r="E183" s="475"/>
      <c r="F183" s="477"/>
      <c r="G183" s="478"/>
      <c r="H183" s="478"/>
      <c r="I183" s="478"/>
      <c r="J183" s="478"/>
      <c r="K183" s="478"/>
      <c r="L183" s="479"/>
    </row>
    <row r="184" spans="1:12">
      <c r="A184" s="590"/>
      <c r="B184" s="597"/>
      <c r="C184" s="474"/>
      <c r="D184" s="475" t="s">
        <v>660</v>
      </c>
      <c r="E184" s="475"/>
      <c r="F184" s="477"/>
      <c r="G184" s="478"/>
      <c r="H184" s="478"/>
      <c r="I184" s="478"/>
      <c r="J184" s="478"/>
      <c r="K184" s="478"/>
      <c r="L184" s="479"/>
    </row>
    <row r="185" spans="1:12">
      <c r="A185" s="590"/>
      <c r="B185" s="597"/>
      <c r="C185" s="474"/>
      <c r="D185" s="475" t="s">
        <v>661</v>
      </c>
      <c r="E185" s="475"/>
      <c r="F185" s="477"/>
      <c r="G185" s="478"/>
      <c r="H185" s="478"/>
      <c r="I185" s="478"/>
      <c r="J185" s="478"/>
      <c r="K185" s="478"/>
      <c r="L185" s="479"/>
    </row>
    <row r="186" spans="1:12">
      <c r="A186" s="590"/>
      <c r="B186" s="597"/>
      <c r="C186" s="474"/>
      <c r="D186" s="475" t="s">
        <v>662</v>
      </c>
      <c r="E186" s="475"/>
      <c r="F186" s="477"/>
      <c r="G186" s="478"/>
      <c r="H186" s="478"/>
      <c r="I186" s="478"/>
      <c r="J186" s="478"/>
      <c r="K186" s="478"/>
      <c r="L186" s="479"/>
    </row>
    <row r="187" spans="1:12">
      <c r="A187" s="590"/>
      <c r="B187" s="597"/>
      <c r="C187" s="474"/>
      <c r="D187" s="475" t="s">
        <v>663</v>
      </c>
      <c r="E187" s="475"/>
      <c r="F187" s="477"/>
      <c r="G187" s="478"/>
      <c r="H187" s="478"/>
      <c r="I187" s="478"/>
      <c r="J187" s="478"/>
      <c r="K187" s="478"/>
      <c r="L187" s="479"/>
    </row>
    <row r="188" spans="1:12">
      <c r="A188" s="590"/>
      <c r="B188" s="597"/>
      <c r="C188" s="474"/>
      <c r="D188" s="475" t="s">
        <v>664</v>
      </c>
      <c r="E188" s="475"/>
      <c r="F188" s="477"/>
      <c r="G188" s="478"/>
      <c r="H188" s="478"/>
      <c r="I188" s="478"/>
      <c r="J188" s="478"/>
      <c r="K188" s="478"/>
      <c r="L188" s="479"/>
    </row>
    <row r="189" spans="1:12">
      <c r="A189" s="590"/>
      <c r="B189" s="597"/>
      <c r="C189" s="474"/>
      <c r="D189" s="475" t="s">
        <v>665</v>
      </c>
      <c r="E189" s="475"/>
      <c r="F189" s="477"/>
      <c r="G189" s="478"/>
      <c r="H189" s="478"/>
      <c r="I189" s="478"/>
      <c r="J189" s="478"/>
      <c r="K189" s="478"/>
      <c r="L189" s="479"/>
    </row>
    <row r="190" spans="1:12">
      <c r="A190" s="590"/>
      <c r="B190" s="597"/>
      <c r="C190" s="474"/>
      <c r="D190" s="475" t="s">
        <v>666</v>
      </c>
      <c r="E190" s="475"/>
      <c r="F190" s="477"/>
      <c r="G190" s="478"/>
      <c r="H190" s="478"/>
      <c r="I190" s="478"/>
      <c r="J190" s="478"/>
      <c r="K190" s="478"/>
      <c r="L190" s="479"/>
    </row>
    <row r="191" spans="1:12">
      <c r="A191" s="590"/>
      <c r="B191" s="597"/>
      <c r="C191" s="474"/>
      <c r="D191" s="475" t="s">
        <v>667</v>
      </c>
      <c r="E191" s="475"/>
      <c r="F191" s="477"/>
      <c r="G191" s="478"/>
      <c r="H191" s="478"/>
      <c r="I191" s="478"/>
      <c r="J191" s="478"/>
      <c r="K191" s="478"/>
      <c r="L191" s="479"/>
    </row>
    <row r="192" spans="1:12">
      <c r="A192" s="590"/>
      <c r="B192" s="597"/>
      <c r="C192" s="474"/>
      <c r="D192" s="475" t="s">
        <v>668</v>
      </c>
      <c r="E192" s="475"/>
      <c r="F192" s="477"/>
      <c r="G192" s="478"/>
      <c r="H192" s="478"/>
      <c r="I192" s="478"/>
      <c r="J192" s="478"/>
      <c r="K192" s="478"/>
      <c r="L192" s="479"/>
    </row>
    <row r="193" spans="1:12">
      <c r="A193" s="590"/>
      <c r="B193" s="597"/>
      <c r="C193" s="474"/>
      <c r="D193" s="475" t="s">
        <v>669</v>
      </c>
      <c r="E193" s="475"/>
      <c r="F193" s="477"/>
      <c r="G193" s="478"/>
      <c r="H193" s="478"/>
      <c r="I193" s="478"/>
      <c r="J193" s="478"/>
      <c r="K193" s="478"/>
      <c r="L193" s="479"/>
    </row>
    <row r="194" spans="1:12">
      <c r="A194" s="590"/>
      <c r="B194" s="597"/>
      <c r="C194" s="474"/>
      <c r="D194" s="475" t="s">
        <v>670</v>
      </c>
      <c r="E194" s="475"/>
      <c r="F194" s="477"/>
      <c r="G194" s="478"/>
      <c r="H194" s="478"/>
      <c r="I194" s="478"/>
      <c r="J194" s="478"/>
      <c r="K194" s="478"/>
      <c r="L194" s="479"/>
    </row>
    <row r="195" spans="1:12">
      <c r="A195" s="590"/>
      <c r="B195" s="597"/>
      <c r="C195" s="474"/>
      <c r="D195" s="475" t="s">
        <v>671</v>
      </c>
      <c r="E195" s="475"/>
      <c r="F195" s="477"/>
      <c r="G195" s="478"/>
      <c r="H195" s="478"/>
      <c r="I195" s="478"/>
      <c r="J195" s="478"/>
      <c r="K195" s="478"/>
      <c r="L195" s="479"/>
    </row>
    <row r="196" spans="1:12">
      <c r="A196" s="590"/>
      <c r="B196" s="597"/>
      <c r="C196" s="474"/>
      <c r="D196" s="475" t="s">
        <v>672</v>
      </c>
      <c r="E196" s="475"/>
      <c r="F196" s="477"/>
      <c r="G196" s="478"/>
      <c r="H196" s="478"/>
      <c r="I196" s="478"/>
      <c r="J196" s="478"/>
      <c r="K196" s="478"/>
      <c r="L196" s="479"/>
    </row>
    <row r="197" spans="1:12">
      <c r="A197" s="590"/>
      <c r="B197" s="597"/>
      <c r="C197" s="474"/>
      <c r="D197" s="475" t="s">
        <v>673</v>
      </c>
      <c r="E197" s="475"/>
      <c r="F197" s="477"/>
      <c r="G197" s="478"/>
      <c r="H197" s="478"/>
      <c r="I197" s="478"/>
      <c r="J197" s="478"/>
      <c r="K197" s="478"/>
      <c r="L197" s="479"/>
    </row>
    <row r="198" spans="1:12">
      <c r="A198" s="590"/>
      <c r="B198" s="597"/>
      <c r="C198" s="474"/>
      <c r="D198" s="475" t="s">
        <v>674</v>
      </c>
      <c r="E198" s="475"/>
      <c r="F198" s="477"/>
      <c r="G198" s="478"/>
      <c r="H198" s="478"/>
      <c r="I198" s="478"/>
      <c r="J198" s="478"/>
      <c r="K198" s="478"/>
      <c r="L198" s="479"/>
    </row>
    <row r="199" spans="1:12">
      <c r="A199" s="590"/>
      <c r="B199" s="597"/>
      <c r="C199" s="474" t="s">
        <v>675</v>
      </c>
      <c r="D199" s="476"/>
      <c r="E199" s="476"/>
      <c r="F199" s="477"/>
      <c r="G199" s="478"/>
      <c r="H199" s="478"/>
      <c r="I199" s="478"/>
      <c r="J199" s="478"/>
      <c r="K199" s="478"/>
      <c r="L199" s="479"/>
    </row>
    <row r="200" spans="1:12">
      <c r="A200" s="590"/>
      <c r="B200" s="597"/>
      <c r="C200" s="474"/>
      <c r="D200" s="475" t="s">
        <v>676</v>
      </c>
      <c r="E200" s="475"/>
      <c r="F200" s="477"/>
      <c r="G200" s="478"/>
      <c r="H200" s="478"/>
      <c r="I200" s="478"/>
      <c r="J200" s="478"/>
      <c r="K200" s="478"/>
      <c r="L200" s="479"/>
    </row>
    <row r="201" spans="1:12">
      <c r="A201" s="590"/>
      <c r="B201" s="597"/>
      <c r="C201" s="474"/>
      <c r="D201" s="475" t="s">
        <v>677</v>
      </c>
      <c r="E201" s="475"/>
      <c r="F201" s="477"/>
      <c r="G201" s="478"/>
      <c r="H201" s="478"/>
      <c r="I201" s="478"/>
      <c r="J201" s="478"/>
      <c r="K201" s="478"/>
      <c r="L201" s="479"/>
    </row>
    <row r="202" spans="1:12">
      <c r="A202" s="590"/>
      <c r="B202" s="597"/>
      <c r="C202" s="474"/>
      <c r="D202" s="475" t="s">
        <v>678</v>
      </c>
      <c r="E202" s="475"/>
      <c r="F202" s="477"/>
      <c r="G202" s="478"/>
      <c r="H202" s="478"/>
      <c r="I202" s="478"/>
      <c r="J202" s="478"/>
      <c r="K202" s="478"/>
      <c r="L202" s="479"/>
    </row>
    <row r="203" spans="1:12">
      <c r="A203" s="590"/>
      <c r="B203" s="597"/>
      <c r="C203" s="474"/>
      <c r="D203" s="475" t="s">
        <v>679</v>
      </c>
      <c r="E203" s="475"/>
      <c r="F203" s="477"/>
      <c r="G203" s="478"/>
      <c r="H203" s="478"/>
      <c r="I203" s="478"/>
      <c r="J203" s="478"/>
      <c r="K203" s="478"/>
      <c r="L203" s="479"/>
    </row>
    <row r="204" spans="1:12">
      <c r="A204" s="590"/>
      <c r="B204" s="597"/>
      <c r="C204" s="474"/>
      <c r="D204" s="475" t="s">
        <v>680</v>
      </c>
      <c r="E204" s="475"/>
      <c r="F204" s="477"/>
      <c r="G204" s="478"/>
      <c r="H204" s="478"/>
      <c r="I204" s="478"/>
      <c r="J204" s="478"/>
      <c r="K204" s="478"/>
      <c r="L204" s="479"/>
    </row>
    <row r="205" spans="1:12">
      <c r="A205" s="590"/>
      <c r="B205" s="597"/>
      <c r="C205" s="474"/>
      <c r="D205" s="475" t="s">
        <v>681</v>
      </c>
      <c r="E205" s="475"/>
      <c r="F205" s="477"/>
      <c r="G205" s="478"/>
      <c r="H205" s="478"/>
      <c r="I205" s="478"/>
      <c r="J205" s="478"/>
      <c r="K205" s="478"/>
      <c r="L205" s="479"/>
    </row>
    <row r="206" spans="1:12">
      <c r="A206" s="590"/>
      <c r="B206" s="597"/>
      <c r="C206" s="474"/>
      <c r="D206" s="475" t="s">
        <v>663</v>
      </c>
      <c r="E206" s="475"/>
      <c r="F206" s="477"/>
      <c r="G206" s="478"/>
      <c r="H206" s="478"/>
      <c r="I206" s="478"/>
      <c r="J206" s="478"/>
      <c r="K206" s="478"/>
      <c r="L206" s="479"/>
    </row>
    <row r="207" spans="1:12">
      <c r="A207" s="590"/>
      <c r="B207" s="597"/>
      <c r="C207" s="474"/>
      <c r="D207" s="475" t="s">
        <v>664</v>
      </c>
      <c r="E207" s="475"/>
      <c r="F207" s="477"/>
      <c r="G207" s="478"/>
      <c r="H207" s="478"/>
      <c r="I207" s="478"/>
      <c r="J207" s="478"/>
      <c r="K207" s="478"/>
      <c r="L207" s="479"/>
    </row>
    <row r="208" spans="1:12">
      <c r="A208" s="590"/>
      <c r="B208" s="597"/>
      <c r="C208" s="474"/>
      <c r="D208" s="475" t="s">
        <v>682</v>
      </c>
      <c r="E208" s="475"/>
      <c r="F208" s="477"/>
      <c r="G208" s="478"/>
      <c r="H208" s="478"/>
      <c r="I208" s="478"/>
      <c r="J208" s="478"/>
      <c r="K208" s="478"/>
      <c r="L208" s="479"/>
    </row>
    <row r="209" spans="1:12">
      <c r="A209" s="590"/>
      <c r="B209" s="597"/>
      <c r="C209" s="474"/>
      <c r="D209" s="475" t="s">
        <v>683</v>
      </c>
      <c r="E209" s="475"/>
      <c r="F209" s="477"/>
      <c r="G209" s="478"/>
      <c r="H209" s="478"/>
      <c r="I209" s="478"/>
      <c r="J209" s="478"/>
      <c r="K209" s="478"/>
      <c r="L209" s="479"/>
    </row>
    <row r="210" spans="1:12">
      <c r="A210" s="590"/>
      <c r="B210" s="597"/>
      <c r="C210" s="474"/>
      <c r="D210" s="475" t="s">
        <v>684</v>
      </c>
      <c r="E210" s="475"/>
      <c r="F210" s="477"/>
      <c r="G210" s="478"/>
      <c r="H210" s="478"/>
      <c r="I210" s="478"/>
      <c r="J210" s="478"/>
      <c r="K210" s="478"/>
      <c r="L210" s="479"/>
    </row>
    <row r="211" spans="1:12">
      <c r="A211" s="590"/>
      <c r="B211" s="597"/>
      <c r="C211" s="474"/>
      <c r="D211" s="475" t="s">
        <v>685</v>
      </c>
      <c r="E211" s="475"/>
      <c r="F211" s="477"/>
      <c r="G211" s="478"/>
      <c r="H211" s="478"/>
      <c r="I211" s="478"/>
      <c r="J211" s="478"/>
      <c r="K211" s="478"/>
      <c r="L211" s="479"/>
    </row>
    <row r="212" spans="1:12">
      <c r="A212" s="590"/>
      <c r="B212" s="597"/>
      <c r="C212" s="474"/>
      <c r="D212" s="475" t="s">
        <v>686</v>
      </c>
      <c r="E212" s="475"/>
      <c r="F212" s="477"/>
      <c r="G212" s="478"/>
      <c r="H212" s="478"/>
      <c r="I212" s="478"/>
      <c r="J212" s="478"/>
      <c r="K212" s="478"/>
      <c r="L212" s="479"/>
    </row>
    <row r="213" spans="1:12">
      <c r="A213" s="590"/>
      <c r="B213" s="597"/>
      <c r="C213" s="474"/>
      <c r="D213" s="475" t="s">
        <v>687</v>
      </c>
      <c r="E213" s="475"/>
      <c r="F213" s="477"/>
      <c r="G213" s="478"/>
      <c r="H213" s="478"/>
      <c r="I213" s="478"/>
      <c r="J213" s="478"/>
      <c r="K213" s="478"/>
      <c r="L213" s="479"/>
    </row>
    <row r="214" spans="1:12">
      <c r="A214" s="590"/>
      <c r="B214" s="597"/>
      <c r="C214" s="474"/>
      <c r="D214" s="475" t="s">
        <v>666</v>
      </c>
      <c r="E214" s="475"/>
      <c r="F214" s="477"/>
      <c r="G214" s="478"/>
      <c r="H214" s="478"/>
      <c r="I214" s="478"/>
      <c r="J214" s="478"/>
      <c r="K214" s="478"/>
      <c r="L214" s="479"/>
    </row>
    <row r="215" spans="1:12">
      <c r="A215" s="590"/>
      <c r="B215" s="597"/>
      <c r="C215" s="474"/>
      <c r="D215" s="475" t="s">
        <v>667</v>
      </c>
      <c r="E215" s="475"/>
      <c r="F215" s="477"/>
      <c r="G215" s="478"/>
      <c r="H215" s="478"/>
      <c r="I215" s="478"/>
      <c r="J215" s="478"/>
      <c r="K215" s="478"/>
      <c r="L215" s="479"/>
    </row>
    <row r="216" spans="1:12">
      <c r="A216" s="590"/>
      <c r="B216" s="597"/>
      <c r="C216" s="474"/>
      <c r="D216" s="475" t="s">
        <v>688</v>
      </c>
      <c r="E216" s="475"/>
      <c r="F216" s="477"/>
      <c r="G216" s="478"/>
      <c r="H216" s="478"/>
      <c r="I216" s="478"/>
      <c r="J216" s="478"/>
      <c r="K216" s="478"/>
      <c r="L216" s="479"/>
    </row>
    <row r="217" spans="1:12">
      <c r="A217" s="590"/>
      <c r="B217" s="597"/>
      <c r="C217" s="474"/>
      <c r="D217" s="475" t="s">
        <v>689</v>
      </c>
      <c r="E217" s="475"/>
      <c r="F217" s="477"/>
      <c r="G217" s="478"/>
      <c r="H217" s="478"/>
      <c r="I217" s="478"/>
      <c r="J217" s="478"/>
      <c r="K217" s="478"/>
      <c r="L217" s="479"/>
    </row>
    <row r="218" spans="1:12">
      <c r="A218" s="590"/>
      <c r="B218" s="597"/>
      <c r="C218" s="474"/>
      <c r="D218" s="475" t="s">
        <v>690</v>
      </c>
      <c r="E218" s="475"/>
      <c r="F218" s="477"/>
      <c r="G218" s="478"/>
      <c r="H218" s="478"/>
      <c r="I218" s="478"/>
      <c r="J218" s="478"/>
      <c r="K218" s="478"/>
      <c r="L218" s="479"/>
    </row>
    <row r="219" spans="1:12">
      <c r="A219" s="590"/>
      <c r="B219" s="597"/>
      <c r="C219" s="474"/>
      <c r="D219" s="475" t="s">
        <v>691</v>
      </c>
      <c r="E219" s="475"/>
      <c r="F219" s="477"/>
      <c r="G219" s="478"/>
      <c r="H219" s="478"/>
      <c r="I219" s="478"/>
      <c r="J219" s="478"/>
      <c r="K219" s="478"/>
      <c r="L219" s="479"/>
    </row>
    <row r="220" spans="1:12">
      <c r="A220" s="590"/>
      <c r="B220" s="597"/>
      <c r="C220" s="474"/>
      <c r="D220" s="475" t="s">
        <v>692</v>
      </c>
      <c r="E220" s="475"/>
      <c r="F220" s="477"/>
      <c r="G220" s="478"/>
      <c r="H220" s="478"/>
      <c r="I220" s="478"/>
      <c r="J220" s="478"/>
      <c r="K220" s="478"/>
      <c r="L220" s="479"/>
    </row>
    <row r="221" spans="1:12">
      <c r="A221" s="590"/>
      <c r="B221" s="597"/>
      <c r="C221" s="474"/>
      <c r="D221" s="475" t="s">
        <v>673</v>
      </c>
      <c r="E221" s="475"/>
      <c r="F221" s="477"/>
      <c r="G221" s="478"/>
      <c r="H221" s="478"/>
      <c r="I221" s="478"/>
      <c r="J221" s="478"/>
      <c r="K221" s="478"/>
      <c r="L221" s="479"/>
    </row>
    <row r="222" spans="1:12" ht="13.5" customHeight="1">
      <c r="A222" s="590"/>
      <c r="B222" s="597"/>
      <c r="C222" s="474"/>
      <c r="D222" s="475" t="s">
        <v>674</v>
      </c>
      <c r="E222" s="475"/>
      <c r="F222" s="477"/>
      <c r="G222" s="478"/>
      <c r="H222" s="478"/>
      <c r="I222" s="478"/>
      <c r="J222" s="478"/>
      <c r="K222" s="478"/>
      <c r="L222" s="479"/>
    </row>
    <row r="223" spans="1:12" ht="13.5" customHeight="1">
      <c r="A223" s="590"/>
      <c r="B223" s="597"/>
      <c r="C223" s="474" t="s">
        <v>693</v>
      </c>
      <c r="D223" s="475"/>
      <c r="E223" s="475"/>
      <c r="F223" s="477"/>
      <c r="G223" s="478"/>
      <c r="H223" s="478"/>
      <c r="I223" s="478"/>
      <c r="J223" s="478"/>
      <c r="K223" s="478"/>
      <c r="L223" s="479"/>
    </row>
    <row r="224" spans="1:12" ht="13.5" customHeight="1">
      <c r="A224" s="590"/>
      <c r="B224" s="597"/>
      <c r="C224" s="474"/>
      <c r="D224" s="475" t="s">
        <v>694</v>
      </c>
      <c r="E224" s="475"/>
      <c r="F224" s="477"/>
      <c r="G224" s="478"/>
      <c r="H224" s="478"/>
      <c r="I224" s="478"/>
      <c r="J224" s="478"/>
      <c r="K224" s="478"/>
      <c r="L224" s="479"/>
    </row>
    <row r="225" spans="1:12" ht="13.5" customHeight="1">
      <c r="A225" s="590"/>
      <c r="B225" s="597"/>
      <c r="C225" s="474"/>
      <c r="D225" s="475" t="s">
        <v>695</v>
      </c>
      <c r="E225" s="475"/>
      <c r="F225" s="477"/>
      <c r="G225" s="478"/>
      <c r="H225" s="478"/>
      <c r="I225" s="478"/>
      <c r="J225" s="478"/>
      <c r="K225" s="478"/>
      <c r="L225" s="479"/>
    </row>
    <row r="226" spans="1:12" ht="13.5" customHeight="1">
      <c r="A226" s="590"/>
      <c r="B226" s="597"/>
      <c r="C226" s="474" t="s">
        <v>696</v>
      </c>
      <c r="D226" s="475"/>
      <c r="E226" s="475"/>
      <c r="F226" s="477"/>
      <c r="G226" s="478"/>
      <c r="H226" s="478"/>
      <c r="I226" s="478"/>
      <c r="J226" s="478"/>
      <c r="K226" s="478"/>
      <c r="L226" s="479"/>
    </row>
    <row r="227" spans="1:12" ht="13.5" customHeight="1">
      <c r="A227" s="590"/>
      <c r="B227" s="597"/>
      <c r="C227" s="474"/>
      <c r="D227" s="475" t="s">
        <v>697</v>
      </c>
      <c r="E227" s="475"/>
      <c r="F227" s="477"/>
      <c r="G227" s="478"/>
      <c r="H227" s="478"/>
      <c r="I227" s="478"/>
      <c r="J227" s="478"/>
      <c r="K227" s="478"/>
      <c r="L227" s="479"/>
    </row>
    <row r="228" spans="1:12" ht="13.5" customHeight="1">
      <c r="A228" s="590"/>
      <c r="B228" s="597"/>
      <c r="C228" s="474" t="s">
        <v>698</v>
      </c>
      <c r="D228" s="475"/>
      <c r="E228" s="475"/>
      <c r="F228" s="477"/>
      <c r="G228" s="478"/>
      <c r="H228" s="478"/>
      <c r="I228" s="478"/>
      <c r="J228" s="478"/>
      <c r="K228" s="478"/>
      <c r="L228" s="479"/>
    </row>
    <row r="229" spans="1:12" ht="13.5" customHeight="1">
      <c r="A229" s="590"/>
      <c r="B229" s="597"/>
      <c r="C229" s="474" t="s">
        <v>699</v>
      </c>
      <c r="D229" s="475"/>
      <c r="E229" s="475"/>
      <c r="F229" s="477"/>
      <c r="G229" s="478"/>
      <c r="H229" s="478"/>
      <c r="I229" s="478"/>
      <c r="J229" s="478"/>
      <c r="K229" s="478"/>
      <c r="L229" s="479"/>
    </row>
    <row r="230" spans="1:12" ht="13.5" customHeight="1">
      <c r="A230" s="590"/>
      <c r="B230" s="597"/>
      <c r="C230" s="474" t="s">
        <v>246</v>
      </c>
      <c r="D230" s="475"/>
      <c r="E230" s="475"/>
      <c r="F230" s="477"/>
      <c r="G230" s="478"/>
      <c r="H230" s="478"/>
      <c r="I230" s="478"/>
      <c r="J230" s="478"/>
      <c r="K230" s="478"/>
      <c r="L230" s="479"/>
    </row>
    <row r="231" spans="1:12" ht="13.5" customHeight="1">
      <c r="A231" s="590"/>
      <c r="B231" s="597"/>
      <c r="C231" s="474" t="s">
        <v>700</v>
      </c>
      <c r="D231" s="475"/>
      <c r="E231" s="475"/>
      <c r="F231" s="477"/>
      <c r="G231" s="478"/>
      <c r="H231" s="478"/>
      <c r="I231" s="478"/>
      <c r="J231" s="478"/>
      <c r="K231" s="478"/>
      <c r="L231" s="479"/>
    </row>
    <row r="232" spans="1:12" ht="13.5" customHeight="1">
      <c r="A232" s="590"/>
      <c r="B232" s="597"/>
      <c r="C232" s="474"/>
      <c r="D232" s="475" t="s">
        <v>701</v>
      </c>
      <c r="E232" s="475"/>
      <c r="F232" s="477"/>
      <c r="G232" s="478"/>
      <c r="H232" s="478"/>
      <c r="I232" s="478"/>
      <c r="J232" s="478"/>
      <c r="K232" s="478"/>
      <c r="L232" s="479"/>
    </row>
    <row r="233" spans="1:12" ht="13.5" customHeight="1">
      <c r="A233" s="590"/>
      <c r="B233" s="597"/>
      <c r="C233" s="474"/>
      <c r="D233" s="475" t="s">
        <v>674</v>
      </c>
      <c r="E233" s="475"/>
      <c r="F233" s="477"/>
      <c r="G233" s="478"/>
      <c r="H233" s="478"/>
      <c r="I233" s="478"/>
      <c r="J233" s="478"/>
      <c r="K233" s="478"/>
      <c r="L233" s="479"/>
    </row>
    <row r="234" spans="1:12">
      <c r="A234" s="590"/>
      <c r="B234" s="597"/>
      <c r="C234" s="474" t="s">
        <v>702</v>
      </c>
      <c r="D234" s="476"/>
      <c r="E234" s="476"/>
      <c r="F234" s="477"/>
      <c r="G234" s="478"/>
      <c r="H234" s="478"/>
      <c r="I234" s="478"/>
      <c r="J234" s="478"/>
      <c r="K234" s="478"/>
      <c r="L234" s="479"/>
    </row>
    <row r="235" spans="1:12">
      <c r="A235" s="590"/>
      <c r="B235" s="597"/>
      <c r="C235" s="474"/>
      <c r="D235" s="475" t="s">
        <v>703</v>
      </c>
      <c r="E235" s="475"/>
      <c r="F235" s="477"/>
      <c r="G235" s="478"/>
      <c r="H235" s="478"/>
      <c r="I235" s="478"/>
      <c r="J235" s="478"/>
      <c r="K235" s="478"/>
      <c r="L235" s="479"/>
    </row>
    <row r="236" spans="1:12">
      <c r="A236" s="590"/>
      <c r="B236" s="597"/>
      <c r="C236" s="474"/>
      <c r="D236" s="475" t="s">
        <v>704</v>
      </c>
      <c r="E236" s="475"/>
      <c r="F236" s="477"/>
      <c r="G236" s="478"/>
      <c r="H236" s="478"/>
      <c r="I236" s="478"/>
      <c r="J236" s="478"/>
      <c r="K236" s="478"/>
      <c r="L236" s="479"/>
    </row>
    <row r="237" spans="1:12">
      <c r="A237" s="590"/>
      <c r="B237" s="597"/>
      <c r="C237" s="474"/>
      <c r="D237" s="475"/>
      <c r="E237" s="475" t="s">
        <v>705</v>
      </c>
      <c r="F237" s="477"/>
      <c r="G237" s="478"/>
      <c r="H237" s="478"/>
      <c r="I237" s="478"/>
      <c r="J237" s="478"/>
      <c r="K237" s="478"/>
      <c r="L237" s="479"/>
    </row>
    <row r="238" spans="1:12">
      <c r="A238" s="590"/>
      <c r="B238" s="597"/>
      <c r="C238" s="474"/>
      <c r="D238" s="475"/>
      <c r="E238" s="475" t="s">
        <v>706</v>
      </c>
      <c r="F238" s="477"/>
      <c r="G238" s="478"/>
      <c r="H238" s="478"/>
      <c r="I238" s="478"/>
      <c r="J238" s="478"/>
      <c r="K238" s="478"/>
      <c r="L238" s="479"/>
    </row>
    <row r="239" spans="1:12">
      <c r="A239" s="590"/>
      <c r="B239" s="597"/>
      <c r="C239" s="474"/>
      <c r="D239" s="475" t="s">
        <v>707</v>
      </c>
      <c r="E239" s="475"/>
      <c r="F239" s="477"/>
      <c r="G239" s="478"/>
      <c r="H239" s="478"/>
      <c r="I239" s="478"/>
      <c r="J239" s="478"/>
      <c r="K239" s="478"/>
      <c r="L239" s="479"/>
    </row>
    <row r="240" spans="1:12">
      <c r="A240" s="590"/>
      <c r="B240" s="597"/>
      <c r="C240" s="491"/>
      <c r="D240" s="492" t="s">
        <v>708</v>
      </c>
      <c r="E240" s="492"/>
      <c r="F240" s="493"/>
      <c r="G240" s="494"/>
      <c r="H240" s="494"/>
      <c r="I240" s="494"/>
      <c r="J240" s="494"/>
      <c r="K240" s="494"/>
      <c r="L240" s="495"/>
    </row>
    <row r="241" spans="1:12">
      <c r="A241" s="590"/>
      <c r="B241" s="598"/>
      <c r="C241" s="496" t="s">
        <v>709</v>
      </c>
      <c r="D241" s="476"/>
      <c r="E241" s="476"/>
      <c r="F241" s="477"/>
      <c r="G241" s="478"/>
      <c r="H241" s="478"/>
      <c r="I241" s="478"/>
      <c r="J241" s="478"/>
      <c r="K241" s="478"/>
      <c r="L241" s="479"/>
    </row>
    <row r="242" spans="1:12">
      <c r="A242" s="591"/>
      <c r="B242" s="497" t="s">
        <v>710</v>
      </c>
      <c r="C242" s="498"/>
      <c r="D242" s="498"/>
      <c r="E242" s="498"/>
      <c r="F242" s="499"/>
      <c r="G242" s="500"/>
      <c r="H242" s="500"/>
      <c r="I242" s="500"/>
      <c r="J242" s="500"/>
      <c r="K242" s="500"/>
      <c r="L242" s="501"/>
    </row>
    <row r="243" spans="1:12">
      <c r="A243" s="589" t="s">
        <v>711</v>
      </c>
      <c r="B243" s="592" t="s">
        <v>206</v>
      </c>
      <c r="C243" s="474" t="s">
        <v>712</v>
      </c>
      <c r="D243" s="476"/>
      <c r="E243" s="476"/>
      <c r="F243" s="477"/>
      <c r="G243" s="478"/>
      <c r="H243" s="478"/>
      <c r="I243" s="478"/>
      <c r="J243" s="478"/>
      <c r="K243" s="478"/>
      <c r="L243" s="479"/>
    </row>
    <row r="244" spans="1:12">
      <c r="A244" s="590"/>
      <c r="B244" s="593"/>
      <c r="C244" s="474"/>
      <c r="D244" s="475" t="s">
        <v>712</v>
      </c>
      <c r="E244" s="475"/>
      <c r="F244" s="477"/>
      <c r="G244" s="478"/>
      <c r="H244" s="478"/>
      <c r="I244" s="478"/>
      <c r="J244" s="478"/>
      <c r="K244" s="478"/>
      <c r="L244" s="479"/>
    </row>
    <row r="245" spans="1:12">
      <c r="A245" s="590"/>
      <c r="B245" s="593"/>
      <c r="C245" s="474"/>
      <c r="D245" s="475" t="s">
        <v>713</v>
      </c>
      <c r="E245" s="475"/>
      <c r="F245" s="477"/>
      <c r="G245" s="478"/>
      <c r="H245" s="478"/>
      <c r="I245" s="478"/>
      <c r="J245" s="478"/>
      <c r="K245" s="478"/>
      <c r="L245" s="479"/>
    </row>
    <row r="246" spans="1:12">
      <c r="A246" s="590"/>
      <c r="B246" s="593"/>
      <c r="C246" s="474" t="s">
        <v>714</v>
      </c>
      <c r="D246" s="476"/>
      <c r="E246" s="476"/>
      <c r="F246" s="477"/>
      <c r="G246" s="478"/>
      <c r="H246" s="478"/>
      <c r="I246" s="478"/>
      <c r="J246" s="478"/>
      <c r="K246" s="478"/>
      <c r="L246" s="479"/>
    </row>
    <row r="247" spans="1:12">
      <c r="A247" s="590"/>
      <c r="B247" s="593"/>
      <c r="C247" s="474"/>
      <c r="D247" s="475" t="s">
        <v>714</v>
      </c>
      <c r="E247" s="475"/>
      <c r="F247" s="477"/>
      <c r="G247" s="478"/>
      <c r="H247" s="478"/>
      <c r="I247" s="478"/>
      <c r="J247" s="478"/>
      <c r="K247" s="478"/>
      <c r="L247" s="479"/>
    </row>
    <row r="248" spans="1:12">
      <c r="A248" s="590"/>
      <c r="B248" s="593"/>
      <c r="C248" s="474"/>
      <c r="D248" s="475" t="s">
        <v>715</v>
      </c>
      <c r="E248" s="475"/>
      <c r="F248" s="477"/>
      <c r="G248" s="478"/>
      <c r="H248" s="478"/>
      <c r="I248" s="478"/>
      <c r="J248" s="478"/>
      <c r="K248" s="478"/>
      <c r="L248" s="479"/>
    </row>
    <row r="249" spans="1:12">
      <c r="A249" s="590"/>
      <c r="B249" s="593"/>
      <c r="C249" s="474" t="s">
        <v>716</v>
      </c>
      <c r="D249" s="476"/>
      <c r="E249" s="476"/>
      <c r="F249" s="477"/>
      <c r="G249" s="478"/>
      <c r="H249" s="478"/>
      <c r="I249" s="478"/>
      <c r="J249" s="478"/>
      <c r="K249" s="478"/>
      <c r="L249" s="479"/>
    </row>
    <row r="250" spans="1:12">
      <c r="A250" s="590"/>
      <c r="B250" s="593"/>
      <c r="C250" s="474" t="s">
        <v>247</v>
      </c>
      <c r="D250" s="476"/>
      <c r="E250" s="476"/>
      <c r="F250" s="477"/>
      <c r="G250" s="478"/>
      <c r="H250" s="478"/>
      <c r="I250" s="478"/>
      <c r="J250" s="478"/>
      <c r="K250" s="478"/>
      <c r="L250" s="479"/>
    </row>
    <row r="251" spans="1:12">
      <c r="A251" s="590"/>
      <c r="B251" s="593"/>
      <c r="C251" s="474"/>
      <c r="D251" s="475" t="s">
        <v>717</v>
      </c>
      <c r="E251" s="476"/>
      <c r="F251" s="477"/>
      <c r="G251" s="478"/>
      <c r="H251" s="478"/>
      <c r="I251" s="478"/>
      <c r="J251" s="478"/>
      <c r="K251" s="478"/>
      <c r="L251" s="479"/>
    </row>
    <row r="252" spans="1:12">
      <c r="A252" s="590"/>
      <c r="B252" s="593"/>
      <c r="C252" s="474"/>
      <c r="D252" s="475" t="s">
        <v>718</v>
      </c>
      <c r="E252" s="476"/>
      <c r="F252" s="477"/>
      <c r="G252" s="478"/>
      <c r="H252" s="478"/>
      <c r="I252" s="478"/>
      <c r="J252" s="478"/>
      <c r="K252" s="478"/>
      <c r="L252" s="479"/>
    </row>
    <row r="253" spans="1:12">
      <c r="A253" s="590"/>
      <c r="B253" s="593"/>
      <c r="C253" s="474"/>
      <c r="D253" s="475" t="s">
        <v>719</v>
      </c>
      <c r="E253" s="475"/>
      <c r="F253" s="477"/>
      <c r="G253" s="478"/>
      <c r="H253" s="478"/>
      <c r="I253" s="478"/>
      <c r="J253" s="478"/>
      <c r="K253" s="478"/>
      <c r="L253" s="479"/>
    </row>
    <row r="254" spans="1:12">
      <c r="A254" s="590"/>
      <c r="B254" s="593"/>
      <c r="C254" s="474" t="s">
        <v>720</v>
      </c>
      <c r="D254" s="475"/>
      <c r="E254" s="475"/>
      <c r="F254" s="477"/>
      <c r="G254" s="478"/>
      <c r="H254" s="478"/>
      <c r="I254" s="478"/>
      <c r="J254" s="478"/>
      <c r="K254" s="478"/>
      <c r="L254" s="479"/>
    </row>
    <row r="255" spans="1:12">
      <c r="A255" s="590"/>
      <c r="B255" s="593"/>
      <c r="C255" s="491"/>
      <c r="D255" s="492" t="s">
        <v>630</v>
      </c>
      <c r="E255" s="492"/>
      <c r="F255" s="493"/>
      <c r="G255" s="494"/>
      <c r="H255" s="494"/>
      <c r="I255" s="494"/>
      <c r="J255" s="494"/>
      <c r="K255" s="494"/>
      <c r="L255" s="495"/>
    </row>
    <row r="256" spans="1:12">
      <c r="A256" s="590"/>
      <c r="B256" s="594"/>
      <c r="C256" s="496" t="s">
        <v>721</v>
      </c>
      <c r="D256" s="476"/>
      <c r="E256" s="476"/>
      <c r="F256" s="477"/>
      <c r="G256" s="478"/>
      <c r="H256" s="478"/>
      <c r="I256" s="478"/>
      <c r="J256" s="478"/>
      <c r="K256" s="478"/>
      <c r="L256" s="479"/>
    </row>
    <row r="257" spans="1:12">
      <c r="A257" s="590"/>
      <c r="B257" s="595" t="s">
        <v>208</v>
      </c>
      <c r="C257" s="496" t="s">
        <v>722</v>
      </c>
      <c r="D257" s="502"/>
      <c r="E257" s="502"/>
      <c r="F257" s="503"/>
      <c r="G257" s="504"/>
      <c r="H257" s="504"/>
      <c r="I257" s="504"/>
      <c r="J257" s="504"/>
      <c r="K257" s="504"/>
      <c r="L257" s="505"/>
    </row>
    <row r="258" spans="1:12">
      <c r="A258" s="590"/>
      <c r="B258" s="593"/>
      <c r="C258" s="474" t="s">
        <v>212</v>
      </c>
      <c r="D258" s="475"/>
      <c r="E258" s="475"/>
      <c r="F258" s="477"/>
      <c r="G258" s="478"/>
      <c r="H258" s="478"/>
      <c r="I258" s="478"/>
      <c r="J258" s="478"/>
      <c r="K258" s="478"/>
      <c r="L258" s="479"/>
    </row>
    <row r="259" spans="1:12">
      <c r="A259" s="590"/>
      <c r="B259" s="593"/>
      <c r="C259" s="474"/>
      <c r="D259" s="475" t="s">
        <v>723</v>
      </c>
      <c r="E259" s="475"/>
      <c r="F259" s="477"/>
      <c r="G259" s="478"/>
      <c r="H259" s="478"/>
      <c r="I259" s="478"/>
      <c r="J259" s="478"/>
      <c r="K259" s="478"/>
      <c r="L259" s="479"/>
    </row>
    <row r="260" spans="1:12">
      <c r="A260" s="590"/>
      <c r="B260" s="593"/>
      <c r="C260" s="474"/>
      <c r="D260" s="475" t="s">
        <v>724</v>
      </c>
      <c r="E260" s="475"/>
      <c r="F260" s="477"/>
      <c r="G260" s="478"/>
      <c r="H260" s="478"/>
      <c r="I260" s="478"/>
      <c r="J260" s="478"/>
      <c r="K260" s="478"/>
      <c r="L260" s="479"/>
    </row>
    <row r="261" spans="1:12">
      <c r="A261" s="590"/>
      <c r="B261" s="593"/>
      <c r="C261" s="474"/>
      <c r="D261" s="475" t="s">
        <v>725</v>
      </c>
      <c r="E261" s="475"/>
      <c r="F261" s="477"/>
      <c r="G261" s="478"/>
      <c r="H261" s="478"/>
      <c r="I261" s="478"/>
      <c r="J261" s="478"/>
      <c r="K261" s="478"/>
      <c r="L261" s="479"/>
    </row>
    <row r="262" spans="1:12">
      <c r="A262" s="590"/>
      <c r="B262" s="593"/>
      <c r="C262" s="474"/>
      <c r="D262" s="475" t="s">
        <v>726</v>
      </c>
      <c r="E262" s="475"/>
      <c r="F262" s="477"/>
      <c r="G262" s="478"/>
      <c r="H262" s="478"/>
      <c r="I262" s="478"/>
      <c r="J262" s="478"/>
      <c r="K262" s="478"/>
      <c r="L262" s="479"/>
    </row>
    <row r="263" spans="1:12">
      <c r="A263" s="590"/>
      <c r="B263" s="593"/>
      <c r="C263" s="474"/>
      <c r="D263" s="475" t="s">
        <v>727</v>
      </c>
      <c r="E263" s="475"/>
      <c r="F263" s="477"/>
      <c r="G263" s="478"/>
      <c r="H263" s="478"/>
      <c r="I263" s="478"/>
      <c r="J263" s="478"/>
      <c r="K263" s="478"/>
      <c r="L263" s="479"/>
    </row>
    <row r="264" spans="1:12">
      <c r="A264" s="590"/>
      <c r="B264" s="593"/>
      <c r="C264" s="474" t="s">
        <v>728</v>
      </c>
      <c r="D264" s="475"/>
      <c r="E264" s="475"/>
      <c r="F264" s="477"/>
      <c r="G264" s="478"/>
      <c r="H264" s="478"/>
      <c r="I264" s="478"/>
      <c r="J264" s="478"/>
      <c r="K264" s="478"/>
      <c r="L264" s="479"/>
    </row>
    <row r="265" spans="1:12">
      <c r="A265" s="590"/>
      <c r="B265" s="593"/>
      <c r="C265" s="474" t="s">
        <v>729</v>
      </c>
      <c r="D265" s="476"/>
      <c r="E265" s="476"/>
      <c r="F265" s="477"/>
      <c r="G265" s="478"/>
      <c r="H265" s="478"/>
      <c r="I265" s="478"/>
      <c r="J265" s="478"/>
      <c r="K265" s="478"/>
      <c r="L265" s="479"/>
    </row>
    <row r="266" spans="1:12">
      <c r="A266" s="590"/>
      <c r="B266" s="593"/>
      <c r="C266" s="474" t="s">
        <v>730</v>
      </c>
      <c r="D266" s="475"/>
      <c r="E266" s="475"/>
      <c r="F266" s="477"/>
      <c r="G266" s="478"/>
      <c r="H266" s="478"/>
      <c r="I266" s="478"/>
      <c r="J266" s="478"/>
      <c r="K266" s="478"/>
      <c r="L266" s="479"/>
    </row>
    <row r="267" spans="1:12">
      <c r="A267" s="590"/>
      <c r="B267" s="593"/>
      <c r="C267" s="491"/>
      <c r="D267" s="492" t="s">
        <v>698</v>
      </c>
      <c r="E267" s="492"/>
      <c r="F267" s="493"/>
      <c r="G267" s="494"/>
      <c r="H267" s="494"/>
      <c r="I267" s="494"/>
      <c r="J267" s="494"/>
      <c r="K267" s="494"/>
      <c r="L267" s="495"/>
    </row>
    <row r="268" spans="1:12">
      <c r="A268" s="590"/>
      <c r="B268" s="594"/>
      <c r="C268" s="496" t="s">
        <v>731</v>
      </c>
      <c r="D268" s="476"/>
      <c r="E268" s="476"/>
      <c r="F268" s="477"/>
      <c r="G268" s="478"/>
      <c r="H268" s="478"/>
      <c r="I268" s="478"/>
      <c r="J268" s="478"/>
      <c r="K268" s="478"/>
      <c r="L268" s="479"/>
    </row>
    <row r="269" spans="1:12">
      <c r="A269" s="591"/>
      <c r="B269" s="496" t="s">
        <v>732</v>
      </c>
      <c r="C269" s="502"/>
      <c r="D269" s="502"/>
      <c r="E269" s="502"/>
      <c r="F269" s="503"/>
      <c r="G269" s="504"/>
      <c r="H269" s="504"/>
      <c r="I269" s="504"/>
      <c r="J269" s="504"/>
      <c r="K269" s="504"/>
      <c r="L269" s="505"/>
    </row>
    <row r="270" spans="1:12">
      <c r="A270" s="589" t="s">
        <v>248</v>
      </c>
      <c r="B270" s="592" t="s">
        <v>206</v>
      </c>
      <c r="C270" s="506" t="s">
        <v>733</v>
      </c>
      <c r="D270" s="470"/>
      <c r="E270" s="470"/>
      <c r="F270" s="471"/>
      <c r="G270" s="472"/>
      <c r="H270" s="472"/>
      <c r="I270" s="472"/>
      <c r="J270" s="472"/>
      <c r="K270" s="472"/>
      <c r="L270" s="473"/>
    </row>
    <row r="271" spans="1:12">
      <c r="A271" s="590"/>
      <c r="B271" s="593"/>
      <c r="C271" s="474" t="s">
        <v>249</v>
      </c>
      <c r="D271" s="475"/>
      <c r="E271" s="475"/>
      <c r="F271" s="477"/>
      <c r="G271" s="478"/>
      <c r="H271" s="478"/>
      <c r="I271" s="478"/>
      <c r="J271" s="478"/>
      <c r="K271" s="478"/>
      <c r="L271" s="479"/>
    </row>
    <row r="272" spans="1:12">
      <c r="A272" s="590"/>
      <c r="B272" s="593"/>
      <c r="C272" s="474" t="s">
        <v>734</v>
      </c>
      <c r="D272" s="475"/>
      <c r="E272" s="475"/>
      <c r="F272" s="477"/>
      <c r="G272" s="478"/>
      <c r="H272" s="478"/>
      <c r="I272" s="478"/>
      <c r="J272" s="478"/>
      <c r="K272" s="478"/>
      <c r="L272" s="479"/>
    </row>
    <row r="273" spans="1:12">
      <c r="A273" s="590"/>
      <c r="B273" s="593"/>
      <c r="C273" s="474" t="s">
        <v>735</v>
      </c>
      <c r="D273" s="476"/>
      <c r="E273" s="476"/>
      <c r="F273" s="477"/>
      <c r="G273" s="478"/>
      <c r="H273" s="478"/>
      <c r="I273" s="478"/>
      <c r="J273" s="478"/>
      <c r="K273" s="478"/>
      <c r="L273" s="479"/>
    </row>
    <row r="274" spans="1:12">
      <c r="A274" s="590"/>
      <c r="B274" s="593"/>
      <c r="C274" s="474" t="s">
        <v>250</v>
      </c>
      <c r="D274" s="475"/>
      <c r="E274" s="475"/>
      <c r="F274" s="477"/>
      <c r="G274" s="478"/>
      <c r="H274" s="478"/>
      <c r="I274" s="478"/>
      <c r="J274" s="478"/>
      <c r="K274" s="478"/>
      <c r="L274" s="479"/>
    </row>
    <row r="275" spans="1:12">
      <c r="A275" s="590"/>
      <c r="B275" s="593"/>
      <c r="C275" s="474"/>
      <c r="D275" s="475" t="s">
        <v>736</v>
      </c>
      <c r="E275" s="476"/>
      <c r="F275" s="477"/>
      <c r="G275" s="478"/>
      <c r="H275" s="478"/>
      <c r="I275" s="478"/>
      <c r="J275" s="478"/>
      <c r="K275" s="478"/>
      <c r="L275" s="479"/>
    </row>
    <row r="276" spans="1:12">
      <c r="A276" s="590"/>
      <c r="B276" s="593"/>
      <c r="C276" s="474"/>
      <c r="D276" s="475" t="s">
        <v>737</v>
      </c>
      <c r="E276" s="475"/>
      <c r="F276" s="477"/>
      <c r="G276" s="478"/>
      <c r="H276" s="478"/>
      <c r="I276" s="478"/>
      <c r="J276" s="478"/>
      <c r="K276" s="478"/>
      <c r="L276" s="479"/>
    </row>
    <row r="277" spans="1:12">
      <c r="A277" s="590"/>
      <c r="B277" s="593"/>
      <c r="C277" s="474"/>
      <c r="D277" s="475" t="s">
        <v>738</v>
      </c>
      <c r="E277" s="476"/>
      <c r="F277" s="477"/>
      <c r="G277" s="478"/>
      <c r="H277" s="478"/>
      <c r="I277" s="478"/>
      <c r="J277" s="478"/>
      <c r="K277" s="478"/>
      <c r="L277" s="479"/>
    </row>
    <row r="278" spans="1:12">
      <c r="A278" s="590"/>
      <c r="B278" s="593"/>
      <c r="C278" s="474" t="s">
        <v>739</v>
      </c>
      <c r="D278" s="475"/>
      <c r="E278" s="475"/>
      <c r="F278" s="477"/>
      <c r="G278" s="478"/>
      <c r="H278" s="478"/>
      <c r="I278" s="478"/>
      <c r="J278" s="478"/>
      <c r="K278" s="478"/>
      <c r="L278" s="479"/>
    </row>
    <row r="279" spans="1:12">
      <c r="A279" s="590"/>
      <c r="B279" s="593"/>
      <c r="C279" s="474" t="s">
        <v>740</v>
      </c>
      <c r="D279" s="476"/>
      <c r="E279" s="476"/>
      <c r="F279" s="477"/>
      <c r="G279" s="478"/>
      <c r="H279" s="478"/>
      <c r="I279" s="478"/>
      <c r="J279" s="478"/>
      <c r="K279" s="478"/>
      <c r="L279" s="479"/>
    </row>
    <row r="280" spans="1:12">
      <c r="A280" s="590"/>
      <c r="B280" s="593"/>
      <c r="C280" s="474" t="s">
        <v>741</v>
      </c>
      <c r="D280" s="475"/>
      <c r="E280" s="475"/>
      <c r="F280" s="477"/>
      <c r="G280" s="478"/>
      <c r="H280" s="478"/>
      <c r="I280" s="478"/>
      <c r="J280" s="478"/>
      <c r="K280" s="478"/>
      <c r="L280" s="479"/>
    </row>
    <row r="281" spans="1:12">
      <c r="A281" s="590"/>
      <c r="B281" s="593"/>
      <c r="C281" s="474" t="s">
        <v>742</v>
      </c>
      <c r="D281" s="475"/>
      <c r="E281" s="475"/>
      <c r="F281" s="477"/>
      <c r="G281" s="478"/>
      <c r="H281" s="478"/>
      <c r="I281" s="478"/>
      <c r="J281" s="478"/>
      <c r="K281" s="478"/>
      <c r="L281" s="479"/>
    </row>
    <row r="282" spans="1:12">
      <c r="A282" s="590"/>
      <c r="B282" s="593"/>
      <c r="C282" s="474" t="s">
        <v>743</v>
      </c>
      <c r="D282" s="475"/>
      <c r="E282" s="475"/>
      <c r="F282" s="477"/>
      <c r="G282" s="478"/>
      <c r="H282" s="478"/>
      <c r="I282" s="478"/>
      <c r="J282" s="478"/>
      <c r="K282" s="478"/>
      <c r="L282" s="479"/>
    </row>
    <row r="283" spans="1:12">
      <c r="A283" s="590"/>
      <c r="B283" s="593"/>
      <c r="C283" s="474" t="s">
        <v>744</v>
      </c>
      <c r="D283" s="475"/>
      <c r="E283" s="475"/>
      <c r="F283" s="477"/>
      <c r="G283" s="478"/>
      <c r="H283" s="478"/>
      <c r="I283" s="478"/>
      <c r="J283" s="478"/>
      <c r="K283" s="478"/>
      <c r="L283" s="479"/>
    </row>
    <row r="284" spans="1:12">
      <c r="A284" s="590"/>
      <c r="B284" s="593"/>
      <c r="C284" s="474" t="s">
        <v>745</v>
      </c>
      <c r="D284" s="475"/>
      <c r="E284" s="475"/>
      <c r="F284" s="477"/>
      <c r="G284" s="478"/>
      <c r="H284" s="478"/>
      <c r="I284" s="478"/>
      <c r="J284" s="478"/>
      <c r="K284" s="478"/>
      <c r="L284" s="479"/>
    </row>
    <row r="285" spans="1:12">
      <c r="A285" s="590"/>
      <c r="B285" s="593"/>
      <c r="C285" s="474" t="s">
        <v>251</v>
      </c>
      <c r="D285" s="475"/>
      <c r="E285" s="475"/>
      <c r="F285" s="477"/>
      <c r="G285" s="478"/>
      <c r="H285" s="478"/>
      <c r="I285" s="478"/>
      <c r="J285" s="478"/>
      <c r="K285" s="478"/>
      <c r="L285" s="479"/>
    </row>
    <row r="286" spans="1:12">
      <c r="A286" s="590"/>
      <c r="B286" s="593"/>
      <c r="C286" s="491"/>
      <c r="D286" s="492" t="s">
        <v>630</v>
      </c>
      <c r="E286" s="492"/>
      <c r="F286" s="493"/>
      <c r="G286" s="494"/>
      <c r="H286" s="494"/>
      <c r="I286" s="494"/>
      <c r="J286" s="494"/>
      <c r="K286" s="494"/>
      <c r="L286" s="495"/>
    </row>
    <row r="287" spans="1:12">
      <c r="A287" s="590"/>
      <c r="B287" s="594"/>
      <c r="C287" s="496" t="s">
        <v>746</v>
      </c>
      <c r="D287" s="476"/>
      <c r="E287" s="476"/>
      <c r="F287" s="477"/>
      <c r="G287" s="478"/>
      <c r="H287" s="478"/>
      <c r="I287" s="478"/>
      <c r="J287" s="478"/>
      <c r="K287" s="478"/>
      <c r="L287" s="479"/>
    </row>
    <row r="288" spans="1:12">
      <c r="A288" s="590"/>
      <c r="B288" s="595" t="s">
        <v>208</v>
      </c>
      <c r="C288" s="496" t="s">
        <v>747</v>
      </c>
      <c r="D288" s="502"/>
      <c r="E288" s="502"/>
      <c r="F288" s="503"/>
      <c r="G288" s="504"/>
      <c r="H288" s="504"/>
      <c r="I288" s="504"/>
      <c r="J288" s="504"/>
      <c r="K288" s="504"/>
      <c r="L288" s="505"/>
    </row>
    <row r="289" spans="1:12">
      <c r="A289" s="590"/>
      <c r="B289" s="593"/>
      <c r="C289" s="474" t="s">
        <v>748</v>
      </c>
      <c r="D289" s="475"/>
      <c r="E289" s="475"/>
      <c r="F289" s="477"/>
      <c r="G289" s="478"/>
      <c r="H289" s="478"/>
      <c r="I289" s="478"/>
      <c r="J289" s="478"/>
      <c r="K289" s="478"/>
      <c r="L289" s="479"/>
    </row>
    <row r="290" spans="1:12" ht="13.5" customHeight="1">
      <c r="A290" s="590"/>
      <c r="B290" s="593"/>
      <c r="C290" s="474" t="s">
        <v>749</v>
      </c>
      <c r="D290" s="475"/>
      <c r="E290" s="475"/>
      <c r="F290" s="477"/>
      <c r="G290" s="478"/>
      <c r="H290" s="478"/>
      <c r="I290" s="478"/>
      <c r="J290" s="478"/>
      <c r="K290" s="478"/>
      <c r="L290" s="479"/>
    </row>
    <row r="291" spans="1:12">
      <c r="A291" s="590"/>
      <c r="B291" s="593"/>
      <c r="C291" s="474" t="s">
        <v>252</v>
      </c>
      <c r="D291" s="476"/>
      <c r="E291" s="476"/>
      <c r="F291" s="477"/>
      <c r="G291" s="478"/>
      <c r="H291" s="478"/>
      <c r="I291" s="478"/>
      <c r="J291" s="478"/>
      <c r="K291" s="478"/>
      <c r="L291" s="479"/>
    </row>
    <row r="292" spans="1:12">
      <c r="A292" s="590"/>
      <c r="B292" s="593"/>
      <c r="C292" s="474"/>
      <c r="D292" s="475" t="s">
        <v>750</v>
      </c>
      <c r="E292" s="475"/>
      <c r="F292" s="477"/>
      <c r="G292" s="478"/>
      <c r="H292" s="478"/>
      <c r="I292" s="478"/>
      <c r="J292" s="478"/>
      <c r="K292" s="478"/>
      <c r="L292" s="479"/>
    </row>
    <row r="293" spans="1:12">
      <c r="A293" s="590"/>
      <c r="B293" s="593"/>
      <c r="C293" s="474"/>
      <c r="D293" s="475" t="s">
        <v>751</v>
      </c>
      <c r="E293" s="476"/>
      <c r="F293" s="477"/>
      <c r="G293" s="478"/>
      <c r="H293" s="478"/>
      <c r="I293" s="478"/>
      <c r="J293" s="478"/>
      <c r="K293" s="478"/>
      <c r="L293" s="479"/>
    </row>
    <row r="294" spans="1:12">
      <c r="A294" s="590"/>
      <c r="B294" s="593"/>
      <c r="C294" s="474"/>
      <c r="D294" s="475" t="s">
        <v>752</v>
      </c>
      <c r="E294" s="475"/>
      <c r="F294" s="477"/>
      <c r="G294" s="478"/>
      <c r="H294" s="478"/>
      <c r="I294" s="478"/>
      <c r="J294" s="478"/>
      <c r="K294" s="478"/>
      <c r="L294" s="479"/>
    </row>
    <row r="295" spans="1:12">
      <c r="A295" s="590"/>
      <c r="B295" s="593"/>
      <c r="C295" s="474" t="s">
        <v>753</v>
      </c>
      <c r="D295" s="476"/>
      <c r="E295" s="476"/>
      <c r="F295" s="477"/>
      <c r="G295" s="478"/>
      <c r="H295" s="478"/>
      <c r="I295" s="478"/>
      <c r="J295" s="478"/>
      <c r="K295" s="478"/>
      <c r="L295" s="479"/>
    </row>
    <row r="296" spans="1:12">
      <c r="A296" s="590"/>
      <c r="B296" s="593"/>
      <c r="C296" s="474" t="s">
        <v>754</v>
      </c>
      <c r="D296" s="475"/>
      <c r="E296" s="475"/>
      <c r="F296" s="477"/>
      <c r="G296" s="478"/>
      <c r="H296" s="478"/>
      <c r="I296" s="478"/>
      <c r="J296" s="478"/>
      <c r="K296" s="478"/>
      <c r="L296" s="479"/>
    </row>
    <row r="297" spans="1:12">
      <c r="A297" s="590"/>
      <c r="B297" s="593"/>
      <c r="C297" s="474" t="s">
        <v>755</v>
      </c>
      <c r="D297" s="475"/>
      <c r="E297" s="475"/>
      <c r="F297" s="477"/>
      <c r="G297" s="478"/>
      <c r="H297" s="478"/>
      <c r="I297" s="478"/>
      <c r="J297" s="478"/>
      <c r="K297" s="478"/>
      <c r="L297" s="479"/>
    </row>
    <row r="298" spans="1:12">
      <c r="A298" s="590"/>
      <c r="B298" s="593"/>
      <c r="C298" s="474" t="s">
        <v>756</v>
      </c>
      <c r="D298" s="476"/>
      <c r="E298" s="476"/>
      <c r="F298" s="477"/>
      <c r="G298" s="478"/>
      <c r="H298" s="478"/>
      <c r="I298" s="478"/>
      <c r="J298" s="478"/>
      <c r="K298" s="478"/>
      <c r="L298" s="479"/>
    </row>
    <row r="299" spans="1:12">
      <c r="A299" s="590"/>
      <c r="B299" s="593"/>
      <c r="C299" s="474" t="s">
        <v>757</v>
      </c>
      <c r="D299" s="475"/>
      <c r="E299" s="475"/>
      <c r="F299" s="477"/>
      <c r="G299" s="478"/>
      <c r="H299" s="478"/>
      <c r="I299" s="478"/>
      <c r="J299" s="478"/>
      <c r="K299" s="478"/>
      <c r="L299" s="479"/>
    </row>
    <row r="300" spans="1:12">
      <c r="A300" s="590"/>
      <c r="B300" s="593"/>
      <c r="C300" s="474" t="s">
        <v>758</v>
      </c>
      <c r="D300" s="475"/>
      <c r="E300" s="475"/>
      <c r="F300" s="477"/>
      <c r="G300" s="478"/>
      <c r="H300" s="478"/>
      <c r="I300" s="478"/>
      <c r="J300" s="478"/>
      <c r="K300" s="478"/>
      <c r="L300" s="479"/>
    </row>
    <row r="301" spans="1:12">
      <c r="A301" s="590"/>
      <c r="B301" s="593"/>
      <c r="C301" s="474" t="s">
        <v>759</v>
      </c>
      <c r="D301" s="475"/>
      <c r="E301" s="475"/>
      <c r="F301" s="477"/>
      <c r="G301" s="478"/>
      <c r="H301" s="478"/>
      <c r="I301" s="478"/>
      <c r="J301" s="478"/>
      <c r="K301" s="478"/>
      <c r="L301" s="479"/>
    </row>
    <row r="302" spans="1:12">
      <c r="A302" s="590"/>
      <c r="B302" s="593"/>
      <c r="C302" s="474" t="s">
        <v>253</v>
      </c>
      <c r="D302" s="475"/>
      <c r="E302" s="475"/>
      <c r="F302" s="477"/>
      <c r="G302" s="478"/>
      <c r="H302" s="478"/>
      <c r="I302" s="478"/>
      <c r="J302" s="478"/>
      <c r="K302" s="478"/>
      <c r="L302" s="479"/>
    </row>
    <row r="303" spans="1:12">
      <c r="A303" s="590"/>
      <c r="B303" s="593"/>
      <c r="C303" s="491"/>
      <c r="D303" s="492" t="s">
        <v>698</v>
      </c>
      <c r="E303" s="492"/>
      <c r="F303" s="493"/>
      <c r="G303" s="494"/>
      <c r="H303" s="494"/>
      <c r="I303" s="494"/>
      <c r="J303" s="494"/>
      <c r="K303" s="494"/>
      <c r="L303" s="495"/>
    </row>
    <row r="304" spans="1:12">
      <c r="A304" s="590"/>
      <c r="B304" s="594"/>
      <c r="C304" s="496" t="s">
        <v>760</v>
      </c>
      <c r="D304" s="476"/>
      <c r="E304" s="476"/>
      <c r="F304" s="477"/>
      <c r="G304" s="478"/>
      <c r="H304" s="478"/>
      <c r="I304" s="478"/>
      <c r="J304" s="478"/>
      <c r="K304" s="478"/>
      <c r="L304" s="479"/>
    </row>
    <row r="305" spans="1:12">
      <c r="A305" s="591"/>
      <c r="B305" s="496" t="s">
        <v>761</v>
      </c>
      <c r="C305" s="502"/>
      <c r="D305" s="502"/>
      <c r="E305" s="502"/>
      <c r="F305" s="503"/>
      <c r="G305" s="504"/>
      <c r="H305" s="504"/>
      <c r="I305" s="504"/>
      <c r="J305" s="504"/>
      <c r="K305" s="504"/>
      <c r="L305" s="505"/>
    </row>
    <row r="306" spans="1:12">
      <c r="A306" s="507"/>
      <c r="B306" s="508" t="s">
        <v>762</v>
      </c>
      <c r="C306" s="508"/>
      <c r="D306" s="508"/>
      <c r="E306" s="508"/>
      <c r="F306" s="509"/>
      <c r="G306" s="510"/>
      <c r="H306" s="510"/>
      <c r="I306" s="510"/>
      <c r="J306" s="510"/>
      <c r="K306" s="510"/>
      <c r="L306" s="511"/>
    </row>
    <row r="307" spans="1:12">
      <c r="A307" s="512"/>
      <c r="B307" s="512"/>
      <c r="C307" s="512"/>
      <c r="D307" s="512"/>
      <c r="E307" s="512"/>
      <c r="F307" s="512"/>
      <c r="G307" s="512"/>
      <c r="H307" s="512"/>
      <c r="I307" s="512"/>
      <c r="J307" s="512"/>
      <c r="K307" s="512"/>
      <c r="L307" s="512"/>
    </row>
    <row r="308" spans="1:12">
      <c r="A308" s="507"/>
      <c r="B308" s="508" t="s">
        <v>763</v>
      </c>
      <c r="C308" s="508"/>
      <c r="D308" s="508"/>
      <c r="E308" s="508"/>
      <c r="F308" s="509"/>
      <c r="G308" s="510"/>
      <c r="H308" s="510"/>
      <c r="I308" s="510"/>
      <c r="J308" s="510"/>
      <c r="K308" s="510"/>
      <c r="L308" s="511"/>
    </row>
    <row r="309" spans="1:12">
      <c r="A309" s="507"/>
      <c r="B309" s="508" t="s">
        <v>764</v>
      </c>
      <c r="C309" s="508"/>
      <c r="D309" s="508"/>
      <c r="E309" s="508"/>
      <c r="F309" s="509"/>
      <c r="G309" s="510"/>
      <c r="H309" s="510"/>
      <c r="I309" s="510"/>
      <c r="J309" s="510"/>
      <c r="K309" s="510"/>
      <c r="L309" s="511"/>
    </row>
  </sheetData>
  <mergeCells count="17">
    <mergeCell ref="A270:A305"/>
    <mergeCell ref="B270:B287"/>
    <mergeCell ref="B288:B304"/>
    <mergeCell ref="A7:A242"/>
    <mergeCell ref="B7:B166"/>
    <mergeCell ref="B167:B241"/>
    <mergeCell ref="A243:A269"/>
    <mergeCell ref="B243:B256"/>
    <mergeCell ref="B257:B268"/>
    <mergeCell ref="A2:L2"/>
    <mergeCell ref="A3:L3"/>
    <mergeCell ref="J4:L4"/>
    <mergeCell ref="A5:E6"/>
    <mergeCell ref="F5:I5"/>
    <mergeCell ref="J5:J6"/>
    <mergeCell ref="K5:K6"/>
    <mergeCell ref="L5:L6"/>
  </mergeCells>
  <phoneticPr fontId="3"/>
  <pageMargins left="0.75" right="0.51" top="0.53" bottom="0.56000000000000005" header="0.51200000000000001" footer="0.5120000000000000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09"/>
  <sheetViews>
    <sheetView view="pageBreakPreview" zoomScaleNormal="100" zoomScaleSheetLayoutView="100" workbookViewId="0">
      <selection activeCell="G13" sqref="G13"/>
    </sheetView>
  </sheetViews>
  <sheetFormatPr defaultRowHeight="13.5"/>
  <cols>
    <col min="1" max="2" width="3.125" style="467" customWidth="1"/>
    <col min="3" max="3" width="2" style="467" customWidth="1"/>
    <col min="4" max="4" width="2.5" style="467" customWidth="1"/>
    <col min="5" max="5" width="27.625" style="467" bestFit="1" customWidth="1"/>
    <col min="6" max="12" width="8.5" style="467" customWidth="1"/>
    <col min="13" max="257" width="9" style="467"/>
    <col min="258" max="259" width="3.125" style="467" customWidth="1"/>
    <col min="260" max="260" width="2" style="467" customWidth="1"/>
    <col min="261" max="261" width="2.5" style="467" customWidth="1"/>
    <col min="262" max="262" width="27.625" style="467" bestFit="1" customWidth="1"/>
    <col min="263" max="268" width="8.5" style="467" customWidth="1"/>
    <col min="269" max="513" width="9" style="467"/>
    <col min="514" max="515" width="3.125" style="467" customWidth="1"/>
    <col min="516" max="516" width="2" style="467" customWidth="1"/>
    <col min="517" max="517" width="2.5" style="467" customWidth="1"/>
    <col min="518" max="518" width="27.625" style="467" bestFit="1" customWidth="1"/>
    <col min="519" max="524" width="8.5" style="467" customWidth="1"/>
    <col min="525" max="769" width="9" style="467"/>
    <col min="770" max="771" width="3.125" style="467" customWidth="1"/>
    <col min="772" max="772" width="2" style="467" customWidth="1"/>
    <col min="773" max="773" width="2.5" style="467" customWidth="1"/>
    <col min="774" max="774" width="27.625" style="467" bestFit="1" customWidth="1"/>
    <col min="775" max="780" width="8.5" style="467" customWidth="1"/>
    <col min="781" max="1025" width="9" style="467"/>
    <col min="1026" max="1027" width="3.125" style="467" customWidth="1"/>
    <col min="1028" max="1028" width="2" style="467" customWidth="1"/>
    <col min="1029" max="1029" width="2.5" style="467" customWidth="1"/>
    <col min="1030" max="1030" width="27.625" style="467" bestFit="1" customWidth="1"/>
    <col min="1031" max="1036" width="8.5" style="467" customWidth="1"/>
    <col min="1037" max="1281" width="9" style="467"/>
    <col min="1282" max="1283" width="3.125" style="467" customWidth="1"/>
    <col min="1284" max="1284" width="2" style="467" customWidth="1"/>
    <col min="1285" max="1285" width="2.5" style="467" customWidth="1"/>
    <col min="1286" max="1286" width="27.625" style="467" bestFit="1" customWidth="1"/>
    <col min="1287" max="1292" width="8.5" style="467" customWidth="1"/>
    <col min="1293" max="1537" width="9" style="467"/>
    <col min="1538" max="1539" width="3.125" style="467" customWidth="1"/>
    <col min="1540" max="1540" width="2" style="467" customWidth="1"/>
    <col min="1541" max="1541" width="2.5" style="467" customWidth="1"/>
    <col min="1542" max="1542" width="27.625" style="467" bestFit="1" customWidth="1"/>
    <col min="1543" max="1548" width="8.5" style="467" customWidth="1"/>
    <col min="1549" max="1793" width="9" style="467"/>
    <col min="1794" max="1795" width="3.125" style="467" customWidth="1"/>
    <col min="1796" max="1796" width="2" style="467" customWidth="1"/>
    <col min="1797" max="1797" width="2.5" style="467" customWidth="1"/>
    <col min="1798" max="1798" width="27.625" style="467" bestFit="1" customWidth="1"/>
    <col min="1799" max="1804" width="8.5" style="467" customWidth="1"/>
    <col min="1805" max="2049" width="9" style="467"/>
    <col min="2050" max="2051" width="3.125" style="467" customWidth="1"/>
    <col min="2052" max="2052" width="2" style="467" customWidth="1"/>
    <col min="2053" max="2053" width="2.5" style="467" customWidth="1"/>
    <col min="2054" max="2054" width="27.625" style="467" bestFit="1" customWidth="1"/>
    <col min="2055" max="2060" width="8.5" style="467" customWidth="1"/>
    <col min="2061" max="2305" width="9" style="467"/>
    <col min="2306" max="2307" width="3.125" style="467" customWidth="1"/>
    <col min="2308" max="2308" width="2" style="467" customWidth="1"/>
    <col min="2309" max="2309" width="2.5" style="467" customWidth="1"/>
    <col min="2310" max="2310" width="27.625" style="467" bestFit="1" customWidth="1"/>
    <col min="2311" max="2316" width="8.5" style="467" customWidth="1"/>
    <col min="2317" max="2561" width="9" style="467"/>
    <col min="2562" max="2563" width="3.125" style="467" customWidth="1"/>
    <col min="2564" max="2564" width="2" style="467" customWidth="1"/>
    <col min="2565" max="2565" width="2.5" style="467" customWidth="1"/>
    <col min="2566" max="2566" width="27.625" style="467" bestFit="1" customWidth="1"/>
    <col min="2567" max="2572" width="8.5" style="467" customWidth="1"/>
    <col min="2573" max="2817" width="9" style="467"/>
    <col min="2818" max="2819" width="3.125" style="467" customWidth="1"/>
    <col min="2820" max="2820" width="2" style="467" customWidth="1"/>
    <col min="2821" max="2821" width="2.5" style="467" customWidth="1"/>
    <col min="2822" max="2822" width="27.625" style="467" bestFit="1" customWidth="1"/>
    <col min="2823" max="2828" width="8.5" style="467" customWidth="1"/>
    <col min="2829" max="3073" width="9" style="467"/>
    <col min="3074" max="3075" width="3.125" style="467" customWidth="1"/>
    <col min="3076" max="3076" width="2" style="467" customWidth="1"/>
    <col min="3077" max="3077" width="2.5" style="467" customWidth="1"/>
    <col min="3078" max="3078" width="27.625" style="467" bestFit="1" customWidth="1"/>
    <col min="3079" max="3084" width="8.5" style="467" customWidth="1"/>
    <col min="3085" max="3329" width="9" style="467"/>
    <col min="3330" max="3331" width="3.125" style="467" customWidth="1"/>
    <col min="3332" max="3332" width="2" style="467" customWidth="1"/>
    <col min="3333" max="3333" width="2.5" style="467" customWidth="1"/>
    <col min="3334" max="3334" width="27.625" style="467" bestFit="1" customWidth="1"/>
    <col min="3335" max="3340" width="8.5" style="467" customWidth="1"/>
    <col min="3341" max="3585" width="9" style="467"/>
    <col min="3586" max="3587" width="3.125" style="467" customWidth="1"/>
    <col min="3588" max="3588" width="2" style="467" customWidth="1"/>
    <col min="3589" max="3589" width="2.5" style="467" customWidth="1"/>
    <col min="3590" max="3590" width="27.625" style="467" bestFit="1" customWidth="1"/>
    <col min="3591" max="3596" width="8.5" style="467" customWidth="1"/>
    <col min="3597" max="3841" width="9" style="467"/>
    <col min="3842" max="3843" width="3.125" style="467" customWidth="1"/>
    <col min="3844" max="3844" width="2" style="467" customWidth="1"/>
    <col min="3845" max="3845" width="2.5" style="467" customWidth="1"/>
    <col min="3846" max="3846" width="27.625" style="467" bestFit="1" customWidth="1"/>
    <col min="3847" max="3852" width="8.5" style="467" customWidth="1"/>
    <col min="3853" max="4097" width="9" style="467"/>
    <col min="4098" max="4099" width="3.125" style="467" customWidth="1"/>
    <col min="4100" max="4100" width="2" style="467" customWidth="1"/>
    <col min="4101" max="4101" width="2.5" style="467" customWidth="1"/>
    <col min="4102" max="4102" width="27.625" style="467" bestFit="1" customWidth="1"/>
    <col min="4103" max="4108" width="8.5" style="467" customWidth="1"/>
    <col min="4109" max="4353" width="9" style="467"/>
    <col min="4354" max="4355" width="3.125" style="467" customWidth="1"/>
    <col min="4356" max="4356" width="2" style="467" customWidth="1"/>
    <col min="4357" max="4357" width="2.5" style="467" customWidth="1"/>
    <col min="4358" max="4358" width="27.625" style="467" bestFit="1" customWidth="1"/>
    <col min="4359" max="4364" width="8.5" style="467" customWidth="1"/>
    <col min="4365" max="4609" width="9" style="467"/>
    <col min="4610" max="4611" width="3.125" style="467" customWidth="1"/>
    <col min="4612" max="4612" width="2" style="467" customWidth="1"/>
    <col min="4613" max="4613" width="2.5" style="467" customWidth="1"/>
    <col min="4614" max="4614" width="27.625" style="467" bestFit="1" customWidth="1"/>
    <col min="4615" max="4620" width="8.5" style="467" customWidth="1"/>
    <col min="4621" max="4865" width="9" style="467"/>
    <col min="4866" max="4867" width="3.125" style="467" customWidth="1"/>
    <col min="4868" max="4868" width="2" style="467" customWidth="1"/>
    <col min="4869" max="4869" width="2.5" style="467" customWidth="1"/>
    <col min="4870" max="4870" width="27.625" style="467" bestFit="1" customWidth="1"/>
    <col min="4871" max="4876" width="8.5" style="467" customWidth="1"/>
    <col min="4877" max="5121" width="9" style="467"/>
    <col min="5122" max="5123" width="3.125" style="467" customWidth="1"/>
    <col min="5124" max="5124" width="2" style="467" customWidth="1"/>
    <col min="5125" max="5125" width="2.5" style="467" customWidth="1"/>
    <col min="5126" max="5126" width="27.625" style="467" bestFit="1" customWidth="1"/>
    <col min="5127" max="5132" width="8.5" style="467" customWidth="1"/>
    <col min="5133" max="5377" width="9" style="467"/>
    <col min="5378" max="5379" width="3.125" style="467" customWidth="1"/>
    <col min="5380" max="5380" width="2" style="467" customWidth="1"/>
    <col min="5381" max="5381" width="2.5" style="467" customWidth="1"/>
    <col min="5382" max="5382" width="27.625" style="467" bestFit="1" customWidth="1"/>
    <col min="5383" max="5388" width="8.5" style="467" customWidth="1"/>
    <col min="5389" max="5633" width="9" style="467"/>
    <col min="5634" max="5635" width="3.125" style="467" customWidth="1"/>
    <col min="5636" max="5636" width="2" style="467" customWidth="1"/>
    <col min="5637" max="5637" width="2.5" style="467" customWidth="1"/>
    <col min="5638" max="5638" width="27.625" style="467" bestFit="1" customWidth="1"/>
    <col min="5639" max="5644" width="8.5" style="467" customWidth="1"/>
    <col min="5645" max="5889" width="9" style="467"/>
    <col min="5890" max="5891" width="3.125" style="467" customWidth="1"/>
    <col min="5892" max="5892" width="2" style="467" customWidth="1"/>
    <col min="5893" max="5893" width="2.5" style="467" customWidth="1"/>
    <col min="5894" max="5894" width="27.625" style="467" bestFit="1" customWidth="1"/>
    <col min="5895" max="5900" width="8.5" style="467" customWidth="1"/>
    <col min="5901" max="6145" width="9" style="467"/>
    <col min="6146" max="6147" width="3.125" style="467" customWidth="1"/>
    <col min="6148" max="6148" width="2" style="467" customWidth="1"/>
    <col min="6149" max="6149" width="2.5" style="467" customWidth="1"/>
    <col min="6150" max="6150" width="27.625" style="467" bestFit="1" customWidth="1"/>
    <col min="6151" max="6156" width="8.5" style="467" customWidth="1"/>
    <col min="6157" max="6401" width="9" style="467"/>
    <col min="6402" max="6403" width="3.125" style="467" customWidth="1"/>
    <col min="6404" max="6404" width="2" style="467" customWidth="1"/>
    <col min="6405" max="6405" width="2.5" style="467" customWidth="1"/>
    <col min="6406" max="6406" width="27.625" style="467" bestFit="1" customWidth="1"/>
    <col min="6407" max="6412" width="8.5" style="467" customWidth="1"/>
    <col min="6413" max="6657" width="9" style="467"/>
    <col min="6658" max="6659" width="3.125" style="467" customWidth="1"/>
    <col min="6660" max="6660" width="2" style="467" customWidth="1"/>
    <col min="6661" max="6661" width="2.5" style="467" customWidth="1"/>
    <col min="6662" max="6662" width="27.625" style="467" bestFit="1" customWidth="1"/>
    <col min="6663" max="6668" width="8.5" style="467" customWidth="1"/>
    <col min="6669" max="6913" width="9" style="467"/>
    <col min="6914" max="6915" width="3.125" style="467" customWidth="1"/>
    <col min="6916" max="6916" width="2" style="467" customWidth="1"/>
    <col min="6917" max="6917" width="2.5" style="467" customWidth="1"/>
    <col min="6918" max="6918" width="27.625" style="467" bestFit="1" customWidth="1"/>
    <col min="6919" max="6924" width="8.5" style="467" customWidth="1"/>
    <col min="6925" max="7169" width="9" style="467"/>
    <col min="7170" max="7171" width="3.125" style="467" customWidth="1"/>
    <col min="7172" max="7172" width="2" style="467" customWidth="1"/>
    <col min="7173" max="7173" width="2.5" style="467" customWidth="1"/>
    <col min="7174" max="7174" width="27.625" style="467" bestFit="1" customWidth="1"/>
    <col min="7175" max="7180" width="8.5" style="467" customWidth="1"/>
    <col min="7181" max="7425" width="9" style="467"/>
    <col min="7426" max="7427" width="3.125" style="467" customWidth="1"/>
    <col min="7428" max="7428" width="2" style="467" customWidth="1"/>
    <col min="7429" max="7429" width="2.5" style="467" customWidth="1"/>
    <col min="7430" max="7430" width="27.625" style="467" bestFit="1" customWidth="1"/>
    <col min="7431" max="7436" width="8.5" style="467" customWidth="1"/>
    <col min="7437" max="7681" width="9" style="467"/>
    <col min="7682" max="7683" width="3.125" style="467" customWidth="1"/>
    <col min="7684" max="7684" width="2" style="467" customWidth="1"/>
    <col min="7685" max="7685" width="2.5" style="467" customWidth="1"/>
    <col min="7686" max="7686" width="27.625" style="467" bestFit="1" customWidth="1"/>
    <col min="7687" max="7692" width="8.5" style="467" customWidth="1"/>
    <col min="7693" max="7937" width="9" style="467"/>
    <col min="7938" max="7939" width="3.125" style="467" customWidth="1"/>
    <col min="7940" max="7940" width="2" style="467" customWidth="1"/>
    <col min="7941" max="7941" width="2.5" style="467" customWidth="1"/>
    <col min="7942" max="7942" width="27.625" style="467" bestFit="1" customWidth="1"/>
    <col min="7943" max="7948" width="8.5" style="467" customWidth="1"/>
    <col min="7949" max="8193" width="9" style="467"/>
    <col min="8194" max="8195" width="3.125" style="467" customWidth="1"/>
    <col min="8196" max="8196" width="2" style="467" customWidth="1"/>
    <col min="8197" max="8197" width="2.5" style="467" customWidth="1"/>
    <col min="8198" max="8198" width="27.625" style="467" bestFit="1" customWidth="1"/>
    <col min="8199" max="8204" width="8.5" style="467" customWidth="1"/>
    <col min="8205" max="8449" width="9" style="467"/>
    <col min="8450" max="8451" width="3.125" style="467" customWidth="1"/>
    <col min="8452" max="8452" width="2" style="467" customWidth="1"/>
    <col min="8453" max="8453" width="2.5" style="467" customWidth="1"/>
    <col min="8454" max="8454" width="27.625" style="467" bestFit="1" customWidth="1"/>
    <col min="8455" max="8460" width="8.5" style="467" customWidth="1"/>
    <col min="8461" max="8705" width="9" style="467"/>
    <col min="8706" max="8707" width="3.125" style="467" customWidth="1"/>
    <col min="8708" max="8708" width="2" style="467" customWidth="1"/>
    <col min="8709" max="8709" width="2.5" style="467" customWidth="1"/>
    <col min="8710" max="8710" width="27.625" style="467" bestFit="1" customWidth="1"/>
    <col min="8711" max="8716" width="8.5" style="467" customWidth="1"/>
    <col min="8717" max="8961" width="9" style="467"/>
    <col min="8962" max="8963" width="3.125" style="467" customWidth="1"/>
    <col min="8964" max="8964" width="2" style="467" customWidth="1"/>
    <col min="8965" max="8965" width="2.5" style="467" customWidth="1"/>
    <col min="8966" max="8966" width="27.625" style="467" bestFit="1" customWidth="1"/>
    <col min="8967" max="8972" width="8.5" style="467" customWidth="1"/>
    <col min="8973" max="9217" width="9" style="467"/>
    <col min="9218" max="9219" width="3.125" style="467" customWidth="1"/>
    <col min="9220" max="9220" width="2" style="467" customWidth="1"/>
    <col min="9221" max="9221" width="2.5" style="467" customWidth="1"/>
    <col min="9222" max="9222" width="27.625" style="467" bestFit="1" customWidth="1"/>
    <col min="9223" max="9228" width="8.5" style="467" customWidth="1"/>
    <col min="9229" max="9473" width="9" style="467"/>
    <col min="9474" max="9475" width="3.125" style="467" customWidth="1"/>
    <col min="9476" max="9476" width="2" style="467" customWidth="1"/>
    <col min="9477" max="9477" width="2.5" style="467" customWidth="1"/>
    <col min="9478" max="9478" width="27.625" style="467" bestFit="1" customWidth="1"/>
    <col min="9479" max="9484" width="8.5" style="467" customWidth="1"/>
    <col min="9485" max="9729" width="9" style="467"/>
    <col min="9730" max="9731" width="3.125" style="467" customWidth="1"/>
    <col min="9732" max="9732" width="2" style="467" customWidth="1"/>
    <col min="9733" max="9733" width="2.5" style="467" customWidth="1"/>
    <col min="9734" max="9734" width="27.625" style="467" bestFit="1" customWidth="1"/>
    <col min="9735" max="9740" width="8.5" style="467" customWidth="1"/>
    <col min="9741" max="9985" width="9" style="467"/>
    <col min="9986" max="9987" width="3.125" style="467" customWidth="1"/>
    <col min="9988" max="9988" width="2" style="467" customWidth="1"/>
    <col min="9989" max="9989" width="2.5" style="467" customWidth="1"/>
    <col min="9990" max="9990" width="27.625" style="467" bestFit="1" customWidth="1"/>
    <col min="9991" max="9996" width="8.5" style="467" customWidth="1"/>
    <col min="9997" max="10241" width="9" style="467"/>
    <col min="10242" max="10243" width="3.125" style="467" customWidth="1"/>
    <col min="10244" max="10244" width="2" style="467" customWidth="1"/>
    <col min="10245" max="10245" width="2.5" style="467" customWidth="1"/>
    <col min="10246" max="10246" width="27.625" style="467" bestFit="1" customWidth="1"/>
    <col min="10247" max="10252" width="8.5" style="467" customWidth="1"/>
    <col min="10253" max="10497" width="9" style="467"/>
    <col min="10498" max="10499" width="3.125" style="467" customWidth="1"/>
    <col min="10500" max="10500" width="2" style="467" customWidth="1"/>
    <col min="10501" max="10501" width="2.5" style="467" customWidth="1"/>
    <col min="10502" max="10502" width="27.625" style="467" bestFit="1" customWidth="1"/>
    <col min="10503" max="10508" width="8.5" style="467" customWidth="1"/>
    <col min="10509" max="10753" width="9" style="467"/>
    <col min="10754" max="10755" width="3.125" style="467" customWidth="1"/>
    <col min="10756" max="10756" width="2" style="467" customWidth="1"/>
    <col min="10757" max="10757" width="2.5" style="467" customWidth="1"/>
    <col min="10758" max="10758" width="27.625" style="467" bestFit="1" customWidth="1"/>
    <col min="10759" max="10764" width="8.5" style="467" customWidth="1"/>
    <col min="10765" max="11009" width="9" style="467"/>
    <col min="11010" max="11011" width="3.125" style="467" customWidth="1"/>
    <col min="11012" max="11012" width="2" style="467" customWidth="1"/>
    <col min="11013" max="11013" width="2.5" style="467" customWidth="1"/>
    <col min="11014" max="11014" width="27.625" style="467" bestFit="1" customWidth="1"/>
    <col min="11015" max="11020" width="8.5" style="467" customWidth="1"/>
    <col min="11021" max="11265" width="9" style="467"/>
    <col min="11266" max="11267" width="3.125" style="467" customWidth="1"/>
    <col min="11268" max="11268" width="2" style="467" customWidth="1"/>
    <col min="11269" max="11269" width="2.5" style="467" customWidth="1"/>
    <col min="11270" max="11270" width="27.625" style="467" bestFit="1" customWidth="1"/>
    <col min="11271" max="11276" width="8.5" style="467" customWidth="1"/>
    <col min="11277" max="11521" width="9" style="467"/>
    <col min="11522" max="11523" width="3.125" style="467" customWidth="1"/>
    <col min="11524" max="11524" width="2" style="467" customWidth="1"/>
    <col min="11525" max="11525" width="2.5" style="467" customWidth="1"/>
    <col min="11526" max="11526" width="27.625" style="467" bestFit="1" customWidth="1"/>
    <col min="11527" max="11532" width="8.5" style="467" customWidth="1"/>
    <col min="11533" max="11777" width="9" style="467"/>
    <col min="11778" max="11779" width="3.125" style="467" customWidth="1"/>
    <col min="11780" max="11780" width="2" style="467" customWidth="1"/>
    <col min="11781" max="11781" width="2.5" style="467" customWidth="1"/>
    <col min="11782" max="11782" width="27.625" style="467" bestFit="1" customWidth="1"/>
    <col min="11783" max="11788" width="8.5" style="467" customWidth="1"/>
    <col min="11789" max="12033" width="9" style="467"/>
    <col min="12034" max="12035" width="3.125" style="467" customWidth="1"/>
    <col min="12036" max="12036" width="2" style="467" customWidth="1"/>
    <col min="12037" max="12037" width="2.5" style="467" customWidth="1"/>
    <col min="12038" max="12038" width="27.625" style="467" bestFit="1" customWidth="1"/>
    <col min="12039" max="12044" width="8.5" style="467" customWidth="1"/>
    <col min="12045" max="12289" width="9" style="467"/>
    <col min="12290" max="12291" width="3.125" style="467" customWidth="1"/>
    <col min="12292" max="12292" width="2" style="467" customWidth="1"/>
    <col min="12293" max="12293" width="2.5" style="467" customWidth="1"/>
    <col min="12294" max="12294" width="27.625" style="467" bestFit="1" customWidth="1"/>
    <col min="12295" max="12300" width="8.5" style="467" customWidth="1"/>
    <col min="12301" max="12545" width="9" style="467"/>
    <col min="12546" max="12547" width="3.125" style="467" customWidth="1"/>
    <col min="12548" max="12548" width="2" style="467" customWidth="1"/>
    <col min="12549" max="12549" width="2.5" style="467" customWidth="1"/>
    <col min="12550" max="12550" width="27.625" style="467" bestFit="1" customWidth="1"/>
    <col min="12551" max="12556" width="8.5" style="467" customWidth="1"/>
    <col min="12557" max="12801" width="9" style="467"/>
    <col min="12802" max="12803" width="3.125" style="467" customWidth="1"/>
    <col min="12804" max="12804" width="2" style="467" customWidth="1"/>
    <col min="12805" max="12805" width="2.5" style="467" customWidth="1"/>
    <col min="12806" max="12806" width="27.625" style="467" bestFit="1" customWidth="1"/>
    <col min="12807" max="12812" width="8.5" style="467" customWidth="1"/>
    <col min="12813" max="13057" width="9" style="467"/>
    <col min="13058" max="13059" width="3.125" style="467" customWidth="1"/>
    <col min="13060" max="13060" width="2" style="467" customWidth="1"/>
    <col min="13061" max="13061" width="2.5" style="467" customWidth="1"/>
    <col min="13062" max="13062" width="27.625" style="467" bestFit="1" customWidth="1"/>
    <col min="13063" max="13068" width="8.5" style="467" customWidth="1"/>
    <col min="13069" max="13313" width="9" style="467"/>
    <col min="13314" max="13315" width="3.125" style="467" customWidth="1"/>
    <col min="13316" max="13316" width="2" style="467" customWidth="1"/>
    <col min="13317" max="13317" width="2.5" style="467" customWidth="1"/>
    <col min="13318" max="13318" width="27.625" style="467" bestFit="1" customWidth="1"/>
    <col min="13319" max="13324" width="8.5" style="467" customWidth="1"/>
    <col min="13325" max="13569" width="9" style="467"/>
    <col min="13570" max="13571" width="3.125" style="467" customWidth="1"/>
    <col min="13572" max="13572" width="2" style="467" customWidth="1"/>
    <col min="13573" max="13573" width="2.5" style="467" customWidth="1"/>
    <col min="13574" max="13574" width="27.625" style="467" bestFit="1" customWidth="1"/>
    <col min="13575" max="13580" width="8.5" style="467" customWidth="1"/>
    <col min="13581" max="13825" width="9" style="467"/>
    <col min="13826" max="13827" width="3.125" style="467" customWidth="1"/>
    <col min="13828" max="13828" width="2" style="467" customWidth="1"/>
    <col min="13829" max="13829" width="2.5" style="467" customWidth="1"/>
    <col min="13830" max="13830" width="27.625" style="467" bestFit="1" customWidth="1"/>
    <col min="13831" max="13836" width="8.5" style="467" customWidth="1"/>
    <col min="13837" max="14081" width="9" style="467"/>
    <col min="14082" max="14083" width="3.125" style="467" customWidth="1"/>
    <col min="14084" max="14084" width="2" style="467" customWidth="1"/>
    <col min="14085" max="14085" width="2.5" style="467" customWidth="1"/>
    <col min="14086" max="14086" width="27.625" style="467" bestFit="1" customWidth="1"/>
    <col min="14087" max="14092" width="8.5" style="467" customWidth="1"/>
    <col min="14093" max="14337" width="9" style="467"/>
    <col min="14338" max="14339" width="3.125" style="467" customWidth="1"/>
    <col min="14340" max="14340" width="2" style="467" customWidth="1"/>
    <col min="14341" max="14341" width="2.5" style="467" customWidth="1"/>
    <col min="14342" max="14342" width="27.625" style="467" bestFit="1" customWidth="1"/>
    <col min="14343" max="14348" width="8.5" style="467" customWidth="1"/>
    <col min="14349" max="14593" width="9" style="467"/>
    <col min="14594" max="14595" width="3.125" style="467" customWidth="1"/>
    <col min="14596" max="14596" width="2" style="467" customWidth="1"/>
    <col min="14597" max="14597" width="2.5" style="467" customWidth="1"/>
    <col min="14598" max="14598" width="27.625" style="467" bestFit="1" customWidth="1"/>
    <col min="14599" max="14604" width="8.5" style="467" customWidth="1"/>
    <col min="14605" max="14849" width="9" style="467"/>
    <col min="14850" max="14851" width="3.125" style="467" customWidth="1"/>
    <col min="14852" max="14852" width="2" style="467" customWidth="1"/>
    <col min="14853" max="14853" width="2.5" style="467" customWidth="1"/>
    <col min="14854" max="14854" width="27.625" style="467" bestFit="1" customWidth="1"/>
    <col min="14855" max="14860" width="8.5" style="467" customWidth="1"/>
    <col min="14861" max="15105" width="9" style="467"/>
    <col min="15106" max="15107" width="3.125" style="467" customWidth="1"/>
    <col min="15108" max="15108" width="2" style="467" customWidth="1"/>
    <col min="15109" max="15109" width="2.5" style="467" customWidth="1"/>
    <col min="15110" max="15110" width="27.625" style="467" bestFit="1" customWidth="1"/>
    <col min="15111" max="15116" width="8.5" style="467" customWidth="1"/>
    <col min="15117" max="15361" width="9" style="467"/>
    <col min="15362" max="15363" width="3.125" style="467" customWidth="1"/>
    <col min="15364" max="15364" width="2" style="467" customWidth="1"/>
    <col min="15365" max="15365" width="2.5" style="467" customWidth="1"/>
    <col min="15366" max="15366" width="27.625" style="467" bestFit="1" customWidth="1"/>
    <col min="15367" max="15372" width="8.5" style="467" customWidth="1"/>
    <col min="15373" max="15617" width="9" style="467"/>
    <col min="15618" max="15619" width="3.125" style="467" customWidth="1"/>
    <col min="15620" max="15620" width="2" style="467" customWidth="1"/>
    <col min="15621" max="15621" width="2.5" style="467" customWidth="1"/>
    <col min="15622" max="15622" width="27.625" style="467" bestFit="1" customWidth="1"/>
    <col min="15623" max="15628" width="8.5" style="467" customWidth="1"/>
    <col min="15629" max="15873" width="9" style="467"/>
    <col min="15874" max="15875" width="3.125" style="467" customWidth="1"/>
    <col min="15876" max="15876" width="2" style="467" customWidth="1"/>
    <col min="15877" max="15877" width="2.5" style="467" customWidth="1"/>
    <col min="15878" max="15878" width="27.625" style="467" bestFit="1" customWidth="1"/>
    <col min="15879" max="15884" width="8.5" style="467" customWidth="1"/>
    <col min="15885" max="16129" width="9" style="467"/>
    <col min="16130" max="16131" width="3.125" style="467" customWidth="1"/>
    <col min="16132" max="16132" width="2" style="467" customWidth="1"/>
    <col min="16133" max="16133" width="2.5" style="467" customWidth="1"/>
    <col min="16134" max="16134" width="27.625" style="467" bestFit="1" customWidth="1"/>
    <col min="16135" max="16140" width="8.5" style="467" customWidth="1"/>
    <col min="16141" max="16384" width="9" style="467"/>
  </cols>
  <sheetData>
    <row r="1" spans="1:12">
      <c r="A1" s="513" t="s">
        <v>766</v>
      </c>
    </row>
    <row r="2" spans="1:12" ht="22.5" customHeight="1">
      <c r="A2" s="572" t="s">
        <v>765</v>
      </c>
      <c r="B2" s="572"/>
      <c r="C2" s="572"/>
      <c r="D2" s="572"/>
      <c r="E2" s="572"/>
      <c r="F2" s="572"/>
      <c r="G2" s="572"/>
      <c r="H2" s="572"/>
      <c r="I2" s="572"/>
      <c r="J2" s="572"/>
      <c r="K2" s="572"/>
      <c r="L2" s="572"/>
    </row>
    <row r="3" spans="1:12" ht="17.25" customHeight="1">
      <c r="A3" s="573" t="s">
        <v>541</v>
      </c>
      <c r="B3" s="574"/>
      <c r="C3" s="574"/>
      <c r="D3" s="574"/>
      <c r="E3" s="574"/>
      <c r="F3" s="574"/>
      <c r="G3" s="574"/>
      <c r="H3" s="574"/>
      <c r="I3" s="574"/>
      <c r="J3" s="574"/>
      <c r="K3" s="574"/>
      <c r="L3" s="574"/>
    </row>
    <row r="4" spans="1:12">
      <c r="J4" s="575"/>
      <c r="K4" s="575"/>
      <c r="L4" s="575"/>
    </row>
    <row r="5" spans="1:12" ht="18" customHeight="1">
      <c r="A5" s="576" t="s">
        <v>542</v>
      </c>
      <c r="B5" s="577"/>
      <c r="C5" s="577"/>
      <c r="D5" s="577"/>
      <c r="E5" s="577"/>
      <c r="F5" s="580" t="s">
        <v>543</v>
      </c>
      <c r="G5" s="581"/>
      <c r="H5" s="581"/>
      <c r="I5" s="582"/>
      <c r="J5" s="583" t="s">
        <v>198</v>
      </c>
      <c r="K5" s="585" t="s">
        <v>544</v>
      </c>
      <c r="L5" s="587" t="s">
        <v>545</v>
      </c>
    </row>
    <row r="6" spans="1:12" ht="18" customHeight="1">
      <c r="A6" s="578"/>
      <c r="B6" s="579"/>
      <c r="C6" s="579"/>
      <c r="D6" s="579"/>
      <c r="E6" s="579"/>
      <c r="F6" s="468" t="s">
        <v>546</v>
      </c>
      <c r="G6" s="514" t="s">
        <v>767</v>
      </c>
      <c r="H6" s="514" t="s">
        <v>776</v>
      </c>
      <c r="I6" s="514" t="s">
        <v>768</v>
      </c>
      <c r="J6" s="584"/>
      <c r="K6" s="586"/>
      <c r="L6" s="588"/>
    </row>
    <row r="7" spans="1:12">
      <c r="A7" s="589" t="s">
        <v>547</v>
      </c>
      <c r="B7" s="592" t="s">
        <v>548</v>
      </c>
      <c r="C7" s="469" t="s">
        <v>549</v>
      </c>
      <c r="D7" s="470"/>
      <c r="E7" s="470"/>
      <c r="F7" s="471"/>
      <c r="G7" s="472"/>
      <c r="H7" s="472"/>
      <c r="I7" s="472"/>
      <c r="J7" s="472"/>
      <c r="K7" s="472"/>
      <c r="L7" s="473"/>
    </row>
    <row r="8" spans="1:12">
      <c r="A8" s="590"/>
      <c r="B8" s="593"/>
      <c r="C8" s="474"/>
      <c r="D8" s="475" t="s">
        <v>550</v>
      </c>
      <c r="E8" s="476"/>
      <c r="F8" s="477"/>
      <c r="G8" s="478"/>
      <c r="H8" s="478"/>
      <c r="I8" s="478"/>
      <c r="J8" s="478"/>
      <c r="K8" s="478"/>
      <c r="L8" s="479"/>
    </row>
    <row r="9" spans="1:12">
      <c r="A9" s="590"/>
      <c r="B9" s="593"/>
      <c r="C9" s="474"/>
      <c r="D9" s="475"/>
      <c r="E9" s="475" t="s">
        <v>551</v>
      </c>
      <c r="F9" s="480"/>
      <c r="G9" s="481"/>
      <c r="H9" s="481"/>
      <c r="I9" s="481"/>
      <c r="J9" s="481"/>
      <c r="K9" s="481"/>
      <c r="L9" s="482"/>
    </row>
    <row r="10" spans="1:12">
      <c r="A10" s="590"/>
      <c r="B10" s="593"/>
      <c r="C10" s="474"/>
      <c r="D10" s="475"/>
      <c r="E10" s="475" t="s">
        <v>552</v>
      </c>
      <c r="F10" s="480"/>
      <c r="G10" s="481"/>
      <c r="H10" s="481"/>
      <c r="I10" s="481"/>
      <c r="J10" s="481"/>
      <c r="K10" s="481"/>
      <c r="L10" s="482"/>
    </row>
    <row r="11" spans="1:12">
      <c r="A11" s="590"/>
      <c r="B11" s="593"/>
      <c r="C11" s="474"/>
      <c r="D11" s="475"/>
      <c r="E11" s="475" t="s">
        <v>553</v>
      </c>
      <c r="F11" s="480"/>
      <c r="G11" s="481"/>
      <c r="H11" s="481"/>
      <c r="I11" s="481"/>
      <c r="J11" s="481"/>
      <c r="K11" s="481"/>
      <c r="L11" s="482"/>
    </row>
    <row r="12" spans="1:12">
      <c r="A12" s="590"/>
      <c r="B12" s="593"/>
      <c r="C12" s="474"/>
      <c r="D12" s="475" t="s">
        <v>554</v>
      </c>
      <c r="E12" s="475"/>
      <c r="F12" s="480"/>
      <c r="G12" s="481"/>
      <c r="H12" s="481"/>
      <c r="I12" s="481"/>
      <c r="J12" s="481"/>
      <c r="K12" s="481"/>
      <c r="L12" s="482"/>
    </row>
    <row r="13" spans="1:12">
      <c r="A13" s="590"/>
      <c r="B13" s="593"/>
      <c r="C13" s="474"/>
      <c r="D13" s="476"/>
      <c r="E13" s="475" t="s">
        <v>555</v>
      </c>
      <c r="F13" s="480"/>
      <c r="G13" s="481"/>
      <c r="H13" s="481"/>
      <c r="I13" s="481"/>
      <c r="J13" s="481"/>
      <c r="K13" s="481"/>
      <c r="L13" s="482"/>
    </row>
    <row r="14" spans="1:12">
      <c r="A14" s="590"/>
      <c r="B14" s="593"/>
      <c r="C14" s="474"/>
      <c r="D14" s="476"/>
      <c r="E14" s="475" t="s">
        <v>551</v>
      </c>
      <c r="F14" s="480"/>
      <c r="G14" s="481"/>
      <c r="H14" s="481"/>
      <c r="I14" s="481"/>
      <c r="J14" s="481"/>
      <c r="K14" s="481"/>
      <c r="L14" s="482"/>
    </row>
    <row r="15" spans="1:12">
      <c r="A15" s="590"/>
      <c r="B15" s="593"/>
      <c r="C15" s="474"/>
      <c r="D15" s="476"/>
      <c r="E15" s="475" t="s">
        <v>556</v>
      </c>
      <c r="F15" s="480"/>
      <c r="G15" s="481"/>
      <c r="H15" s="481"/>
      <c r="I15" s="481"/>
      <c r="J15" s="481"/>
      <c r="K15" s="481"/>
      <c r="L15" s="482"/>
    </row>
    <row r="16" spans="1:12">
      <c r="A16" s="590"/>
      <c r="B16" s="593"/>
      <c r="C16" s="474"/>
      <c r="D16" s="476"/>
      <c r="E16" s="475" t="s">
        <v>557</v>
      </c>
      <c r="F16" s="480"/>
      <c r="G16" s="481"/>
      <c r="H16" s="481"/>
      <c r="I16" s="481"/>
      <c r="J16" s="481"/>
      <c r="K16" s="481"/>
      <c r="L16" s="482"/>
    </row>
    <row r="17" spans="1:12">
      <c r="A17" s="590"/>
      <c r="B17" s="593"/>
      <c r="C17" s="474"/>
      <c r="D17" s="476"/>
      <c r="E17" s="475" t="s">
        <v>558</v>
      </c>
      <c r="F17" s="480"/>
      <c r="G17" s="481"/>
      <c r="H17" s="481"/>
      <c r="I17" s="481"/>
      <c r="J17" s="481"/>
      <c r="K17" s="481"/>
      <c r="L17" s="482"/>
    </row>
    <row r="18" spans="1:12">
      <c r="A18" s="590"/>
      <c r="B18" s="593"/>
      <c r="C18" s="474"/>
      <c r="D18" s="476"/>
      <c r="E18" s="475" t="s">
        <v>559</v>
      </c>
      <c r="F18" s="480"/>
      <c r="G18" s="481"/>
      <c r="H18" s="481"/>
      <c r="I18" s="481"/>
      <c r="J18" s="481"/>
      <c r="K18" s="481"/>
      <c r="L18" s="482"/>
    </row>
    <row r="19" spans="1:12">
      <c r="A19" s="590"/>
      <c r="B19" s="593"/>
      <c r="C19" s="474"/>
      <c r="D19" s="476"/>
      <c r="E19" s="475" t="s">
        <v>560</v>
      </c>
      <c r="F19" s="480"/>
      <c r="G19" s="481"/>
      <c r="H19" s="481"/>
      <c r="I19" s="481"/>
      <c r="J19" s="481"/>
      <c r="K19" s="481"/>
      <c r="L19" s="482"/>
    </row>
    <row r="20" spans="1:12">
      <c r="A20" s="590"/>
      <c r="B20" s="593"/>
      <c r="C20" s="474"/>
      <c r="D20" s="476"/>
      <c r="E20" s="475" t="s">
        <v>561</v>
      </c>
      <c r="F20" s="480"/>
      <c r="G20" s="481"/>
      <c r="H20" s="481"/>
      <c r="I20" s="481"/>
      <c r="J20" s="481"/>
      <c r="K20" s="481"/>
      <c r="L20" s="482"/>
    </row>
    <row r="21" spans="1:12">
      <c r="A21" s="590"/>
      <c r="B21" s="593"/>
      <c r="C21" s="474"/>
      <c r="D21" s="475" t="s">
        <v>562</v>
      </c>
      <c r="E21" s="475"/>
      <c r="F21" s="480"/>
      <c r="G21" s="481"/>
      <c r="H21" s="481"/>
      <c r="I21" s="481"/>
      <c r="J21" s="481"/>
      <c r="K21" s="481"/>
      <c r="L21" s="482"/>
    </row>
    <row r="22" spans="1:12">
      <c r="A22" s="590"/>
      <c r="B22" s="593"/>
      <c r="C22" s="474"/>
      <c r="D22" s="476"/>
      <c r="E22" s="475" t="s">
        <v>555</v>
      </c>
      <c r="F22" s="480"/>
      <c r="G22" s="481"/>
      <c r="H22" s="481"/>
      <c r="I22" s="481"/>
      <c r="J22" s="481"/>
      <c r="K22" s="481"/>
      <c r="L22" s="482"/>
    </row>
    <row r="23" spans="1:12">
      <c r="A23" s="590"/>
      <c r="B23" s="593"/>
      <c r="C23" s="474"/>
      <c r="D23" s="476"/>
      <c r="E23" s="475" t="s">
        <v>551</v>
      </c>
      <c r="F23" s="480"/>
      <c r="G23" s="481"/>
      <c r="H23" s="481"/>
      <c r="I23" s="481"/>
      <c r="J23" s="481"/>
      <c r="K23" s="481"/>
      <c r="L23" s="482"/>
    </row>
    <row r="24" spans="1:12">
      <c r="A24" s="590"/>
      <c r="B24" s="593"/>
      <c r="C24" s="474"/>
      <c r="D24" s="476"/>
      <c r="E24" s="475" t="s">
        <v>556</v>
      </c>
      <c r="F24" s="480"/>
      <c r="G24" s="481"/>
      <c r="H24" s="481"/>
      <c r="I24" s="481"/>
      <c r="J24" s="481"/>
      <c r="K24" s="481"/>
      <c r="L24" s="482"/>
    </row>
    <row r="25" spans="1:12">
      <c r="A25" s="590"/>
      <c r="B25" s="593"/>
      <c r="C25" s="474"/>
      <c r="D25" s="476"/>
      <c r="E25" s="475" t="s">
        <v>557</v>
      </c>
      <c r="F25" s="480"/>
      <c r="G25" s="481"/>
      <c r="H25" s="481"/>
      <c r="I25" s="481"/>
      <c r="J25" s="481"/>
      <c r="K25" s="481"/>
      <c r="L25" s="482"/>
    </row>
    <row r="26" spans="1:12">
      <c r="A26" s="590"/>
      <c r="B26" s="593"/>
      <c r="C26" s="474"/>
      <c r="D26" s="476"/>
      <c r="E26" s="475" t="s">
        <v>558</v>
      </c>
      <c r="F26" s="480"/>
      <c r="G26" s="481"/>
      <c r="H26" s="481"/>
      <c r="I26" s="481"/>
      <c r="J26" s="481"/>
      <c r="K26" s="481"/>
      <c r="L26" s="482"/>
    </row>
    <row r="27" spans="1:12">
      <c r="A27" s="590"/>
      <c r="B27" s="593"/>
      <c r="C27" s="474"/>
      <c r="D27" s="476"/>
      <c r="E27" s="475" t="s">
        <v>559</v>
      </c>
      <c r="F27" s="480"/>
      <c r="G27" s="481"/>
      <c r="H27" s="481"/>
      <c r="I27" s="481"/>
      <c r="J27" s="481"/>
      <c r="K27" s="481"/>
      <c r="L27" s="482"/>
    </row>
    <row r="28" spans="1:12">
      <c r="A28" s="590"/>
      <c r="B28" s="593"/>
      <c r="C28" s="474"/>
      <c r="D28" s="476"/>
      <c r="E28" s="475" t="s">
        <v>560</v>
      </c>
      <c r="F28" s="480"/>
      <c r="G28" s="481"/>
      <c r="H28" s="481"/>
      <c r="I28" s="481"/>
      <c r="J28" s="481"/>
      <c r="K28" s="481"/>
      <c r="L28" s="482"/>
    </row>
    <row r="29" spans="1:12">
      <c r="A29" s="590"/>
      <c r="B29" s="593"/>
      <c r="C29" s="474"/>
      <c r="D29" s="476"/>
      <c r="E29" s="475" t="s">
        <v>561</v>
      </c>
      <c r="F29" s="480"/>
      <c r="G29" s="481"/>
      <c r="H29" s="481"/>
      <c r="I29" s="481"/>
      <c r="J29" s="481"/>
      <c r="K29" s="481"/>
      <c r="L29" s="482"/>
    </row>
    <row r="30" spans="1:12">
      <c r="A30" s="590"/>
      <c r="B30" s="593"/>
      <c r="C30" s="474"/>
      <c r="D30" s="475" t="s">
        <v>563</v>
      </c>
      <c r="E30" s="476"/>
      <c r="F30" s="477"/>
      <c r="G30" s="478"/>
      <c r="H30" s="478"/>
      <c r="I30" s="478"/>
      <c r="J30" s="478"/>
      <c r="K30" s="478"/>
      <c r="L30" s="479"/>
    </row>
    <row r="31" spans="1:12">
      <c r="A31" s="590"/>
      <c r="B31" s="593"/>
      <c r="C31" s="474"/>
      <c r="D31" s="475"/>
      <c r="E31" s="475" t="s">
        <v>563</v>
      </c>
      <c r="F31" s="477"/>
      <c r="G31" s="478"/>
      <c r="H31" s="478"/>
      <c r="I31" s="478"/>
      <c r="J31" s="478"/>
      <c r="K31" s="478"/>
      <c r="L31" s="479"/>
    </row>
    <row r="32" spans="1:12">
      <c r="A32" s="590"/>
      <c r="B32" s="593"/>
      <c r="C32" s="474"/>
      <c r="D32" s="475"/>
      <c r="E32" s="475" t="s">
        <v>564</v>
      </c>
      <c r="F32" s="477"/>
      <c r="G32" s="478"/>
      <c r="H32" s="478"/>
      <c r="I32" s="478"/>
      <c r="J32" s="478"/>
      <c r="K32" s="478"/>
      <c r="L32" s="479"/>
    </row>
    <row r="33" spans="1:12">
      <c r="A33" s="590"/>
      <c r="B33" s="593"/>
      <c r="C33" s="474"/>
      <c r="D33" s="483" t="s">
        <v>565</v>
      </c>
      <c r="E33" s="483"/>
      <c r="F33" s="477"/>
      <c r="G33" s="478"/>
      <c r="H33" s="478"/>
      <c r="I33" s="478"/>
      <c r="J33" s="478"/>
      <c r="K33" s="478"/>
      <c r="L33" s="479"/>
    </row>
    <row r="34" spans="1:12">
      <c r="A34" s="590"/>
      <c r="B34" s="593"/>
      <c r="C34" s="474"/>
      <c r="D34" s="483"/>
      <c r="E34" s="483" t="s">
        <v>566</v>
      </c>
      <c r="F34" s="477"/>
      <c r="G34" s="478"/>
      <c r="H34" s="478"/>
      <c r="I34" s="478"/>
      <c r="J34" s="478"/>
      <c r="K34" s="478"/>
      <c r="L34" s="479"/>
    </row>
    <row r="35" spans="1:12">
      <c r="A35" s="590"/>
      <c r="B35" s="593"/>
      <c r="C35" s="474"/>
      <c r="D35" s="483"/>
      <c r="E35" s="483" t="s">
        <v>567</v>
      </c>
      <c r="F35" s="477"/>
      <c r="G35" s="478"/>
      <c r="H35" s="478"/>
      <c r="I35" s="478"/>
      <c r="J35" s="478"/>
      <c r="K35" s="478"/>
      <c r="L35" s="479"/>
    </row>
    <row r="36" spans="1:12">
      <c r="A36" s="590"/>
      <c r="B36" s="593"/>
      <c r="C36" s="474"/>
      <c r="D36" s="483"/>
      <c r="E36" s="483" t="s">
        <v>568</v>
      </c>
      <c r="F36" s="477"/>
      <c r="G36" s="478"/>
      <c r="H36" s="478"/>
      <c r="I36" s="478"/>
      <c r="J36" s="478"/>
      <c r="K36" s="478"/>
      <c r="L36" s="479"/>
    </row>
    <row r="37" spans="1:12">
      <c r="A37" s="590"/>
      <c r="B37" s="593"/>
      <c r="C37" s="474"/>
      <c r="D37" s="475" t="s">
        <v>569</v>
      </c>
      <c r="E37" s="475"/>
      <c r="F37" s="477"/>
      <c r="G37" s="478"/>
      <c r="H37" s="478"/>
      <c r="I37" s="478"/>
      <c r="J37" s="478"/>
      <c r="K37" s="478"/>
      <c r="L37" s="479"/>
    </row>
    <row r="38" spans="1:12">
      <c r="A38" s="590"/>
      <c r="B38" s="593"/>
      <c r="C38" s="474"/>
      <c r="D38" s="475"/>
      <c r="E38" s="475" t="s">
        <v>570</v>
      </c>
      <c r="F38" s="477"/>
      <c r="G38" s="478"/>
      <c r="H38" s="478"/>
      <c r="I38" s="478"/>
      <c r="J38" s="478"/>
      <c r="K38" s="478"/>
      <c r="L38" s="479"/>
    </row>
    <row r="39" spans="1:12">
      <c r="A39" s="590"/>
      <c r="B39" s="593"/>
      <c r="C39" s="474"/>
      <c r="D39" s="475"/>
      <c r="E39" s="475" t="s">
        <v>571</v>
      </c>
      <c r="F39" s="477"/>
      <c r="G39" s="478"/>
      <c r="H39" s="478"/>
      <c r="I39" s="478"/>
      <c r="J39" s="478"/>
      <c r="K39" s="478"/>
      <c r="L39" s="479"/>
    </row>
    <row r="40" spans="1:12">
      <c r="A40" s="590"/>
      <c r="B40" s="593"/>
      <c r="C40" s="474"/>
      <c r="D40" s="475"/>
      <c r="E40" s="484" t="s">
        <v>572</v>
      </c>
      <c r="F40" s="477"/>
      <c r="G40" s="478"/>
      <c r="H40" s="478"/>
      <c r="I40" s="478"/>
      <c r="J40" s="478"/>
      <c r="K40" s="478"/>
      <c r="L40" s="479"/>
    </row>
    <row r="41" spans="1:12">
      <c r="A41" s="590"/>
      <c r="B41" s="593"/>
      <c r="C41" s="474"/>
      <c r="D41" s="475"/>
      <c r="E41" s="475" t="s">
        <v>573</v>
      </c>
      <c r="F41" s="477"/>
      <c r="G41" s="478"/>
      <c r="H41" s="478"/>
      <c r="I41" s="478"/>
      <c r="J41" s="478"/>
      <c r="K41" s="478"/>
      <c r="L41" s="479"/>
    </row>
    <row r="42" spans="1:12">
      <c r="A42" s="590"/>
      <c r="B42" s="593"/>
      <c r="C42" s="474"/>
      <c r="D42" s="475"/>
      <c r="E42" s="475" t="s">
        <v>574</v>
      </c>
      <c r="F42" s="477"/>
      <c r="G42" s="478"/>
      <c r="H42" s="478"/>
      <c r="I42" s="478"/>
      <c r="J42" s="478"/>
      <c r="K42" s="478"/>
      <c r="L42" s="479"/>
    </row>
    <row r="43" spans="1:12">
      <c r="A43" s="590"/>
      <c r="B43" s="593"/>
      <c r="C43" s="474"/>
      <c r="D43" s="475"/>
      <c r="E43" s="475" t="s">
        <v>575</v>
      </c>
      <c r="F43" s="477"/>
      <c r="G43" s="478"/>
      <c r="H43" s="478"/>
      <c r="I43" s="478"/>
      <c r="J43" s="478"/>
      <c r="K43" s="478"/>
      <c r="L43" s="479"/>
    </row>
    <row r="44" spans="1:12">
      <c r="A44" s="590"/>
      <c r="B44" s="593"/>
      <c r="C44" s="474"/>
      <c r="D44" s="475"/>
      <c r="E44" s="475" t="s">
        <v>576</v>
      </c>
      <c r="F44" s="477"/>
      <c r="G44" s="478"/>
      <c r="H44" s="478"/>
      <c r="I44" s="478"/>
      <c r="J44" s="478"/>
      <c r="K44" s="478"/>
      <c r="L44" s="479"/>
    </row>
    <row r="45" spans="1:12">
      <c r="A45" s="590"/>
      <c r="B45" s="593"/>
      <c r="C45" s="474"/>
      <c r="D45" s="475"/>
      <c r="E45" s="485" t="s">
        <v>577</v>
      </c>
      <c r="F45" s="477"/>
      <c r="G45" s="478"/>
      <c r="H45" s="478"/>
      <c r="I45" s="478"/>
      <c r="J45" s="478"/>
      <c r="K45" s="478"/>
      <c r="L45" s="479"/>
    </row>
    <row r="46" spans="1:12">
      <c r="A46" s="590"/>
      <c r="B46" s="593"/>
      <c r="C46" s="474"/>
      <c r="D46" s="475"/>
      <c r="E46" s="475" t="s">
        <v>578</v>
      </c>
      <c r="F46" s="477"/>
      <c r="G46" s="478"/>
      <c r="H46" s="478"/>
      <c r="I46" s="478"/>
      <c r="J46" s="478"/>
      <c r="K46" s="478"/>
      <c r="L46" s="479"/>
    </row>
    <row r="47" spans="1:12">
      <c r="A47" s="590"/>
      <c r="B47" s="593"/>
      <c r="C47" s="474"/>
      <c r="D47" s="475" t="s">
        <v>579</v>
      </c>
      <c r="E47" s="475"/>
      <c r="F47" s="477"/>
      <c r="G47" s="478"/>
      <c r="H47" s="478"/>
      <c r="I47" s="478"/>
      <c r="J47" s="478"/>
      <c r="K47" s="478"/>
      <c r="L47" s="479"/>
    </row>
    <row r="48" spans="1:12">
      <c r="A48" s="590"/>
      <c r="B48" s="593"/>
      <c r="C48" s="474"/>
      <c r="D48" s="475"/>
      <c r="E48" s="475" t="s">
        <v>580</v>
      </c>
      <c r="F48" s="477"/>
      <c r="G48" s="478"/>
      <c r="H48" s="478"/>
      <c r="I48" s="478"/>
      <c r="J48" s="478"/>
      <c r="K48" s="478"/>
      <c r="L48" s="479"/>
    </row>
    <row r="49" spans="1:12">
      <c r="A49" s="590"/>
      <c r="B49" s="593"/>
      <c r="C49" s="474"/>
      <c r="D49" s="475"/>
      <c r="E49" s="475" t="s">
        <v>581</v>
      </c>
      <c r="F49" s="477"/>
      <c r="G49" s="478"/>
      <c r="H49" s="478"/>
      <c r="I49" s="478"/>
      <c r="J49" s="478"/>
      <c r="K49" s="478"/>
      <c r="L49" s="479"/>
    </row>
    <row r="50" spans="1:12">
      <c r="A50" s="590"/>
      <c r="B50" s="593"/>
      <c r="C50" s="474"/>
      <c r="D50" s="475"/>
      <c r="E50" s="475" t="s">
        <v>582</v>
      </c>
      <c r="F50" s="477"/>
      <c r="G50" s="478"/>
      <c r="H50" s="478"/>
      <c r="I50" s="478"/>
      <c r="J50" s="478"/>
      <c r="K50" s="478"/>
      <c r="L50" s="479"/>
    </row>
    <row r="51" spans="1:12">
      <c r="A51" s="590"/>
      <c r="B51" s="593"/>
      <c r="C51" s="474"/>
      <c r="D51" s="475"/>
      <c r="E51" s="475" t="s">
        <v>579</v>
      </c>
      <c r="F51" s="477"/>
      <c r="G51" s="478"/>
      <c r="H51" s="478"/>
      <c r="I51" s="478"/>
      <c r="J51" s="478"/>
      <c r="K51" s="478"/>
      <c r="L51" s="479"/>
    </row>
    <row r="52" spans="1:12">
      <c r="A52" s="590"/>
      <c r="B52" s="593"/>
      <c r="C52" s="474"/>
      <c r="D52" s="475"/>
      <c r="E52" s="475" t="s">
        <v>583</v>
      </c>
      <c r="F52" s="477"/>
      <c r="G52" s="478"/>
      <c r="H52" s="478"/>
      <c r="I52" s="478"/>
      <c r="J52" s="478"/>
      <c r="K52" s="478"/>
      <c r="L52" s="479"/>
    </row>
    <row r="53" spans="1:12">
      <c r="A53" s="590"/>
      <c r="B53" s="593"/>
      <c r="C53" s="474" t="s">
        <v>584</v>
      </c>
      <c r="D53" s="475"/>
      <c r="E53" s="475"/>
      <c r="F53" s="477"/>
      <c r="G53" s="478"/>
      <c r="H53" s="478"/>
      <c r="I53" s="478"/>
      <c r="J53" s="478"/>
      <c r="K53" s="478"/>
      <c r="L53" s="479"/>
    </row>
    <row r="54" spans="1:12">
      <c r="A54" s="590"/>
      <c r="B54" s="593"/>
      <c r="C54" s="474"/>
      <c r="D54" s="475" t="s">
        <v>585</v>
      </c>
      <c r="E54" s="476"/>
      <c r="F54" s="477"/>
      <c r="G54" s="478"/>
      <c r="H54" s="478"/>
      <c r="I54" s="478"/>
      <c r="J54" s="478"/>
      <c r="K54" s="478"/>
      <c r="L54" s="479"/>
    </row>
    <row r="55" spans="1:12">
      <c r="A55" s="590"/>
      <c r="B55" s="593"/>
      <c r="C55" s="474"/>
      <c r="E55" s="475" t="s">
        <v>586</v>
      </c>
      <c r="F55" s="477"/>
      <c r="G55" s="478"/>
      <c r="H55" s="478"/>
      <c r="I55" s="478"/>
      <c r="J55" s="478"/>
      <c r="K55" s="478"/>
      <c r="L55" s="479"/>
    </row>
    <row r="56" spans="1:12">
      <c r="A56" s="590"/>
      <c r="B56" s="593"/>
      <c r="C56" s="474"/>
      <c r="E56" s="475" t="s">
        <v>566</v>
      </c>
      <c r="F56" s="477"/>
      <c r="G56" s="478"/>
      <c r="H56" s="478"/>
      <c r="I56" s="478"/>
      <c r="J56" s="478"/>
      <c r="K56" s="478"/>
      <c r="L56" s="479"/>
    </row>
    <row r="57" spans="1:12">
      <c r="A57" s="590"/>
      <c r="B57" s="593"/>
      <c r="C57" s="474"/>
      <c r="E57" s="475" t="s">
        <v>578</v>
      </c>
      <c r="F57" s="477"/>
      <c r="G57" s="478"/>
      <c r="H57" s="478"/>
      <c r="I57" s="478"/>
      <c r="J57" s="478"/>
      <c r="K57" s="478"/>
      <c r="L57" s="479"/>
    </row>
    <row r="58" spans="1:12">
      <c r="A58" s="590"/>
      <c r="B58" s="593"/>
      <c r="C58" s="474"/>
      <c r="E58" s="475" t="s">
        <v>579</v>
      </c>
      <c r="F58" s="477"/>
      <c r="G58" s="478"/>
      <c r="H58" s="478"/>
      <c r="I58" s="478"/>
      <c r="J58" s="478"/>
      <c r="K58" s="478"/>
      <c r="L58" s="479"/>
    </row>
    <row r="59" spans="1:12">
      <c r="A59" s="590"/>
      <c r="B59" s="593"/>
      <c r="C59" s="474"/>
      <c r="D59" s="475" t="s">
        <v>587</v>
      </c>
      <c r="E59" s="476"/>
      <c r="F59" s="477"/>
      <c r="G59" s="478"/>
      <c r="H59" s="478"/>
      <c r="I59" s="478"/>
      <c r="J59" s="478"/>
      <c r="K59" s="478"/>
      <c r="L59" s="479"/>
    </row>
    <row r="60" spans="1:12">
      <c r="A60" s="590"/>
      <c r="B60" s="593"/>
      <c r="C60" s="474"/>
      <c r="D60" s="476"/>
      <c r="E60" s="475" t="s">
        <v>588</v>
      </c>
      <c r="F60" s="477"/>
      <c r="G60" s="478"/>
      <c r="H60" s="478"/>
      <c r="I60" s="478"/>
      <c r="J60" s="478"/>
      <c r="K60" s="478"/>
      <c r="L60" s="479"/>
    </row>
    <row r="61" spans="1:12">
      <c r="A61" s="590"/>
      <c r="B61" s="593"/>
      <c r="C61" s="474"/>
      <c r="D61" s="475"/>
      <c r="E61" s="475" t="s">
        <v>578</v>
      </c>
      <c r="F61" s="477"/>
      <c r="G61" s="478"/>
      <c r="H61" s="478"/>
      <c r="I61" s="478"/>
      <c r="J61" s="478"/>
      <c r="K61" s="478"/>
      <c r="L61" s="479"/>
    </row>
    <row r="62" spans="1:12">
      <c r="A62" s="590"/>
      <c r="B62" s="593"/>
      <c r="C62" s="474"/>
      <c r="D62" s="475"/>
      <c r="E62" s="475" t="s">
        <v>580</v>
      </c>
      <c r="F62" s="477"/>
      <c r="G62" s="478"/>
      <c r="H62" s="478"/>
      <c r="I62" s="478"/>
      <c r="J62" s="478"/>
      <c r="K62" s="478"/>
      <c r="L62" s="479"/>
    </row>
    <row r="63" spans="1:12">
      <c r="A63" s="590"/>
      <c r="B63" s="593"/>
      <c r="C63" s="474"/>
      <c r="D63" s="475"/>
      <c r="E63" s="475" t="s">
        <v>579</v>
      </c>
      <c r="F63" s="477"/>
      <c r="G63" s="478"/>
      <c r="H63" s="478"/>
      <c r="I63" s="478"/>
      <c r="J63" s="478"/>
      <c r="K63" s="478"/>
      <c r="L63" s="479"/>
    </row>
    <row r="64" spans="1:12">
      <c r="A64" s="590"/>
      <c r="B64" s="593"/>
      <c r="C64" s="474"/>
      <c r="D64" s="475" t="s">
        <v>579</v>
      </c>
      <c r="E64" s="475"/>
      <c r="F64" s="477"/>
      <c r="G64" s="478"/>
      <c r="H64" s="478"/>
      <c r="I64" s="478"/>
      <c r="J64" s="478"/>
      <c r="K64" s="478"/>
      <c r="L64" s="479"/>
    </row>
    <row r="65" spans="1:12">
      <c r="A65" s="590"/>
      <c r="B65" s="593"/>
      <c r="C65" s="474"/>
      <c r="D65" s="475"/>
      <c r="E65" s="475" t="s">
        <v>588</v>
      </c>
      <c r="F65" s="477"/>
      <c r="G65" s="478"/>
      <c r="H65" s="478"/>
      <c r="I65" s="478"/>
      <c r="J65" s="478"/>
      <c r="K65" s="478"/>
      <c r="L65" s="479"/>
    </row>
    <row r="66" spans="1:12">
      <c r="A66" s="590"/>
      <c r="B66" s="593"/>
      <c r="C66" s="474"/>
      <c r="D66" s="475"/>
      <c r="E66" s="475" t="s">
        <v>578</v>
      </c>
      <c r="F66" s="477"/>
      <c r="G66" s="478"/>
      <c r="H66" s="478"/>
      <c r="I66" s="478"/>
      <c r="J66" s="478"/>
      <c r="K66" s="478"/>
      <c r="L66" s="479"/>
    </row>
    <row r="67" spans="1:12">
      <c r="A67" s="590"/>
      <c r="B67" s="593"/>
      <c r="C67" s="474"/>
      <c r="D67" s="475"/>
      <c r="E67" s="475" t="s">
        <v>579</v>
      </c>
      <c r="F67" s="477"/>
      <c r="G67" s="478"/>
      <c r="H67" s="478"/>
      <c r="I67" s="478"/>
      <c r="J67" s="478"/>
      <c r="K67" s="478"/>
      <c r="L67" s="479"/>
    </row>
    <row r="68" spans="1:12">
      <c r="A68" s="590"/>
      <c r="B68" s="593"/>
      <c r="C68" s="474" t="s">
        <v>589</v>
      </c>
      <c r="D68" s="475"/>
      <c r="E68" s="475"/>
      <c r="F68" s="477"/>
      <c r="G68" s="478"/>
      <c r="H68" s="478"/>
      <c r="I68" s="478"/>
      <c r="J68" s="478"/>
      <c r="K68" s="478"/>
      <c r="L68" s="479"/>
    </row>
    <row r="69" spans="1:12">
      <c r="A69" s="590"/>
      <c r="B69" s="593"/>
      <c r="C69" s="474"/>
      <c r="D69" s="475" t="s">
        <v>590</v>
      </c>
      <c r="E69" s="475"/>
      <c r="F69" s="477"/>
      <c r="G69" s="478"/>
      <c r="H69" s="478"/>
      <c r="I69" s="478"/>
      <c r="J69" s="478"/>
      <c r="K69" s="478"/>
      <c r="L69" s="479"/>
    </row>
    <row r="70" spans="1:12">
      <c r="A70" s="590"/>
      <c r="B70" s="593"/>
      <c r="C70" s="474"/>
      <c r="D70" s="475"/>
      <c r="E70" s="475" t="s">
        <v>586</v>
      </c>
      <c r="F70" s="477"/>
      <c r="G70" s="478"/>
      <c r="H70" s="478"/>
      <c r="I70" s="478"/>
      <c r="J70" s="478"/>
      <c r="K70" s="478"/>
      <c r="L70" s="479"/>
    </row>
    <row r="71" spans="1:12">
      <c r="A71" s="590"/>
      <c r="B71" s="593"/>
      <c r="C71" s="474"/>
      <c r="D71" s="475"/>
      <c r="E71" s="475" t="s">
        <v>566</v>
      </c>
      <c r="F71" s="477"/>
      <c r="G71" s="478"/>
      <c r="H71" s="478"/>
      <c r="I71" s="478"/>
      <c r="J71" s="478"/>
      <c r="K71" s="478"/>
      <c r="L71" s="479"/>
    </row>
    <row r="72" spans="1:12">
      <c r="A72" s="590"/>
      <c r="B72" s="593"/>
      <c r="C72" s="474"/>
      <c r="D72" s="475" t="s">
        <v>591</v>
      </c>
      <c r="E72" s="476"/>
      <c r="F72" s="477"/>
      <c r="G72" s="478"/>
      <c r="H72" s="478"/>
      <c r="I72" s="478"/>
      <c r="J72" s="478"/>
      <c r="K72" s="478"/>
      <c r="L72" s="479"/>
    </row>
    <row r="73" spans="1:12">
      <c r="A73" s="590"/>
      <c r="B73" s="593"/>
      <c r="C73" s="474"/>
      <c r="D73" s="475" t="s">
        <v>579</v>
      </c>
      <c r="E73" s="475"/>
      <c r="F73" s="477"/>
      <c r="G73" s="478"/>
      <c r="H73" s="478"/>
      <c r="I73" s="478"/>
      <c r="J73" s="478"/>
      <c r="K73" s="478"/>
      <c r="L73" s="479"/>
    </row>
    <row r="74" spans="1:12">
      <c r="A74" s="590"/>
      <c r="B74" s="593"/>
      <c r="C74" s="474"/>
      <c r="D74" s="475"/>
      <c r="E74" s="475" t="s">
        <v>580</v>
      </c>
      <c r="F74" s="477"/>
      <c r="G74" s="478"/>
      <c r="H74" s="478"/>
      <c r="I74" s="478"/>
      <c r="J74" s="478"/>
      <c r="K74" s="478"/>
      <c r="L74" s="479"/>
    </row>
    <row r="75" spans="1:12">
      <c r="A75" s="590"/>
      <c r="B75" s="593"/>
      <c r="C75" s="474"/>
      <c r="D75" s="475"/>
      <c r="E75" s="475" t="s">
        <v>582</v>
      </c>
      <c r="F75" s="477"/>
      <c r="G75" s="478"/>
      <c r="H75" s="478"/>
      <c r="I75" s="478"/>
      <c r="J75" s="478"/>
      <c r="K75" s="478"/>
      <c r="L75" s="479"/>
    </row>
    <row r="76" spans="1:12">
      <c r="A76" s="590"/>
      <c r="B76" s="593"/>
      <c r="C76" s="474"/>
      <c r="D76" s="475"/>
      <c r="E76" s="475" t="s">
        <v>579</v>
      </c>
      <c r="F76" s="477"/>
      <c r="G76" s="478"/>
      <c r="H76" s="478"/>
      <c r="I76" s="478"/>
      <c r="J76" s="478"/>
      <c r="K76" s="478"/>
      <c r="L76" s="479"/>
    </row>
    <row r="77" spans="1:12">
      <c r="A77" s="590"/>
      <c r="B77" s="593"/>
      <c r="C77" s="474" t="s">
        <v>592</v>
      </c>
      <c r="D77" s="475"/>
      <c r="E77" s="475"/>
      <c r="F77" s="477"/>
      <c r="G77" s="478"/>
      <c r="H77" s="478"/>
      <c r="I77" s="478"/>
      <c r="J77" s="478"/>
      <c r="K77" s="478"/>
      <c r="L77" s="479"/>
    </row>
    <row r="78" spans="1:12">
      <c r="A78" s="590"/>
      <c r="B78" s="593"/>
      <c r="C78" s="474"/>
      <c r="D78" s="483" t="s">
        <v>593</v>
      </c>
      <c r="E78" s="483"/>
      <c r="F78" s="477"/>
      <c r="G78" s="478"/>
      <c r="H78" s="478"/>
      <c r="I78" s="478"/>
      <c r="J78" s="478"/>
      <c r="K78" s="478"/>
      <c r="L78" s="479"/>
    </row>
    <row r="79" spans="1:12">
      <c r="A79" s="590"/>
      <c r="B79" s="593"/>
      <c r="C79" s="474"/>
      <c r="D79" s="483"/>
      <c r="E79" s="483" t="s">
        <v>593</v>
      </c>
      <c r="F79" s="477"/>
      <c r="G79" s="478"/>
      <c r="H79" s="478"/>
      <c r="I79" s="478"/>
      <c r="J79" s="478"/>
      <c r="K79" s="478"/>
      <c r="L79" s="479"/>
    </row>
    <row r="80" spans="1:12">
      <c r="A80" s="590"/>
      <c r="B80" s="593"/>
      <c r="C80" s="474"/>
      <c r="D80" s="483"/>
      <c r="E80" s="483" t="s">
        <v>594</v>
      </c>
      <c r="F80" s="477"/>
      <c r="G80" s="478"/>
      <c r="H80" s="478"/>
      <c r="I80" s="478"/>
      <c r="J80" s="478"/>
      <c r="K80" s="478"/>
      <c r="L80" s="479"/>
    </row>
    <row r="81" spans="1:12">
      <c r="A81" s="590"/>
      <c r="B81" s="593"/>
      <c r="C81" s="474"/>
      <c r="D81" s="483" t="s">
        <v>595</v>
      </c>
      <c r="E81" s="483"/>
      <c r="F81" s="477"/>
      <c r="G81" s="478"/>
      <c r="H81" s="478"/>
      <c r="I81" s="478"/>
      <c r="J81" s="478"/>
      <c r="K81" s="478"/>
      <c r="L81" s="479"/>
    </row>
    <row r="82" spans="1:12">
      <c r="A82" s="590"/>
      <c r="B82" s="593"/>
      <c r="C82" s="474"/>
      <c r="D82" s="483"/>
      <c r="E82" s="483" t="s">
        <v>595</v>
      </c>
      <c r="F82" s="477"/>
      <c r="G82" s="478"/>
      <c r="H82" s="478"/>
      <c r="I82" s="478"/>
      <c r="J82" s="478"/>
      <c r="K82" s="478"/>
      <c r="L82" s="479"/>
    </row>
    <row r="83" spans="1:12">
      <c r="A83" s="590"/>
      <c r="B83" s="593"/>
      <c r="C83" s="474"/>
      <c r="D83" s="483"/>
      <c r="E83" s="483" t="s">
        <v>594</v>
      </c>
      <c r="F83" s="477"/>
      <c r="G83" s="478"/>
      <c r="H83" s="478"/>
      <c r="I83" s="478"/>
      <c r="J83" s="478"/>
      <c r="K83" s="478"/>
      <c r="L83" s="479"/>
    </row>
    <row r="84" spans="1:12">
      <c r="A84" s="590"/>
      <c r="B84" s="593"/>
      <c r="C84" s="474"/>
      <c r="D84" s="483" t="s">
        <v>596</v>
      </c>
      <c r="E84" s="483"/>
      <c r="F84" s="477"/>
      <c r="G84" s="478"/>
      <c r="H84" s="478"/>
      <c r="I84" s="478"/>
      <c r="J84" s="478"/>
      <c r="K84" s="478"/>
      <c r="L84" s="479"/>
    </row>
    <row r="85" spans="1:12">
      <c r="A85" s="590"/>
      <c r="B85" s="593"/>
      <c r="C85" s="474"/>
      <c r="D85" s="483"/>
      <c r="E85" s="483" t="s">
        <v>596</v>
      </c>
      <c r="F85" s="477"/>
      <c r="G85" s="478"/>
      <c r="H85" s="478"/>
      <c r="I85" s="478"/>
      <c r="J85" s="478"/>
      <c r="K85" s="478"/>
      <c r="L85" s="479"/>
    </row>
    <row r="86" spans="1:12">
      <c r="A86" s="590"/>
      <c r="B86" s="593"/>
      <c r="C86" s="474"/>
      <c r="D86" s="483"/>
      <c r="E86" s="483" t="s">
        <v>594</v>
      </c>
      <c r="F86" s="477"/>
      <c r="G86" s="478"/>
      <c r="H86" s="478"/>
      <c r="I86" s="478"/>
      <c r="J86" s="478"/>
      <c r="K86" s="478"/>
      <c r="L86" s="479"/>
    </row>
    <row r="87" spans="1:12">
      <c r="A87" s="590"/>
      <c r="B87" s="593"/>
      <c r="C87" s="474"/>
      <c r="D87" s="483" t="s">
        <v>597</v>
      </c>
      <c r="E87" s="483"/>
      <c r="F87" s="477"/>
      <c r="G87" s="478"/>
      <c r="H87" s="478"/>
      <c r="I87" s="478"/>
      <c r="J87" s="478"/>
      <c r="K87" s="478"/>
      <c r="L87" s="479"/>
    </row>
    <row r="88" spans="1:12">
      <c r="A88" s="590"/>
      <c r="B88" s="593"/>
      <c r="C88" s="474"/>
      <c r="D88" s="483"/>
      <c r="E88" s="483" t="s">
        <v>597</v>
      </c>
      <c r="F88" s="477"/>
      <c r="G88" s="478"/>
      <c r="H88" s="478"/>
      <c r="I88" s="478"/>
      <c r="J88" s="478"/>
      <c r="K88" s="478"/>
      <c r="L88" s="479"/>
    </row>
    <row r="89" spans="1:12">
      <c r="A89" s="590"/>
      <c r="B89" s="593"/>
      <c r="C89" s="474"/>
      <c r="D89" s="483"/>
      <c r="E89" s="483" t="s">
        <v>594</v>
      </c>
      <c r="F89" s="477"/>
      <c r="G89" s="478"/>
      <c r="H89" s="478"/>
      <c r="I89" s="478"/>
      <c r="J89" s="478"/>
      <c r="K89" s="478"/>
      <c r="L89" s="479"/>
    </row>
    <row r="90" spans="1:12">
      <c r="A90" s="590"/>
      <c r="B90" s="593"/>
      <c r="C90" s="474"/>
      <c r="D90" s="483" t="s">
        <v>598</v>
      </c>
      <c r="E90" s="483"/>
      <c r="F90" s="477"/>
      <c r="G90" s="478"/>
      <c r="H90" s="478"/>
      <c r="I90" s="478"/>
      <c r="J90" s="478"/>
      <c r="K90" s="478"/>
      <c r="L90" s="479"/>
    </row>
    <row r="91" spans="1:12">
      <c r="A91" s="590"/>
      <c r="B91" s="593"/>
      <c r="C91" s="474"/>
      <c r="D91" s="483" t="s">
        <v>569</v>
      </c>
      <c r="E91" s="483"/>
      <c r="F91" s="477"/>
      <c r="G91" s="478"/>
      <c r="H91" s="478"/>
      <c r="I91" s="478"/>
      <c r="J91" s="478"/>
      <c r="K91" s="478"/>
      <c r="L91" s="479"/>
    </row>
    <row r="92" spans="1:12">
      <c r="A92" s="590"/>
      <c r="B92" s="593"/>
      <c r="C92" s="474"/>
      <c r="D92" s="483"/>
      <c r="E92" s="483" t="s">
        <v>599</v>
      </c>
      <c r="F92" s="477"/>
      <c r="G92" s="478"/>
      <c r="H92" s="478"/>
      <c r="I92" s="478"/>
      <c r="J92" s="478"/>
      <c r="K92" s="478"/>
      <c r="L92" s="479"/>
    </row>
    <row r="93" spans="1:12">
      <c r="A93" s="590"/>
      <c r="B93" s="593"/>
      <c r="C93" s="474"/>
      <c r="D93" s="483"/>
      <c r="E93" s="483" t="s">
        <v>600</v>
      </c>
      <c r="F93" s="477"/>
      <c r="G93" s="478"/>
      <c r="H93" s="478"/>
      <c r="I93" s="478"/>
      <c r="J93" s="478"/>
      <c r="K93" s="478"/>
      <c r="L93" s="479"/>
    </row>
    <row r="94" spans="1:12">
      <c r="A94" s="590"/>
      <c r="B94" s="593"/>
      <c r="C94" s="474"/>
      <c r="D94" s="483"/>
      <c r="E94" s="483" t="s">
        <v>601</v>
      </c>
      <c r="F94" s="477"/>
      <c r="G94" s="478"/>
      <c r="H94" s="478"/>
      <c r="I94" s="478"/>
      <c r="J94" s="478"/>
      <c r="K94" s="478"/>
      <c r="L94" s="479"/>
    </row>
    <row r="95" spans="1:12">
      <c r="A95" s="590"/>
      <c r="B95" s="593"/>
      <c r="C95" s="474"/>
      <c r="D95" s="475" t="s">
        <v>591</v>
      </c>
      <c r="E95" s="475"/>
      <c r="F95" s="477"/>
      <c r="G95" s="478"/>
      <c r="H95" s="478"/>
      <c r="I95" s="478"/>
      <c r="J95" s="478"/>
      <c r="K95" s="478"/>
      <c r="L95" s="479"/>
    </row>
    <row r="96" spans="1:12">
      <c r="A96" s="590"/>
      <c r="B96" s="593"/>
      <c r="C96" s="474"/>
      <c r="D96" s="475" t="s">
        <v>579</v>
      </c>
      <c r="E96" s="475"/>
      <c r="F96" s="477"/>
      <c r="G96" s="478"/>
      <c r="H96" s="478"/>
      <c r="I96" s="478"/>
      <c r="J96" s="478"/>
      <c r="K96" s="478"/>
      <c r="L96" s="479"/>
    </row>
    <row r="97" spans="1:12">
      <c r="A97" s="590"/>
      <c r="B97" s="593"/>
      <c r="C97" s="474"/>
      <c r="D97" s="475"/>
      <c r="E97" s="475" t="s">
        <v>580</v>
      </c>
      <c r="F97" s="477"/>
      <c r="G97" s="478"/>
      <c r="H97" s="478"/>
      <c r="I97" s="478"/>
      <c r="J97" s="478"/>
      <c r="K97" s="478"/>
      <c r="L97" s="479"/>
    </row>
    <row r="98" spans="1:12">
      <c r="A98" s="590"/>
      <c r="B98" s="593"/>
      <c r="C98" s="474"/>
      <c r="D98" s="475"/>
      <c r="E98" s="475" t="s">
        <v>582</v>
      </c>
      <c r="F98" s="477"/>
      <c r="G98" s="478"/>
      <c r="H98" s="478"/>
      <c r="I98" s="478"/>
      <c r="J98" s="478"/>
      <c r="K98" s="478"/>
      <c r="L98" s="479"/>
    </row>
    <row r="99" spans="1:12">
      <c r="A99" s="590"/>
      <c r="B99" s="593"/>
      <c r="C99" s="474"/>
      <c r="D99" s="475"/>
      <c r="E99" s="475" t="s">
        <v>579</v>
      </c>
      <c r="F99" s="477"/>
      <c r="G99" s="478"/>
      <c r="H99" s="478"/>
      <c r="I99" s="478"/>
      <c r="J99" s="478"/>
      <c r="K99" s="478"/>
      <c r="L99" s="479"/>
    </row>
    <row r="100" spans="1:12">
      <c r="A100" s="590"/>
      <c r="B100" s="593"/>
      <c r="C100" s="474" t="s">
        <v>602</v>
      </c>
      <c r="D100" s="475"/>
      <c r="E100" s="475"/>
      <c r="F100" s="477"/>
      <c r="G100" s="478"/>
      <c r="H100" s="478"/>
      <c r="I100" s="478"/>
      <c r="J100" s="478"/>
      <c r="K100" s="478"/>
      <c r="L100" s="479"/>
    </row>
    <row r="101" spans="1:12">
      <c r="A101" s="590"/>
      <c r="B101" s="593"/>
      <c r="C101" s="474"/>
      <c r="D101" s="475" t="s">
        <v>603</v>
      </c>
      <c r="E101" s="475"/>
      <c r="F101" s="477"/>
      <c r="G101" s="478"/>
      <c r="H101" s="478"/>
      <c r="I101" s="478"/>
      <c r="J101" s="478"/>
      <c r="K101" s="478"/>
      <c r="L101" s="479"/>
    </row>
    <row r="102" spans="1:12">
      <c r="A102" s="590"/>
      <c r="B102" s="593"/>
      <c r="C102" s="474" t="s">
        <v>604</v>
      </c>
      <c r="D102" s="475"/>
      <c r="E102" s="475"/>
      <c r="F102" s="477"/>
      <c r="G102" s="478"/>
      <c r="H102" s="478"/>
      <c r="I102" s="478"/>
      <c r="J102" s="478"/>
      <c r="K102" s="478"/>
      <c r="L102" s="479"/>
    </row>
    <row r="103" spans="1:12">
      <c r="A103" s="590"/>
      <c r="B103" s="593"/>
      <c r="C103" s="474"/>
      <c r="D103" s="475" t="s">
        <v>605</v>
      </c>
      <c r="E103" s="475"/>
      <c r="F103" s="477"/>
      <c r="G103" s="478"/>
      <c r="H103" s="478"/>
      <c r="I103" s="478"/>
      <c r="J103" s="478"/>
      <c r="K103" s="478"/>
      <c r="L103" s="479"/>
    </row>
    <row r="104" spans="1:12">
      <c r="A104" s="590"/>
      <c r="B104" s="593"/>
      <c r="C104" s="474"/>
      <c r="D104" s="475"/>
      <c r="E104" s="475" t="s">
        <v>606</v>
      </c>
      <c r="F104" s="477"/>
      <c r="G104" s="478"/>
      <c r="H104" s="478"/>
      <c r="I104" s="478"/>
      <c r="J104" s="478"/>
      <c r="K104" s="478"/>
      <c r="L104" s="479"/>
    </row>
    <row r="105" spans="1:12">
      <c r="A105" s="590"/>
      <c r="B105" s="593"/>
      <c r="C105" s="474"/>
      <c r="D105" s="475"/>
      <c r="E105" s="475" t="s">
        <v>607</v>
      </c>
      <c r="F105" s="477"/>
      <c r="G105" s="478"/>
      <c r="H105" s="478"/>
      <c r="I105" s="478"/>
      <c r="J105" s="478"/>
      <c r="K105" s="478"/>
      <c r="L105" s="479"/>
    </row>
    <row r="106" spans="1:12">
      <c r="A106" s="590"/>
      <c r="B106" s="593"/>
      <c r="C106" s="474"/>
      <c r="D106" s="475"/>
      <c r="E106" s="475" t="s">
        <v>608</v>
      </c>
      <c r="F106" s="477"/>
      <c r="G106" s="478"/>
      <c r="H106" s="478"/>
      <c r="I106" s="478"/>
      <c r="J106" s="478"/>
      <c r="K106" s="478"/>
      <c r="L106" s="479"/>
    </row>
    <row r="107" spans="1:12">
      <c r="A107" s="590"/>
      <c r="B107" s="593"/>
      <c r="C107" s="474"/>
      <c r="D107" s="475"/>
      <c r="E107" s="475" t="s">
        <v>609</v>
      </c>
      <c r="F107" s="477"/>
      <c r="G107" s="478"/>
      <c r="H107" s="478"/>
      <c r="I107" s="478"/>
      <c r="J107" s="478"/>
      <c r="K107" s="478"/>
      <c r="L107" s="479"/>
    </row>
    <row r="108" spans="1:12">
      <c r="A108" s="590"/>
      <c r="B108" s="593"/>
      <c r="C108" s="474"/>
      <c r="D108" s="475"/>
      <c r="E108" s="475" t="s">
        <v>610</v>
      </c>
      <c r="F108" s="477"/>
      <c r="G108" s="478"/>
      <c r="H108" s="478"/>
      <c r="I108" s="478"/>
      <c r="J108" s="478"/>
      <c r="K108" s="478"/>
      <c r="L108" s="479"/>
    </row>
    <row r="109" spans="1:12">
      <c r="A109" s="590"/>
      <c r="B109" s="593"/>
      <c r="C109" s="474"/>
      <c r="D109" s="475" t="s">
        <v>611</v>
      </c>
      <c r="E109" s="475"/>
      <c r="F109" s="477"/>
      <c r="G109" s="478"/>
      <c r="H109" s="478"/>
      <c r="I109" s="478"/>
      <c r="J109" s="478"/>
      <c r="K109" s="478"/>
      <c r="L109" s="479"/>
    </row>
    <row r="110" spans="1:12">
      <c r="A110" s="590"/>
      <c r="B110" s="593"/>
      <c r="C110" s="474"/>
      <c r="D110" s="475" t="s">
        <v>594</v>
      </c>
      <c r="E110" s="475"/>
      <c r="F110" s="477"/>
      <c r="G110" s="478"/>
      <c r="H110" s="478"/>
      <c r="I110" s="478"/>
      <c r="J110" s="478"/>
      <c r="K110" s="478"/>
      <c r="L110" s="479"/>
    </row>
    <row r="111" spans="1:12">
      <c r="A111" s="590"/>
      <c r="B111" s="593"/>
      <c r="C111" s="474"/>
      <c r="D111" s="475" t="s">
        <v>612</v>
      </c>
      <c r="E111" s="475"/>
      <c r="F111" s="477"/>
      <c r="G111" s="478"/>
      <c r="H111" s="478"/>
      <c r="I111" s="478"/>
      <c r="J111" s="478"/>
      <c r="K111" s="478"/>
      <c r="L111" s="479"/>
    </row>
    <row r="112" spans="1:12">
      <c r="A112" s="590"/>
      <c r="B112" s="593"/>
      <c r="C112" s="474"/>
      <c r="D112" s="475"/>
      <c r="E112" s="475" t="s">
        <v>613</v>
      </c>
      <c r="F112" s="477"/>
      <c r="G112" s="478"/>
      <c r="H112" s="478"/>
      <c r="I112" s="478"/>
      <c r="J112" s="478"/>
      <c r="K112" s="478"/>
      <c r="L112" s="479"/>
    </row>
    <row r="113" spans="1:12">
      <c r="A113" s="590"/>
      <c r="B113" s="593"/>
      <c r="C113" s="474"/>
      <c r="D113" s="475"/>
      <c r="E113" s="475" t="s">
        <v>614</v>
      </c>
      <c r="F113" s="477"/>
      <c r="G113" s="478"/>
      <c r="H113" s="478"/>
      <c r="I113" s="478"/>
      <c r="J113" s="478"/>
      <c r="K113" s="478"/>
      <c r="L113" s="479"/>
    </row>
    <row r="114" spans="1:12">
      <c r="A114" s="590"/>
      <c r="B114" s="593"/>
      <c r="C114" s="474"/>
      <c r="D114" s="475"/>
      <c r="E114" s="475" t="s">
        <v>615</v>
      </c>
      <c r="F114" s="477"/>
      <c r="G114" s="478"/>
      <c r="H114" s="478"/>
      <c r="I114" s="478"/>
      <c r="J114" s="478"/>
      <c r="K114" s="478"/>
      <c r="L114" s="479"/>
    </row>
    <row r="115" spans="1:12">
      <c r="A115" s="590"/>
      <c r="B115" s="593"/>
      <c r="C115" s="474"/>
      <c r="D115" s="475" t="s">
        <v>616</v>
      </c>
      <c r="E115" s="475"/>
      <c r="F115" s="477"/>
      <c r="G115" s="478"/>
      <c r="H115" s="478"/>
      <c r="I115" s="478"/>
      <c r="J115" s="478"/>
      <c r="K115" s="478"/>
      <c r="L115" s="479"/>
    </row>
    <row r="116" spans="1:12">
      <c r="A116" s="590"/>
      <c r="B116" s="593"/>
      <c r="C116" s="474"/>
      <c r="D116" s="475" t="s">
        <v>579</v>
      </c>
      <c r="E116" s="475"/>
      <c r="F116" s="477"/>
      <c r="G116" s="478"/>
      <c r="H116" s="478"/>
      <c r="I116" s="478"/>
      <c r="J116" s="478"/>
      <c r="K116" s="478"/>
      <c r="L116" s="479"/>
    </row>
    <row r="117" spans="1:12">
      <c r="A117" s="590"/>
      <c r="B117" s="593"/>
      <c r="C117" s="474"/>
      <c r="D117" s="475"/>
      <c r="E117" s="475" t="s">
        <v>580</v>
      </c>
      <c r="F117" s="477"/>
      <c r="G117" s="478"/>
      <c r="H117" s="478"/>
      <c r="I117" s="478"/>
      <c r="J117" s="478"/>
      <c r="K117" s="478"/>
      <c r="L117" s="479"/>
    </row>
    <row r="118" spans="1:12">
      <c r="A118" s="590"/>
      <c r="B118" s="593"/>
      <c r="C118" s="474"/>
      <c r="D118" s="475"/>
      <c r="E118" s="475" t="s">
        <v>582</v>
      </c>
      <c r="F118" s="477"/>
      <c r="G118" s="478"/>
      <c r="H118" s="478"/>
      <c r="I118" s="478"/>
      <c r="J118" s="478"/>
      <c r="K118" s="478"/>
      <c r="L118" s="479"/>
    </row>
    <row r="119" spans="1:12">
      <c r="A119" s="590"/>
      <c r="B119" s="593"/>
      <c r="C119" s="474"/>
      <c r="D119" s="475"/>
      <c r="E119" s="475" t="s">
        <v>579</v>
      </c>
      <c r="F119" s="477"/>
      <c r="G119" s="478"/>
      <c r="H119" s="478"/>
      <c r="I119" s="478"/>
      <c r="J119" s="478"/>
      <c r="K119" s="478"/>
      <c r="L119" s="479"/>
    </row>
    <row r="120" spans="1:12">
      <c r="A120" s="590"/>
      <c r="B120" s="593"/>
      <c r="C120" s="474"/>
      <c r="D120" s="475"/>
      <c r="E120" s="475" t="s">
        <v>583</v>
      </c>
      <c r="F120" s="477"/>
      <c r="G120" s="478"/>
      <c r="H120" s="478"/>
      <c r="I120" s="478"/>
      <c r="J120" s="478"/>
      <c r="K120" s="478"/>
      <c r="L120" s="479"/>
    </row>
    <row r="121" spans="1:12">
      <c r="A121" s="590"/>
      <c r="B121" s="593"/>
      <c r="C121" s="474" t="s">
        <v>617</v>
      </c>
      <c r="D121" s="475"/>
      <c r="E121" s="475"/>
      <c r="F121" s="477"/>
      <c r="G121" s="478"/>
      <c r="H121" s="478"/>
      <c r="I121" s="478"/>
      <c r="J121" s="478"/>
      <c r="K121" s="478"/>
      <c r="L121" s="479"/>
    </row>
    <row r="122" spans="1:12">
      <c r="A122" s="590"/>
      <c r="B122" s="593"/>
      <c r="C122" s="474"/>
      <c r="D122" s="475" t="s">
        <v>590</v>
      </c>
      <c r="E122" s="475"/>
      <c r="F122" s="477"/>
      <c r="G122" s="478"/>
      <c r="H122" s="478"/>
      <c r="I122" s="478"/>
      <c r="J122" s="478"/>
      <c r="K122" s="478"/>
      <c r="L122" s="479"/>
    </row>
    <row r="123" spans="1:12">
      <c r="A123" s="590"/>
      <c r="B123" s="593"/>
      <c r="C123" s="474"/>
      <c r="D123" s="475"/>
      <c r="E123" s="475" t="s">
        <v>586</v>
      </c>
      <c r="F123" s="477"/>
      <c r="G123" s="478"/>
      <c r="H123" s="478"/>
      <c r="I123" s="478"/>
      <c r="J123" s="478"/>
      <c r="K123" s="478"/>
      <c r="L123" s="479"/>
    </row>
    <row r="124" spans="1:12">
      <c r="A124" s="590"/>
      <c r="B124" s="593"/>
      <c r="C124" s="474"/>
      <c r="D124" s="475"/>
      <c r="E124" s="475" t="s">
        <v>566</v>
      </c>
      <c r="F124" s="477"/>
      <c r="G124" s="478"/>
      <c r="H124" s="478"/>
      <c r="I124" s="478"/>
      <c r="J124" s="478"/>
      <c r="K124" s="478"/>
      <c r="L124" s="479"/>
    </row>
    <row r="125" spans="1:12">
      <c r="A125" s="590"/>
      <c r="B125" s="593"/>
      <c r="C125" s="474"/>
      <c r="D125" s="475" t="s">
        <v>618</v>
      </c>
      <c r="E125" s="475"/>
      <c r="F125" s="477"/>
      <c r="G125" s="478"/>
      <c r="H125" s="478"/>
      <c r="I125" s="478"/>
      <c r="J125" s="478"/>
      <c r="K125" s="478"/>
      <c r="L125" s="479"/>
    </row>
    <row r="126" spans="1:12">
      <c r="A126" s="590"/>
      <c r="B126" s="593"/>
      <c r="C126" s="474"/>
      <c r="D126" s="475"/>
      <c r="E126" s="475" t="s">
        <v>603</v>
      </c>
      <c r="F126" s="477"/>
      <c r="G126" s="478"/>
      <c r="H126" s="478"/>
      <c r="I126" s="478"/>
      <c r="J126" s="478"/>
      <c r="K126" s="478"/>
      <c r="L126" s="479"/>
    </row>
    <row r="127" spans="1:12">
      <c r="A127" s="590"/>
      <c r="B127" s="593"/>
      <c r="C127" s="474"/>
      <c r="D127" s="475" t="s">
        <v>594</v>
      </c>
      <c r="E127" s="475"/>
      <c r="F127" s="477"/>
      <c r="G127" s="478"/>
      <c r="H127" s="478"/>
      <c r="I127" s="478"/>
      <c r="J127" s="478"/>
      <c r="K127" s="478"/>
      <c r="L127" s="479"/>
    </row>
    <row r="128" spans="1:12">
      <c r="A128" s="590"/>
      <c r="B128" s="593"/>
      <c r="C128" s="474"/>
      <c r="D128" s="475" t="s">
        <v>579</v>
      </c>
      <c r="E128" s="475"/>
      <c r="F128" s="477"/>
      <c r="G128" s="478"/>
      <c r="H128" s="478"/>
      <c r="I128" s="478"/>
      <c r="J128" s="478"/>
      <c r="K128" s="478"/>
      <c r="L128" s="479"/>
    </row>
    <row r="129" spans="1:12">
      <c r="A129" s="590"/>
      <c r="B129" s="593"/>
      <c r="C129" s="474"/>
      <c r="D129" s="475"/>
      <c r="E129" s="475" t="s">
        <v>580</v>
      </c>
      <c r="F129" s="477"/>
      <c r="G129" s="478"/>
      <c r="H129" s="478"/>
      <c r="I129" s="478"/>
      <c r="J129" s="478"/>
      <c r="K129" s="478"/>
      <c r="L129" s="479"/>
    </row>
    <row r="130" spans="1:12">
      <c r="A130" s="590"/>
      <c r="B130" s="593"/>
      <c r="C130" s="474"/>
      <c r="D130" s="475"/>
      <c r="E130" s="475" t="s">
        <v>582</v>
      </c>
      <c r="F130" s="477"/>
      <c r="G130" s="478"/>
      <c r="H130" s="478"/>
      <c r="I130" s="478"/>
      <c r="J130" s="478"/>
      <c r="K130" s="478"/>
      <c r="L130" s="479"/>
    </row>
    <row r="131" spans="1:12">
      <c r="A131" s="590"/>
      <c r="B131" s="593"/>
      <c r="C131" s="474"/>
      <c r="D131" s="475"/>
      <c r="E131" s="475" t="s">
        <v>579</v>
      </c>
      <c r="F131" s="477"/>
      <c r="G131" s="478"/>
      <c r="H131" s="478"/>
      <c r="I131" s="478"/>
      <c r="J131" s="478"/>
      <c r="K131" s="478"/>
      <c r="L131" s="479"/>
    </row>
    <row r="132" spans="1:12">
      <c r="A132" s="590"/>
      <c r="B132" s="593"/>
      <c r="C132" s="474" t="s">
        <v>619</v>
      </c>
      <c r="D132" s="475"/>
      <c r="E132" s="475"/>
      <c r="F132" s="477"/>
      <c r="G132" s="478"/>
      <c r="H132" s="478"/>
      <c r="I132" s="478"/>
      <c r="J132" s="478"/>
      <c r="K132" s="478"/>
      <c r="L132" s="479"/>
    </row>
    <row r="133" spans="1:12">
      <c r="A133" s="590"/>
      <c r="B133" s="593"/>
      <c r="C133" s="474"/>
      <c r="D133" s="475" t="s">
        <v>620</v>
      </c>
      <c r="E133" s="475"/>
      <c r="F133" s="477"/>
      <c r="G133" s="478"/>
      <c r="H133" s="478"/>
      <c r="I133" s="478"/>
      <c r="J133" s="478"/>
      <c r="K133" s="478"/>
      <c r="L133" s="479"/>
    </row>
    <row r="134" spans="1:12">
      <c r="A134" s="590"/>
      <c r="B134" s="593"/>
      <c r="C134" s="474"/>
      <c r="D134" s="475" t="s">
        <v>621</v>
      </c>
      <c r="E134" s="475"/>
      <c r="F134" s="477"/>
      <c r="G134" s="478"/>
      <c r="H134" s="478"/>
      <c r="I134" s="478"/>
      <c r="J134" s="478"/>
      <c r="K134" s="478"/>
      <c r="L134" s="479"/>
    </row>
    <row r="135" spans="1:12">
      <c r="A135" s="590"/>
      <c r="B135" s="593"/>
      <c r="C135" s="474"/>
      <c r="D135" s="475" t="s">
        <v>622</v>
      </c>
      <c r="E135" s="475"/>
      <c r="F135" s="477"/>
      <c r="G135" s="478"/>
      <c r="H135" s="478"/>
      <c r="I135" s="478"/>
      <c r="J135" s="478"/>
      <c r="K135" s="478"/>
      <c r="L135" s="479"/>
    </row>
    <row r="136" spans="1:12">
      <c r="A136" s="590"/>
      <c r="B136" s="593"/>
      <c r="C136" s="474"/>
      <c r="D136" s="475" t="s">
        <v>623</v>
      </c>
      <c r="E136" s="475"/>
      <c r="F136" s="477"/>
      <c r="G136" s="478"/>
      <c r="H136" s="478"/>
      <c r="I136" s="478"/>
      <c r="J136" s="478"/>
      <c r="K136" s="478"/>
      <c r="L136" s="479"/>
    </row>
    <row r="137" spans="1:12">
      <c r="A137" s="590"/>
      <c r="B137" s="593"/>
      <c r="C137" s="474"/>
      <c r="D137" s="475" t="s">
        <v>624</v>
      </c>
      <c r="E137" s="475"/>
      <c r="F137" s="477"/>
      <c r="G137" s="478"/>
      <c r="H137" s="478"/>
      <c r="I137" s="478"/>
      <c r="J137" s="478"/>
      <c r="K137" s="478"/>
      <c r="L137" s="479"/>
    </row>
    <row r="138" spans="1:12">
      <c r="A138" s="590"/>
      <c r="B138" s="593"/>
      <c r="C138" s="474"/>
      <c r="D138" s="475" t="s">
        <v>625</v>
      </c>
      <c r="E138" s="475"/>
      <c r="F138" s="477"/>
      <c r="G138" s="478"/>
      <c r="H138" s="478"/>
      <c r="I138" s="478"/>
      <c r="J138" s="478"/>
      <c r="K138" s="478"/>
      <c r="L138" s="479"/>
    </row>
    <row r="139" spans="1:12">
      <c r="A139" s="590"/>
      <c r="B139" s="593"/>
      <c r="C139" s="474"/>
      <c r="D139" s="475" t="s">
        <v>626</v>
      </c>
      <c r="E139" s="475"/>
      <c r="F139" s="477"/>
      <c r="G139" s="478"/>
      <c r="H139" s="478"/>
      <c r="I139" s="478"/>
      <c r="J139" s="478"/>
      <c r="K139" s="478"/>
      <c r="L139" s="479"/>
    </row>
    <row r="140" spans="1:12">
      <c r="A140" s="590"/>
      <c r="B140" s="593"/>
      <c r="C140" s="474"/>
      <c r="D140" s="475"/>
      <c r="E140" s="475" t="s">
        <v>627</v>
      </c>
      <c r="F140" s="477"/>
      <c r="G140" s="478"/>
      <c r="H140" s="478"/>
      <c r="I140" s="478"/>
      <c r="J140" s="478"/>
      <c r="K140" s="478"/>
      <c r="L140" s="479"/>
    </row>
    <row r="141" spans="1:12">
      <c r="A141" s="590"/>
      <c r="B141" s="593"/>
      <c r="C141" s="474"/>
      <c r="D141" s="475"/>
      <c r="E141" s="475" t="s">
        <v>628</v>
      </c>
      <c r="F141" s="477"/>
      <c r="G141" s="478"/>
      <c r="H141" s="478"/>
      <c r="I141" s="478"/>
      <c r="J141" s="478"/>
      <c r="K141" s="478"/>
      <c r="L141" s="479"/>
    </row>
    <row r="142" spans="1:12">
      <c r="A142" s="590"/>
      <c r="B142" s="593"/>
      <c r="C142" s="474"/>
      <c r="D142" s="475" t="s">
        <v>629</v>
      </c>
      <c r="E142" s="475"/>
      <c r="F142" s="477"/>
      <c r="G142" s="478"/>
      <c r="H142" s="478"/>
      <c r="I142" s="478"/>
      <c r="J142" s="478"/>
      <c r="K142" s="478"/>
      <c r="L142" s="479"/>
    </row>
    <row r="143" spans="1:12">
      <c r="A143" s="590"/>
      <c r="B143" s="593"/>
      <c r="C143" s="474"/>
      <c r="D143" s="475"/>
      <c r="E143" s="475" t="s">
        <v>580</v>
      </c>
      <c r="F143" s="477"/>
      <c r="G143" s="478"/>
      <c r="H143" s="478"/>
      <c r="I143" s="478"/>
      <c r="J143" s="478"/>
      <c r="K143" s="478"/>
      <c r="L143" s="479"/>
    </row>
    <row r="144" spans="1:12">
      <c r="A144" s="590"/>
      <c r="B144" s="593"/>
      <c r="C144" s="474"/>
      <c r="D144" s="475"/>
      <c r="E144" s="475" t="s">
        <v>582</v>
      </c>
      <c r="F144" s="477"/>
      <c r="G144" s="478"/>
      <c r="H144" s="478"/>
      <c r="I144" s="478"/>
      <c r="J144" s="478"/>
      <c r="K144" s="478"/>
      <c r="L144" s="479"/>
    </row>
    <row r="145" spans="1:12">
      <c r="A145" s="590"/>
      <c r="B145" s="593"/>
      <c r="C145" s="474"/>
      <c r="D145" s="475"/>
      <c r="E145" s="475" t="s">
        <v>629</v>
      </c>
      <c r="F145" s="477"/>
      <c r="G145" s="478"/>
      <c r="H145" s="478"/>
      <c r="I145" s="478"/>
      <c r="J145" s="478"/>
      <c r="K145" s="478"/>
      <c r="L145" s="479"/>
    </row>
    <row r="146" spans="1:12">
      <c r="A146" s="590"/>
      <c r="B146" s="593"/>
      <c r="C146" s="474"/>
      <c r="D146" s="475"/>
      <c r="E146" s="475" t="s">
        <v>583</v>
      </c>
      <c r="F146" s="477"/>
      <c r="G146" s="478"/>
      <c r="H146" s="478"/>
      <c r="I146" s="478"/>
      <c r="J146" s="478"/>
      <c r="K146" s="478"/>
      <c r="L146" s="479"/>
    </row>
    <row r="147" spans="1:12">
      <c r="A147" s="590"/>
      <c r="B147" s="593"/>
      <c r="C147" s="474" t="s">
        <v>603</v>
      </c>
      <c r="D147" s="476"/>
      <c r="E147" s="476"/>
      <c r="F147" s="477"/>
      <c r="G147" s="478"/>
      <c r="H147" s="478"/>
      <c r="I147" s="478"/>
      <c r="J147" s="478"/>
      <c r="K147" s="478"/>
      <c r="L147" s="479"/>
    </row>
    <row r="148" spans="1:12">
      <c r="A148" s="590"/>
      <c r="B148" s="593"/>
      <c r="C148" s="474"/>
      <c r="D148" s="475" t="s">
        <v>603</v>
      </c>
      <c r="E148" s="475"/>
      <c r="F148" s="477"/>
      <c r="G148" s="478"/>
      <c r="H148" s="478"/>
      <c r="I148" s="478"/>
      <c r="J148" s="478"/>
      <c r="K148" s="478"/>
      <c r="L148" s="479"/>
    </row>
    <row r="149" spans="1:12">
      <c r="A149" s="590"/>
      <c r="B149" s="593"/>
      <c r="C149" s="474"/>
      <c r="D149" s="475" t="s">
        <v>579</v>
      </c>
      <c r="E149" s="475"/>
      <c r="F149" s="477"/>
      <c r="G149" s="478"/>
      <c r="H149" s="478"/>
      <c r="I149" s="478"/>
      <c r="J149" s="478"/>
      <c r="K149" s="478"/>
      <c r="L149" s="479"/>
    </row>
    <row r="150" spans="1:12">
      <c r="A150" s="590"/>
      <c r="B150" s="593"/>
      <c r="C150" s="474"/>
      <c r="D150" s="475"/>
      <c r="E150" s="475" t="s">
        <v>580</v>
      </c>
      <c r="F150" s="477"/>
      <c r="G150" s="478"/>
      <c r="H150" s="478"/>
      <c r="I150" s="478"/>
      <c r="J150" s="478"/>
      <c r="K150" s="478"/>
      <c r="L150" s="479"/>
    </row>
    <row r="151" spans="1:12">
      <c r="A151" s="590"/>
      <c r="B151" s="593"/>
      <c r="C151" s="474"/>
      <c r="D151" s="475"/>
      <c r="E151" s="475" t="s">
        <v>582</v>
      </c>
      <c r="F151" s="477"/>
      <c r="G151" s="478"/>
      <c r="H151" s="478"/>
      <c r="I151" s="478"/>
      <c r="J151" s="478"/>
      <c r="K151" s="478"/>
      <c r="L151" s="479"/>
    </row>
    <row r="152" spans="1:12">
      <c r="A152" s="590"/>
      <c r="B152" s="593"/>
      <c r="C152" s="474"/>
      <c r="D152" s="475"/>
      <c r="E152" s="475" t="s">
        <v>579</v>
      </c>
      <c r="F152" s="477"/>
      <c r="G152" s="478"/>
      <c r="H152" s="478"/>
      <c r="I152" s="478"/>
      <c r="J152" s="478"/>
      <c r="K152" s="478"/>
      <c r="L152" s="479"/>
    </row>
    <row r="153" spans="1:12">
      <c r="A153" s="590"/>
      <c r="B153" s="593"/>
      <c r="C153" s="474" t="s">
        <v>630</v>
      </c>
      <c r="D153" s="475"/>
      <c r="E153" s="475"/>
      <c r="F153" s="477"/>
      <c r="G153" s="478"/>
      <c r="H153" s="478"/>
      <c r="I153" s="478"/>
      <c r="J153" s="478"/>
      <c r="K153" s="478"/>
      <c r="L153" s="479"/>
    </row>
    <row r="154" spans="1:12">
      <c r="A154" s="590"/>
      <c r="B154" s="593"/>
      <c r="C154" s="474"/>
      <c r="D154" s="475" t="s">
        <v>630</v>
      </c>
      <c r="E154" s="475"/>
      <c r="F154" s="477"/>
      <c r="G154" s="478"/>
      <c r="H154" s="478"/>
      <c r="I154" s="478"/>
      <c r="J154" s="478"/>
      <c r="K154" s="478"/>
      <c r="L154" s="479"/>
    </row>
    <row r="155" spans="1:12">
      <c r="A155" s="590"/>
      <c r="B155" s="593"/>
      <c r="C155" s="474" t="s">
        <v>631</v>
      </c>
      <c r="D155" s="476"/>
      <c r="E155" s="476"/>
      <c r="F155" s="477"/>
      <c r="G155" s="478"/>
      <c r="H155" s="478"/>
      <c r="I155" s="478"/>
      <c r="J155" s="478"/>
      <c r="K155" s="478"/>
      <c r="L155" s="479"/>
    </row>
    <row r="156" spans="1:12">
      <c r="A156" s="590"/>
      <c r="B156" s="593"/>
      <c r="C156" s="474" t="s">
        <v>632</v>
      </c>
      <c r="D156" s="475"/>
      <c r="E156" s="475"/>
      <c r="F156" s="477"/>
      <c r="G156" s="478"/>
      <c r="H156" s="478"/>
      <c r="I156" s="478"/>
      <c r="J156" s="478"/>
      <c r="K156" s="478"/>
      <c r="L156" s="479"/>
    </row>
    <row r="157" spans="1:12">
      <c r="A157" s="590"/>
      <c r="B157" s="593"/>
      <c r="C157" s="474" t="s">
        <v>633</v>
      </c>
      <c r="D157" s="476"/>
      <c r="E157" s="476"/>
      <c r="F157" s="477"/>
      <c r="G157" s="478"/>
      <c r="H157" s="478"/>
      <c r="I157" s="478"/>
      <c r="J157" s="478"/>
      <c r="K157" s="478"/>
      <c r="L157" s="479"/>
    </row>
    <row r="158" spans="1:12">
      <c r="A158" s="590"/>
      <c r="B158" s="593"/>
      <c r="C158" s="474" t="s">
        <v>213</v>
      </c>
      <c r="D158" s="475"/>
      <c r="E158" s="475"/>
      <c r="F158" s="477"/>
      <c r="G158" s="478"/>
      <c r="H158" s="478"/>
      <c r="I158" s="478"/>
      <c r="J158" s="478"/>
      <c r="K158" s="478"/>
      <c r="L158" s="479"/>
    </row>
    <row r="159" spans="1:12">
      <c r="A159" s="590"/>
      <c r="B159" s="593"/>
      <c r="C159" s="474"/>
      <c r="D159" s="475" t="s">
        <v>634</v>
      </c>
      <c r="E159" s="475"/>
      <c r="F159" s="477"/>
      <c r="G159" s="478"/>
      <c r="H159" s="478"/>
      <c r="I159" s="478"/>
      <c r="J159" s="478"/>
      <c r="K159" s="478"/>
      <c r="L159" s="479"/>
    </row>
    <row r="160" spans="1:12">
      <c r="A160" s="590"/>
      <c r="B160" s="593"/>
      <c r="C160" s="474"/>
      <c r="D160" s="475" t="s">
        <v>635</v>
      </c>
      <c r="E160" s="476"/>
      <c r="F160" s="477"/>
      <c r="G160" s="478"/>
      <c r="H160" s="478"/>
      <c r="I160" s="478"/>
      <c r="J160" s="478"/>
      <c r="K160" s="478"/>
      <c r="L160" s="479"/>
    </row>
    <row r="161" spans="1:12">
      <c r="A161" s="590"/>
      <c r="B161" s="593"/>
      <c r="C161" s="474"/>
      <c r="D161" s="475" t="s">
        <v>636</v>
      </c>
      <c r="E161" s="475"/>
      <c r="F161" s="477"/>
      <c r="G161" s="478"/>
      <c r="H161" s="478"/>
      <c r="I161" s="478"/>
      <c r="J161" s="478"/>
      <c r="K161" s="478"/>
      <c r="L161" s="479"/>
    </row>
    <row r="162" spans="1:12">
      <c r="A162" s="590"/>
      <c r="B162" s="593"/>
      <c r="C162" s="474" t="s">
        <v>637</v>
      </c>
      <c r="D162" s="476"/>
      <c r="E162" s="476"/>
      <c r="F162" s="477"/>
      <c r="G162" s="478"/>
      <c r="H162" s="478"/>
      <c r="I162" s="478"/>
      <c r="J162" s="478"/>
      <c r="K162" s="478"/>
      <c r="L162" s="479"/>
    </row>
    <row r="163" spans="1:12">
      <c r="A163" s="590"/>
      <c r="B163" s="593"/>
      <c r="C163" s="474"/>
      <c r="D163" s="475" t="s">
        <v>638</v>
      </c>
      <c r="E163" s="475"/>
      <c r="F163" s="477"/>
      <c r="G163" s="478"/>
      <c r="H163" s="478"/>
      <c r="I163" s="478"/>
      <c r="J163" s="478"/>
      <c r="K163" s="478"/>
      <c r="L163" s="479"/>
    </row>
    <row r="164" spans="1:12">
      <c r="A164" s="590"/>
      <c r="B164" s="593"/>
      <c r="C164" s="474"/>
      <c r="D164" s="475" t="s">
        <v>639</v>
      </c>
      <c r="E164" s="476"/>
      <c r="F164" s="477"/>
      <c r="G164" s="478"/>
      <c r="H164" s="478"/>
      <c r="I164" s="478"/>
      <c r="J164" s="478"/>
      <c r="K164" s="478"/>
      <c r="L164" s="479"/>
    </row>
    <row r="165" spans="1:12">
      <c r="A165" s="590"/>
      <c r="B165" s="593"/>
      <c r="C165" s="474"/>
      <c r="D165" s="475" t="s">
        <v>640</v>
      </c>
      <c r="E165" s="475"/>
      <c r="F165" s="477"/>
      <c r="G165" s="478"/>
      <c r="H165" s="478"/>
      <c r="I165" s="478"/>
      <c r="J165" s="478"/>
      <c r="K165" s="478"/>
      <c r="L165" s="479"/>
    </row>
    <row r="166" spans="1:12">
      <c r="A166" s="590"/>
      <c r="B166" s="594"/>
      <c r="C166" s="486" t="s">
        <v>641</v>
      </c>
      <c r="D166" s="487"/>
      <c r="E166" s="487"/>
      <c r="F166" s="488"/>
      <c r="G166" s="489"/>
      <c r="H166" s="489"/>
      <c r="I166" s="489"/>
      <c r="J166" s="489"/>
      <c r="K166" s="489"/>
      <c r="L166" s="490"/>
    </row>
    <row r="167" spans="1:12">
      <c r="A167" s="590"/>
      <c r="B167" s="596" t="s">
        <v>642</v>
      </c>
      <c r="C167" s="474" t="s">
        <v>643</v>
      </c>
      <c r="D167" s="476"/>
      <c r="E167" s="476"/>
      <c r="F167" s="477"/>
      <c r="G167" s="478"/>
      <c r="H167" s="478"/>
      <c r="I167" s="478"/>
      <c r="J167" s="478"/>
      <c r="K167" s="478"/>
      <c r="L167" s="479"/>
    </row>
    <row r="168" spans="1:12">
      <c r="A168" s="590"/>
      <c r="B168" s="597"/>
      <c r="C168" s="474"/>
      <c r="D168" s="475" t="s">
        <v>644</v>
      </c>
      <c r="E168" s="475"/>
      <c r="F168" s="477"/>
      <c r="G168" s="478"/>
      <c r="H168" s="478"/>
      <c r="I168" s="478"/>
      <c r="J168" s="478"/>
      <c r="K168" s="478"/>
      <c r="L168" s="479"/>
    </row>
    <row r="169" spans="1:12">
      <c r="A169" s="590"/>
      <c r="B169" s="597"/>
      <c r="C169" s="474"/>
      <c r="D169" s="475" t="s">
        <v>645</v>
      </c>
      <c r="E169" s="475"/>
      <c r="F169" s="477"/>
      <c r="G169" s="478"/>
      <c r="H169" s="478"/>
      <c r="I169" s="478"/>
      <c r="J169" s="478"/>
      <c r="K169" s="478"/>
      <c r="L169" s="479"/>
    </row>
    <row r="170" spans="1:12">
      <c r="A170" s="590"/>
      <c r="B170" s="597"/>
      <c r="C170" s="474"/>
      <c r="D170" s="475" t="s">
        <v>646</v>
      </c>
      <c r="E170" s="475"/>
      <c r="F170" s="477"/>
      <c r="G170" s="478"/>
      <c r="H170" s="478"/>
      <c r="I170" s="478"/>
      <c r="J170" s="478"/>
      <c r="K170" s="478"/>
      <c r="L170" s="479"/>
    </row>
    <row r="171" spans="1:12">
      <c r="A171" s="590"/>
      <c r="B171" s="597"/>
      <c r="C171" s="474"/>
      <c r="D171" s="475" t="s">
        <v>647</v>
      </c>
      <c r="E171" s="475"/>
      <c r="F171" s="477"/>
      <c r="G171" s="478"/>
      <c r="H171" s="478"/>
      <c r="I171" s="478"/>
      <c r="J171" s="478"/>
      <c r="K171" s="478"/>
      <c r="L171" s="479"/>
    </row>
    <row r="172" spans="1:12">
      <c r="A172" s="590"/>
      <c r="B172" s="597"/>
      <c r="C172" s="474"/>
      <c r="D172" s="475" t="s">
        <v>648</v>
      </c>
      <c r="E172" s="475"/>
      <c r="F172" s="477"/>
      <c r="G172" s="478"/>
      <c r="H172" s="478"/>
      <c r="I172" s="478"/>
      <c r="J172" s="478"/>
      <c r="K172" s="478"/>
      <c r="L172" s="479"/>
    </row>
    <row r="173" spans="1:12">
      <c r="A173" s="590"/>
      <c r="B173" s="597"/>
      <c r="C173" s="474"/>
      <c r="D173" s="475" t="s">
        <v>649</v>
      </c>
      <c r="E173" s="475"/>
      <c r="F173" s="477"/>
      <c r="G173" s="478"/>
      <c r="H173" s="478"/>
      <c r="I173" s="478"/>
      <c r="J173" s="478"/>
      <c r="K173" s="478"/>
      <c r="L173" s="479"/>
    </row>
    <row r="174" spans="1:12">
      <c r="A174" s="590"/>
      <c r="B174" s="597"/>
      <c r="C174" s="474"/>
      <c r="D174" s="475" t="s">
        <v>650</v>
      </c>
      <c r="E174" s="475"/>
      <c r="F174" s="477"/>
      <c r="G174" s="478"/>
      <c r="H174" s="478"/>
      <c r="I174" s="478"/>
      <c r="J174" s="478"/>
      <c r="K174" s="478"/>
      <c r="L174" s="479"/>
    </row>
    <row r="175" spans="1:12">
      <c r="A175" s="590"/>
      <c r="B175" s="597"/>
      <c r="C175" s="474" t="s">
        <v>651</v>
      </c>
      <c r="D175" s="476"/>
      <c r="E175" s="476"/>
      <c r="F175" s="477"/>
      <c r="G175" s="478"/>
      <c r="H175" s="478"/>
      <c r="I175" s="478"/>
      <c r="J175" s="478"/>
      <c r="K175" s="478"/>
      <c r="L175" s="479"/>
    </row>
    <row r="176" spans="1:12">
      <c r="A176" s="590"/>
      <c r="B176" s="597"/>
      <c r="C176" s="474"/>
      <c r="D176" s="475" t="s">
        <v>652</v>
      </c>
      <c r="E176" s="475"/>
      <c r="F176" s="477"/>
      <c r="G176" s="478"/>
      <c r="H176" s="478"/>
      <c r="I176" s="478"/>
      <c r="J176" s="478"/>
      <c r="K176" s="478"/>
      <c r="L176" s="479"/>
    </row>
    <row r="177" spans="1:12">
      <c r="A177" s="590"/>
      <c r="B177" s="597"/>
      <c r="C177" s="474"/>
      <c r="D177" s="475" t="s">
        <v>653</v>
      </c>
      <c r="E177" s="475"/>
      <c r="F177" s="477"/>
      <c r="G177" s="478"/>
      <c r="H177" s="478"/>
      <c r="I177" s="478"/>
      <c r="J177" s="478"/>
      <c r="K177" s="478"/>
      <c r="L177" s="479"/>
    </row>
    <row r="178" spans="1:12">
      <c r="A178" s="590"/>
      <c r="B178" s="597"/>
      <c r="C178" s="474"/>
      <c r="D178" s="475" t="s">
        <v>654</v>
      </c>
      <c r="E178" s="475"/>
      <c r="F178" s="477"/>
      <c r="G178" s="478"/>
      <c r="H178" s="478"/>
      <c r="I178" s="478"/>
      <c r="J178" s="478"/>
      <c r="K178" s="478"/>
      <c r="L178" s="479"/>
    </row>
    <row r="179" spans="1:12">
      <c r="A179" s="590"/>
      <c r="B179" s="597"/>
      <c r="C179" s="474"/>
      <c r="D179" s="475" t="s">
        <v>655</v>
      </c>
      <c r="E179" s="475"/>
      <c r="F179" s="477"/>
      <c r="G179" s="478"/>
      <c r="H179" s="478"/>
      <c r="I179" s="478"/>
      <c r="J179" s="478"/>
      <c r="K179" s="478"/>
      <c r="L179" s="479"/>
    </row>
    <row r="180" spans="1:12">
      <c r="A180" s="590"/>
      <c r="B180" s="597"/>
      <c r="C180" s="474"/>
      <c r="D180" s="475" t="s">
        <v>656</v>
      </c>
      <c r="E180" s="475"/>
      <c r="F180" s="477"/>
      <c r="G180" s="478"/>
      <c r="H180" s="478"/>
      <c r="I180" s="478"/>
      <c r="J180" s="478"/>
      <c r="K180" s="478"/>
      <c r="L180" s="479"/>
    </row>
    <row r="181" spans="1:12">
      <c r="A181" s="590"/>
      <c r="B181" s="597"/>
      <c r="C181" s="474"/>
      <c r="D181" s="475" t="s">
        <v>657</v>
      </c>
      <c r="E181" s="475"/>
      <c r="F181" s="477"/>
      <c r="G181" s="478"/>
      <c r="H181" s="478"/>
      <c r="I181" s="478"/>
      <c r="J181" s="478"/>
      <c r="K181" s="478"/>
      <c r="L181" s="479"/>
    </row>
    <row r="182" spans="1:12">
      <c r="A182" s="590"/>
      <c r="B182" s="597"/>
      <c r="C182" s="474"/>
      <c r="D182" s="475" t="s">
        <v>658</v>
      </c>
      <c r="E182" s="475"/>
      <c r="F182" s="477"/>
      <c r="G182" s="478"/>
      <c r="H182" s="478"/>
      <c r="I182" s="478"/>
      <c r="J182" s="478"/>
      <c r="K182" s="478"/>
      <c r="L182" s="479"/>
    </row>
    <row r="183" spans="1:12">
      <c r="A183" s="590"/>
      <c r="B183" s="597"/>
      <c r="C183" s="474"/>
      <c r="D183" s="475" t="s">
        <v>659</v>
      </c>
      <c r="E183" s="475"/>
      <c r="F183" s="477"/>
      <c r="G183" s="478"/>
      <c r="H183" s="478"/>
      <c r="I183" s="478"/>
      <c r="J183" s="478"/>
      <c r="K183" s="478"/>
      <c r="L183" s="479"/>
    </row>
    <row r="184" spans="1:12">
      <c r="A184" s="590"/>
      <c r="B184" s="597"/>
      <c r="C184" s="474"/>
      <c r="D184" s="475" t="s">
        <v>660</v>
      </c>
      <c r="E184" s="475"/>
      <c r="F184" s="477"/>
      <c r="G184" s="478"/>
      <c r="H184" s="478"/>
      <c r="I184" s="478"/>
      <c r="J184" s="478"/>
      <c r="K184" s="478"/>
      <c r="L184" s="479"/>
    </row>
    <row r="185" spans="1:12">
      <c r="A185" s="590"/>
      <c r="B185" s="597"/>
      <c r="C185" s="474"/>
      <c r="D185" s="475" t="s">
        <v>661</v>
      </c>
      <c r="E185" s="475"/>
      <c r="F185" s="477"/>
      <c r="G185" s="478"/>
      <c r="H185" s="478"/>
      <c r="I185" s="478"/>
      <c r="J185" s="478"/>
      <c r="K185" s="478"/>
      <c r="L185" s="479"/>
    </row>
    <row r="186" spans="1:12">
      <c r="A186" s="590"/>
      <c r="B186" s="597"/>
      <c r="C186" s="474"/>
      <c r="D186" s="475" t="s">
        <v>662</v>
      </c>
      <c r="E186" s="475"/>
      <c r="F186" s="477"/>
      <c r="G186" s="478"/>
      <c r="H186" s="478"/>
      <c r="I186" s="478"/>
      <c r="J186" s="478"/>
      <c r="K186" s="478"/>
      <c r="L186" s="479"/>
    </row>
    <row r="187" spans="1:12">
      <c r="A187" s="590"/>
      <c r="B187" s="597"/>
      <c r="C187" s="474"/>
      <c r="D187" s="475" t="s">
        <v>663</v>
      </c>
      <c r="E187" s="475"/>
      <c r="F187" s="477"/>
      <c r="G187" s="478"/>
      <c r="H187" s="478"/>
      <c r="I187" s="478"/>
      <c r="J187" s="478"/>
      <c r="K187" s="478"/>
      <c r="L187" s="479"/>
    </row>
    <row r="188" spans="1:12">
      <c r="A188" s="590"/>
      <c r="B188" s="597"/>
      <c r="C188" s="474"/>
      <c r="D188" s="475" t="s">
        <v>664</v>
      </c>
      <c r="E188" s="475"/>
      <c r="F188" s="477"/>
      <c r="G188" s="478"/>
      <c r="H188" s="478"/>
      <c r="I188" s="478"/>
      <c r="J188" s="478"/>
      <c r="K188" s="478"/>
      <c r="L188" s="479"/>
    </row>
    <row r="189" spans="1:12">
      <c r="A189" s="590"/>
      <c r="B189" s="597"/>
      <c r="C189" s="474"/>
      <c r="D189" s="475" t="s">
        <v>665</v>
      </c>
      <c r="E189" s="475"/>
      <c r="F189" s="477"/>
      <c r="G189" s="478"/>
      <c r="H189" s="478"/>
      <c r="I189" s="478"/>
      <c r="J189" s="478"/>
      <c r="K189" s="478"/>
      <c r="L189" s="479"/>
    </row>
    <row r="190" spans="1:12">
      <c r="A190" s="590"/>
      <c r="B190" s="597"/>
      <c r="C190" s="474"/>
      <c r="D190" s="475" t="s">
        <v>666</v>
      </c>
      <c r="E190" s="475"/>
      <c r="F190" s="477"/>
      <c r="G190" s="478"/>
      <c r="H190" s="478"/>
      <c r="I190" s="478"/>
      <c r="J190" s="478"/>
      <c r="K190" s="478"/>
      <c r="L190" s="479"/>
    </row>
    <row r="191" spans="1:12">
      <c r="A191" s="590"/>
      <c r="B191" s="597"/>
      <c r="C191" s="474"/>
      <c r="D191" s="475" t="s">
        <v>667</v>
      </c>
      <c r="E191" s="475"/>
      <c r="F191" s="477"/>
      <c r="G191" s="478"/>
      <c r="H191" s="478"/>
      <c r="I191" s="478"/>
      <c r="J191" s="478"/>
      <c r="K191" s="478"/>
      <c r="L191" s="479"/>
    </row>
    <row r="192" spans="1:12">
      <c r="A192" s="590"/>
      <c r="B192" s="597"/>
      <c r="C192" s="474"/>
      <c r="D192" s="475" t="s">
        <v>668</v>
      </c>
      <c r="E192" s="475"/>
      <c r="F192" s="477"/>
      <c r="G192" s="478"/>
      <c r="H192" s="478"/>
      <c r="I192" s="478"/>
      <c r="J192" s="478"/>
      <c r="K192" s="478"/>
      <c r="L192" s="479"/>
    </row>
    <row r="193" spans="1:12">
      <c r="A193" s="590"/>
      <c r="B193" s="597"/>
      <c r="C193" s="474"/>
      <c r="D193" s="475" t="s">
        <v>669</v>
      </c>
      <c r="E193" s="475"/>
      <c r="F193" s="477"/>
      <c r="G193" s="478"/>
      <c r="H193" s="478"/>
      <c r="I193" s="478"/>
      <c r="J193" s="478"/>
      <c r="K193" s="478"/>
      <c r="L193" s="479"/>
    </row>
    <row r="194" spans="1:12">
      <c r="A194" s="590"/>
      <c r="B194" s="597"/>
      <c r="C194" s="474"/>
      <c r="D194" s="475" t="s">
        <v>670</v>
      </c>
      <c r="E194" s="475"/>
      <c r="F194" s="477"/>
      <c r="G194" s="478"/>
      <c r="H194" s="478"/>
      <c r="I194" s="478"/>
      <c r="J194" s="478"/>
      <c r="K194" s="478"/>
      <c r="L194" s="479"/>
    </row>
    <row r="195" spans="1:12">
      <c r="A195" s="590"/>
      <c r="B195" s="597"/>
      <c r="C195" s="474"/>
      <c r="D195" s="475" t="s">
        <v>671</v>
      </c>
      <c r="E195" s="475"/>
      <c r="F195" s="477"/>
      <c r="G195" s="478"/>
      <c r="H195" s="478"/>
      <c r="I195" s="478"/>
      <c r="J195" s="478"/>
      <c r="K195" s="478"/>
      <c r="L195" s="479"/>
    </row>
    <row r="196" spans="1:12">
      <c r="A196" s="590"/>
      <c r="B196" s="597"/>
      <c r="C196" s="474"/>
      <c r="D196" s="475" t="s">
        <v>672</v>
      </c>
      <c r="E196" s="475"/>
      <c r="F196" s="477"/>
      <c r="G196" s="478"/>
      <c r="H196" s="478"/>
      <c r="I196" s="478"/>
      <c r="J196" s="478"/>
      <c r="K196" s="478"/>
      <c r="L196" s="479"/>
    </row>
    <row r="197" spans="1:12">
      <c r="A197" s="590"/>
      <c r="B197" s="597"/>
      <c r="C197" s="474"/>
      <c r="D197" s="475" t="s">
        <v>673</v>
      </c>
      <c r="E197" s="475"/>
      <c r="F197" s="477"/>
      <c r="G197" s="478"/>
      <c r="H197" s="478"/>
      <c r="I197" s="478"/>
      <c r="J197" s="478"/>
      <c r="K197" s="478"/>
      <c r="L197" s="479"/>
    </row>
    <row r="198" spans="1:12">
      <c r="A198" s="590"/>
      <c r="B198" s="597"/>
      <c r="C198" s="474"/>
      <c r="D198" s="475" t="s">
        <v>674</v>
      </c>
      <c r="E198" s="475"/>
      <c r="F198" s="477"/>
      <c r="G198" s="478"/>
      <c r="H198" s="478"/>
      <c r="I198" s="478"/>
      <c r="J198" s="478"/>
      <c r="K198" s="478"/>
      <c r="L198" s="479"/>
    </row>
    <row r="199" spans="1:12">
      <c r="A199" s="590"/>
      <c r="B199" s="597"/>
      <c r="C199" s="474" t="s">
        <v>675</v>
      </c>
      <c r="D199" s="476"/>
      <c r="E199" s="476"/>
      <c r="F199" s="477"/>
      <c r="G199" s="478"/>
      <c r="H199" s="478"/>
      <c r="I199" s="478"/>
      <c r="J199" s="478"/>
      <c r="K199" s="478"/>
      <c r="L199" s="479"/>
    </row>
    <row r="200" spans="1:12">
      <c r="A200" s="590"/>
      <c r="B200" s="597"/>
      <c r="C200" s="474"/>
      <c r="D200" s="475" t="s">
        <v>676</v>
      </c>
      <c r="E200" s="475"/>
      <c r="F200" s="477"/>
      <c r="G200" s="478"/>
      <c r="H200" s="478"/>
      <c r="I200" s="478"/>
      <c r="J200" s="478"/>
      <c r="K200" s="478"/>
      <c r="L200" s="479"/>
    </row>
    <row r="201" spans="1:12">
      <c r="A201" s="590"/>
      <c r="B201" s="597"/>
      <c r="C201" s="474"/>
      <c r="D201" s="475" t="s">
        <v>677</v>
      </c>
      <c r="E201" s="475"/>
      <c r="F201" s="477"/>
      <c r="G201" s="478"/>
      <c r="H201" s="478"/>
      <c r="I201" s="478"/>
      <c r="J201" s="478"/>
      <c r="K201" s="478"/>
      <c r="L201" s="479"/>
    </row>
    <row r="202" spans="1:12">
      <c r="A202" s="590"/>
      <c r="B202" s="597"/>
      <c r="C202" s="474"/>
      <c r="D202" s="475" t="s">
        <v>678</v>
      </c>
      <c r="E202" s="475"/>
      <c r="F202" s="477"/>
      <c r="G202" s="478"/>
      <c r="H202" s="478"/>
      <c r="I202" s="478"/>
      <c r="J202" s="478"/>
      <c r="K202" s="478"/>
      <c r="L202" s="479"/>
    </row>
    <row r="203" spans="1:12">
      <c r="A203" s="590"/>
      <c r="B203" s="597"/>
      <c r="C203" s="474"/>
      <c r="D203" s="475" t="s">
        <v>679</v>
      </c>
      <c r="E203" s="475"/>
      <c r="F203" s="477"/>
      <c r="G203" s="478"/>
      <c r="H203" s="478"/>
      <c r="I203" s="478"/>
      <c r="J203" s="478"/>
      <c r="K203" s="478"/>
      <c r="L203" s="479"/>
    </row>
    <row r="204" spans="1:12">
      <c r="A204" s="590"/>
      <c r="B204" s="597"/>
      <c r="C204" s="474"/>
      <c r="D204" s="475" t="s">
        <v>680</v>
      </c>
      <c r="E204" s="475"/>
      <c r="F204" s="477"/>
      <c r="G204" s="478"/>
      <c r="H204" s="478"/>
      <c r="I204" s="478"/>
      <c r="J204" s="478"/>
      <c r="K204" s="478"/>
      <c r="L204" s="479"/>
    </row>
    <row r="205" spans="1:12">
      <c r="A205" s="590"/>
      <c r="B205" s="597"/>
      <c r="C205" s="474"/>
      <c r="D205" s="475" t="s">
        <v>681</v>
      </c>
      <c r="E205" s="475"/>
      <c r="F205" s="477"/>
      <c r="G205" s="478"/>
      <c r="H205" s="478"/>
      <c r="I205" s="478"/>
      <c r="J205" s="478"/>
      <c r="K205" s="478"/>
      <c r="L205" s="479"/>
    </row>
    <row r="206" spans="1:12">
      <c r="A206" s="590"/>
      <c r="B206" s="597"/>
      <c r="C206" s="474"/>
      <c r="D206" s="475" t="s">
        <v>663</v>
      </c>
      <c r="E206" s="475"/>
      <c r="F206" s="477"/>
      <c r="G206" s="478"/>
      <c r="H206" s="478"/>
      <c r="I206" s="478"/>
      <c r="J206" s="478"/>
      <c r="K206" s="478"/>
      <c r="L206" s="479"/>
    </row>
    <row r="207" spans="1:12">
      <c r="A207" s="590"/>
      <c r="B207" s="597"/>
      <c r="C207" s="474"/>
      <c r="D207" s="475" t="s">
        <v>664</v>
      </c>
      <c r="E207" s="475"/>
      <c r="F207" s="477"/>
      <c r="G207" s="478"/>
      <c r="H207" s="478"/>
      <c r="I207" s="478"/>
      <c r="J207" s="478"/>
      <c r="K207" s="478"/>
      <c r="L207" s="479"/>
    </row>
    <row r="208" spans="1:12">
      <c r="A208" s="590"/>
      <c r="B208" s="597"/>
      <c r="C208" s="474"/>
      <c r="D208" s="475" t="s">
        <v>682</v>
      </c>
      <c r="E208" s="475"/>
      <c r="F208" s="477"/>
      <c r="G208" s="478"/>
      <c r="H208" s="478"/>
      <c r="I208" s="478"/>
      <c r="J208" s="478"/>
      <c r="K208" s="478"/>
      <c r="L208" s="479"/>
    </row>
    <row r="209" spans="1:12">
      <c r="A209" s="590"/>
      <c r="B209" s="597"/>
      <c r="C209" s="474"/>
      <c r="D209" s="475" t="s">
        <v>683</v>
      </c>
      <c r="E209" s="475"/>
      <c r="F209" s="477"/>
      <c r="G209" s="478"/>
      <c r="H209" s="478"/>
      <c r="I209" s="478"/>
      <c r="J209" s="478"/>
      <c r="K209" s="478"/>
      <c r="L209" s="479"/>
    </row>
    <row r="210" spans="1:12">
      <c r="A210" s="590"/>
      <c r="B210" s="597"/>
      <c r="C210" s="474"/>
      <c r="D210" s="475" t="s">
        <v>684</v>
      </c>
      <c r="E210" s="475"/>
      <c r="F210" s="477"/>
      <c r="G210" s="478"/>
      <c r="H210" s="478"/>
      <c r="I210" s="478"/>
      <c r="J210" s="478"/>
      <c r="K210" s="478"/>
      <c r="L210" s="479"/>
    </row>
    <row r="211" spans="1:12">
      <c r="A211" s="590"/>
      <c r="B211" s="597"/>
      <c r="C211" s="474"/>
      <c r="D211" s="475" t="s">
        <v>685</v>
      </c>
      <c r="E211" s="475"/>
      <c r="F211" s="477"/>
      <c r="G211" s="478"/>
      <c r="H211" s="478"/>
      <c r="I211" s="478"/>
      <c r="J211" s="478"/>
      <c r="K211" s="478"/>
      <c r="L211" s="479"/>
    </row>
    <row r="212" spans="1:12">
      <c r="A212" s="590"/>
      <c r="B212" s="597"/>
      <c r="C212" s="474"/>
      <c r="D212" s="475" t="s">
        <v>686</v>
      </c>
      <c r="E212" s="475"/>
      <c r="F212" s="477"/>
      <c r="G212" s="478"/>
      <c r="H212" s="478"/>
      <c r="I212" s="478"/>
      <c r="J212" s="478"/>
      <c r="K212" s="478"/>
      <c r="L212" s="479"/>
    </row>
    <row r="213" spans="1:12">
      <c r="A213" s="590"/>
      <c r="B213" s="597"/>
      <c r="C213" s="474"/>
      <c r="D213" s="475" t="s">
        <v>687</v>
      </c>
      <c r="E213" s="475"/>
      <c r="F213" s="477"/>
      <c r="G213" s="478"/>
      <c r="H213" s="478"/>
      <c r="I213" s="478"/>
      <c r="J213" s="478"/>
      <c r="K213" s="478"/>
      <c r="L213" s="479"/>
    </row>
    <row r="214" spans="1:12">
      <c r="A214" s="590"/>
      <c r="B214" s="597"/>
      <c r="C214" s="474"/>
      <c r="D214" s="475" t="s">
        <v>666</v>
      </c>
      <c r="E214" s="475"/>
      <c r="F214" s="477"/>
      <c r="G214" s="478"/>
      <c r="H214" s="478"/>
      <c r="I214" s="478"/>
      <c r="J214" s="478"/>
      <c r="K214" s="478"/>
      <c r="L214" s="479"/>
    </row>
    <row r="215" spans="1:12">
      <c r="A215" s="590"/>
      <c r="B215" s="597"/>
      <c r="C215" s="474"/>
      <c r="D215" s="475" t="s">
        <v>667</v>
      </c>
      <c r="E215" s="475"/>
      <c r="F215" s="477"/>
      <c r="G215" s="478"/>
      <c r="H215" s="478"/>
      <c r="I215" s="478"/>
      <c r="J215" s="478"/>
      <c r="K215" s="478"/>
      <c r="L215" s="479"/>
    </row>
    <row r="216" spans="1:12">
      <c r="A216" s="590"/>
      <c r="B216" s="597"/>
      <c r="C216" s="474"/>
      <c r="D216" s="475" t="s">
        <v>688</v>
      </c>
      <c r="E216" s="475"/>
      <c r="F216" s="477"/>
      <c r="G216" s="478"/>
      <c r="H216" s="478"/>
      <c r="I216" s="478"/>
      <c r="J216" s="478"/>
      <c r="K216" s="478"/>
      <c r="L216" s="479"/>
    </row>
    <row r="217" spans="1:12">
      <c r="A217" s="590"/>
      <c r="B217" s="597"/>
      <c r="C217" s="474"/>
      <c r="D217" s="475" t="s">
        <v>689</v>
      </c>
      <c r="E217" s="475"/>
      <c r="F217" s="477"/>
      <c r="G217" s="478"/>
      <c r="H217" s="478"/>
      <c r="I217" s="478"/>
      <c r="J217" s="478"/>
      <c r="K217" s="478"/>
      <c r="L217" s="479"/>
    </row>
    <row r="218" spans="1:12">
      <c r="A218" s="590"/>
      <c r="B218" s="597"/>
      <c r="C218" s="474"/>
      <c r="D218" s="475" t="s">
        <v>690</v>
      </c>
      <c r="E218" s="475"/>
      <c r="F218" s="477"/>
      <c r="G218" s="478"/>
      <c r="H218" s="478"/>
      <c r="I218" s="478"/>
      <c r="J218" s="478"/>
      <c r="K218" s="478"/>
      <c r="L218" s="479"/>
    </row>
    <row r="219" spans="1:12">
      <c r="A219" s="590"/>
      <c r="B219" s="597"/>
      <c r="C219" s="474"/>
      <c r="D219" s="475" t="s">
        <v>691</v>
      </c>
      <c r="E219" s="475"/>
      <c r="F219" s="477"/>
      <c r="G219" s="478"/>
      <c r="H219" s="478"/>
      <c r="I219" s="478"/>
      <c r="J219" s="478"/>
      <c r="K219" s="478"/>
      <c r="L219" s="479"/>
    </row>
    <row r="220" spans="1:12">
      <c r="A220" s="590"/>
      <c r="B220" s="597"/>
      <c r="C220" s="474"/>
      <c r="D220" s="475" t="s">
        <v>692</v>
      </c>
      <c r="E220" s="475"/>
      <c r="F220" s="477"/>
      <c r="G220" s="478"/>
      <c r="H220" s="478"/>
      <c r="I220" s="478"/>
      <c r="J220" s="478"/>
      <c r="K220" s="478"/>
      <c r="L220" s="479"/>
    </row>
    <row r="221" spans="1:12">
      <c r="A221" s="590"/>
      <c r="B221" s="597"/>
      <c r="C221" s="474"/>
      <c r="D221" s="475" t="s">
        <v>673</v>
      </c>
      <c r="E221" s="475"/>
      <c r="F221" s="477"/>
      <c r="G221" s="478"/>
      <c r="H221" s="478"/>
      <c r="I221" s="478"/>
      <c r="J221" s="478"/>
      <c r="K221" s="478"/>
      <c r="L221" s="479"/>
    </row>
    <row r="222" spans="1:12" ht="13.5" customHeight="1">
      <c r="A222" s="590"/>
      <c r="B222" s="597"/>
      <c r="C222" s="474"/>
      <c r="D222" s="475" t="s">
        <v>674</v>
      </c>
      <c r="E222" s="475"/>
      <c r="F222" s="477"/>
      <c r="G222" s="478"/>
      <c r="H222" s="478"/>
      <c r="I222" s="478"/>
      <c r="J222" s="478"/>
      <c r="K222" s="478"/>
      <c r="L222" s="479"/>
    </row>
    <row r="223" spans="1:12" ht="13.5" customHeight="1">
      <c r="A223" s="590"/>
      <c r="B223" s="597"/>
      <c r="C223" s="474" t="s">
        <v>693</v>
      </c>
      <c r="D223" s="475"/>
      <c r="E223" s="475"/>
      <c r="F223" s="477"/>
      <c r="G223" s="478"/>
      <c r="H223" s="478"/>
      <c r="I223" s="478"/>
      <c r="J223" s="478"/>
      <c r="K223" s="478"/>
      <c r="L223" s="479"/>
    </row>
    <row r="224" spans="1:12" ht="13.5" customHeight="1">
      <c r="A224" s="590"/>
      <c r="B224" s="597"/>
      <c r="C224" s="474"/>
      <c r="D224" s="475" t="s">
        <v>694</v>
      </c>
      <c r="E224" s="475"/>
      <c r="F224" s="477"/>
      <c r="G224" s="478"/>
      <c r="H224" s="478"/>
      <c r="I224" s="478"/>
      <c r="J224" s="478"/>
      <c r="K224" s="478"/>
      <c r="L224" s="479"/>
    </row>
    <row r="225" spans="1:12" ht="13.5" customHeight="1">
      <c r="A225" s="590"/>
      <c r="B225" s="597"/>
      <c r="C225" s="474"/>
      <c r="D225" s="475" t="s">
        <v>695</v>
      </c>
      <c r="E225" s="475"/>
      <c r="F225" s="477"/>
      <c r="G225" s="478"/>
      <c r="H225" s="478"/>
      <c r="I225" s="478"/>
      <c r="J225" s="478"/>
      <c r="K225" s="478"/>
      <c r="L225" s="479"/>
    </row>
    <row r="226" spans="1:12" ht="13.5" customHeight="1">
      <c r="A226" s="590"/>
      <c r="B226" s="597"/>
      <c r="C226" s="474" t="s">
        <v>696</v>
      </c>
      <c r="D226" s="475"/>
      <c r="E226" s="475"/>
      <c r="F226" s="477"/>
      <c r="G226" s="478"/>
      <c r="H226" s="478"/>
      <c r="I226" s="478"/>
      <c r="J226" s="478"/>
      <c r="K226" s="478"/>
      <c r="L226" s="479"/>
    </row>
    <row r="227" spans="1:12" ht="13.5" customHeight="1">
      <c r="A227" s="590"/>
      <c r="B227" s="597"/>
      <c r="C227" s="474"/>
      <c r="D227" s="475" t="s">
        <v>697</v>
      </c>
      <c r="E227" s="475"/>
      <c r="F227" s="477"/>
      <c r="G227" s="478"/>
      <c r="H227" s="478"/>
      <c r="I227" s="478"/>
      <c r="J227" s="478"/>
      <c r="K227" s="478"/>
      <c r="L227" s="479"/>
    </row>
    <row r="228" spans="1:12" ht="13.5" customHeight="1">
      <c r="A228" s="590"/>
      <c r="B228" s="597"/>
      <c r="C228" s="474" t="s">
        <v>698</v>
      </c>
      <c r="D228" s="475"/>
      <c r="E228" s="475"/>
      <c r="F228" s="477"/>
      <c r="G228" s="478"/>
      <c r="H228" s="478"/>
      <c r="I228" s="478"/>
      <c r="J228" s="478"/>
      <c r="K228" s="478"/>
      <c r="L228" s="479"/>
    </row>
    <row r="229" spans="1:12" ht="13.5" customHeight="1">
      <c r="A229" s="590"/>
      <c r="B229" s="597"/>
      <c r="C229" s="474" t="s">
        <v>699</v>
      </c>
      <c r="D229" s="475"/>
      <c r="E229" s="475"/>
      <c r="F229" s="477"/>
      <c r="G229" s="478"/>
      <c r="H229" s="478"/>
      <c r="I229" s="478"/>
      <c r="J229" s="478"/>
      <c r="K229" s="478"/>
      <c r="L229" s="479"/>
    </row>
    <row r="230" spans="1:12" ht="13.5" customHeight="1">
      <c r="A230" s="590"/>
      <c r="B230" s="597"/>
      <c r="C230" s="474" t="s">
        <v>246</v>
      </c>
      <c r="D230" s="475"/>
      <c r="E230" s="475"/>
      <c r="F230" s="477"/>
      <c r="G230" s="478"/>
      <c r="H230" s="478"/>
      <c r="I230" s="478"/>
      <c r="J230" s="478"/>
      <c r="K230" s="478"/>
      <c r="L230" s="479"/>
    </row>
    <row r="231" spans="1:12" ht="13.5" customHeight="1">
      <c r="A231" s="590"/>
      <c r="B231" s="597"/>
      <c r="C231" s="474" t="s">
        <v>700</v>
      </c>
      <c r="D231" s="475"/>
      <c r="E231" s="475"/>
      <c r="F231" s="477"/>
      <c r="G231" s="478"/>
      <c r="H231" s="478"/>
      <c r="I231" s="478"/>
      <c r="J231" s="478"/>
      <c r="K231" s="478"/>
      <c r="L231" s="479"/>
    </row>
    <row r="232" spans="1:12" ht="13.5" customHeight="1">
      <c r="A232" s="590"/>
      <c r="B232" s="597"/>
      <c r="C232" s="474"/>
      <c r="D232" s="475" t="s">
        <v>701</v>
      </c>
      <c r="E232" s="475"/>
      <c r="F232" s="477"/>
      <c r="G232" s="478"/>
      <c r="H232" s="478"/>
      <c r="I232" s="478"/>
      <c r="J232" s="478"/>
      <c r="K232" s="478"/>
      <c r="L232" s="479"/>
    </row>
    <row r="233" spans="1:12" ht="13.5" customHeight="1">
      <c r="A233" s="590"/>
      <c r="B233" s="597"/>
      <c r="C233" s="474"/>
      <c r="D233" s="475" t="s">
        <v>674</v>
      </c>
      <c r="E233" s="475"/>
      <c r="F233" s="477"/>
      <c r="G233" s="478"/>
      <c r="H233" s="478"/>
      <c r="I233" s="478"/>
      <c r="J233" s="478"/>
      <c r="K233" s="478"/>
      <c r="L233" s="479"/>
    </row>
    <row r="234" spans="1:12">
      <c r="A234" s="590"/>
      <c r="B234" s="597"/>
      <c r="C234" s="474" t="s">
        <v>702</v>
      </c>
      <c r="D234" s="476"/>
      <c r="E234" s="476"/>
      <c r="F234" s="477"/>
      <c r="G234" s="478"/>
      <c r="H234" s="478"/>
      <c r="I234" s="478"/>
      <c r="J234" s="478"/>
      <c r="K234" s="478"/>
      <c r="L234" s="479"/>
    </row>
    <row r="235" spans="1:12">
      <c r="A235" s="590"/>
      <c r="B235" s="597"/>
      <c r="C235" s="474"/>
      <c r="D235" s="475" t="s">
        <v>703</v>
      </c>
      <c r="E235" s="475"/>
      <c r="F235" s="477"/>
      <c r="G235" s="478"/>
      <c r="H235" s="478"/>
      <c r="I235" s="478"/>
      <c r="J235" s="478"/>
      <c r="K235" s="478"/>
      <c r="L235" s="479"/>
    </row>
    <row r="236" spans="1:12">
      <c r="A236" s="590"/>
      <c r="B236" s="597"/>
      <c r="C236" s="474"/>
      <c r="D236" s="475" t="s">
        <v>704</v>
      </c>
      <c r="E236" s="475"/>
      <c r="F236" s="477"/>
      <c r="G236" s="478"/>
      <c r="H236" s="478"/>
      <c r="I236" s="478"/>
      <c r="J236" s="478"/>
      <c r="K236" s="478"/>
      <c r="L236" s="479"/>
    </row>
    <row r="237" spans="1:12">
      <c r="A237" s="590"/>
      <c r="B237" s="597"/>
      <c r="C237" s="474"/>
      <c r="D237" s="475"/>
      <c r="E237" s="475" t="s">
        <v>705</v>
      </c>
      <c r="F237" s="477"/>
      <c r="G237" s="478"/>
      <c r="H237" s="478"/>
      <c r="I237" s="478"/>
      <c r="J237" s="478"/>
      <c r="K237" s="478"/>
      <c r="L237" s="479"/>
    </row>
    <row r="238" spans="1:12">
      <c r="A238" s="590"/>
      <c r="B238" s="597"/>
      <c r="C238" s="474"/>
      <c r="D238" s="475"/>
      <c r="E238" s="475" t="s">
        <v>706</v>
      </c>
      <c r="F238" s="477"/>
      <c r="G238" s="478"/>
      <c r="H238" s="478"/>
      <c r="I238" s="478"/>
      <c r="J238" s="478"/>
      <c r="K238" s="478"/>
      <c r="L238" s="479"/>
    </row>
    <row r="239" spans="1:12">
      <c r="A239" s="590"/>
      <c r="B239" s="597"/>
      <c r="C239" s="474"/>
      <c r="D239" s="475" t="s">
        <v>707</v>
      </c>
      <c r="E239" s="475"/>
      <c r="F239" s="477"/>
      <c r="G239" s="478"/>
      <c r="H239" s="478"/>
      <c r="I239" s="478"/>
      <c r="J239" s="478"/>
      <c r="K239" s="478"/>
      <c r="L239" s="479"/>
    </row>
    <row r="240" spans="1:12">
      <c r="A240" s="590"/>
      <c r="B240" s="597"/>
      <c r="C240" s="491"/>
      <c r="D240" s="492" t="s">
        <v>708</v>
      </c>
      <c r="E240" s="492"/>
      <c r="F240" s="493"/>
      <c r="G240" s="494"/>
      <c r="H240" s="494"/>
      <c r="I240" s="494"/>
      <c r="J240" s="494"/>
      <c r="K240" s="494"/>
      <c r="L240" s="495"/>
    </row>
    <row r="241" spans="1:12">
      <c r="A241" s="590"/>
      <c r="B241" s="598"/>
      <c r="C241" s="496" t="s">
        <v>709</v>
      </c>
      <c r="D241" s="476"/>
      <c r="E241" s="476"/>
      <c r="F241" s="477"/>
      <c r="G241" s="478"/>
      <c r="H241" s="478"/>
      <c r="I241" s="478"/>
      <c r="J241" s="478"/>
      <c r="K241" s="478"/>
      <c r="L241" s="479"/>
    </row>
    <row r="242" spans="1:12">
      <c r="A242" s="591"/>
      <c r="B242" s="497" t="s">
        <v>710</v>
      </c>
      <c r="C242" s="498"/>
      <c r="D242" s="498"/>
      <c r="E242" s="498"/>
      <c r="F242" s="499"/>
      <c r="G242" s="500"/>
      <c r="H242" s="500"/>
      <c r="I242" s="500"/>
      <c r="J242" s="500"/>
      <c r="K242" s="500"/>
      <c r="L242" s="501"/>
    </row>
    <row r="243" spans="1:12">
      <c r="A243" s="589" t="s">
        <v>711</v>
      </c>
      <c r="B243" s="592" t="s">
        <v>206</v>
      </c>
      <c r="C243" s="474" t="s">
        <v>712</v>
      </c>
      <c r="D243" s="476"/>
      <c r="E243" s="476"/>
      <c r="F243" s="477"/>
      <c r="G243" s="478"/>
      <c r="H243" s="478"/>
      <c r="I243" s="478"/>
      <c r="J243" s="478"/>
      <c r="K243" s="478"/>
      <c r="L243" s="479"/>
    </row>
    <row r="244" spans="1:12">
      <c r="A244" s="590"/>
      <c r="B244" s="593"/>
      <c r="C244" s="474"/>
      <c r="D244" s="475" t="s">
        <v>712</v>
      </c>
      <c r="E244" s="475"/>
      <c r="F244" s="477"/>
      <c r="G244" s="478"/>
      <c r="H244" s="478"/>
      <c r="I244" s="478"/>
      <c r="J244" s="478"/>
      <c r="K244" s="478"/>
      <c r="L244" s="479"/>
    </row>
    <row r="245" spans="1:12">
      <c r="A245" s="590"/>
      <c r="B245" s="593"/>
      <c r="C245" s="474"/>
      <c r="D245" s="475" t="s">
        <v>713</v>
      </c>
      <c r="E245" s="475"/>
      <c r="F245" s="477"/>
      <c r="G245" s="478"/>
      <c r="H245" s="478"/>
      <c r="I245" s="478"/>
      <c r="J245" s="478"/>
      <c r="K245" s="478"/>
      <c r="L245" s="479"/>
    </row>
    <row r="246" spans="1:12">
      <c r="A246" s="590"/>
      <c r="B246" s="593"/>
      <c r="C246" s="474" t="s">
        <v>714</v>
      </c>
      <c r="D246" s="476"/>
      <c r="E246" s="476"/>
      <c r="F246" s="477"/>
      <c r="G246" s="478"/>
      <c r="H246" s="478"/>
      <c r="I246" s="478"/>
      <c r="J246" s="478"/>
      <c r="K246" s="478"/>
      <c r="L246" s="479"/>
    </row>
    <row r="247" spans="1:12">
      <c r="A247" s="590"/>
      <c r="B247" s="593"/>
      <c r="C247" s="474"/>
      <c r="D247" s="475" t="s">
        <v>714</v>
      </c>
      <c r="E247" s="475"/>
      <c r="F247" s="477"/>
      <c r="G247" s="478"/>
      <c r="H247" s="478"/>
      <c r="I247" s="478"/>
      <c r="J247" s="478"/>
      <c r="K247" s="478"/>
      <c r="L247" s="479"/>
    </row>
    <row r="248" spans="1:12">
      <c r="A248" s="590"/>
      <c r="B248" s="593"/>
      <c r="C248" s="474"/>
      <c r="D248" s="475" t="s">
        <v>715</v>
      </c>
      <c r="E248" s="475"/>
      <c r="F248" s="477"/>
      <c r="G248" s="478"/>
      <c r="H248" s="478"/>
      <c r="I248" s="478"/>
      <c r="J248" s="478"/>
      <c r="K248" s="478"/>
      <c r="L248" s="479"/>
    </row>
    <row r="249" spans="1:12">
      <c r="A249" s="590"/>
      <c r="B249" s="593"/>
      <c r="C249" s="474" t="s">
        <v>716</v>
      </c>
      <c r="D249" s="476"/>
      <c r="E249" s="476"/>
      <c r="F249" s="477"/>
      <c r="G249" s="478"/>
      <c r="H249" s="478"/>
      <c r="I249" s="478"/>
      <c r="J249" s="478"/>
      <c r="K249" s="478"/>
      <c r="L249" s="479"/>
    </row>
    <row r="250" spans="1:12">
      <c r="A250" s="590"/>
      <c r="B250" s="593"/>
      <c r="C250" s="474" t="s">
        <v>247</v>
      </c>
      <c r="D250" s="476"/>
      <c r="E250" s="476"/>
      <c r="F250" s="477"/>
      <c r="G250" s="478"/>
      <c r="H250" s="478"/>
      <c r="I250" s="478"/>
      <c r="J250" s="478"/>
      <c r="K250" s="478"/>
      <c r="L250" s="479"/>
    </row>
    <row r="251" spans="1:12">
      <c r="A251" s="590"/>
      <c r="B251" s="593"/>
      <c r="C251" s="474"/>
      <c r="D251" s="475" t="s">
        <v>717</v>
      </c>
      <c r="E251" s="476"/>
      <c r="F251" s="477"/>
      <c r="G251" s="478"/>
      <c r="H251" s="478"/>
      <c r="I251" s="478"/>
      <c r="J251" s="478"/>
      <c r="K251" s="478"/>
      <c r="L251" s="479"/>
    </row>
    <row r="252" spans="1:12">
      <c r="A252" s="590"/>
      <c r="B252" s="593"/>
      <c r="C252" s="474"/>
      <c r="D252" s="475" t="s">
        <v>718</v>
      </c>
      <c r="E252" s="476"/>
      <c r="F252" s="477"/>
      <c r="G252" s="478"/>
      <c r="H252" s="478"/>
      <c r="I252" s="478"/>
      <c r="J252" s="478"/>
      <c r="K252" s="478"/>
      <c r="L252" s="479"/>
    </row>
    <row r="253" spans="1:12">
      <c r="A253" s="590"/>
      <c r="B253" s="593"/>
      <c r="C253" s="474"/>
      <c r="D253" s="475" t="s">
        <v>719</v>
      </c>
      <c r="E253" s="475"/>
      <c r="F253" s="477"/>
      <c r="G253" s="478"/>
      <c r="H253" s="478"/>
      <c r="I253" s="478"/>
      <c r="J253" s="478"/>
      <c r="K253" s="478"/>
      <c r="L253" s="479"/>
    </row>
    <row r="254" spans="1:12">
      <c r="A254" s="590"/>
      <c r="B254" s="593"/>
      <c r="C254" s="474" t="s">
        <v>720</v>
      </c>
      <c r="D254" s="475"/>
      <c r="E254" s="475"/>
      <c r="F254" s="477"/>
      <c r="G254" s="478"/>
      <c r="H254" s="478"/>
      <c r="I254" s="478"/>
      <c r="J254" s="478"/>
      <c r="K254" s="478"/>
      <c r="L254" s="479"/>
    </row>
    <row r="255" spans="1:12">
      <c r="A255" s="590"/>
      <c r="B255" s="593"/>
      <c r="C255" s="491"/>
      <c r="D255" s="492" t="s">
        <v>630</v>
      </c>
      <c r="E255" s="492"/>
      <c r="F255" s="493"/>
      <c r="G255" s="494"/>
      <c r="H255" s="494"/>
      <c r="I255" s="494"/>
      <c r="J255" s="494"/>
      <c r="K255" s="494"/>
      <c r="L255" s="495"/>
    </row>
    <row r="256" spans="1:12">
      <c r="A256" s="590"/>
      <c r="B256" s="594"/>
      <c r="C256" s="496" t="s">
        <v>721</v>
      </c>
      <c r="D256" s="476"/>
      <c r="E256" s="476"/>
      <c r="F256" s="477"/>
      <c r="G256" s="478"/>
      <c r="H256" s="478"/>
      <c r="I256" s="478"/>
      <c r="J256" s="478"/>
      <c r="K256" s="478"/>
      <c r="L256" s="479"/>
    </row>
    <row r="257" spans="1:12">
      <c r="A257" s="590"/>
      <c r="B257" s="595" t="s">
        <v>208</v>
      </c>
      <c r="C257" s="496" t="s">
        <v>722</v>
      </c>
      <c r="D257" s="502"/>
      <c r="E257" s="502"/>
      <c r="F257" s="503"/>
      <c r="G257" s="504"/>
      <c r="H257" s="504"/>
      <c r="I257" s="504"/>
      <c r="J257" s="504"/>
      <c r="K257" s="504"/>
      <c r="L257" s="505"/>
    </row>
    <row r="258" spans="1:12">
      <c r="A258" s="590"/>
      <c r="B258" s="593"/>
      <c r="C258" s="474" t="s">
        <v>212</v>
      </c>
      <c r="D258" s="475"/>
      <c r="E258" s="475"/>
      <c r="F258" s="477"/>
      <c r="G258" s="478"/>
      <c r="H258" s="478"/>
      <c r="I258" s="478"/>
      <c r="J258" s="478"/>
      <c r="K258" s="478"/>
      <c r="L258" s="479"/>
    </row>
    <row r="259" spans="1:12">
      <c r="A259" s="590"/>
      <c r="B259" s="593"/>
      <c r="C259" s="474"/>
      <c r="D259" s="475" t="s">
        <v>723</v>
      </c>
      <c r="E259" s="475"/>
      <c r="F259" s="477"/>
      <c r="G259" s="478"/>
      <c r="H259" s="478"/>
      <c r="I259" s="478"/>
      <c r="J259" s="478"/>
      <c r="K259" s="478"/>
      <c r="L259" s="479"/>
    </row>
    <row r="260" spans="1:12">
      <c r="A260" s="590"/>
      <c r="B260" s="593"/>
      <c r="C260" s="474"/>
      <c r="D260" s="475" t="s">
        <v>724</v>
      </c>
      <c r="E260" s="475"/>
      <c r="F260" s="477"/>
      <c r="G260" s="478"/>
      <c r="H260" s="478"/>
      <c r="I260" s="478"/>
      <c r="J260" s="478"/>
      <c r="K260" s="478"/>
      <c r="L260" s="479"/>
    </row>
    <row r="261" spans="1:12">
      <c r="A261" s="590"/>
      <c r="B261" s="593"/>
      <c r="C261" s="474"/>
      <c r="D261" s="475" t="s">
        <v>725</v>
      </c>
      <c r="E261" s="475"/>
      <c r="F261" s="477"/>
      <c r="G261" s="478"/>
      <c r="H261" s="478"/>
      <c r="I261" s="478"/>
      <c r="J261" s="478"/>
      <c r="K261" s="478"/>
      <c r="L261" s="479"/>
    </row>
    <row r="262" spans="1:12">
      <c r="A262" s="590"/>
      <c r="B262" s="593"/>
      <c r="C262" s="474"/>
      <c r="D262" s="475" t="s">
        <v>726</v>
      </c>
      <c r="E262" s="475"/>
      <c r="F262" s="477"/>
      <c r="G262" s="478"/>
      <c r="H262" s="478"/>
      <c r="I262" s="478"/>
      <c r="J262" s="478"/>
      <c r="K262" s="478"/>
      <c r="L262" s="479"/>
    </row>
    <row r="263" spans="1:12">
      <c r="A263" s="590"/>
      <c r="B263" s="593"/>
      <c r="C263" s="474"/>
      <c r="D263" s="475" t="s">
        <v>727</v>
      </c>
      <c r="E263" s="475"/>
      <c r="F263" s="477"/>
      <c r="G263" s="478"/>
      <c r="H263" s="478"/>
      <c r="I263" s="478"/>
      <c r="J263" s="478"/>
      <c r="K263" s="478"/>
      <c r="L263" s="479"/>
    </row>
    <row r="264" spans="1:12">
      <c r="A264" s="590"/>
      <c r="B264" s="593"/>
      <c r="C264" s="474" t="s">
        <v>728</v>
      </c>
      <c r="D264" s="475"/>
      <c r="E264" s="475"/>
      <c r="F264" s="477"/>
      <c r="G264" s="478"/>
      <c r="H264" s="478"/>
      <c r="I264" s="478"/>
      <c r="J264" s="478"/>
      <c r="K264" s="478"/>
      <c r="L264" s="479"/>
    </row>
    <row r="265" spans="1:12">
      <c r="A265" s="590"/>
      <c r="B265" s="593"/>
      <c r="C265" s="474" t="s">
        <v>729</v>
      </c>
      <c r="D265" s="476"/>
      <c r="E265" s="476"/>
      <c r="F265" s="477"/>
      <c r="G265" s="478"/>
      <c r="H265" s="478"/>
      <c r="I265" s="478"/>
      <c r="J265" s="478"/>
      <c r="K265" s="478"/>
      <c r="L265" s="479"/>
    </row>
    <row r="266" spans="1:12">
      <c r="A266" s="590"/>
      <c r="B266" s="593"/>
      <c r="C266" s="474" t="s">
        <v>730</v>
      </c>
      <c r="D266" s="475"/>
      <c r="E266" s="475"/>
      <c r="F266" s="477"/>
      <c r="G266" s="478"/>
      <c r="H266" s="478"/>
      <c r="I266" s="478"/>
      <c r="J266" s="478"/>
      <c r="K266" s="478"/>
      <c r="L266" s="479"/>
    </row>
    <row r="267" spans="1:12">
      <c r="A267" s="590"/>
      <c r="B267" s="593"/>
      <c r="C267" s="491"/>
      <c r="D267" s="492" t="s">
        <v>698</v>
      </c>
      <c r="E267" s="492"/>
      <c r="F267" s="493"/>
      <c r="G267" s="494"/>
      <c r="H267" s="494"/>
      <c r="I267" s="494"/>
      <c r="J267" s="494"/>
      <c r="K267" s="494"/>
      <c r="L267" s="495"/>
    </row>
    <row r="268" spans="1:12">
      <c r="A268" s="590"/>
      <c r="B268" s="594"/>
      <c r="C268" s="496" t="s">
        <v>731</v>
      </c>
      <c r="D268" s="476"/>
      <c r="E268" s="476"/>
      <c r="F268" s="477"/>
      <c r="G268" s="478"/>
      <c r="H268" s="478"/>
      <c r="I268" s="478"/>
      <c r="J268" s="478"/>
      <c r="K268" s="478"/>
      <c r="L268" s="479"/>
    </row>
    <row r="269" spans="1:12">
      <c r="A269" s="591"/>
      <c r="B269" s="496" t="s">
        <v>732</v>
      </c>
      <c r="C269" s="502"/>
      <c r="D269" s="502"/>
      <c r="E269" s="502"/>
      <c r="F269" s="503"/>
      <c r="G269" s="504"/>
      <c r="H269" s="504"/>
      <c r="I269" s="504"/>
      <c r="J269" s="504"/>
      <c r="K269" s="504"/>
      <c r="L269" s="505"/>
    </row>
    <row r="270" spans="1:12">
      <c r="A270" s="589" t="s">
        <v>248</v>
      </c>
      <c r="B270" s="592" t="s">
        <v>206</v>
      </c>
      <c r="C270" s="506" t="s">
        <v>733</v>
      </c>
      <c r="D270" s="470"/>
      <c r="E270" s="470"/>
      <c r="F270" s="471"/>
      <c r="G270" s="472"/>
      <c r="H270" s="472"/>
      <c r="I270" s="472"/>
      <c r="J270" s="472"/>
      <c r="K270" s="472"/>
      <c r="L270" s="473"/>
    </row>
    <row r="271" spans="1:12">
      <c r="A271" s="590"/>
      <c r="B271" s="593"/>
      <c r="C271" s="474" t="s">
        <v>249</v>
      </c>
      <c r="D271" s="475"/>
      <c r="E271" s="475"/>
      <c r="F271" s="477"/>
      <c r="G271" s="478"/>
      <c r="H271" s="478"/>
      <c r="I271" s="478"/>
      <c r="J271" s="478"/>
      <c r="K271" s="478"/>
      <c r="L271" s="479"/>
    </row>
    <row r="272" spans="1:12">
      <c r="A272" s="590"/>
      <c r="B272" s="593"/>
      <c r="C272" s="474" t="s">
        <v>734</v>
      </c>
      <c r="D272" s="475"/>
      <c r="E272" s="475"/>
      <c r="F272" s="477"/>
      <c r="G272" s="478"/>
      <c r="H272" s="478"/>
      <c r="I272" s="478"/>
      <c r="J272" s="478"/>
      <c r="K272" s="478"/>
      <c r="L272" s="479"/>
    </row>
    <row r="273" spans="1:12">
      <c r="A273" s="590"/>
      <c r="B273" s="593"/>
      <c r="C273" s="474" t="s">
        <v>735</v>
      </c>
      <c r="D273" s="476"/>
      <c r="E273" s="476"/>
      <c r="F273" s="477"/>
      <c r="G273" s="478"/>
      <c r="H273" s="478"/>
      <c r="I273" s="478"/>
      <c r="J273" s="478"/>
      <c r="K273" s="478"/>
      <c r="L273" s="479"/>
    </row>
    <row r="274" spans="1:12">
      <c r="A274" s="590"/>
      <c r="B274" s="593"/>
      <c r="C274" s="474" t="s">
        <v>250</v>
      </c>
      <c r="D274" s="475"/>
      <c r="E274" s="475"/>
      <c r="F274" s="477"/>
      <c r="G274" s="478"/>
      <c r="H274" s="478"/>
      <c r="I274" s="478"/>
      <c r="J274" s="478"/>
      <c r="K274" s="478"/>
      <c r="L274" s="479"/>
    </row>
    <row r="275" spans="1:12">
      <c r="A275" s="590"/>
      <c r="B275" s="593"/>
      <c r="C275" s="474"/>
      <c r="D275" s="475" t="s">
        <v>736</v>
      </c>
      <c r="E275" s="476"/>
      <c r="F275" s="477"/>
      <c r="G275" s="478"/>
      <c r="H275" s="478"/>
      <c r="I275" s="478"/>
      <c r="J275" s="478"/>
      <c r="K275" s="478"/>
      <c r="L275" s="479"/>
    </row>
    <row r="276" spans="1:12">
      <c r="A276" s="590"/>
      <c r="B276" s="593"/>
      <c r="C276" s="474"/>
      <c r="D276" s="475" t="s">
        <v>737</v>
      </c>
      <c r="E276" s="475"/>
      <c r="F276" s="477"/>
      <c r="G276" s="478"/>
      <c r="H276" s="478"/>
      <c r="I276" s="478"/>
      <c r="J276" s="478"/>
      <c r="K276" s="478"/>
      <c r="L276" s="479"/>
    </row>
    <row r="277" spans="1:12">
      <c r="A277" s="590"/>
      <c r="B277" s="593"/>
      <c r="C277" s="474"/>
      <c r="D277" s="475" t="s">
        <v>738</v>
      </c>
      <c r="E277" s="476"/>
      <c r="F277" s="477"/>
      <c r="G277" s="478"/>
      <c r="H277" s="478"/>
      <c r="I277" s="478"/>
      <c r="J277" s="478"/>
      <c r="K277" s="478"/>
      <c r="L277" s="479"/>
    </row>
    <row r="278" spans="1:12">
      <c r="A278" s="590"/>
      <c r="B278" s="593"/>
      <c r="C278" s="474" t="s">
        <v>739</v>
      </c>
      <c r="D278" s="475"/>
      <c r="E278" s="475"/>
      <c r="F278" s="477"/>
      <c r="G278" s="478"/>
      <c r="H278" s="478"/>
      <c r="I278" s="478"/>
      <c r="J278" s="478"/>
      <c r="K278" s="478"/>
      <c r="L278" s="479"/>
    </row>
    <row r="279" spans="1:12">
      <c r="A279" s="590"/>
      <c r="B279" s="593"/>
      <c r="C279" s="474" t="s">
        <v>740</v>
      </c>
      <c r="D279" s="476"/>
      <c r="E279" s="476"/>
      <c r="F279" s="477"/>
      <c r="G279" s="478"/>
      <c r="H279" s="478"/>
      <c r="I279" s="478"/>
      <c r="J279" s="478"/>
      <c r="K279" s="478"/>
      <c r="L279" s="479"/>
    </row>
    <row r="280" spans="1:12">
      <c r="A280" s="590"/>
      <c r="B280" s="593"/>
      <c r="C280" s="474" t="s">
        <v>741</v>
      </c>
      <c r="D280" s="475"/>
      <c r="E280" s="475"/>
      <c r="F280" s="477"/>
      <c r="G280" s="478"/>
      <c r="H280" s="478"/>
      <c r="I280" s="478"/>
      <c r="J280" s="478"/>
      <c r="K280" s="478"/>
      <c r="L280" s="479"/>
    </row>
    <row r="281" spans="1:12">
      <c r="A281" s="590"/>
      <c r="B281" s="593"/>
      <c r="C281" s="474" t="s">
        <v>742</v>
      </c>
      <c r="D281" s="475"/>
      <c r="E281" s="475"/>
      <c r="F281" s="477"/>
      <c r="G281" s="478"/>
      <c r="H281" s="478"/>
      <c r="I281" s="478"/>
      <c r="J281" s="478"/>
      <c r="K281" s="478"/>
      <c r="L281" s="479"/>
    </row>
    <row r="282" spans="1:12">
      <c r="A282" s="590"/>
      <c r="B282" s="593"/>
      <c r="C282" s="474" t="s">
        <v>743</v>
      </c>
      <c r="D282" s="475"/>
      <c r="E282" s="475"/>
      <c r="F282" s="477"/>
      <c r="G282" s="478"/>
      <c r="H282" s="478"/>
      <c r="I282" s="478"/>
      <c r="J282" s="478"/>
      <c r="K282" s="478"/>
      <c r="L282" s="479"/>
    </row>
    <row r="283" spans="1:12">
      <c r="A283" s="590"/>
      <c r="B283" s="593"/>
      <c r="C283" s="474" t="s">
        <v>744</v>
      </c>
      <c r="D283" s="475"/>
      <c r="E283" s="475"/>
      <c r="F283" s="477"/>
      <c r="G283" s="478"/>
      <c r="H283" s="478"/>
      <c r="I283" s="478"/>
      <c r="J283" s="478"/>
      <c r="K283" s="478"/>
      <c r="L283" s="479"/>
    </row>
    <row r="284" spans="1:12">
      <c r="A284" s="590"/>
      <c r="B284" s="593"/>
      <c r="C284" s="474" t="s">
        <v>745</v>
      </c>
      <c r="D284" s="475"/>
      <c r="E284" s="475"/>
      <c r="F284" s="477"/>
      <c r="G284" s="478"/>
      <c r="H284" s="478"/>
      <c r="I284" s="478"/>
      <c r="J284" s="478"/>
      <c r="K284" s="478"/>
      <c r="L284" s="479"/>
    </row>
    <row r="285" spans="1:12">
      <c r="A285" s="590"/>
      <c r="B285" s="593"/>
      <c r="C285" s="474" t="s">
        <v>251</v>
      </c>
      <c r="D285" s="475"/>
      <c r="E285" s="475"/>
      <c r="F285" s="477"/>
      <c r="G285" s="478"/>
      <c r="H285" s="478"/>
      <c r="I285" s="478"/>
      <c r="J285" s="478"/>
      <c r="K285" s="478"/>
      <c r="L285" s="479"/>
    </row>
    <row r="286" spans="1:12">
      <c r="A286" s="590"/>
      <c r="B286" s="593"/>
      <c r="C286" s="491"/>
      <c r="D286" s="492" t="s">
        <v>630</v>
      </c>
      <c r="E286" s="492"/>
      <c r="F286" s="493"/>
      <c r="G286" s="494"/>
      <c r="H286" s="494"/>
      <c r="I286" s="494"/>
      <c r="J286" s="494"/>
      <c r="K286" s="494"/>
      <c r="L286" s="495"/>
    </row>
    <row r="287" spans="1:12">
      <c r="A287" s="590"/>
      <c r="B287" s="594"/>
      <c r="C287" s="496" t="s">
        <v>746</v>
      </c>
      <c r="D287" s="476"/>
      <c r="E287" s="476"/>
      <c r="F287" s="477"/>
      <c r="G287" s="478"/>
      <c r="H287" s="478"/>
      <c r="I287" s="478"/>
      <c r="J287" s="478"/>
      <c r="K287" s="478"/>
      <c r="L287" s="479"/>
    </row>
    <row r="288" spans="1:12">
      <c r="A288" s="590"/>
      <c r="B288" s="595" t="s">
        <v>208</v>
      </c>
      <c r="C288" s="496" t="s">
        <v>747</v>
      </c>
      <c r="D288" s="502"/>
      <c r="E288" s="502"/>
      <c r="F288" s="503"/>
      <c r="G288" s="504"/>
      <c r="H288" s="504"/>
      <c r="I288" s="504"/>
      <c r="J288" s="504"/>
      <c r="K288" s="504"/>
      <c r="L288" s="505"/>
    </row>
    <row r="289" spans="1:12">
      <c r="A289" s="590"/>
      <c r="B289" s="593"/>
      <c r="C289" s="474" t="s">
        <v>748</v>
      </c>
      <c r="D289" s="475"/>
      <c r="E289" s="475"/>
      <c r="F289" s="477"/>
      <c r="G289" s="478"/>
      <c r="H289" s="478"/>
      <c r="I289" s="478"/>
      <c r="J289" s="478"/>
      <c r="K289" s="478"/>
      <c r="L289" s="479"/>
    </row>
    <row r="290" spans="1:12" ht="13.5" customHeight="1">
      <c r="A290" s="590"/>
      <c r="B290" s="593"/>
      <c r="C290" s="474" t="s">
        <v>749</v>
      </c>
      <c r="D290" s="475"/>
      <c r="E290" s="475"/>
      <c r="F290" s="477"/>
      <c r="G290" s="478"/>
      <c r="H290" s="478"/>
      <c r="I290" s="478"/>
      <c r="J290" s="478"/>
      <c r="K290" s="478"/>
      <c r="L290" s="479"/>
    </row>
    <row r="291" spans="1:12">
      <c r="A291" s="590"/>
      <c r="B291" s="593"/>
      <c r="C291" s="474" t="s">
        <v>252</v>
      </c>
      <c r="D291" s="476"/>
      <c r="E291" s="476"/>
      <c r="F291" s="477"/>
      <c r="G291" s="478"/>
      <c r="H291" s="478"/>
      <c r="I291" s="478"/>
      <c r="J291" s="478"/>
      <c r="K291" s="478"/>
      <c r="L291" s="479"/>
    </row>
    <row r="292" spans="1:12">
      <c r="A292" s="590"/>
      <c r="B292" s="593"/>
      <c r="C292" s="474"/>
      <c r="D292" s="475" t="s">
        <v>750</v>
      </c>
      <c r="E292" s="475"/>
      <c r="F292" s="477"/>
      <c r="G292" s="478"/>
      <c r="H292" s="478"/>
      <c r="I292" s="478"/>
      <c r="J292" s="478"/>
      <c r="K292" s="478"/>
      <c r="L292" s="479"/>
    </row>
    <row r="293" spans="1:12">
      <c r="A293" s="590"/>
      <c r="B293" s="593"/>
      <c r="C293" s="474"/>
      <c r="D293" s="475" t="s">
        <v>751</v>
      </c>
      <c r="E293" s="476"/>
      <c r="F293" s="477"/>
      <c r="G293" s="478"/>
      <c r="H293" s="478"/>
      <c r="I293" s="478"/>
      <c r="J293" s="478"/>
      <c r="K293" s="478"/>
      <c r="L293" s="479"/>
    </row>
    <row r="294" spans="1:12">
      <c r="A294" s="590"/>
      <c r="B294" s="593"/>
      <c r="C294" s="474"/>
      <c r="D294" s="475" t="s">
        <v>752</v>
      </c>
      <c r="E294" s="475"/>
      <c r="F294" s="477"/>
      <c r="G294" s="478"/>
      <c r="H294" s="478"/>
      <c r="I294" s="478"/>
      <c r="J294" s="478"/>
      <c r="K294" s="478"/>
      <c r="L294" s="479"/>
    </row>
    <row r="295" spans="1:12">
      <c r="A295" s="590"/>
      <c r="B295" s="593"/>
      <c r="C295" s="474" t="s">
        <v>753</v>
      </c>
      <c r="D295" s="476"/>
      <c r="E295" s="476"/>
      <c r="F295" s="477"/>
      <c r="G295" s="478"/>
      <c r="H295" s="478"/>
      <c r="I295" s="478"/>
      <c r="J295" s="478"/>
      <c r="K295" s="478"/>
      <c r="L295" s="479"/>
    </row>
    <row r="296" spans="1:12">
      <c r="A296" s="590"/>
      <c r="B296" s="593"/>
      <c r="C296" s="474" t="s">
        <v>754</v>
      </c>
      <c r="D296" s="475"/>
      <c r="E296" s="475"/>
      <c r="F296" s="477"/>
      <c r="G296" s="478"/>
      <c r="H296" s="478"/>
      <c r="I296" s="478"/>
      <c r="J296" s="478"/>
      <c r="K296" s="478"/>
      <c r="L296" s="479"/>
    </row>
    <row r="297" spans="1:12">
      <c r="A297" s="590"/>
      <c r="B297" s="593"/>
      <c r="C297" s="474" t="s">
        <v>755</v>
      </c>
      <c r="D297" s="475"/>
      <c r="E297" s="475"/>
      <c r="F297" s="477"/>
      <c r="G297" s="478"/>
      <c r="H297" s="478"/>
      <c r="I297" s="478"/>
      <c r="J297" s="478"/>
      <c r="K297" s="478"/>
      <c r="L297" s="479"/>
    </row>
    <row r="298" spans="1:12">
      <c r="A298" s="590"/>
      <c r="B298" s="593"/>
      <c r="C298" s="474" t="s">
        <v>756</v>
      </c>
      <c r="D298" s="476"/>
      <c r="E298" s="476"/>
      <c r="F298" s="477"/>
      <c r="G298" s="478"/>
      <c r="H298" s="478"/>
      <c r="I298" s="478"/>
      <c r="J298" s="478"/>
      <c r="K298" s="478"/>
      <c r="L298" s="479"/>
    </row>
    <row r="299" spans="1:12">
      <c r="A299" s="590"/>
      <c r="B299" s="593"/>
      <c r="C299" s="474" t="s">
        <v>757</v>
      </c>
      <c r="D299" s="475"/>
      <c r="E299" s="475"/>
      <c r="F299" s="477"/>
      <c r="G299" s="478"/>
      <c r="H299" s="478"/>
      <c r="I299" s="478"/>
      <c r="J299" s="478"/>
      <c r="K299" s="478"/>
      <c r="L299" s="479"/>
    </row>
    <row r="300" spans="1:12">
      <c r="A300" s="590"/>
      <c r="B300" s="593"/>
      <c r="C300" s="474" t="s">
        <v>758</v>
      </c>
      <c r="D300" s="475"/>
      <c r="E300" s="475"/>
      <c r="F300" s="477"/>
      <c r="G300" s="478"/>
      <c r="H300" s="478"/>
      <c r="I300" s="478"/>
      <c r="J300" s="478"/>
      <c r="K300" s="478"/>
      <c r="L300" s="479"/>
    </row>
    <row r="301" spans="1:12">
      <c r="A301" s="590"/>
      <c r="B301" s="593"/>
      <c r="C301" s="474" t="s">
        <v>759</v>
      </c>
      <c r="D301" s="475"/>
      <c r="E301" s="475"/>
      <c r="F301" s="477"/>
      <c r="G301" s="478"/>
      <c r="H301" s="478"/>
      <c r="I301" s="478"/>
      <c r="J301" s="478"/>
      <c r="K301" s="478"/>
      <c r="L301" s="479"/>
    </row>
    <row r="302" spans="1:12">
      <c r="A302" s="590"/>
      <c r="B302" s="593"/>
      <c r="C302" s="474" t="s">
        <v>253</v>
      </c>
      <c r="D302" s="475"/>
      <c r="E302" s="475"/>
      <c r="F302" s="477"/>
      <c r="G302" s="478"/>
      <c r="H302" s="478"/>
      <c r="I302" s="478"/>
      <c r="J302" s="478"/>
      <c r="K302" s="478"/>
      <c r="L302" s="479"/>
    </row>
    <row r="303" spans="1:12">
      <c r="A303" s="590"/>
      <c r="B303" s="593"/>
      <c r="C303" s="491"/>
      <c r="D303" s="492" t="s">
        <v>698</v>
      </c>
      <c r="E303" s="492"/>
      <c r="F303" s="493"/>
      <c r="G303" s="494"/>
      <c r="H303" s="494"/>
      <c r="I303" s="494"/>
      <c r="J303" s="494"/>
      <c r="K303" s="494"/>
      <c r="L303" s="495"/>
    </row>
    <row r="304" spans="1:12">
      <c r="A304" s="590"/>
      <c r="B304" s="594"/>
      <c r="C304" s="496" t="s">
        <v>760</v>
      </c>
      <c r="D304" s="476"/>
      <c r="E304" s="476"/>
      <c r="F304" s="477"/>
      <c r="G304" s="478"/>
      <c r="H304" s="478"/>
      <c r="I304" s="478"/>
      <c r="J304" s="478"/>
      <c r="K304" s="478"/>
      <c r="L304" s="479"/>
    </row>
    <row r="305" spans="1:12">
      <c r="A305" s="591"/>
      <c r="B305" s="496" t="s">
        <v>761</v>
      </c>
      <c r="C305" s="502"/>
      <c r="D305" s="502"/>
      <c r="E305" s="502"/>
      <c r="F305" s="503"/>
      <c r="G305" s="504"/>
      <c r="H305" s="504"/>
      <c r="I305" s="504"/>
      <c r="J305" s="504"/>
      <c r="K305" s="504"/>
      <c r="L305" s="505"/>
    </row>
    <row r="306" spans="1:12">
      <c r="A306" s="507"/>
      <c r="B306" s="508" t="s">
        <v>762</v>
      </c>
      <c r="C306" s="508"/>
      <c r="D306" s="508"/>
      <c r="E306" s="508"/>
      <c r="F306" s="509"/>
      <c r="G306" s="510"/>
      <c r="H306" s="510"/>
      <c r="I306" s="510"/>
      <c r="J306" s="510"/>
      <c r="K306" s="510"/>
      <c r="L306" s="511"/>
    </row>
    <row r="307" spans="1:12">
      <c r="A307" s="512"/>
      <c r="B307" s="512"/>
      <c r="C307" s="512"/>
      <c r="D307" s="512"/>
      <c r="E307" s="512"/>
      <c r="F307" s="512"/>
      <c r="G307" s="512"/>
      <c r="H307" s="512"/>
      <c r="I307" s="512"/>
      <c r="J307" s="512"/>
      <c r="K307" s="512"/>
      <c r="L307" s="512"/>
    </row>
    <row r="308" spans="1:12">
      <c r="A308" s="507"/>
      <c r="B308" s="508" t="s">
        <v>763</v>
      </c>
      <c r="C308" s="508"/>
      <c r="D308" s="508"/>
      <c r="E308" s="508"/>
      <c r="F308" s="509"/>
      <c r="G308" s="510"/>
      <c r="H308" s="510"/>
      <c r="I308" s="510"/>
      <c r="J308" s="510"/>
      <c r="K308" s="510"/>
      <c r="L308" s="511"/>
    </row>
    <row r="309" spans="1:12">
      <c r="A309" s="507"/>
      <c r="B309" s="508" t="s">
        <v>764</v>
      </c>
      <c r="C309" s="508"/>
      <c r="D309" s="508"/>
      <c r="E309" s="508"/>
      <c r="F309" s="509"/>
      <c r="G309" s="510"/>
      <c r="H309" s="510"/>
      <c r="I309" s="510"/>
      <c r="J309" s="510"/>
      <c r="K309" s="510"/>
      <c r="L309" s="511"/>
    </row>
  </sheetData>
  <mergeCells count="17">
    <mergeCell ref="A2:L2"/>
    <mergeCell ref="A3:L3"/>
    <mergeCell ref="J4:L4"/>
    <mergeCell ref="A5:E6"/>
    <mergeCell ref="F5:I5"/>
    <mergeCell ref="J5:J6"/>
    <mergeCell ref="K5:K6"/>
    <mergeCell ref="L5:L6"/>
    <mergeCell ref="A270:A305"/>
    <mergeCell ref="B270:B287"/>
    <mergeCell ref="B288:B304"/>
    <mergeCell ref="A7:A242"/>
    <mergeCell ref="B7:B166"/>
    <mergeCell ref="B167:B241"/>
    <mergeCell ref="A243:A269"/>
    <mergeCell ref="B243:B256"/>
    <mergeCell ref="B257:B268"/>
  </mergeCells>
  <phoneticPr fontId="3"/>
  <pageMargins left="0.75" right="0.51" top="0.53" bottom="0.56000000000000005" header="0.51200000000000001" footer="0.51200000000000001"/>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09"/>
  <sheetViews>
    <sheetView view="pageBreakPreview" zoomScale="60" zoomScaleNormal="100" workbookViewId="0">
      <selection activeCell="G13" sqref="G13"/>
    </sheetView>
  </sheetViews>
  <sheetFormatPr defaultRowHeight="13.5"/>
  <cols>
    <col min="1" max="2" width="3.125" style="467" customWidth="1"/>
    <col min="3" max="3" width="2" style="467" customWidth="1"/>
    <col min="4" max="4" width="2.5" style="467" customWidth="1"/>
    <col min="5" max="5" width="27.625" style="467" bestFit="1" customWidth="1"/>
    <col min="6" max="12" width="8.5" style="467" customWidth="1"/>
    <col min="13" max="257" width="9" style="467"/>
    <col min="258" max="259" width="3.125" style="467" customWidth="1"/>
    <col min="260" max="260" width="2" style="467" customWidth="1"/>
    <col min="261" max="261" width="2.5" style="467" customWidth="1"/>
    <col min="262" max="262" width="27.625" style="467" bestFit="1" customWidth="1"/>
    <col min="263" max="268" width="8.5" style="467" customWidth="1"/>
    <col min="269" max="513" width="9" style="467"/>
    <col min="514" max="515" width="3.125" style="467" customWidth="1"/>
    <col min="516" max="516" width="2" style="467" customWidth="1"/>
    <col min="517" max="517" width="2.5" style="467" customWidth="1"/>
    <col min="518" max="518" width="27.625" style="467" bestFit="1" customWidth="1"/>
    <col min="519" max="524" width="8.5" style="467" customWidth="1"/>
    <col min="525" max="769" width="9" style="467"/>
    <col min="770" max="771" width="3.125" style="467" customWidth="1"/>
    <col min="772" max="772" width="2" style="467" customWidth="1"/>
    <col min="773" max="773" width="2.5" style="467" customWidth="1"/>
    <col min="774" max="774" width="27.625" style="467" bestFit="1" customWidth="1"/>
    <col min="775" max="780" width="8.5" style="467" customWidth="1"/>
    <col min="781" max="1025" width="9" style="467"/>
    <col min="1026" max="1027" width="3.125" style="467" customWidth="1"/>
    <col min="1028" max="1028" width="2" style="467" customWidth="1"/>
    <col min="1029" max="1029" width="2.5" style="467" customWidth="1"/>
    <col min="1030" max="1030" width="27.625" style="467" bestFit="1" customWidth="1"/>
    <col min="1031" max="1036" width="8.5" style="467" customWidth="1"/>
    <col min="1037" max="1281" width="9" style="467"/>
    <col min="1282" max="1283" width="3.125" style="467" customWidth="1"/>
    <col min="1284" max="1284" width="2" style="467" customWidth="1"/>
    <col min="1285" max="1285" width="2.5" style="467" customWidth="1"/>
    <col min="1286" max="1286" width="27.625" style="467" bestFit="1" customWidth="1"/>
    <col min="1287" max="1292" width="8.5" style="467" customWidth="1"/>
    <col min="1293" max="1537" width="9" style="467"/>
    <col min="1538" max="1539" width="3.125" style="467" customWidth="1"/>
    <col min="1540" max="1540" width="2" style="467" customWidth="1"/>
    <col min="1541" max="1541" width="2.5" style="467" customWidth="1"/>
    <col min="1542" max="1542" width="27.625" style="467" bestFit="1" customWidth="1"/>
    <col min="1543" max="1548" width="8.5" style="467" customWidth="1"/>
    <col min="1549" max="1793" width="9" style="467"/>
    <col min="1794" max="1795" width="3.125" style="467" customWidth="1"/>
    <col min="1796" max="1796" width="2" style="467" customWidth="1"/>
    <col min="1797" max="1797" width="2.5" style="467" customWidth="1"/>
    <col min="1798" max="1798" width="27.625" style="467" bestFit="1" customWidth="1"/>
    <col min="1799" max="1804" width="8.5" style="467" customWidth="1"/>
    <col min="1805" max="2049" width="9" style="467"/>
    <col min="2050" max="2051" width="3.125" style="467" customWidth="1"/>
    <col min="2052" max="2052" width="2" style="467" customWidth="1"/>
    <col min="2053" max="2053" width="2.5" style="467" customWidth="1"/>
    <col min="2054" max="2054" width="27.625" style="467" bestFit="1" customWidth="1"/>
    <col min="2055" max="2060" width="8.5" style="467" customWidth="1"/>
    <col min="2061" max="2305" width="9" style="467"/>
    <col min="2306" max="2307" width="3.125" style="467" customWidth="1"/>
    <col min="2308" max="2308" width="2" style="467" customWidth="1"/>
    <col min="2309" max="2309" width="2.5" style="467" customWidth="1"/>
    <col min="2310" max="2310" width="27.625" style="467" bestFit="1" customWidth="1"/>
    <col min="2311" max="2316" width="8.5" style="467" customWidth="1"/>
    <col min="2317" max="2561" width="9" style="467"/>
    <col min="2562" max="2563" width="3.125" style="467" customWidth="1"/>
    <col min="2564" max="2564" width="2" style="467" customWidth="1"/>
    <col min="2565" max="2565" width="2.5" style="467" customWidth="1"/>
    <col min="2566" max="2566" width="27.625" style="467" bestFit="1" customWidth="1"/>
    <col min="2567" max="2572" width="8.5" style="467" customWidth="1"/>
    <col min="2573" max="2817" width="9" style="467"/>
    <col min="2818" max="2819" width="3.125" style="467" customWidth="1"/>
    <col min="2820" max="2820" width="2" style="467" customWidth="1"/>
    <col min="2821" max="2821" width="2.5" style="467" customWidth="1"/>
    <col min="2822" max="2822" width="27.625" style="467" bestFit="1" customWidth="1"/>
    <col min="2823" max="2828" width="8.5" style="467" customWidth="1"/>
    <col min="2829" max="3073" width="9" style="467"/>
    <col min="3074" max="3075" width="3.125" style="467" customWidth="1"/>
    <col min="3076" max="3076" width="2" style="467" customWidth="1"/>
    <col min="3077" max="3077" width="2.5" style="467" customWidth="1"/>
    <col min="3078" max="3078" width="27.625" style="467" bestFit="1" customWidth="1"/>
    <col min="3079" max="3084" width="8.5" style="467" customWidth="1"/>
    <col min="3085" max="3329" width="9" style="467"/>
    <col min="3330" max="3331" width="3.125" style="467" customWidth="1"/>
    <col min="3332" max="3332" width="2" style="467" customWidth="1"/>
    <col min="3333" max="3333" width="2.5" style="467" customWidth="1"/>
    <col min="3334" max="3334" width="27.625" style="467" bestFit="1" customWidth="1"/>
    <col min="3335" max="3340" width="8.5" style="467" customWidth="1"/>
    <col min="3341" max="3585" width="9" style="467"/>
    <col min="3586" max="3587" width="3.125" style="467" customWidth="1"/>
    <col min="3588" max="3588" width="2" style="467" customWidth="1"/>
    <col min="3589" max="3589" width="2.5" style="467" customWidth="1"/>
    <col min="3590" max="3590" width="27.625" style="467" bestFit="1" customWidth="1"/>
    <col min="3591" max="3596" width="8.5" style="467" customWidth="1"/>
    <col min="3597" max="3841" width="9" style="467"/>
    <col min="3842" max="3843" width="3.125" style="467" customWidth="1"/>
    <col min="3844" max="3844" width="2" style="467" customWidth="1"/>
    <col min="3845" max="3845" width="2.5" style="467" customWidth="1"/>
    <col min="3846" max="3846" width="27.625" style="467" bestFit="1" customWidth="1"/>
    <col min="3847" max="3852" width="8.5" style="467" customWidth="1"/>
    <col min="3853" max="4097" width="9" style="467"/>
    <col min="4098" max="4099" width="3.125" style="467" customWidth="1"/>
    <col min="4100" max="4100" width="2" style="467" customWidth="1"/>
    <col min="4101" max="4101" width="2.5" style="467" customWidth="1"/>
    <col min="4102" max="4102" width="27.625" style="467" bestFit="1" customWidth="1"/>
    <col min="4103" max="4108" width="8.5" style="467" customWidth="1"/>
    <col min="4109" max="4353" width="9" style="467"/>
    <col min="4354" max="4355" width="3.125" style="467" customWidth="1"/>
    <col min="4356" max="4356" width="2" style="467" customWidth="1"/>
    <col min="4357" max="4357" width="2.5" style="467" customWidth="1"/>
    <col min="4358" max="4358" width="27.625" style="467" bestFit="1" customWidth="1"/>
    <col min="4359" max="4364" width="8.5" style="467" customWidth="1"/>
    <col min="4365" max="4609" width="9" style="467"/>
    <col min="4610" max="4611" width="3.125" style="467" customWidth="1"/>
    <col min="4612" max="4612" width="2" style="467" customWidth="1"/>
    <col min="4613" max="4613" width="2.5" style="467" customWidth="1"/>
    <col min="4614" max="4614" width="27.625" style="467" bestFit="1" customWidth="1"/>
    <col min="4615" max="4620" width="8.5" style="467" customWidth="1"/>
    <col min="4621" max="4865" width="9" style="467"/>
    <col min="4866" max="4867" width="3.125" style="467" customWidth="1"/>
    <col min="4868" max="4868" width="2" style="467" customWidth="1"/>
    <col min="4869" max="4869" width="2.5" style="467" customWidth="1"/>
    <col min="4870" max="4870" width="27.625" style="467" bestFit="1" customWidth="1"/>
    <col min="4871" max="4876" width="8.5" style="467" customWidth="1"/>
    <col min="4877" max="5121" width="9" style="467"/>
    <col min="5122" max="5123" width="3.125" style="467" customWidth="1"/>
    <col min="5124" max="5124" width="2" style="467" customWidth="1"/>
    <col min="5125" max="5125" width="2.5" style="467" customWidth="1"/>
    <col min="5126" max="5126" width="27.625" style="467" bestFit="1" customWidth="1"/>
    <col min="5127" max="5132" width="8.5" style="467" customWidth="1"/>
    <col min="5133" max="5377" width="9" style="467"/>
    <col min="5378" max="5379" width="3.125" style="467" customWidth="1"/>
    <col min="5380" max="5380" width="2" style="467" customWidth="1"/>
    <col min="5381" max="5381" width="2.5" style="467" customWidth="1"/>
    <col min="5382" max="5382" width="27.625" style="467" bestFit="1" customWidth="1"/>
    <col min="5383" max="5388" width="8.5" style="467" customWidth="1"/>
    <col min="5389" max="5633" width="9" style="467"/>
    <col min="5634" max="5635" width="3.125" style="467" customWidth="1"/>
    <col min="5636" max="5636" width="2" style="467" customWidth="1"/>
    <col min="5637" max="5637" width="2.5" style="467" customWidth="1"/>
    <col min="5638" max="5638" width="27.625" style="467" bestFit="1" customWidth="1"/>
    <col min="5639" max="5644" width="8.5" style="467" customWidth="1"/>
    <col min="5645" max="5889" width="9" style="467"/>
    <col min="5890" max="5891" width="3.125" style="467" customWidth="1"/>
    <col min="5892" max="5892" width="2" style="467" customWidth="1"/>
    <col min="5893" max="5893" width="2.5" style="467" customWidth="1"/>
    <col min="5894" max="5894" width="27.625" style="467" bestFit="1" customWidth="1"/>
    <col min="5895" max="5900" width="8.5" style="467" customWidth="1"/>
    <col min="5901" max="6145" width="9" style="467"/>
    <col min="6146" max="6147" width="3.125" style="467" customWidth="1"/>
    <col min="6148" max="6148" width="2" style="467" customWidth="1"/>
    <col min="6149" max="6149" width="2.5" style="467" customWidth="1"/>
    <col min="6150" max="6150" width="27.625" style="467" bestFit="1" customWidth="1"/>
    <col min="6151" max="6156" width="8.5" style="467" customWidth="1"/>
    <col min="6157" max="6401" width="9" style="467"/>
    <col min="6402" max="6403" width="3.125" style="467" customWidth="1"/>
    <col min="6404" max="6404" width="2" style="467" customWidth="1"/>
    <col min="6405" max="6405" width="2.5" style="467" customWidth="1"/>
    <col min="6406" max="6406" width="27.625" style="467" bestFit="1" customWidth="1"/>
    <col min="6407" max="6412" width="8.5" style="467" customWidth="1"/>
    <col min="6413" max="6657" width="9" style="467"/>
    <col min="6658" max="6659" width="3.125" style="467" customWidth="1"/>
    <col min="6660" max="6660" width="2" style="467" customWidth="1"/>
    <col min="6661" max="6661" width="2.5" style="467" customWidth="1"/>
    <col min="6662" max="6662" width="27.625" style="467" bestFit="1" customWidth="1"/>
    <col min="6663" max="6668" width="8.5" style="467" customWidth="1"/>
    <col min="6669" max="6913" width="9" style="467"/>
    <col min="6914" max="6915" width="3.125" style="467" customWidth="1"/>
    <col min="6916" max="6916" width="2" style="467" customWidth="1"/>
    <col min="6917" max="6917" width="2.5" style="467" customWidth="1"/>
    <col min="6918" max="6918" width="27.625" style="467" bestFit="1" customWidth="1"/>
    <col min="6919" max="6924" width="8.5" style="467" customWidth="1"/>
    <col min="6925" max="7169" width="9" style="467"/>
    <col min="7170" max="7171" width="3.125" style="467" customWidth="1"/>
    <col min="7172" max="7172" width="2" style="467" customWidth="1"/>
    <col min="7173" max="7173" width="2.5" style="467" customWidth="1"/>
    <col min="7174" max="7174" width="27.625" style="467" bestFit="1" customWidth="1"/>
    <col min="7175" max="7180" width="8.5" style="467" customWidth="1"/>
    <col min="7181" max="7425" width="9" style="467"/>
    <col min="7426" max="7427" width="3.125" style="467" customWidth="1"/>
    <col min="7428" max="7428" width="2" style="467" customWidth="1"/>
    <col min="7429" max="7429" width="2.5" style="467" customWidth="1"/>
    <col min="7430" max="7430" width="27.625" style="467" bestFit="1" customWidth="1"/>
    <col min="7431" max="7436" width="8.5" style="467" customWidth="1"/>
    <col min="7437" max="7681" width="9" style="467"/>
    <col min="7682" max="7683" width="3.125" style="467" customWidth="1"/>
    <col min="7684" max="7684" width="2" style="467" customWidth="1"/>
    <col min="7685" max="7685" width="2.5" style="467" customWidth="1"/>
    <col min="7686" max="7686" width="27.625" style="467" bestFit="1" customWidth="1"/>
    <col min="7687" max="7692" width="8.5" style="467" customWidth="1"/>
    <col min="7693" max="7937" width="9" style="467"/>
    <col min="7938" max="7939" width="3.125" style="467" customWidth="1"/>
    <col min="7940" max="7940" width="2" style="467" customWidth="1"/>
    <col min="7941" max="7941" width="2.5" style="467" customWidth="1"/>
    <col min="7942" max="7942" width="27.625" style="467" bestFit="1" customWidth="1"/>
    <col min="7943" max="7948" width="8.5" style="467" customWidth="1"/>
    <col min="7949" max="8193" width="9" style="467"/>
    <col min="8194" max="8195" width="3.125" style="467" customWidth="1"/>
    <col min="8196" max="8196" width="2" style="467" customWidth="1"/>
    <col min="8197" max="8197" width="2.5" style="467" customWidth="1"/>
    <col min="8198" max="8198" width="27.625" style="467" bestFit="1" customWidth="1"/>
    <col min="8199" max="8204" width="8.5" style="467" customWidth="1"/>
    <col min="8205" max="8449" width="9" style="467"/>
    <col min="8450" max="8451" width="3.125" style="467" customWidth="1"/>
    <col min="8452" max="8452" width="2" style="467" customWidth="1"/>
    <col min="8453" max="8453" width="2.5" style="467" customWidth="1"/>
    <col min="8454" max="8454" width="27.625" style="467" bestFit="1" customWidth="1"/>
    <col min="8455" max="8460" width="8.5" style="467" customWidth="1"/>
    <col min="8461" max="8705" width="9" style="467"/>
    <col min="8706" max="8707" width="3.125" style="467" customWidth="1"/>
    <col min="8708" max="8708" width="2" style="467" customWidth="1"/>
    <col min="8709" max="8709" width="2.5" style="467" customWidth="1"/>
    <col min="8710" max="8710" width="27.625" style="467" bestFit="1" customWidth="1"/>
    <col min="8711" max="8716" width="8.5" style="467" customWidth="1"/>
    <col min="8717" max="8961" width="9" style="467"/>
    <col min="8962" max="8963" width="3.125" style="467" customWidth="1"/>
    <col min="8964" max="8964" width="2" style="467" customWidth="1"/>
    <col min="8965" max="8965" width="2.5" style="467" customWidth="1"/>
    <col min="8966" max="8966" width="27.625" style="467" bestFit="1" customWidth="1"/>
    <col min="8967" max="8972" width="8.5" style="467" customWidth="1"/>
    <col min="8973" max="9217" width="9" style="467"/>
    <col min="9218" max="9219" width="3.125" style="467" customWidth="1"/>
    <col min="9220" max="9220" width="2" style="467" customWidth="1"/>
    <col min="9221" max="9221" width="2.5" style="467" customWidth="1"/>
    <col min="9222" max="9222" width="27.625" style="467" bestFit="1" customWidth="1"/>
    <col min="9223" max="9228" width="8.5" style="467" customWidth="1"/>
    <col min="9229" max="9473" width="9" style="467"/>
    <col min="9474" max="9475" width="3.125" style="467" customWidth="1"/>
    <col min="9476" max="9476" width="2" style="467" customWidth="1"/>
    <col min="9477" max="9477" width="2.5" style="467" customWidth="1"/>
    <col min="9478" max="9478" width="27.625" style="467" bestFit="1" customWidth="1"/>
    <col min="9479" max="9484" width="8.5" style="467" customWidth="1"/>
    <col min="9485" max="9729" width="9" style="467"/>
    <col min="9730" max="9731" width="3.125" style="467" customWidth="1"/>
    <col min="9732" max="9732" width="2" style="467" customWidth="1"/>
    <col min="9733" max="9733" width="2.5" style="467" customWidth="1"/>
    <col min="9734" max="9734" width="27.625" style="467" bestFit="1" customWidth="1"/>
    <col min="9735" max="9740" width="8.5" style="467" customWidth="1"/>
    <col min="9741" max="9985" width="9" style="467"/>
    <col min="9986" max="9987" width="3.125" style="467" customWidth="1"/>
    <col min="9988" max="9988" width="2" style="467" customWidth="1"/>
    <col min="9989" max="9989" width="2.5" style="467" customWidth="1"/>
    <col min="9990" max="9990" width="27.625" style="467" bestFit="1" customWidth="1"/>
    <col min="9991" max="9996" width="8.5" style="467" customWidth="1"/>
    <col min="9997" max="10241" width="9" style="467"/>
    <col min="10242" max="10243" width="3.125" style="467" customWidth="1"/>
    <col min="10244" max="10244" width="2" style="467" customWidth="1"/>
    <col min="10245" max="10245" width="2.5" style="467" customWidth="1"/>
    <col min="10246" max="10246" width="27.625" style="467" bestFit="1" customWidth="1"/>
    <col min="10247" max="10252" width="8.5" style="467" customWidth="1"/>
    <col min="10253" max="10497" width="9" style="467"/>
    <col min="10498" max="10499" width="3.125" style="467" customWidth="1"/>
    <col min="10500" max="10500" width="2" style="467" customWidth="1"/>
    <col min="10501" max="10501" width="2.5" style="467" customWidth="1"/>
    <col min="10502" max="10502" width="27.625" style="467" bestFit="1" customWidth="1"/>
    <col min="10503" max="10508" width="8.5" style="467" customWidth="1"/>
    <col min="10509" max="10753" width="9" style="467"/>
    <col min="10754" max="10755" width="3.125" style="467" customWidth="1"/>
    <col min="10756" max="10756" width="2" style="467" customWidth="1"/>
    <col min="10757" max="10757" width="2.5" style="467" customWidth="1"/>
    <col min="10758" max="10758" width="27.625" style="467" bestFit="1" customWidth="1"/>
    <col min="10759" max="10764" width="8.5" style="467" customWidth="1"/>
    <col min="10765" max="11009" width="9" style="467"/>
    <col min="11010" max="11011" width="3.125" style="467" customWidth="1"/>
    <col min="11012" max="11012" width="2" style="467" customWidth="1"/>
    <col min="11013" max="11013" width="2.5" style="467" customWidth="1"/>
    <col min="11014" max="11014" width="27.625" style="467" bestFit="1" customWidth="1"/>
    <col min="11015" max="11020" width="8.5" style="467" customWidth="1"/>
    <col min="11021" max="11265" width="9" style="467"/>
    <col min="11266" max="11267" width="3.125" style="467" customWidth="1"/>
    <col min="11268" max="11268" width="2" style="467" customWidth="1"/>
    <col min="11269" max="11269" width="2.5" style="467" customWidth="1"/>
    <col min="11270" max="11270" width="27.625" style="467" bestFit="1" customWidth="1"/>
    <col min="11271" max="11276" width="8.5" style="467" customWidth="1"/>
    <col min="11277" max="11521" width="9" style="467"/>
    <col min="11522" max="11523" width="3.125" style="467" customWidth="1"/>
    <col min="11524" max="11524" width="2" style="467" customWidth="1"/>
    <col min="11525" max="11525" width="2.5" style="467" customWidth="1"/>
    <col min="11526" max="11526" width="27.625" style="467" bestFit="1" customWidth="1"/>
    <col min="11527" max="11532" width="8.5" style="467" customWidth="1"/>
    <col min="11533" max="11777" width="9" style="467"/>
    <col min="11778" max="11779" width="3.125" style="467" customWidth="1"/>
    <col min="11780" max="11780" width="2" style="467" customWidth="1"/>
    <col min="11781" max="11781" width="2.5" style="467" customWidth="1"/>
    <col min="11782" max="11782" width="27.625" style="467" bestFit="1" customWidth="1"/>
    <col min="11783" max="11788" width="8.5" style="467" customWidth="1"/>
    <col min="11789" max="12033" width="9" style="467"/>
    <col min="12034" max="12035" width="3.125" style="467" customWidth="1"/>
    <col min="12036" max="12036" width="2" style="467" customWidth="1"/>
    <col min="12037" max="12037" width="2.5" style="467" customWidth="1"/>
    <col min="12038" max="12038" width="27.625" style="467" bestFit="1" customWidth="1"/>
    <col min="12039" max="12044" width="8.5" style="467" customWidth="1"/>
    <col min="12045" max="12289" width="9" style="467"/>
    <col min="12290" max="12291" width="3.125" style="467" customWidth="1"/>
    <col min="12292" max="12292" width="2" style="467" customWidth="1"/>
    <col min="12293" max="12293" width="2.5" style="467" customWidth="1"/>
    <col min="12294" max="12294" width="27.625" style="467" bestFit="1" customWidth="1"/>
    <col min="12295" max="12300" width="8.5" style="467" customWidth="1"/>
    <col min="12301" max="12545" width="9" style="467"/>
    <col min="12546" max="12547" width="3.125" style="467" customWidth="1"/>
    <col min="12548" max="12548" width="2" style="467" customWidth="1"/>
    <col min="12549" max="12549" width="2.5" style="467" customWidth="1"/>
    <col min="12550" max="12550" width="27.625" style="467" bestFit="1" customWidth="1"/>
    <col min="12551" max="12556" width="8.5" style="467" customWidth="1"/>
    <col min="12557" max="12801" width="9" style="467"/>
    <col min="12802" max="12803" width="3.125" style="467" customWidth="1"/>
    <col min="12804" max="12804" width="2" style="467" customWidth="1"/>
    <col min="12805" max="12805" width="2.5" style="467" customWidth="1"/>
    <col min="12806" max="12806" width="27.625" style="467" bestFit="1" customWidth="1"/>
    <col min="12807" max="12812" width="8.5" style="467" customWidth="1"/>
    <col min="12813" max="13057" width="9" style="467"/>
    <col min="13058" max="13059" width="3.125" style="467" customWidth="1"/>
    <col min="13060" max="13060" width="2" style="467" customWidth="1"/>
    <col min="13061" max="13061" width="2.5" style="467" customWidth="1"/>
    <col min="13062" max="13062" width="27.625" style="467" bestFit="1" customWidth="1"/>
    <col min="13063" max="13068" width="8.5" style="467" customWidth="1"/>
    <col min="13069" max="13313" width="9" style="467"/>
    <col min="13314" max="13315" width="3.125" style="467" customWidth="1"/>
    <col min="13316" max="13316" width="2" style="467" customWidth="1"/>
    <col min="13317" max="13317" width="2.5" style="467" customWidth="1"/>
    <col min="13318" max="13318" width="27.625" style="467" bestFit="1" customWidth="1"/>
    <col min="13319" max="13324" width="8.5" style="467" customWidth="1"/>
    <col min="13325" max="13569" width="9" style="467"/>
    <col min="13570" max="13571" width="3.125" style="467" customWidth="1"/>
    <col min="13572" max="13572" width="2" style="467" customWidth="1"/>
    <col min="13573" max="13573" width="2.5" style="467" customWidth="1"/>
    <col min="13574" max="13574" width="27.625" style="467" bestFit="1" customWidth="1"/>
    <col min="13575" max="13580" width="8.5" style="467" customWidth="1"/>
    <col min="13581" max="13825" width="9" style="467"/>
    <col min="13826" max="13827" width="3.125" style="467" customWidth="1"/>
    <col min="13828" max="13828" width="2" style="467" customWidth="1"/>
    <col min="13829" max="13829" width="2.5" style="467" customWidth="1"/>
    <col min="13830" max="13830" width="27.625" style="467" bestFit="1" customWidth="1"/>
    <col min="13831" max="13836" width="8.5" style="467" customWidth="1"/>
    <col min="13837" max="14081" width="9" style="467"/>
    <col min="14082" max="14083" width="3.125" style="467" customWidth="1"/>
    <col min="14084" max="14084" width="2" style="467" customWidth="1"/>
    <col min="14085" max="14085" width="2.5" style="467" customWidth="1"/>
    <col min="14086" max="14086" width="27.625" style="467" bestFit="1" customWidth="1"/>
    <col min="14087" max="14092" width="8.5" style="467" customWidth="1"/>
    <col min="14093" max="14337" width="9" style="467"/>
    <col min="14338" max="14339" width="3.125" style="467" customWidth="1"/>
    <col min="14340" max="14340" width="2" style="467" customWidth="1"/>
    <col min="14341" max="14341" width="2.5" style="467" customWidth="1"/>
    <col min="14342" max="14342" width="27.625" style="467" bestFit="1" customWidth="1"/>
    <col min="14343" max="14348" width="8.5" style="467" customWidth="1"/>
    <col min="14349" max="14593" width="9" style="467"/>
    <col min="14594" max="14595" width="3.125" style="467" customWidth="1"/>
    <col min="14596" max="14596" width="2" style="467" customWidth="1"/>
    <col min="14597" max="14597" width="2.5" style="467" customWidth="1"/>
    <col min="14598" max="14598" width="27.625" style="467" bestFit="1" customWidth="1"/>
    <col min="14599" max="14604" width="8.5" style="467" customWidth="1"/>
    <col min="14605" max="14849" width="9" style="467"/>
    <col min="14850" max="14851" width="3.125" style="467" customWidth="1"/>
    <col min="14852" max="14852" width="2" style="467" customWidth="1"/>
    <col min="14853" max="14853" width="2.5" style="467" customWidth="1"/>
    <col min="14854" max="14854" width="27.625" style="467" bestFit="1" customWidth="1"/>
    <col min="14855" max="14860" width="8.5" style="467" customWidth="1"/>
    <col min="14861" max="15105" width="9" style="467"/>
    <col min="15106" max="15107" width="3.125" style="467" customWidth="1"/>
    <col min="15108" max="15108" width="2" style="467" customWidth="1"/>
    <col min="15109" max="15109" width="2.5" style="467" customWidth="1"/>
    <col min="15110" max="15110" width="27.625" style="467" bestFit="1" customWidth="1"/>
    <col min="15111" max="15116" width="8.5" style="467" customWidth="1"/>
    <col min="15117" max="15361" width="9" style="467"/>
    <col min="15362" max="15363" width="3.125" style="467" customWidth="1"/>
    <col min="15364" max="15364" width="2" style="467" customWidth="1"/>
    <col min="15365" max="15365" width="2.5" style="467" customWidth="1"/>
    <col min="15366" max="15366" width="27.625" style="467" bestFit="1" customWidth="1"/>
    <col min="15367" max="15372" width="8.5" style="467" customWidth="1"/>
    <col min="15373" max="15617" width="9" style="467"/>
    <col min="15618" max="15619" width="3.125" style="467" customWidth="1"/>
    <col min="15620" max="15620" width="2" style="467" customWidth="1"/>
    <col min="15621" max="15621" width="2.5" style="467" customWidth="1"/>
    <col min="15622" max="15622" width="27.625" style="467" bestFit="1" customWidth="1"/>
    <col min="15623" max="15628" width="8.5" style="467" customWidth="1"/>
    <col min="15629" max="15873" width="9" style="467"/>
    <col min="15874" max="15875" width="3.125" style="467" customWidth="1"/>
    <col min="15876" max="15876" width="2" style="467" customWidth="1"/>
    <col min="15877" max="15877" width="2.5" style="467" customWidth="1"/>
    <col min="15878" max="15878" width="27.625" style="467" bestFit="1" customWidth="1"/>
    <col min="15879" max="15884" width="8.5" style="467" customWidth="1"/>
    <col min="15885" max="16129" width="9" style="467"/>
    <col min="16130" max="16131" width="3.125" style="467" customWidth="1"/>
    <col min="16132" max="16132" width="2" style="467" customWidth="1"/>
    <col min="16133" max="16133" width="2.5" style="467" customWidth="1"/>
    <col min="16134" max="16134" width="27.625" style="467" bestFit="1" customWidth="1"/>
    <col min="16135" max="16140" width="8.5" style="467" customWidth="1"/>
    <col min="16141" max="16384" width="9" style="467"/>
  </cols>
  <sheetData>
    <row r="1" spans="1:12">
      <c r="A1" s="513" t="s">
        <v>769</v>
      </c>
    </row>
    <row r="2" spans="1:12" ht="22.5" customHeight="1">
      <c r="A2" s="572" t="s">
        <v>765</v>
      </c>
      <c r="B2" s="572"/>
      <c r="C2" s="572"/>
      <c r="D2" s="572"/>
      <c r="E2" s="572"/>
      <c r="F2" s="572"/>
      <c r="G2" s="572"/>
      <c r="H2" s="572"/>
      <c r="I2" s="572"/>
      <c r="J2" s="572"/>
      <c r="K2" s="572"/>
      <c r="L2" s="572"/>
    </row>
    <row r="3" spans="1:12" ht="17.25" customHeight="1">
      <c r="A3" s="573" t="s">
        <v>541</v>
      </c>
      <c r="B3" s="574"/>
      <c r="C3" s="574"/>
      <c r="D3" s="574"/>
      <c r="E3" s="574"/>
      <c r="F3" s="574"/>
      <c r="G3" s="574"/>
      <c r="H3" s="574"/>
      <c r="I3" s="574"/>
      <c r="J3" s="574"/>
      <c r="K3" s="574"/>
      <c r="L3" s="574"/>
    </row>
    <row r="4" spans="1:12">
      <c r="J4" s="575"/>
      <c r="K4" s="575"/>
      <c r="L4" s="575"/>
    </row>
    <row r="5" spans="1:12" ht="18" customHeight="1">
      <c r="A5" s="576" t="s">
        <v>542</v>
      </c>
      <c r="B5" s="577"/>
      <c r="C5" s="577"/>
      <c r="D5" s="577"/>
      <c r="E5" s="577"/>
      <c r="F5" s="580" t="s">
        <v>543</v>
      </c>
      <c r="G5" s="581"/>
      <c r="H5" s="581"/>
      <c r="I5" s="582"/>
      <c r="J5" s="583" t="s">
        <v>198</v>
      </c>
      <c r="K5" s="585" t="s">
        <v>544</v>
      </c>
      <c r="L5" s="587" t="s">
        <v>545</v>
      </c>
    </row>
    <row r="6" spans="1:12" ht="18" customHeight="1">
      <c r="A6" s="578"/>
      <c r="B6" s="579"/>
      <c r="C6" s="579"/>
      <c r="D6" s="579"/>
      <c r="E6" s="579"/>
      <c r="F6" s="468" t="s">
        <v>546</v>
      </c>
      <c r="G6" s="514" t="s">
        <v>767</v>
      </c>
      <c r="H6" s="514" t="s">
        <v>776</v>
      </c>
      <c r="I6" s="514" t="s">
        <v>768</v>
      </c>
      <c r="J6" s="584"/>
      <c r="K6" s="586"/>
      <c r="L6" s="588"/>
    </row>
    <row r="7" spans="1:12">
      <c r="A7" s="589" t="s">
        <v>547</v>
      </c>
      <c r="B7" s="592" t="s">
        <v>548</v>
      </c>
      <c r="C7" s="469" t="s">
        <v>549</v>
      </c>
      <c r="D7" s="470"/>
      <c r="E7" s="470"/>
      <c r="F7" s="471"/>
      <c r="G7" s="472"/>
      <c r="H7" s="472"/>
      <c r="I7" s="472"/>
      <c r="J7" s="472"/>
      <c r="K7" s="472"/>
      <c r="L7" s="473"/>
    </row>
    <row r="8" spans="1:12">
      <c r="A8" s="590"/>
      <c r="B8" s="593"/>
      <c r="C8" s="474"/>
      <c r="D8" s="475" t="s">
        <v>550</v>
      </c>
      <c r="E8" s="476"/>
      <c r="F8" s="477"/>
      <c r="G8" s="478"/>
      <c r="H8" s="478"/>
      <c r="I8" s="478"/>
      <c r="J8" s="478"/>
      <c r="K8" s="478"/>
      <c r="L8" s="479"/>
    </row>
    <row r="9" spans="1:12">
      <c r="A9" s="590"/>
      <c r="B9" s="593"/>
      <c r="C9" s="474"/>
      <c r="D9" s="475"/>
      <c r="E9" s="475" t="s">
        <v>551</v>
      </c>
      <c r="F9" s="480"/>
      <c r="G9" s="481"/>
      <c r="H9" s="481"/>
      <c r="I9" s="481"/>
      <c r="J9" s="481"/>
      <c r="K9" s="481"/>
      <c r="L9" s="482"/>
    </row>
    <row r="10" spans="1:12">
      <c r="A10" s="590"/>
      <c r="B10" s="593"/>
      <c r="C10" s="474"/>
      <c r="D10" s="475"/>
      <c r="E10" s="475" t="s">
        <v>552</v>
      </c>
      <c r="F10" s="480"/>
      <c r="G10" s="481"/>
      <c r="H10" s="481"/>
      <c r="I10" s="481"/>
      <c r="J10" s="481"/>
      <c r="K10" s="481"/>
      <c r="L10" s="482"/>
    </row>
    <row r="11" spans="1:12">
      <c r="A11" s="590"/>
      <c r="B11" s="593"/>
      <c r="C11" s="474"/>
      <c r="D11" s="475"/>
      <c r="E11" s="475" t="s">
        <v>553</v>
      </c>
      <c r="F11" s="480"/>
      <c r="G11" s="481"/>
      <c r="H11" s="481"/>
      <c r="I11" s="481"/>
      <c r="J11" s="481"/>
      <c r="K11" s="481"/>
      <c r="L11" s="482"/>
    </row>
    <row r="12" spans="1:12">
      <c r="A12" s="590"/>
      <c r="B12" s="593"/>
      <c r="C12" s="474"/>
      <c r="D12" s="475" t="s">
        <v>554</v>
      </c>
      <c r="E12" s="475"/>
      <c r="F12" s="480"/>
      <c r="G12" s="481"/>
      <c r="H12" s="481"/>
      <c r="I12" s="481"/>
      <c r="J12" s="481"/>
      <c r="K12" s="481"/>
      <c r="L12" s="482"/>
    </row>
    <row r="13" spans="1:12">
      <c r="A13" s="590"/>
      <c r="B13" s="593"/>
      <c r="C13" s="474"/>
      <c r="D13" s="476"/>
      <c r="E13" s="475" t="s">
        <v>555</v>
      </c>
      <c r="F13" s="480"/>
      <c r="G13" s="481"/>
      <c r="H13" s="481"/>
      <c r="I13" s="481"/>
      <c r="J13" s="481"/>
      <c r="K13" s="481"/>
      <c r="L13" s="482"/>
    </row>
    <row r="14" spans="1:12">
      <c r="A14" s="590"/>
      <c r="B14" s="593"/>
      <c r="C14" s="474"/>
      <c r="D14" s="476"/>
      <c r="E14" s="475" t="s">
        <v>551</v>
      </c>
      <c r="F14" s="480"/>
      <c r="G14" s="481"/>
      <c r="H14" s="481"/>
      <c r="I14" s="481"/>
      <c r="J14" s="481"/>
      <c r="K14" s="481"/>
      <c r="L14" s="482"/>
    </row>
    <row r="15" spans="1:12">
      <c r="A15" s="590"/>
      <c r="B15" s="593"/>
      <c r="C15" s="474"/>
      <c r="D15" s="476"/>
      <c r="E15" s="475" t="s">
        <v>556</v>
      </c>
      <c r="F15" s="480"/>
      <c r="G15" s="481"/>
      <c r="H15" s="481"/>
      <c r="I15" s="481"/>
      <c r="J15" s="481"/>
      <c r="K15" s="481"/>
      <c r="L15" s="482"/>
    </row>
    <row r="16" spans="1:12">
      <c r="A16" s="590"/>
      <c r="B16" s="593"/>
      <c r="C16" s="474"/>
      <c r="D16" s="476"/>
      <c r="E16" s="475" t="s">
        <v>557</v>
      </c>
      <c r="F16" s="480"/>
      <c r="G16" s="481"/>
      <c r="H16" s="481"/>
      <c r="I16" s="481"/>
      <c r="J16" s="481"/>
      <c r="K16" s="481"/>
      <c r="L16" s="482"/>
    </row>
    <row r="17" spans="1:12">
      <c r="A17" s="590"/>
      <c r="B17" s="593"/>
      <c r="C17" s="474"/>
      <c r="D17" s="476"/>
      <c r="E17" s="475" t="s">
        <v>558</v>
      </c>
      <c r="F17" s="480"/>
      <c r="G17" s="481"/>
      <c r="H17" s="481"/>
      <c r="I17" s="481"/>
      <c r="J17" s="481"/>
      <c r="K17" s="481"/>
      <c r="L17" s="482"/>
    </row>
    <row r="18" spans="1:12">
      <c r="A18" s="590"/>
      <c r="B18" s="593"/>
      <c r="C18" s="474"/>
      <c r="D18" s="476"/>
      <c r="E18" s="475" t="s">
        <v>559</v>
      </c>
      <c r="F18" s="480"/>
      <c r="G18" s="481"/>
      <c r="H18" s="481"/>
      <c r="I18" s="481"/>
      <c r="J18" s="481"/>
      <c r="K18" s="481"/>
      <c r="L18" s="482"/>
    </row>
    <row r="19" spans="1:12">
      <c r="A19" s="590"/>
      <c r="B19" s="593"/>
      <c r="C19" s="474"/>
      <c r="D19" s="476"/>
      <c r="E19" s="475" t="s">
        <v>560</v>
      </c>
      <c r="F19" s="480"/>
      <c r="G19" s="481"/>
      <c r="H19" s="481"/>
      <c r="I19" s="481"/>
      <c r="J19" s="481"/>
      <c r="K19" s="481"/>
      <c r="L19" s="482"/>
    </row>
    <row r="20" spans="1:12">
      <c r="A20" s="590"/>
      <c r="B20" s="593"/>
      <c r="C20" s="474"/>
      <c r="D20" s="476"/>
      <c r="E20" s="475" t="s">
        <v>561</v>
      </c>
      <c r="F20" s="480"/>
      <c r="G20" s="481"/>
      <c r="H20" s="481"/>
      <c r="I20" s="481"/>
      <c r="J20" s="481"/>
      <c r="K20" s="481"/>
      <c r="L20" s="482"/>
    </row>
    <row r="21" spans="1:12">
      <c r="A21" s="590"/>
      <c r="B21" s="593"/>
      <c r="C21" s="474"/>
      <c r="D21" s="475" t="s">
        <v>562</v>
      </c>
      <c r="E21" s="475"/>
      <c r="F21" s="480"/>
      <c r="G21" s="481"/>
      <c r="H21" s="481"/>
      <c r="I21" s="481"/>
      <c r="J21" s="481"/>
      <c r="K21" s="481"/>
      <c r="L21" s="482"/>
    </row>
    <row r="22" spans="1:12">
      <c r="A22" s="590"/>
      <c r="B22" s="593"/>
      <c r="C22" s="474"/>
      <c r="D22" s="476"/>
      <c r="E22" s="475" t="s">
        <v>555</v>
      </c>
      <c r="F22" s="480"/>
      <c r="G22" s="481"/>
      <c r="H22" s="481"/>
      <c r="I22" s="481"/>
      <c r="J22" s="481"/>
      <c r="K22" s="481"/>
      <c r="L22" s="482"/>
    </row>
    <row r="23" spans="1:12">
      <c r="A23" s="590"/>
      <c r="B23" s="593"/>
      <c r="C23" s="474"/>
      <c r="D23" s="476"/>
      <c r="E23" s="475" t="s">
        <v>551</v>
      </c>
      <c r="F23" s="480"/>
      <c r="G23" s="481"/>
      <c r="H23" s="481"/>
      <c r="I23" s="481"/>
      <c r="J23" s="481"/>
      <c r="K23" s="481"/>
      <c r="L23" s="482"/>
    </row>
    <row r="24" spans="1:12">
      <c r="A24" s="590"/>
      <c r="B24" s="593"/>
      <c r="C24" s="474"/>
      <c r="D24" s="476"/>
      <c r="E24" s="475" t="s">
        <v>556</v>
      </c>
      <c r="F24" s="480"/>
      <c r="G24" s="481"/>
      <c r="H24" s="481"/>
      <c r="I24" s="481"/>
      <c r="J24" s="481"/>
      <c r="K24" s="481"/>
      <c r="L24" s="482"/>
    </row>
    <row r="25" spans="1:12">
      <c r="A25" s="590"/>
      <c r="B25" s="593"/>
      <c r="C25" s="474"/>
      <c r="D25" s="476"/>
      <c r="E25" s="475" t="s">
        <v>557</v>
      </c>
      <c r="F25" s="480"/>
      <c r="G25" s="481"/>
      <c r="H25" s="481"/>
      <c r="I25" s="481"/>
      <c r="J25" s="481"/>
      <c r="K25" s="481"/>
      <c r="L25" s="482"/>
    </row>
    <row r="26" spans="1:12">
      <c r="A26" s="590"/>
      <c r="B26" s="593"/>
      <c r="C26" s="474"/>
      <c r="D26" s="476"/>
      <c r="E26" s="475" t="s">
        <v>558</v>
      </c>
      <c r="F26" s="480"/>
      <c r="G26" s="481"/>
      <c r="H26" s="481"/>
      <c r="I26" s="481"/>
      <c r="J26" s="481"/>
      <c r="K26" s="481"/>
      <c r="L26" s="482"/>
    </row>
    <row r="27" spans="1:12">
      <c r="A27" s="590"/>
      <c r="B27" s="593"/>
      <c r="C27" s="474"/>
      <c r="D27" s="476"/>
      <c r="E27" s="475" t="s">
        <v>559</v>
      </c>
      <c r="F27" s="480"/>
      <c r="G27" s="481"/>
      <c r="H27" s="481"/>
      <c r="I27" s="481"/>
      <c r="J27" s="481"/>
      <c r="K27" s="481"/>
      <c r="L27" s="482"/>
    </row>
    <row r="28" spans="1:12">
      <c r="A28" s="590"/>
      <c r="B28" s="593"/>
      <c r="C28" s="474"/>
      <c r="D28" s="476"/>
      <c r="E28" s="475" t="s">
        <v>560</v>
      </c>
      <c r="F28" s="480"/>
      <c r="G28" s="481"/>
      <c r="H28" s="481"/>
      <c r="I28" s="481"/>
      <c r="J28" s="481"/>
      <c r="K28" s="481"/>
      <c r="L28" s="482"/>
    </row>
    <row r="29" spans="1:12">
      <c r="A29" s="590"/>
      <c r="B29" s="593"/>
      <c r="C29" s="474"/>
      <c r="D29" s="476"/>
      <c r="E29" s="475" t="s">
        <v>561</v>
      </c>
      <c r="F29" s="480"/>
      <c r="G29" s="481"/>
      <c r="H29" s="481"/>
      <c r="I29" s="481"/>
      <c r="J29" s="481"/>
      <c r="K29" s="481"/>
      <c r="L29" s="482"/>
    </row>
    <row r="30" spans="1:12">
      <c r="A30" s="590"/>
      <c r="B30" s="593"/>
      <c r="C30" s="474"/>
      <c r="D30" s="475" t="s">
        <v>563</v>
      </c>
      <c r="E30" s="476"/>
      <c r="F30" s="477"/>
      <c r="G30" s="478"/>
      <c r="H30" s="478"/>
      <c r="I30" s="478"/>
      <c r="J30" s="478"/>
      <c r="K30" s="478"/>
      <c r="L30" s="479"/>
    </row>
    <row r="31" spans="1:12">
      <c r="A31" s="590"/>
      <c r="B31" s="593"/>
      <c r="C31" s="474"/>
      <c r="D31" s="475"/>
      <c r="E31" s="475" t="s">
        <v>563</v>
      </c>
      <c r="F31" s="477"/>
      <c r="G31" s="478"/>
      <c r="H31" s="478"/>
      <c r="I31" s="478"/>
      <c r="J31" s="478"/>
      <c r="K31" s="478"/>
      <c r="L31" s="479"/>
    </row>
    <row r="32" spans="1:12">
      <c r="A32" s="590"/>
      <c r="B32" s="593"/>
      <c r="C32" s="474"/>
      <c r="D32" s="475"/>
      <c r="E32" s="475" t="s">
        <v>564</v>
      </c>
      <c r="F32" s="477"/>
      <c r="G32" s="478"/>
      <c r="H32" s="478"/>
      <c r="I32" s="478"/>
      <c r="J32" s="478"/>
      <c r="K32" s="478"/>
      <c r="L32" s="479"/>
    </row>
    <row r="33" spans="1:12">
      <c r="A33" s="590"/>
      <c r="B33" s="593"/>
      <c r="C33" s="474"/>
      <c r="D33" s="483" t="s">
        <v>565</v>
      </c>
      <c r="E33" s="483"/>
      <c r="F33" s="477"/>
      <c r="G33" s="478"/>
      <c r="H33" s="478"/>
      <c r="I33" s="478"/>
      <c r="J33" s="478"/>
      <c r="K33" s="478"/>
      <c r="L33" s="479"/>
    </row>
    <row r="34" spans="1:12">
      <c r="A34" s="590"/>
      <c r="B34" s="593"/>
      <c r="C34" s="474"/>
      <c r="D34" s="483"/>
      <c r="E34" s="483" t="s">
        <v>566</v>
      </c>
      <c r="F34" s="477"/>
      <c r="G34" s="478"/>
      <c r="H34" s="478"/>
      <c r="I34" s="478"/>
      <c r="J34" s="478"/>
      <c r="K34" s="478"/>
      <c r="L34" s="479"/>
    </row>
    <row r="35" spans="1:12">
      <c r="A35" s="590"/>
      <c r="B35" s="593"/>
      <c r="C35" s="474"/>
      <c r="D35" s="483"/>
      <c r="E35" s="483" t="s">
        <v>567</v>
      </c>
      <c r="F35" s="477"/>
      <c r="G35" s="478"/>
      <c r="H35" s="478"/>
      <c r="I35" s="478"/>
      <c r="J35" s="478"/>
      <c r="K35" s="478"/>
      <c r="L35" s="479"/>
    </row>
    <row r="36" spans="1:12">
      <c r="A36" s="590"/>
      <c r="B36" s="593"/>
      <c r="C36" s="474"/>
      <c r="D36" s="483"/>
      <c r="E36" s="483" t="s">
        <v>568</v>
      </c>
      <c r="F36" s="477"/>
      <c r="G36" s="478"/>
      <c r="H36" s="478"/>
      <c r="I36" s="478"/>
      <c r="J36" s="478"/>
      <c r="K36" s="478"/>
      <c r="L36" s="479"/>
    </row>
    <row r="37" spans="1:12">
      <c r="A37" s="590"/>
      <c r="B37" s="593"/>
      <c r="C37" s="474"/>
      <c r="D37" s="475" t="s">
        <v>569</v>
      </c>
      <c r="E37" s="475"/>
      <c r="F37" s="477"/>
      <c r="G37" s="478"/>
      <c r="H37" s="478"/>
      <c r="I37" s="478"/>
      <c r="J37" s="478"/>
      <c r="K37" s="478"/>
      <c r="L37" s="479"/>
    </row>
    <row r="38" spans="1:12">
      <c r="A38" s="590"/>
      <c r="B38" s="593"/>
      <c r="C38" s="474"/>
      <c r="D38" s="475"/>
      <c r="E38" s="475" t="s">
        <v>570</v>
      </c>
      <c r="F38" s="477"/>
      <c r="G38" s="478"/>
      <c r="H38" s="478"/>
      <c r="I38" s="478"/>
      <c r="J38" s="478"/>
      <c r="K38" s="478"/>
      <c r="L38" s="479"/>
    </row>
    <row r="39" spans="1:12">
      <c r="A39" s="590"/>
      <c r="B39" s="593"/>
      <c r="C39" s="474"/>
      <c r="D39" s="475"/>
      <c r="E39" s="475" t="s">
        <v>571</v>
      </c>
      <c r="F39" s="477"/>
      <c r="G39" s="478"/>
      <c r="H39" s="478"/>
      <c r="I39" s="478"/>
      <c r="J39" s="478"/>
      <c r="K39" s="478"/>
      <c r="L39" s="479"/>
    </row>
    <row r="40" spans="1:12">
      <c r="A40" s="590"/>
      <c r="B40" s="593"/>
      <c r="C40" s="474"/>
      <c r="D40" s="475"/>
      <c r="E40" s="484" t="s">
        <v>572</v>
      </c>
      <c r="F40" s="477"/>
      <c r="G40" s="478"/>
      <c r="H40" s="478"/>
      <c r="I40" s="478"/>
      <c r="J40" s="478"/>
      <c r="K40" s="478"/>
      <c r="L40" s="479"/>
    </row>
    <row r="41" spans="1:12">
      <c r="A41" s="590"/>
      <c r="B41" s="593"/>
      <c r="C41" s="474"/>
      <c r="D41" s="475"/>
      <c r="E41" s="475" t="s">
        <v>573</v>
      </c>
      <c r="F41" s="477"/>
      <c r="G41" s="478"/>
      <c r="H41" s="478"/>
      <c r="I41" s="478"/>
      <c r="J41" s="478"/>
      <c r="K41" s="478"/>
      <c r="L41" s="479"/>
    </row>
    <row r="42" spans="1:12">
      <c r="A42" s="590"/>
      <c r="B42" s="593"/>
      <c r="C42" s="474"/>
      <c r="D42" s="475"/>
      <c r="E42" s="475" t="s">
        <v>574</v>
      </c>
      <c r="F42" s="477"/>
      <c r="G42" s="478"/>
      <c r="H42" s="478"/>
      <c r="I42" s="478"/>
      <c r="J42" s="478"/>
      <c r="K42" s="478"/>
      <c r="L42" s="479"/>
    </row>
    <row r="43" spans="1:12">
      <c r="A43" s="590"/>
      <c r="B43" s="593"/>
      <c r="C43" s="474"/>
      <c r="D43" s="475"/>
      <c r="E43" s="475" t="s">
        <v>575</v>
      </c>
      <c r="F43" s="477"/>
      <c r="G43" s="478"/>
      <c r="H43" s="478"/>
      <c r="I43" s="478"/>
      <c r="J43" s="478"/>
      <c r="K43" s="478"/>
      <c r="L43" s="479"/>
    </row>
    <row r="44" spans="1:12">
      <c r="A44" s="590"/>
      <c r="B44" s="593"/>
      <c r="C44" s="474"/>
      <c r="D44" s="475"/>
      <c r="E44" s="475" t="s">
        <v>576</v>
      </c>
      <c r="F44" s="477"/>
      <c r="G44" s="478"/>
      <c r="H44" s="478"/>
      <c r="I44" s="478"/>
      <c r="J44" s="478"/>
      <c r="K44" s="478"/>
      <c r="L44" s="479"/>
    </row>
    <row r="45" spans="1:12">
      <c r="A45" s="590"/>
      <c r="B45" s="593"/>
      <c r="C45" s="474"/>
      <c r="D45" s="475"/>
      <c r="E45" s="485" t="s">
        <v>577</v>
      </c>
      <c r="F45" s="477"/>
      <c r="G45" s="478"/>
      <c r="H45" s="478"/>
      <c r="I45" s="478"/>
      <c r="J45" s="478"/>
      <c r="K45" s="478"/>
      <c r="L45" s="479"/>
    </row>
    <row r="46" spans="1:12">
      <c r="A46" s="590"/>
      <c r="B46" s="593"/>
      <c r="C46" s="474"/>
      <c r="D46" s="475"/>
      <c r="E46" s="475" t="s">
        <v>578</v>
      </c>
      <c r="F46" s="477"/>
      <c r="G46" s="478"/>
      <c r="H46" s="478"/>
      <c r="I46" s="478"/>
      <c r="J46" s="478"/>
      <c r="K46" s="478"/>
      <c r="L46" s="479"/>
    </row>
    <row r="47" spans="1:12">
      <c r="A47" s="590"/>
      <c r="B47" s="593"/>
      <c r="C47" s="474"/>
      <c r="D47" s="475" t="s">
        <v>579</v>
      </c>
      <c r="E47" s="475"/>
      <c r="F47" s="477"/>
      <c r="G47" s="478"/>
      <c r="H47" s="478"/>
      <c r="I47" s="478"/>
      <c r="J47" s="478"/>
      <c r="K47" s="478"/>
      <c r="L47" s="479"/>
    </row>
    <row r="48" spans="1:12">
      <c r="A48" s="590"/>
      <c r="B48" s="593"/>
      <c r="C48" s="474"/>
      <c r="D48" s="475"/>
      <c r="E48" s="475" t="s">
        <v>580</v>
      </c>
      <c r="F48" s="477"/>
      <c r="G48" s="478"/>
      <c r="H48" s="478"/>
      <c r="I48" s="478"/>
      <c r="J48" s="478"/>
      <c r="K48" s="478"/>
      <c r="L48" s="479"/>
    </row>
    <row r="49" spans="1:12">
      <c r="A49" s="590"/>
      <c r="B49" s="593"/>
      <c r="C49" s="474"/>
      <c r="D49" s="475"/>
      <c r="E49" s="475" t="s">
        <v>581</v>
      </c>
      <c r="F49" s="477"/>
      <c r="G49" s="478"/>
      <c r="H49" s="478"/>
      <c r="I49" s="478"/>
      <c r="J49" s="478"/>
      <c r="K49" s="478"/>
      <c r="L49" s="479"/>
    </row>
    <row r="50" spans="1:12">
      <c r="A50" s="590"/>
      <c r="B50" s="593"/>
      <c r="C50" s="474"/>
      <c r="D50" s="475"/>
      <c r="E50" s="475" t="s">
        <v>582</v>
      </c>
      <c r="F50" s="477"/>
      <c r="G50" s="478"/>
      <c r="H50" s="478"/>
      <c r="I50" s="478"/>
      <c r="J50" s="478"/>
      <c r="K50" s="478"/>
      <c r="L50" s="479"/>
    </row>
    <row r="51" spans="1:12">
      <c r="A51" s="590"/>
      <c r="B51" s="593"/>
      <c r="C51" s="474"/>
      <c r="D51" s="475"/>
      <c r="E51" s="475" t="s">
        <v>579</v>
      </c>
      <c r="F51" s="477"/>
      <c r="G51" s="478"/>
      <c r="H51" s="478"/>
      <c r="I51" s="478"/>
      <c r="J51" s="478"/>
      <c r="K51" s="478"/>
      <c r="L51" s="479"/>
    </row>
    <row r="52" spans="1:12">
      <c r="A52" s="590"/>
      <c r="B52" s="593"/>
      <c r="C52" s="474"/>
      <c r="D52" s="475"/>
      <c r="E52" s="475" t="s">
        <v>583</v>
      </c>
      <c r="F52" s="477"/>
      <c r="G52" s="478"/>
      <c r="H52" s="478"/>
      <c r="I52" s="478"/>
      <c r="J52" s="478"/>
      <c r="K52" s="478"/>
      <c r="L52" s="479"/>
    </row>
    <row r="53" spans="1:12">
      <c r="A53" s="590"/>
      <c r="B53" s="593"/>
      <c r="C53" s="474" t="s">
        <v>584</v>
      </c>
      <c r="D53" s="475"/>
      <c r="E53" s="475"/>
      <c r="F53" s="477"/>
      <c r="G53" s="478"/>
      <c r="H53" s="478"/>
      <c r="I53" s="478"/>
      <c r="J53" s="478"/>
      <c r="K53" s="478"/>
      <c r="L53" s="479"/>
    </row>
    <row r="54" spans="1:12">
      <c r="A54" s="590"/>
      <c r="B54" s="593"/>
      <c r="C54" s="474"/>
      <c r="D54" s="475" t="s">
        <v>585</v>
      </c>
      <c r="E54" s="476"/>
      <c r="F54" s="477"/>
      <c r="G54" s="478"/>
      <c r="H54" s="478"/>
      <c r="I54" s="478"/>
      <c r="J54" s="478"/>
      <c r="K54" s="478"/>
      <c r="L54" s="479"/>
    </row>
    <row r="55" spans="1:12">
      <c r="A55" s="590"/>
      <c r="B55" s="593"/>
      <c r="C55" s="474"/>
      <c r="E55" s="475" t="s">
        <v>586</v>
      </c>
      <c r="F55" s="477"/>
      <c r="G55" s="478"/>
      <c r="H55" s="478"/>
      <c r="I55" s="478"/>
      <c r="J55" s="478"/>
      <c r="K55" s="478"/>
      <c r="L55" s="479"/>
    </row>
    <row r="56" spans="1:12">
      <c r="A56" s="590"/>
      <c r="B56" s="593"/>
      <c r="C56" s="474"/>
      <c r="E56" s="475" t="s">
        <v>566</v>
      </c>
      <c r="F56" s="477"/>
      <c r="G56" s="478"/>
      <c r="H56" s="478"/>
      <c r="I56" s="478"/>
      <c r="J56" s="478"/>
      <c r="K56" s="478"/>
      <c r="L56" s="479"/>
    </row>
    <row r="57" spans="1:12">
      <c r="A57" s="590"/>
      <c r="B57" s="593"/>
      <c r="C57" s="474"/>
      <c r="E57" s="475" t="s">
        <v>578</v>
      </c>
      <c r="F57" s="477"/>
      <c r="G57" s="478"/>
      <c r="H57" s="478"/>
      <c r="I57" s="478"/>
      <c r="J57" s="478"/>
      <c r="K57" s="478"/>
      <c r="L57" s="479"/>
    </row>
    <row r="58" spans="1:12">
      <c r="A58" s="590"/>
      <c r="B58" s="593"/>
      <c r="C58" s="474"/>
      <c r="E58" s="475" t="s">
        <v>579</v>
      </c>
      <c r="F58" s="477"/>
      <c r="G58" s="478"/>
      <c r="H58" s="478"/>
      <c r="I58" s="478"/>
      <c r="J58" s="478"/>
      <c r="K58" s="478"/>
      <c r="L58" s="479"/>
    </row>
    <row r="59" spans="1:12">
      <c r="A59" s="590"/>
      <c r="B59" s="593"/>
      <c r="C59" s="474"/>
      <c r="D59" s="475" t="s">
        <v>587</v>
      </c>
      <c r="E59" s="476"/>
      <c r="F59" s="477"/>
      <c r="G59" s="478"/>
      <c r="H59" s="478"/>
      <c r="I59" s="478"/>
      <c r="J59" s="478"/>
      <c r="K59" s="478"/>
      <c r="L59" s="479"/>
    </row>
    <row r="60" spans="1:12">
      <c r="A60" s="590"/>
      <c r="B60" s="593"/>
      <c r="C60" s="474"/>
      <c r="D60" s="476"/>
      <c r="E60" s="475" t="s">
        <v>588</v>
      </c>
      <c r="F60" s="477"/>
      <c r="G60" s="478"/>
      <c r="H60" s="478"/>
      <c r="I60" s="478"/>
      <c r="J60" s="478"/>
      <c r="K60" s="478"/>
      <c r="L60" s="479"/>
    </row>
    <row r="61" spans="1:12">
      <c r="A61" s="590"/>
      <c r="B61" s="593"/>
      <c r="C61" s="474"/>
      <c r="D61" s="475"/>
      <c r="E61" s="475" t="s">
        <v>578</v>
      </c>
      <c r="F61" s="477"/>
      <c r="G61" s="478"/>
      <c r="H61" s="478"/>
      <c r="I61" s="478"/>
      <c r="J61" s="478"/>
      <c r="K61" s="478"/>
      <c r="L61" s="479"/>
    </row>
    <row r="62" spans="1:12">
      <c r="A62" s="590"/>
      <c r="B62" s="593"/>
      <c r="C62" s="474"/>
      <c r="D62" s="475"/>
      <c r="E62" s="475" t="s">
        <v>580</v>
      </c>
      <c r="F62" s="477"/>
      <c r="G62" s="478"/>
      <c r="H62" s="478"/>
      <c r="I62" s="478"/>
      <c r="J62" s="478"/>
      <c r="K62" s="478"/>
      <c r="L62" s="479"/>
    </row>
    <row r="63" spans="1:12">
      <c r="A63" s="590"/>
      <c r="B63" s="593"/>
      <c r="C63" s="474"/>
      <c r="D63" s="475"/>
      <c r="E63" s="475" t="s">
        <v>579</v>
      </c>
      <c r="F63" s="477"/>
      <c r="G63" s="478"/>
      <c r="H63" s="478"/>
      <c r="I63" s="478"/>
      <c r="J63" s="478"/>
      <c r="K63" s="478"/>
      <c r="L63" s="479"/>
    </row>
    <row r="64" spans="1:12">
      <c r="A64" s="590"/>
      <c r="B64" s="593"/>
      <c r="C64" s="474"/>
      <c r="D64" s="475" t="s">
        <v>579</v>
      </c>
      <c r="E64" s="475"/>
      <c r="F64" s="477"/>
      <c r="G64" s="478"/>
      <c r="H64" s="478"/>
      <c r="I64" s="478"/>
      <c r="J64" s="478"/>
      <c r="K64" s="478"/>
      <c r="L64" s="479"/>
    </row>
    <row r="65" spans="1:12">
      <c r="A65" s="590"/>
      <c r="B65" s="593"/>
      <c r="C65" s="474"/>
      <c r="D65" s="475"/>
      <c r="E65" s="475" t="s">
        <v>588</v>
      </c>
      <c r="F65" s="477"/>
      <c r="G65" s="478"/>
      <c r="H65" s="478"/>
      <c r="I65" s="478"/>
      <c r="J65" s="478"/>
      <c r="K65" s="478"/>
      <c r="L65" s="479"/>
    </row>
    <row r="66" spans="1:12">
      <c r="A66" s="590"/>
      <c r="B66" s="593"/>
      <c r="C66" s="474"/>
      <c r="D66" s="475"/>
      <c r="E66" s="475" t="s">
        <v>578</v>
      </c>
      <c r="F66" s="477"/>
      <c r="G66" s="478"/>
      <c r="H66" s="478"/>
      <c r="I66" s="478"/>
      <c r="J66" s="478"/>
      <c r="K66" s="478"/>
      <c r="L66" s="479"/>
    </row>
    <row r="67" spans="1:12">
      <c r="A67" s="590"/>
      <c r="B67" s="593"/>
      <c r="C67" s="474"/>
      <c r="D67" s="475"/>
      <c r="E67" s="475" t="s">
        <v>579</v>
      </c>
      <c r="F67" s="477"/>
      <c r="G67" s="478"/>
      <c r="H67" s="478"/>
      <c r="I67" s="478"/>
      <c r="J67" s="478"/>
      <c r="K67" s="478"/>
      <c r="L67" s="479"/>
    </row>
    <row r="68" spans="1:12">
      <c r="A68" s="590"/>
      <c r="B68" s="593"/>
      <c r="C68" s="474" t="s">
        <v>589</v>
      </c>
      <c r="D68" s="475"/>
      <c r="E68" s="475"/>
      <c r="F68" s="477"/>
      <c r="G68" s="478"/>
      <c r="H68" s="478"/>
      <c r="I68" s="478"/>
      <c r="J68" s="478"/>
      <c r="K68" s="478"/>
      <c r="L68" s="479"/>
    </row>
    <row r="69" spans="1:12">
      <c r="A69" s="590"/>
      <c r="B69" s="593"/>
      <c r="C69" s="474"/>
      <c r="D69" s="475" t="s">
        <v>590</v>
      </c>
      <c r="E69" s="475"/>
      <c r="F69" s="477"/>
      <c r="G69" s="478"/>
      <c r="H69" s="478"/>
      <c r="I69" s="478"/>
      <c r="J69" s="478"/>
      <c r="K69" s="478"/>
      <c r="L69" s="479"/>
    </row>
    <row r="70" spans="1:12">
      <c r="A70" s="590"/>
      <c r="B70" s="593"/>
      <c r="C70" s="474"/>
      <c r="D70" s="475"/>
      <c r="E70" s="475" t="s">
        <v>586</v>
      </c>
      <c r="F70" s="477"/>
      <c r="G70" s="478"/>
      <c r="H70" s="478"/>
      <c r="I70" s="478"/>
      <c r="J70" s="478"/>
      <c r="K70" s="478"/>
      <c r="L70" s="479"/>
    </row>
    <row r="71" spans="1:12">
      <c r="A71" s="590"/>
      <c r="B71" s="593"/>
      <c r="C71" s="474"/>
      <c r="D71" s="475"/>
      <c r="E71" s="475" t="s">
        <v>566</v>
      </c>
      <c r="F71" s="477"/>
      <c r="G71" s="478"/>
      <c r="H71" s="478"/>
      <c r="I71" s="478"/>
      <c r="J71" s="478"/>
      <c r="K71" s="478"/>
      <c r="L71" s="479"/>
    </row>
    <row r="72" spans="1:12">
      <c r="A72" s="590"/>
      <c r="B72" s="593"/>
      <c r="C72" s="474"/>
      <c r="D72" s="475" t="s">
        <v>591</v>
      </c>
      <c r="E72" s="476"/>
      <c r="F72" s="477"/>
      <c r="G72" s="478"/>
      <c r="H72" s="478"/>
      <c r="I72" s="478"/>
      <c r="J72" s="478"/>
      <c r="K72" s="478"/>
      <c r="L72" s="479"/>
    </row>
    <row r="73" spans="1:12">
      <c r="A73" s="590"/>
      <c r="B73" s="593"/>
      <c r="C73" s="474"/>
      <c r="D73" s="475" t="s">
        <v>579</v>
      </c>
      <c r="E73" s="475"/>
      <c r="F73" s="477"/>
      <c r="G73" s="478"/>
      <c r="H73" s="478"/>
      <c r="I73" s="478"/>
      <c r="J73" s="478"/>
      <c r="K73" s="478"/>
      <c r="L73" s="479"/>
    </row>
    <row r="74" spans="1:12">
      <c r="A74" s="590"/>
      <c r="B74" s="593"/>
      <c r="C74" s="474"/>
      <c r="D74" s="475"/>
      <c r="E74" s="475" t="s">
        <v>580</v>
      </c>
      <c r="F74" s="477"/>
      <c r="G74" s="478"/>
      <c r="H74" s="478"/>
      <c r="I74" s="478"/>
      <c r="J74" s="478"/>
      <c r="K74" s="478"/>
      <c r="L74" s="479"/>
    </row>
    <row r="75" spans="1:12">
      <c r="A75" s="590"/>
      <c r="B75" s="593"/>
      <c r="C75" s="474"/>
      <c r="D75" s="475"/>
      <c r="E75" s="475" t="s">
        <v>582</v>
      </c>
      <c r="F75" s="477"/>
      <c r="G75" s="478"/>
      <c r="H75" s="478"/>
      <c r="I75" s="478"/>
      <c r="J75" s="478"/>
      <c r="K75" s="478"/>
      <c r="L75" s="479"/>
    </row>
    <row r="76" spans="1:12">
      <c r="A76" s="590"/>
      <c r="B76" s="593"/>
      <c r="C76" s="474"/>
      <c r="D76" s="475"/>
      <c r="E76" s="475" t="s">
        <v>579</v>
      </c>
      <c r="F76" s="477"/>
      <c r="G76" s="478"/>
      <c r="H76" s="478"/>
      <c r="I76" s="478"/>
      <c r="J76" s="478"/>
      <c r="K76" s="478"/>
      <c r="L76" s="479"/>
    </row>
    <row r="77" spans="1:12">
      <c r="A77" s="590"/>
      <c r="B77" s="593"/>
      <c r="C77" s="474" t="s">
        <v>592</v>
      </c>
      <c r="D77" s="475"/>
      <c r="E77" s="475"/>
      <c r="F77" s="477"/>
      <c r="G77" s="478"/>
      <c r="H77" s="478"/>
      <c r="I77" s="478"/>
      <c r="J77" s="478"/>
      <c r="K77" s="478"/>
      <c r="L77" s="479"/>
    </row>
    <row r="78" spans="1:12">
      <c r="A78" s="590"/>
      <c r="B78" s="593"/>
      <c r="C78" s="474"/>
      <c r="D78" s="483" t="s">
        <v>593</v>
      </c>
      <c r="E78" s="483"/>
      <c r="F78" s="477"/>
      <c r="G78" s="478"/>
      <c r="H78" s="478"/>
      <c r="I78" s="478"/>
      <c r="J78" s="478"/>
      <c r="K78" s="478"/>
      <c r="L78" s="479"/>
    </row>
    <row r="79" spans="1:12">
      <c r="A79" s="590"/>
      <c r="B79" s="593"/>
      <c r="C79" s="474"/>
      <c r="D79" s="483"/>
      <c r="E79" s="483" t="s">
        <v>593</v>
      </c>
      <c r="F79" s="477"/>
      <c r="G79" s="478"/>
      <c r="H79" s="478"/>
      <c r="I79" s="478"/>
      <c r="J79" s="478"/>
      <c r="K79" s="478"/>
      <c r="L79" s="479"/>
    </row>
    <row r="80" spans="1:12">
      <c r="A80" s="590"/>
      <c r="B80" s="593"/>
      <c r="C80" s="474"/>
      <c r="D80" s="483"/>
      <c r="E80" s="483" t="s">
        <v>594</v>
      </c>
      <c r="F80" s="477"/>
      <c r="G80" s="478"/>
      <c r="H80" s="478"/>
      <c r="I80" s="478"/>
      <c r="J80" s="478"/>
      <c r="K80" s="478"/>
      <c r="L80" s="479"/>
    </row>
    <row r="81" spans="1:12">
      <c r="A81" s="590"/>
      <c r="B81" s="593"/>
      <c r="C81" s="474"/>
      <c r="D81" s="483" t="s">
        <v>595</v>
      </c>
      <c r="E81" s="483"/>
      <c r="F81" s="477"/>
      <c r="G81" s="478"/>
      <c r="H81" s="478"/>
      <c r="I81" s="478"/>
      <c r="J81" s="478"/>
      <c r="K81" s="478"/>
      <c r="L81" s="479"/>
    </row>
    <row r="82" spans="1:12">
      <c r="A82" s="590"/>
      <c r="B82" s="593"/>
      <c r="C82" s="474"/>
      <c r="D82" s="483"/>
      <c r="E82" s="483" t="s">
        <v>595</v>
      </c>
      <c r="F82" s="477"/>
      <c r="G82" s="478"/>
      <c r="H82" s="478"/>
      <c r="I82" s="478"/>
      <c r="J82" s="478"/>
      <c r="K82" s="478"/>
      <c r="L82" s="479"/>
    </row>
    <row r="83" spans="1:12">
      <c r="A83" s="590"/>
      <c r="B83" s="593"/>
      <c r="C83" s="474"/>
      <c r="D83" s="483"/>
      <c r="E83" s="483" t="s">
        <v>594</v>
      </c>
      <c r="F83" s="477"/>
      <c r="G83" s="478"/>
      <c r="H83" s="478"/>
      <c r="I83" s="478"/>
      <c r="J83" s="478"/>
      <c r="K83" s="478"/>
      <c r="L83" s="479"/>
    </row>
    <row r="84" spans="1:12">
      <c r="A84" s="590"/>
      <c r="B84" s="593"/>
      <c r="C84" s="474"/>
      <c r="D84" s="483" t="s">
        <v>596</v>
      </c>
      <c r="E84" s="483"/>
      <c r="F84" s="477"/>
      <c r="G84" s="478"/>
      <c r="H84" s="478"/>
      <c r="I84" s="478"/>
      <c r="J84" s="478"/>
      <c r="K84" s="478"/>
      <c r="L84" s="479"/>
    </row>
    <row r="85" spans="1:12">
      <c r="A85" s="590"/>
      <c r="B85" s="593"/>
      <c r="C85" s="474"/>
      <c r="D85" s="483"/>
      <c r="E85" s="483" t="s">
        <v>596</v>
      </c>
      <c r="F85" s="477"/>
      <c r="G85" s="478"/>
      <c r="H85" s="478"/>
      <c r="I85" s="478"/>
      <c r="J85" s="478"/>
      <c r="K85" s="478"/>
      <c r="L85" s="479"/>
    </row>
    <row r="86" spans="1:12">
      <c r="A86" s="590"/>
      <c r="B86" s="593"/>
      <c r="C86" s="474"/>
      <c r="D86" s="483"/>
      <c r="E86" s="483" t="s">
        <v>594</v>
      </c>
      <c r="F86" s="477"/>
      <c r="G86" s="478"/>
      <c r="H86" s="478"/>
      <c r="I86" s="478"/>
      <c r="J86" s="478"/>
      <c r="K86" s="478"/>
      <c r="L86" s="479"/>
    </row>
    <row r="87" spans="1:12">
      <c r="A87" s="590"/>
      <c r="B87" s="593"/>
      <c r="C87" s="474"/>
      <c r="D87" s="483" t="s">
        <v>597</v>
      </c>
      <c r="E87" s="483"/>
      <c r="F87" s="477"/>
      <c r="G87" s="478"/>
      <c r="H87" s="478"/>
      <c r="I87" s="478"/>
      <c r="J87" s="478"/>
      <c r="K87" s="478"/>
      <c r="L87" s="479"/>
    </row>
    <row r="88" spans="1:12">
      <c r="A88" s="590"/>
      <c r="B88" s="593"/>
      <c r="C88" s="474"/>
      <c r="D88" s="483"/>
      <c r="E88" s="483" t="s">
        <v>597</v>
      </c>
      <c r="F88" s="477"/>
      <c r="G88" s="478"/>
      <c r="H88" s="478"/>
      <c r="I88" s="478"/>
      <c r="J88" s="478"/>
      <c r="K88" s="478"/>
      <c r="L88" s="479"/>
    </row>
    <row r="89" spans="1:12">
      <c r="A89" s="590"/>
      <c r="B89" s="593"/>
      <c r="C89" s="474"/>
      <c r="D89" s="483"/>
      <c r="E89" s="483" t="s">
        <v>594</v>
      </c>
      <c r="F89" s="477"/>
      <c r="G89" s="478"/>
      <c r="H89" s="478"/>
      <c r="I89" s="478"/>
      <c r="J89" s="478"/>
      <c r="K89" s="478"/>
      <c r="L89" s="479"/>
    </row>
    <row r="90" spans="1:12">
      <c r="A90" s="590"/>
      <c r="B90" s="593"/>
      <c r="C90" s="474"/>
      <c r="D90" s="483" t="s">
        <v>598</v>
      </c>
      <c r="E90" s="483"/>
      <c r="F90" s="477"/>
      <c r="G90" s="478"/>
      <c r="H90" s="478"/>
      <c r="I90" s="478"/>
      <c r="J90" s="478"/>
      <c r="K90" s="478"/>
      <c r="L90" s="479"/>
    </row>
    <row r="91" spans="1:12">
      <c r="A91" s="590"/>
      <c r="B91" s="593"/>
      <c r="C91" s="474"/>
      <c r="D91" s="483" t="s">
        <v>569</v>
      </c>
      <c r="E91" s="483"/>
      <c r="F91" s="477"/>
      <c r="G91" s="478"/>
      <c r="H91" s="478"/>
      <c r="I91" s="478"/>
      <c r="J91" s="478"/>
      <c r="K91" s="478"/>
      <c r="L91" s="479"/>
    </row>
    <row r="92" spans="1:12">
      <c r="A92" s="590"/>
      <c r="B92" s="593"/>
      <c r="C92" s="474"/>
      <c r="D92" s="483"/>
      <c r="E92" s="483" t="s">
        <v>599</v>
      </c>
      <c r="F92" s="477"/>
      <c r="G92" s="478"/>
      <c r="H92" s="478"/>
      <c r="I92" s="478"/>
      <c r="J92" s="478"/>
      <c r="K92" s="478"/>
      <c r="L92" s="479"/>
    </row>
    <row r="93" spans="1:12">
      <c r="A93" s="590"/>
      <c r="B93" s="593"/>
      <c r="C93" s="474"/>
      <c r="D93" s="483"/>
      <c r="E93" s="483" t="s">
        <v>600</v>
      </c>
      <c r="F93" s="477"/>
      <c r="G93" s="478"/>
      <c r="H93" s="478"/>
      <c r="I93" s="478"/>
      <c r="J93" s="478"/>
      <c r="K93" s="478"/>
      <c r="L93" s="479"/>
    </row>
    <row r="94" spans="1:12">
      <c r="A94" s="590"/>
      <c r="B94" s="593"/>
      <c r="C94" s="474"/>
      <c r="D94" s="483"/>
      <c r="E94" s="483" t="s">
        <v>601</v>
      </c>
      <c r="F94" s="477"/>
      <c r="G94" s="478"/>
      <c r="H94" s="478"/>
      <c r="I94" s="478"/>
      <c r="J94" s="478"/>
      <c r="K94" s="478"/>
      <c r="L94" s="479"/>
    </row>
    <row r="95" spans="1:12">
      <c r="A95" s="590"/>
      <c r="B95" s="593"/>
      <c r="C95" s="474"/>
      <c r="D95" s="475" t="s">
        <v>591</v>
      </c>
      <c r="E95" s="475"/>
      <c r="F95" s="477"/>
      <c r="G95" s="478"/>
      <c r="H95" s="478"/>
      <c r="I95" s="478"/>
      <c r="J95" s="478"/>
      <c r="K95" s="478"/>
      <c r="L95" s="479"/>
    </row>
    <row r="96" spans="1:12">
      <c r="A96" s="590"/>
      <c r="B96" s="593"/>
      <c r="C96" s="474"/>
      <c r="D96" s="475" t="s">
        <v>579</v>
      </c>
      <c r="E96" s="475"/>
      <c r="F96" s="477"/>
      <c r="G96" s="478"/>
      <c r="H96" s="478"/>
      <c r="I96" s="478"/>
      <c r="J96" s="478"/>
      <c r="K96" s="478"/>
      <c r="L96" s="479"/>
    </row>
    <row r="97" spans="1:12">
      <c r="A97" s="590"/>
      <c r="B97" s="593"/>
      <c r="C97" s="474"/>
      <c r="D97" s="475"/>
      <c r="E97" s="475" t="s">
        <v>580</v>
      </c>
      <c r="F97" s="477"/>
      <c r="G97" s="478"/>
      <c r="H97" s="478"/>
      <c r="I97" s="478"/>
      <c r="J97" s="478"/>
      <c r="K97" s="478"/>
      <c r="L97" s="479"/>
    </row>
    <row r="98" spans="1:12">
      <c r="A98" s="590"/>
      <c r="B98" s="593"/>
      <c r="C98" s="474"/>
      <c r="D98" s="475"/>
      <c r="E98" s="475" t="s">
        <v>582</v>
      </c>
      <c r="F98" s="477"/>
      <c r="G98" s="478"/>
      <c r="H98" s="478"/>
      <c r="I98" s="478"/>
      <c r="J98" s="478"/>
      <c r="K98" s="478"/>
      <c r="L98" s="479"/>
    </row>
    <row r="99" spans="1:12">
      <c r="A99" s="590"/>
      <c r="B99" s="593"/>
      <c r="C99" s="474"/>
      <c r="D99" s="475"/>
      <c r="E99" s="475" t="s">
        <v>579</v>
      </c>
      <c r="F99" s="477"/>
      <c r="G99" s="478"/>
      <c r="H99" s="478"/>
      <c r="I99" s="478"/>
      <c r="J99" s="478"/>
      <c r="K99" s="478"/>
      <c r="L99" s="479"/>
    </row>
    <row r="100" spans="1:12">
      <c r="A100" s="590"/>
      <c r="B100" s="593"/>
      <c r="C100" s="474" t="s">
        <v>602</v>
      </c>
      <c r="D100" s="475"/>
      <c r="E100" s="475"/>
      <c r="F100" s="477"/>
      <c r="G100" s="478"/>
      <c r="H100" s="478"/>
      <c r="I100" s="478"/>
      <c r="J100" s="478"/>
      <c r="K100" s="478"/>
      <c r="L100" s="479"/>
    </row>
    <row r="101" spans="1:12">
      <c r="A101" s="590"/>
      <c r="B101" s="593"/>
      <c r="C101" s="474"/>
      <c r="D101" s="475" t="s">
        <v>603</v>
      </c>
      <c r="E101" s="475"/>
      <c r="F101" s="477"/>
      <c r="G101" s="478"/>
      <c r="H101" s="478"/>
      <c r="I101" s="478"/>
      <c r="J101" s="478"/>
      <c r="K101" s="478"/>
      <c r="L101" s="479"/>
    </row>
    <row r="102" spans="1:12">
      <c r="A102" s="590"/>
      <c r="B102" s="593"/>
      <c r="C102" s="474" t="s">
        <v>604</v>
      </c>
      <c r="D102" s="475"/>
      <c r="E102" s="475"/>
      <c r="F102" s="477"/>
      <c r="G102" s="478"/>
      <c r="H102" s="478"/>
      <c r="I102" s="478"/>
      <c r="J102" s="478"/>
      <c r="K102" s="478"/>
      <c r="L102" s="479"/>
    </row>
    <row r="103" spans="1:12">
      <c r="A103" s="590"/>
      <c r="B103" s="593"/>
      <c r="C103" s="474"/>
      <c r="D103" s="475" t="s">
        <v>605</v>
      </c>
      <c r="E103" s="475"/>
      <c r="F103" s="477"/>
      <c r="G103" s="478"/>
      <c r="H103" s="478"/>
      <c r="I103" s="478"/>
      <c r="J103" s="478"/>
      <c r="K103" s="478"/>
      <c r="L103" s="479"/>
    </row>
    <row r="104" spans="1:12">
      <c r="A104" s="590"/>
      <c r="B104" s="593"/>
      <c r="C104" s="474"/>
      <c r="D104" s="475"/>
      <c r="E104" s="475" t="s">
        <v>606</v>
      </c>
      <c r="F104" s="477"/>
      <c r="G104" s="478"/>
      <c r="H104" s="478"/>
      <c r="I104" s="478"/>
      <c r="J104" s="478"/>
      <c r="K104" s="478"/>
      <c r="L104" s="479"/>
    </row>
    <row r="105" spans="1:12">
      <c r="A105" s="590"/>
      <c r="B105" s="593"/>
      <c r="C105" s="474"/>
      <c r="D105" s="475"/>
      <c r="E105" s="475" t="s">
        <v>607</v>
      </c>
      <c r="F105" s="477"/>
      <c r="G105" s="478"/>
      <c r="H105" s="478"/>
      <c r="I105" s="478"/>
      <c r="J105" s="478"/>
      <c r="K105" s="478"/>
      <c r="L105" s="479"/>
    </row>
    <row r="106" spans="1:12">
      <c r="A106" s="590"/>
      <c r="B106" s="593"/>
      <c r="C106" s="474"/>
      <c r="D106" s="475"/>
      <c r="E106" s="475" t="s">
        <v>608</v>
      </c>
      <c r="F106" s="477"/>
      <c r="G106" s="478"/>
      <c r="H106" s="478"/>
      <c r="I106" s="478"/>
      <c r="J106" s="478"/>
      <c r="K106" s="478"/>
      <c r="L106" s="479"/>
    </row>
    <row r="107" spans="1:12">
      <c r="A107" s="590"/>
      <c r="B107" s="593"/>
      <c r="C107" s="474"/>
      <c r="D107" s="475"/>
      <c r="E107" s="475" t="s">
        <v>609</v>
      </c>
      <c r="F107" s="477"/>
      <c r="G107" s="478"/>
      <c r="H107" s="478"/>
      <c r="I107" s="478"/>
      <c r="J107" s="478"/>
      <c r="K107" s="478"/>
      <c r="L107" s="479"/>
    </row>
    <row r="108" spans="1:12">
      <c r="A108" s="590"/>
      <c r="B108" s="593"/>
      <c r="C108" s="474"/>
      <c r="D108" s="475"/>
      <c r="E108" s="475" t="s">
        <v>610</v>
      </c>
      <c r="F108" s="477"/>
      <c r="G108" s="478"/>
      <c r="H108" s="478"/>
      <c r="I108" s="478"/>
      <c r="J108" s="478"/>
      <c r="K108" s="478"/>
      <c r="L108" s="479"/>
    </row>
    <row r="109" spans="1:12">
      <c r="A109" s="590"/>
      <c r="B109" s="593"/>
      <c r="C109" s="474"/>
      <c r="D109" s="475" t="s">
        <v>611</v>
      </c>
      <c r="E109" s="475"/>
      <c r="F109" s="477"/>
      <c r="G109" s="478"/>
      <c r="H109" s="478"/>
      <c r="I109" s="478"/>
      <c r="J109" s="478"/>
      <c r="K109" s="478"/>
      <c r="L109" s="479"/>
    </row>
    <row r="110" spans="1:12">
      <c r="A110" s="590"/>
      <c r="B110" s="593"/>
      <c r="C110" s="474"/>
      <c r="D110" s="475" t="s">
        <v>594</v>
      </c>
      <c r="E110" s="475"/>
      <c r="F110" s="477"/>
      <c r="G110" s="478"/>
      <c r="H110" s="478"/>
      <c r="I110" s="478"/>
      <c r="J110" s="478"/>
      <c r="K110" s="478"/>
      <c r="L110" s="479"/>
    </row>
    <row r="111" spans="1:12">
      <c r="A111" s="590"/>
      <c r="B111" s="593"/>
      <c r="C111" s="474"/>
      <c r="D111" s="475" t="s">
        <v>612</v>
      </c>
      <c r="E111" s="475"/>
      <c r="F111" s="477"/>
      <c r="G111" s="478"/>
      <c r="H111" s="478"/>
      <c r="I111" s="478"/>
      <c r="J111" s="478"/>
      <c r="K111" s="478"/>
      <c r="L111" s="479"/>
    </row>
    <row r="112" spans="1:12">
      <c r="A112" s="590"/>
      <c r="B112" s="593"/>
      <c r="C112" s="474"/>
      <c r="D112" s="475"/>
      <c r="E112" s="475" t="s">
        <v>613</v>
      </c>
      <c r="F112" s="477"/>
      <c r="G112" s="478"/>
      <c r="H112" s="478"/>
      <c r="I112" s="478"/>
      <c r="J112" s="478"/>
      <c r="K112" s="478"/>
      <c r="L112" s="479"/>
    </row>
    <row r="113" spans="1:12">
      <c r="A113" s="590"/>
      <c r="B113" s="593"/>
      <c r="C113" s="474"/>
      <c r="D113" s="475"/>
      <c r="E113" s="475" t="s">
        <v>614</v>
      </c>
      <c r="F113" s="477"/>
      <c r="G113" s="478"/>
      <c r="H113" s="478"/>
      <c r="I113" s="478"/>
      <c r="J113" s="478"/>
      <c r="K113" s="478"/>
      <c r="L113" s="479"/>
    </row>
    <row r="114" spans="1:12">
      <c r="A114" s="590"/>
      <c r="B114" s="593"/>
      <c r="C114" s="474"/>
      <c r="D114" s="475"/>
      <c r="E114" s="475" t="s">
        <v>615</v>
      </c>
      <c r="F114" s="477"/>
      <c r="G114" s="478"/>
      <c r="H114" s="478"/>
      <c r="I114" s="478"/>
      <c r="J114" s="478"/>
      <c r="K114" s="478"/>
      <c r="L114" s="479"/>
    </row>
    <row r="115" spans="1:12">
      <c r="A115" s="590"/>
      <c r="B115" s="593"/>
      <c r="C115" s="474"/>
      <c r="D115" s="475" t="s">
        <v>616</v>
      </c>
      <c r="E115" s="475"/>
      <c r="F115" s="477"/>
      <c r="G115" s="478"/>
      <c r="H115" s="478"/>
      <c r="I115" s="478"/>
      <c r="J115" s="478"/>
      <c r="K115" s="478"/>
      <c r="L115" s="479"/>
    </row>
    <row r="116" spans="1:12">
      <c r="A116" s="590"/>
      <c r="B116" s="593"/>
      <c r="C116" s="474"/>
      <c r="D116" s="475" t="s">
        <v>579</v>
      </c>
      <c r="E116" s="475"/>
      <c r="F116" s="477"/>
      <c r="G116" s="478"/>
      <c r="H116" s="478"/>
      <c r="I116" s="478"/>
      <c r="J116" s="478"/>
      <c r="K116" s="478"/>
      <c r="L116" s="479"/>
    </row>
    <row r="117" spans="1:12">
      <c r="A117" s="590"/>
      <c r="B117" s="593"/>
      <c r="C117" s="474"/>
      <c r="D117" s="475"/>
      <c r="E117" s="475" t="s">
        <v>580</v>
      </c>
      <c r="F117" s="477"/>
      <c r="G117" s="478"/>
      <c r="H117" s="478"/>
      <c r="I117" s="478"/>
      <c r="J117" s="478"/>
      <c r="K117" s="478"/>
      <c r="L117" s="479"/>
    </row>
    <row r="118" spans="1:12">
      <c r="A118" s="590"/>
      <c r="B118" s="593"/>
      <c r="C118" s="474"/>
      <c r="D118" s="475"/>
      <c r="E118" s="475" t="s">
        <v>582</v>
      </c>
      <c r="F118" s="477"/>
      <c r="G118" s="478"/>
      <c r="H118" s="478"/>
      <c r="I118" s="478"/>
      <c r="J118" s="478"/>
      <c r="K118" s="478"/>
      <c r="L118" s="479"/>
    </row>
    <row r="119" spans="1:12">
      <c r="A119" s="590"/>
      <c r="B119" s="593"/>
      <c r="C119" s="474"/>
      <c r="D119" s="475"/>
      <c r="E119" s="475" t="s">
        <v>579</v>
      </c>
      <c r="F119" s="477"/>
      <c r="G119" s="478"/>
      <c r="H119" s="478"/>
      <c r="I119" s="478"/>
      <c r="J119" s="478"/>
      <c r="K119" s="478"/>
      <c r="L119" s="479"/>
    </row>
    <row r="120" spans="1:12">
      <c r="A120" s="590"/>
      <c r="B120" s="593"/>
      <c r="C120" s="474"/>
      <c r="D120" s="475"/>
      <c r="E120" s="475" t="s">
        <v>583</v>
      </c>
      <c r="F120" s="477"/>
      <c r="G120" s="478"/>
      <c r="H120" s="478"/>
      <c r="I120" s="478"/>
      <c r="J120" s="478"/>
      <c r="K120" s="478"/>
      <c r="L120" s="479"/>
    </row>
    <row r="121" spans="1:12">
      <c r="A121" s="590"/>
      <c r="B121" s="593"/>
      <c r="C121" s="474" t="s">
        <v>617</v>
      </c>
      <c r="D121" s="475"/>
      <c r="E121" s="475"/>
      <c r="F121" s="477"/>
      <c r="G121" s="478"/>
      <c r="H121" s="478"/>
      <c r="I121" s="478"/>
      <c r="J121" s="478"/>
      <c r="K121" s="478"/>
      <c r="L121" s="479"/>
    </row>
    <row r="122" spans="1:12">
      <c r="A122" s="590"/>
      <c r="B122" s="593"/>
      <c r="C122" s="474"/>
      <c r="D122" s="475" t="s">
        <v>590</v>
      </c>
      <c r="E122" s="475"/>
      <c r="F122" s="477"/>
      <c r="G122" s="478"/>
      <c r="H122" s="478"/>
      <c r="I122" s="478"/>
      <c r="J122" s="478"/>
      <c r="K122" s="478"/>
      <c r="L122" s="479"/>
    </row>
    <row r="123" spans="1:12">
      <c r="A123" s="590"/>
      <c r="B123" s="593"/>
      <c r="C123" s="474"/>
      <c r="D123" s="475"/>
      <c r="E123" s="475" t="s">
        <v>586</v>
      </c>
      <c r="F123" s="477"/>
      <c r="G123" s="478"/>
      <c r="H123" s="478"/>
      <c r="I123" s="478"/>
      <c r="J123" s="478"/>
      <c r="K123" s="478"/>
      <c r="L123" s="479"/>
    </row>
    <row r="124" spans="1:12">
      <c r="A124" s="590"/>
      <c r="B124" s="593"/>
      <c r="C124" s="474"/>
      <c r="D124" s="475"/>
      <c r="E124" s="475" t="s">
        <v>566</v>
      </c>
      <c r="F124" s="477"/>
      <c r="G124" s="478"/>
      <c r="H124" s="478"/>
      <c r="I124" s="478"/>
      <c r="J124" s="478"/>
      <c r="K124" s="478"/>
      <c r="L124" s="479"/>
    </row>
    <row r="125" spans="1:12">
      <c r="A125" s="590"/>
      <c r="B125" s="593"/>
      <c r="C125" s="474"/>
      <c r="D125" s="475" t="s">
        <v>618</v>
      </c>
      <c r="E125" s="475"/>
      <c r="F125" s="477"/>
      <c r="G125" s="478"/>
      <c r="H125" s="478"/>
      <c r="I125" s="478"/>
      <c r="J125" s="478"/>
      <c r="K125" s="478"/>
      <c r="L125" s="479"/>
    </row>
    <row r="126" spans="1:12">
      <c r="A126" s="590"/>
      <c r="B126" s="593"/>
      <c r="C126" s="474"/>
      <c r="D126" s="475"/>
      <c r="E126" s="475" t="s">
        <v>603</v>
      </c>
      <c r="F126" s="477"/>
      <c r="G126" s="478"/>
      <c r="H126" s="478"/>
      <c r="I126" s="478"/>
      <c r="J126" s="478"/>
      <c r="K126" s="478"/>
      <c r="L126" s="479"/>
    </row>
    <row r="127" spans="1:12">
      <c r="A127" s="590"/>
      <c r="B127" s="593"/>
      <c r="C127" s="474"/>
      <c r="D127" s="475" t="s">
        <v>594</v>
      </c>
      <c r="E127" s="475"/>
      <c r="F127" s="477"/>
      <c r="G127" s="478"/>
      <c r="H127" s="478"/>
      <c r="I127" s="478"/>
      <c r="J127" s="478"/>
      <c r="K127" s="478"/>
      <c r="L127" s="479"/>
    </row>
    <row r="128" spans="1:12">
      <c r="A128" s="590"/>
      <c r="B128" s="593"/>
      <c r="C128" s="474"/>
      <c r="D128" s="475" t="s">
        <v>579</v>
      </c>
      <c r="E128" s="475"/>
      <c r="F128" s="477"/>
      <c r="G128" s="478"/>
      <c r="H128" s="478"/>
      <c r="I128" s="478"/>
      <c r="J128" s="478"/>
      <c r="K128" s="478"/>
      <c r="L128" s="479"/>
    </row>
    <row r="129" spans="1:12">
      <c r="A129" s="590"/>
      <c r="B129" s="593"/>
      <c r="C129" s="474"/>
      <c r="D129" s="475"/>
      <c r="E129" s="475" t="s">
        <v>580</v>
      </c>
      <c r="F129" s="477"/>
      <c r="G129" s="478"/>
      <c r="H129" s="478"/>
      <c r="I129" s="478"/>
      <c r="J129" s="478"/>
      <c r="K129" s="478"/>
      <c r="L129" s="479"/>
    </row>
    <row r="130" spans="1:12">
      <c r="A130" s="590"/>
      <c r="B130" s="593"/>
      <c r="C130" s="474"/>
      <c r="D130" s="475"/>
      <c r="E130" s="475" t="s">
        <v>582</v>
      </c>
      <c r="F130" s="477"/>
      <c r="G130" s="478"/>
      <c r="H130" s="478"/>
      <c r="I130" s="478"/>
      <c r="J130" s="478"/>
      <c r="K130" s="478"/>
      <c r="L130" s="479"/>
    </row>
    <row r="131" spans="1:12">
      <c r="A131" s="590"/>
      <c r="B131" s="593"/>
      <c r="C131" s="474"/>
      <c r="D131" s="475"/>
      <c r="E131" s="475" t="s">
        <v>579</v>
      </c>
      <c r="F131" s="477"/>
      <c r="G131" s="478"/>
      <c r="H131" s="478"/>
      <c r="I131" s="478"/>
      <c r="J131" s="478"/>
      <c r="K131" s="478"/>
      <c r="L131" s="479"/>
    </row>
    <row r="132" spans="1:12">
      <c r="A132" s="590"/>
      <c r="B132" s="593"/>
      <c r="C132" s="474" t="s">
        <v>619</v>
      </c>
      <c r="D132" s="475"/>
      <c r="E132" s="475"/>
      <c r="F132" s="477"/>
      <c r="G132" s="478"/>
      <c r="H132" s="478"/>
      <c r="I132" s="478"/>
      <c r="J132" s="478"/>
      <c r="K132" s="478"/>
      <c r="L132" s="479"/>
    </row>
    <row r="133" spans="1:12">
      <c r="A133" s="590"/>
      <c r="B133" s="593"/>
      <c r="C133" s="474"/>
      <c r="D133" s="475" t="s">
        <v>620</v>
      </c>
      <c r="E133" s="475"/>
      <c r="F133" s="477"/>
      <c r="G133" s="478"/>
      <c r="H133" s="478"/>
      <c r="I133" s="478"/>
      <c r="J133" s="478"/>
      <c r="K133" s="478"/>
      <c r="L133" s="479"/>
    </row>
    <row r="134" spans="1:12">
      <c r="A134" s="590"/>
      <c r="B134" s="593"/>
      <c r="C134" s="474"/>
      <c r="D134" s="475" t="s">
        <v>621</v>
      </c>
      <c r="E134" s="475"/>
      <c r="F134" s="477"/>
      <c r="G134" s="478"/>
      <c r="H134" s="478"/>
      <c r="I134" s="478"/>
      <c r="J134" s="478"/>
      <c r="K134" s="478"/>
      <c r="L134" s="479"/>
    </row>
    <row r="135" spans="1:12">
      <c r="A135" s="590"/>
      <c r="B135" s="593"/>
      <c r="C135" s="474"/>
      <c r="D135" s="475" t="s">
        <v>622</v>
      </c>
      <c r="E135" s="475"/>
      <c r="F135" s="477"/>
      <c r="G135" s="478"/>
      <c r="H135" s="478"/>
      <c r="I135" s="478"/>
      <c r="J135" s="478"/>
      <c r="K135" s="478"/>
      <c r="L135" s="479"/>
    </row>
    <row r="136" spans="1:12">
      <c r="A136" s="590"/>
      <c r="B136" s="593"/>
      <c r="C136" s="474"/>
      <c r="D136" s="475" t="s">
        <v>623</v>
      </c>
      <c r="E136" s="475"/>
      <c r="F136" s="477"/>
      <c r="G136" s="478"/>
      <c r="H136" s="478"/>
      <c r="I136" s="478"/>
      <c r="J136" s="478"/>
      <c r="K136" s="478"/>
      <c r="L136" s="479"/>
    </row>
    <row r="137" spans="1:12">
      <c r="A137" s="590"/>
      <c r="B137" s="593"/>
      <c r="C137" s="474"/>
      <c r="D137" s="475" t="s">
        <v>624</v>
      </c>
      <c r="E137" s="475"/>
      <c r="F137" s="477"/>
      <c r="G137" s="478"/>
      <c r="H137" s="478"/>
      <c r="I137" s="478"/>
      <c r="J137" s="478"/>
      <c r="K137" s="478"/>
      <c r="L137" s="479"/>
    </row>
    <row r="138" spans="1:12">
      <c r="A138" s="590"/>
      <c r="B138" s="593"/>
      <c r="C138" s="474"/>
      <c r="D138" s="475" t="s">
        <v>625</v>
      </c>
      <c r="E138" s="475"/>
      <c r="F138" s="477"/>
      <c r="G138" s="478"/>
      <c r="H138" s="478"/>
      <c r="I138" s="478"/>
      <c r="J138" s="478"/>
      <c r="K138" s="478"/>
      <c r="L138" s="479"/>
    </row>
    <row r="139" spans="1:12">
      <c r="A139" s="590"/>
      <c r="B139" s="593"/>
      <c r="C139" s="474"/>
      <c r="D139" s="475" t="s">
        <v>626</v>
      </c>
      <c r="E139" s="475"/>
      <c r="F139" s="477"/>
      <c r="G139" s="478"/>
      <c r="H139" s="478"/>
      <c r="I139" s="478"/>
      <c r="J139" s="478"/>
      <c r="K139" s="478"/>
      <c r="L139" s="479"/>
    </row>
    <row r="140" spans="1:12">
      <c r="A140" s="590"/>
      <c r="B140" s="593"/>
      <c r="C140" s="474"/>
      <c r="D140" s="475"/>
      <c r="E140" s="475" t="s">
        <v>627</v>
      </c>
      <c r="F140" s="477"/>
      <c r="G140" s="478"/>
      <c r="H140" s="478"/>
      <c r="I140" s="478"/>
      <c r="J140" s="478"/>
      <c r="K140" s="478"/>
      <c r="L140" s="479"/>
    </row>
    <row r="141" spans="1:12">
      <c r="A141" s="590"/>
      <c r="B141" s="593"/>
      <c r="C141" s="474"/>
      <c r="D141" s="475"/>
      <c r="E141" s="475" t="s">
        <v>628</v>
      </c>
      <c r="F141" s="477"/>
      <c r="G141" s="478"/>
      <c r="H141" s="478"/>
      <c r="I141" s="478"/>
      <c r="J141" s="478"/>
      <c r="K141" s="478"/>
      <c r="L141" s="479"/>
    </row>
    <row r="142" spans="1:12">
      <c r="A142" s="590"/>
      <c r="B142" s="593"/>
      <c r="C142" s="474"/>
      <c r="D142" s="475" t="s">
        <v>629</v>
      </c>
      <c r="E142" s="475"/>
      <c r="F142" s="477"/>
      <c r="G142" s="478"/>
      <c r="H142" s="478"/>
      <c r="I142" s="478"/>
      <c r="J142" s="478"/>
      <c r="K142" s="478"/>
      <c r="L142" s="479"/>
    </row>
    <row r="143" spans="1:12">
      <c r="A143" s="590"/>
      <c r="B143" s="593"/>
      <c r="C143" s="474"/>
      <c r="D143" s="475"/>
      <c r="E143" s="475" t="s">
        <v>580</v>
      </c>
      <c r="F143" s="477"/>
      <c r="G143" s="478"/>
      <c r="H143" s="478"/>
      <c r="I143" s="478"/>
      <c r="J143" s="478"/>
      <c r="K143" s="478"/>
      <c r="L143" s="479"/>
    </row>
    <row r="144" spans="1:12">
      <c r="A144" s="590"/>
      <c r="B144" s="593"/>
      <c r="C144" s="474"/>
      <c r="D144" s="475"/>
      <c r="E144" s="475" t="s">
        <v>582</v>
      </c>
      <c r="F144" s="477"/>
      <c r="G144" s="478"/>
      <c r="H144" s="478"/>
      <c r="I144" s="478"/>
      <c r="J144" s="478"/>
      <c r="K144" s="478"/>
      <c r="L144" s="479"/>
    </row>
    <row r="145" spans="1:12">
      <c r="A145" s="590"/>
      <c r="B145" s="593"/>
      <c r="C145" s="474"/>
      <c r="D145" s="475"/>
      <c r="E145" s="475" t="s">
        <v>629</v>
      </c>
      <c r="F145" s="477"/>
      <c r="G145" s="478"/>
      <c r="H145" s="478"/>
      <c r="I145" s="478"/>
      <c r="J145" s="478"/>
      <c r="K145" s="478"/>
      <c r="L145" s="479"/>
    </row>
    <row r="146" spans="1:12">
      <c r="A146" s="590"/>
      <c r="B146" s="593"/>
      <c r="C146" s="474"/>
      <c r="D146" s="475"/>
      <c r="E146" s="475" t="s">
        <v>583</v>
      </c>
      <c r="F146" s="477"/>
      <c r="G146" s="478"/>
      <c r="H146" s="478"/>
      <c r="I146" s="478"/>
      <c r="J146" s="478"/>
      <c r="K146" s="478"/>
      <c r="L146" s="479"/>
    </row>
    <row r="147" spans="1:12">
      <c r="A147" s="590"/>
      <c r="B147" s="593"/>
      <c r="C147" s="474" t="s">
        <v>603</v>
      </c>
      <c r="D147" s="476"/>
      <c r="E147" s="476"/>
      <c r="F147" s="477"/>
      <c r="G147" s="478"/>
      <c r="H147" s="478"/>
      <c r="I147" s="478"/>
      <c r="J147" s="478"/>
      <c r="K147" s="478"/>
      <c r="L147" s="479"/>
    </row>
    <row r="148" spans="1:12">
      <c r="A148" s="590"/>
      <c r="B148" s="593"/>
      <c r="C148" s="474"/>
      <c r="D148" s="475" t="s">
        <v>603</v>
      </c>
      <c r="E148" s="475"/>
      <c r="F148" s="477"/>
      <c r="G148" s="478"/>
      <c r="H148" s="478"/>
      <c r="I148" s="478"/>
      <c r="J148" s="478"/>
      <c r="K148" s="478"/>
      <c r="L148" s="479"/>
    </row>
    <row r="149" spans="1:12">
      <c r="A149" s="590"/>
      <c r="B149" s="593"/>
      <c r="C149" s="474"/>
      <c r="D149" s="475" t="s">
        <v>579</v>
      </c>
      <c r="E149" s="475"/>
      <c r="F149" s="477"/>
      <c r="G149" s="478"/>
      <c r="H149" s="478"/>
      <c r="I149" s="478"/>
      <c r="J149" s="478"/>
      <c r="K149" s="478"/>
      <c r="L149" s="479"/>
    </row>
    <row r="150" spans="1:12">
      <c r="A150" s="590"/>
      <c r="B150" s="593"/>
      <c r="C150" s="474"/>
      <c r="D150" s="475"/>
      <c r="E150" s="475" t="s">
        <v>580</v>
      </c>
      <c r="F150" s="477"/>
      <c r="G150" s="478"/>
      <c r="H150" s="478"/>
      <c r="I150" s="478"/>
      <c r="J150" s="478"/>
      <c r="K150" s="478"/>
      <c r="L150" s="479"/>
    </row>
    <row r="151" spans="1:12">
      <c r="A151" s="590"/>
      <c r="B151" s="593"/>
      <c r="C151" s="474"/>
      <c r="D151" s="475"/>
      <c r="E151" s="475" t="s">
        <v>582</v>
      </c>
      <c r="F151" s="477"/>
      <c r="G151" s="478"/>
      <c r="H151" s="478"/>
      <c r="I151" s="478"/>
      <c r="J151" s="478"/>
      <c r="K151" s="478"/>
      <c r="L151" s="479"/>
    </row>
    <row r="152" spans="1:12">
      <c r="A152" s="590"/>
      <c r="B152" s="593"/>
      <c r="C152" s="474"/>
      <c r="D152" s="475"/>
      <c r="E152" s="475" t="s">
        <v>579</v>
      </c>
      <c r="F152" s="477"/>
      <c r="G152" s="478"/>
      <c r="H152" s="478"/>
      <c r="I152" s="478"/>
      <c r="J152" s="478"/>
      <c r="K152" s="478"/>
      <c r="L152" s="479"/>
    </row>
    <row r="153" spans="1:12">
      <c r="A153" s="590"/>
      <c r="B153" s="593"/>
      <c r="C153" s="474" t="s">
        <v>630</v>
      </c>
      <c r="D153" s="475"/>
      <c r="E153" s="475"/>
      <c r="F153" s="477"/>
      <c r="G153" s="478"/>
      <c r="H153" s="478"/>
      <c r="I153" s="478"/>
      <c r="J153" s="478"/>
      <c r="K153" s="478"/>
      <c r="L153" s="479"/>
    </row>
    <row r="154" spans="1:12">
      <c r="A154" s="590"/>
      <c r="B154" s="593"/>
      <c r="C154" s="474"/>
      <c r="D154" s="475" t="s">
        <v>630</v>
      </c>
      <c r="E154" s="475"/>
      <c r="F154" s="477"/>
      <c r="G154" s="478"/>
      <c r="H154" s="478"/>
      <c r="I154" s="478"/>
      <c r="J154" s="478"/>
      <c r="K154" s="478"/>
      <c r="L154" s="479"/>
    </row>
    <row r="155" spans="1:12">
      <c r="A155" s="590"/>
      <c r="B155" s="593"/>
      <c r="C155" s="474" t="s">
        <v>631</v>
      </c>
      <c r="D155" s="476"/>
      <c r="E155" s="476"/>
      <c r="F155" s="477"/>
      <c r="G155" s="478"/>
      <c r="H155" s="478"/>
      <c r="I155" s="478"/>
      <c r="J155" s="478"/>
      <c r="K155" s="478"/>
      <c r="L155" s="479"/>
    </row>
    <row r="156" spans="1:12">
      <c r="A156" s="590"/>
      <c r="B156" s="593"/>
      <c r="C156" s="474" t="s">
        <v>632</v>
      </c>
      <c r="D156" s="475"/>
      <c r="E156" s="475"/>
      <c r="F156" s="477"/>
      <c r="G156" s="478"/>
      <c r="H156" s="478"/>
      <c r="I156" s="478"/>
      <c r="J156" s="478"/>
      <c r="K156" s="478"/>
      <c r="L156" s="479"/>
    </row>
    <row r="157" spans="1:12">
      <c r="A157" s="590"/>
      <c r="B157" s="593"/>
      <c r="C157" s="474" t="s">
        <v>633</v>
      </c>
      <c r="D157" s="476"/>
      <c r="E157" s="476"/>
      <c r="F157" s="477"/>
      <c r="G157" s="478"/>
      <c r="H157" s="478"/>
      <c r="I157" s="478"/>
      <c r="J157" s="478"/>
      <c r="K157" s="478"/>
      <c r="L157" s="479"/>
    </row>
    <row r="158" spans="1:12">
      <c r="A158" s="590"/>
      <c r="B158" s="593"/>
      <c r="C158" s="474" t="s">
        <v>213</v>
      </c>
      <c r="D158" s="475"/>
      <c r="E158" s="475"/>
      <c r="F158" s="477"/>
      <c r="G158" s="478"/>
      <c r="H158" s="478"/>
      <c r="I158" s="478"/>
      <c r="J158" s="478"/>
      <c r="K158" s="478"/>
      <c r="L158" s="479"/>
    </row>
    <row r="159" spans="1:12">
      <c r="A159" s="590"/>
      <c r="B159" s="593"/>
      <c r="C159" s="474"/>
      <c r="D159" s="475" t="s">
        <v>634</v>
      </c>
      <c r="E159" s="475"/>
      <c r="F159" s="477"/>
      <c r="G159" s="478"/>
      <c r="H159" s="478"/>
      <c r="I159" s="478"/>
      <c r="J159" s="478"/>
      <c r="K159" s="478"/>
      <c r="L159" s="479"/>
    </row>
    <row r="160" spans="1:12">
      <c r="A160" s="590"/>
      <c r="B160" s="593"/>
      <c r="C160" s="474"/>
      <c r="D160" s="475" t="s">
        <v>635</v>
      </c>
      <c r="E160" s="476"/>
      <c r="F160" s="477"/>
      <c r="G160" s="478"/>
      <c r="H160" s="478"/>
      <c r="I160" s="478"/>
      <c r="J160" s="478"/>
      <c r="K160" s="478"/>
      <c r="L160" s="479"/>
    </row>
    <row r="161" spans="1:12">
      <c r="A161" s="590"/>
      <c r="B161" s="593"/>
      <c r="C161" s="474"/>
      <c r="D161" s="475" t="s">
        <v>636</v>
      </c>
      <c r="E161" s="475"/>
      <c r="F161" s="477"/>
      <c r="G161" s="478"/>
      <c r="H161" s="478"/>
      <c r="I161" s="478"/>
      <c r="J161" s="478"/>
      <c r="K161" s="478"/>
      <c r="L161" s="479"/>
    </row>
    <row r="162" spans="1:12">
      <c r="A162" s="590"/>
      <c r="B162" s="593"/>
      <c r="C162" s="474" t="s">
        <v>637</v>
      </c>
      <c r="D162" s="476"/>
      <c r="E162" s="476"/>
      <c r="F162" s="477"/>
      <c r="G162" s="478"/>
      <c r="H162" s="478"/>
      <c r="I162" s="478"/>
      <c r="J162" s="478"/>
      <c r="K162" s="478"/>
      <c r="L162" s="479"/>
    </row>
    <row r="163" spans="1:12">
      <c r="A163" s="590"/>
      <c r="B163" s="593"/>
      <c r="C163" s="474"/>
      <c r="D163" s="475" t="s">
        <v>638</v>
      </c>
      <c r="E163" s="475"/>
      <c r="F163" s="477"/>
      <c r="G163" s="478"/>
      <c r="H163" s="478"/>
      <c r="I163" s="478"/>
      <c r="J163" s="478"/>
      <c r="K163" s="478"/>
      <c r="L163" s="479"/>
    </row>
    <row r="164" spans="1:12">
      <c r="A164" s="590"/>
      <c r="B164" s="593"/>
      <c r="C164" s="474"/>
      <c r="D164" s="475" t="s">
        <v>639</v>
      </c>
      <c r="E164" s="476"/>
      <c r="F164" s="477"/>
      <c r="G164" s="478"/>
      <c r="H164" s="478"/>
      <c r="I164" s="478"/>
      <c r="J164" s="478"/>
      <c r="K164" s="478"/>
      <c r="L164" s="479"/>
    </row>
    <row r="165" spans="1:12">
      <c r="A165" s="590"/>
      <c r="B165" s="593"/>
      <c r="C165" s="474"/>
      <c r="D165" s="475" t="s">
        <v>640</v>
      </c>
      <c r="E165" s="475"/>
      <c r="F165" s="477"/>
      <c r="G165" s="478"/>
      <c r="H165" s="478"/>
      <c r="I165" s="478"/>
      <c r="J165" s="478"/>
      <c r="K165" s="478"/>
      <c r="L165" s="479"/>
    </row>
    <row r="166" spans="1:12">
      <c r="A166" s="590"/>
      <c r="B166" s="594"/>
      <c r="C166" s="486" t="s">
        <v>641</v>
      </c>
      <c r="D166" s="487"/>
      <c r="E166" s="487"/>
      <c r="F166" s="488"/>
      <c r="G166" s="489"/>
      <c r="H166" s="489"/>
      <c r="I166" s="489"/>
      <c r="J166" s="489"/>
      <c r="K166" s="489"/>
      <c r="L166" s="490"/>
    </row>
    <row r="167" spans="1:12">
      <c r="A167" s="590"/>
      <c r="B167" s="596" t="s">
        <v>642</v>
      </c>
      <c r="C167" s="474" t="s">
        <v>643</v>
      </c>
      <c r="D167" s="476"/>
      <c r="E167" s="476"/>
      <c r="F167" s="477"/>
      <c r="G167" s="478"/>
      <c r="H167" s="478"/>
      <c r="I167" s="478"/>
      <c r="J167" s="478"/>
      <c r="K167" s="478"/>
      <c r="L167" s="479"/>
    </row>
    <row r="168" spans="1:12">
      <c r="A168" s="590"/>
      <c r="B168" s="597"/>
      <c r="C168" s="474"/>
      <c r="D168" s="475" t="s">
        <v>644</v>
      </c>
      <c r="E168" s="475"/>
      <c r="F168" s="477"/>
      <c r="G168" s="478"/>
      <c r="H168" s="478"/>
      <c r="I168" s="478"/>
      <c r="J168" s="478"/>
      <c r="K168" s="478"/>
      <c r="L168" s="479"/>
    </row>
    <row r="169" spans="1:12">
      <c r="A169" s="590"/>
      <c r="B169" s="597"/>
      <c r="C169" s="474"/>
      <c r="D169" s="475" t="s">
        <v>645</v>
      </c>
      <c r="E169" s="475"/>
      <c r="F169" s="477"/>
      <c r="G169" s="478"/>
      <c r="H169" s="478"/>
      <c r="I169" s="478"/>
      <c r="J169" s="478"/>
      <c r="K169" s="478"/>
      <c r="L169" s="479"/>
    </row>
    <row r="170" spans="1:12">
      <c r="A170" s="590"/>
      <c r="B170" s="597"/>
      <c r="C170" s="474"/>
      <c r="D170" s="475" t="s">
        <v>646</v>
      </c>
      <c r="E170" s="475"/>
      <c r="F170" s="477"/>
      <c r="G170" s="478"/>
      <c r="H170" s="478"/>
      <c r="I170" s="478"/>
      <c r="J170" s="478"/>
      <c r="K170" s="478"/>
      <c r="L170" s="479"/>
    </row>
    <row r="171" spans="1:12">
      <c r="A171" s="590"/>
      <c r="B171" s="597"/>
      <c r="C171" s="474"/>
      <c r="D171" s="475" t="s">
        <v>647</v>
      </c>
      <c r="E171" s="475"/>
      <c r="F171" s="477"/>
      <c r="G171" s="478"/>
      <c r="H171" s="478"/>
      <c r="I171" s="478"/>
      <c r="J171" s="478"/>
      <c r="K171" s="478"/>
      <c r="L171" s="479"/>
    </row>
    <row r="172" spans="1:12">
      <c r="A172" s="590"/>
      <c r="B172" s="597"/>
      <c r="C172" s="474"/>
      <c r="D172" s="475" t="s">
        <v>648</v>
      </c>
      <c r="E172" s="475"/>
      <c r="F172" s="477"/>
      <c r="G172" s="478"/>
      <c r="H172" s="478"/>
      <c r="I172" s="478"/>
      <c r="J172" s="478"/>
      <c r="K172" s="478"/>
      <c r="L172" s="479"/>
    </row>
    <row r="173" spans="1:12">
      <c r="A173" s="590"/>
      <c r="B173" s="597"/>
      <c r="C173" s="474"/>
      <c r="D173" s="475" t="s">
        <v>649</v>
      </c>
      <c r="E173" s="475"/>
      <c r="F173" s="477"/>
      <c r="G173" s="478"/>
      <c r="H173" s="478"/>
      <c r="I173" s="478"/>
      <c r="J173" s="478"/>
      <c r="K173" s="478"/>
      <c r="L173" s="479"/>
    </row>
    <row r="174" spans="1:12">
      <c r="A174" s="590"/>
      <c r="B174" s="597"/>
      <c r="C174" s="474"/>
      <c r="D174" s="475" t="s">
        <v>650</v>
      </c>
      <c r="E174" s="475"/>
      <c r="F174" s="477"/>
      <c r="G174" s="478"/>
      <c r="H174" s="478"/>
      <c r="I174" s="478"/>
      <c r="J174" s="478"/>
      <c r="K174" s="478"/>
      <c r="L174" s="479"/>
    </row>
    <row r="175" spans="1:12">
      <c r="A175" s="590"/>
      <c r="B175" s="597"/>
      <c r="C175" s="474" t="s">
        <v>651</v>
      </c>
      <c r="D175" s="476"/>
      <c r="E175" s="476"/>
      <c r="F175" s="477"/>
      <c r="G175" s="478"/>
      <c r="H175" s="478"/>
      <c r="I175" s="478"/>
      <c r="J175" s="478"/>
      <c r="K175" s="478"/>
      <c r="L175" s="479"/>
    </row>
    <row r="176" spans="1:12">
      <c r="A176" s="590"/>
      <c r="B176" s="597"/>
      <c r="C176" s="474"/>
      <c r="D176" s="475" t="s">
        <v>652</v>
      </c>
      <c r="E176" s="475"/>
      <c r="F176" s="477"/>
      <c r="G176" s="478"/>
      <c r="H176" s="478"/>
      <c r="I176" s="478"/>
      <c r="J176" s="478"/>
      <c r="K176" s="478"/>
      <c r="L176" s="479"/>
    </row>
    <row r="177" spans="1:12">
      <c r="A177" s="590"/>
      <c r="B177" s="597"/>
      <c r="C177" s="474"/>
      <c r="D177" s="475" t="s">
        <v>653</v>
      </c>
      <c r="E177" s="475"/>
      <c r="F177" s="477"/>
      <c r="G177" s="478"/>
      <c r="H177" s="478"/>
      <c r="I177" s="478"/>
      <c r="J177" s="478"/>
      <c r="K177" s="478"/>
      <c r="L177" s="479"/>
    </row>
    <row r="178" spans="1:12">
      <c r="A178" s="590"/>
      <c r="B178" s="597"/>
      <c r="C178" s="474"/>
      <c r="D178" s="475" t="s">
        <v>654</v>
      </c>
      <c r="E178" s="475"/>
      <c r="F178" s="477"/>
      <c r="G178" s="478"/>
      <c r="H178" s="478"/>
      <c r="I178" s="478"/>
      <c r="J178" s="478"/>
      <c r="K178" s="478"/>
      <c r="L178" s="479"/>
    </row>
    <row r="179" spans="1:12">
      <c r="A179" s="590"/>
      <c r="B179" s="597"/>
      <c r="C179" s="474"/>
      <c r="D179" s="475" t="s">
        <v>655</v>
      </c>
      <c r="E179" s="475"/>
      <c r="F179" s="477"/>
      <c r="G179" s="478"/>
      <c r="H179" s="478"/>
      <c r="I179" s="478"/>
      <c r="J179" s="478"/>
      <c r="K179" s="478"/>
      <c r="L179" s="479"/>
    </row>
    <row r="180" spans="1:12">
      <c r="A180" s="590"/>
      <c r="B180" s="597"/>
      <c r="C180" s="474"/>
      <c r="D180" s="475" t="s">
        <v>656</v>
      </c>
      <c r="E180" s="475"/>
      <c r="F180" s="477"/>
      <c r="G180" s="478"/>
      <c r="H180" s="478"/>
      <c r="I180" s="478"/>
      <c r="J180" s="478"/>
      <c r="K180" s="478"/>
      <c r="L180" s="479"/>
    </row>
    <row r="181" spans="1:12">
      <c r="A181" s="590"/>
      <c r="B181" s="597"/>
      <c r="C181" s="474"/>
      <c r="D181" s="475" t="s">
        <v>657</v>
      </c>
      <c r="E181" s="475"/>
      <c r="F181" s="477"/>
      <c r="G181" s="478"/>
      <c r="H181" s="478"/>
      <c r="I181" s="478"/>
      <c r="J181" s="478"/>
      <c r="K181" s="478"/>
      <c r="L181" s="479"/>
    </row>
    <row r="182" spans="1:12">
      <c r="A182" s="590"/>
      <c r="B182" s="597"/>
      <c r="C182" s="474"/>
      <c r="D182" s="475" t="s">
        <v>658</v>
      </c>
      <c r="E182" s="475"/>
      <c r="F182" s="477"/>
      <c r="G182" s="478"/>
      <c r="H182" s="478"/>
      <c r="I182" s="478"/>
      <c r="J182" s="478"/>
      <c r="K182" s="478"/>
      <c r="L182" s="479"/>
    </row>
    <row r="183" spans="1:12">
      <c r="A183" s="590"/>
      <c r="B183" s="597"/>
      <c r="C183" s="474"/>
      <c r="D183" s="475" t="s">
        <v>659</v>
      </c>
      <c r="E183" s="475"/>
      <c r="F183" s="477"/>
      <c r="G183" s="478"/>
      <c r="H183" s="478"/>
      <c r="I183" s="478"/>
      <c r="J183" s="478"/>
      <c r="K183" s="478"/>
      <c r="L183" s="479"/>
    </row>
    <row r="184" spans="1:12">
      <c r="A184" s="590"/>
      <c r="B184" s="597"/>
      <c r="C184" s="474"/>
      <c r="D184" s="475" t="s">
        <v>660</v>
      </c>
      <c r="E184" s="475"/>
      <c r="F184" s="477"/>
      <c r="G184" s="478"/>
      <c r="H184" s="478"/>
      <c r="I184" s="478"/>
      <c r="J184" s="478"/>
      <c r="K184" s="478"/>
      <c r="L184" s="479"/>
    </row>
    <row r="185" spans="1:12">
      <c r="A185" s="590"/>
      <c r="B185" s="597"/>
      <c r="C185" s="474"/>
      <c r="D185" s="475" t="s">
        <v>661</v>
      </c>
      <c r="E185" s="475"/>
      <c r="F185" s="477"/>
      <c r="G185" s="478"/>
      <c r="H185" s="478"/>
      <c r="I185" s="478"/>
      <c r="J185" s="478"/>
      <c r="K185" s="478"/>
      <c r="L185" s="479"/>
    </row>
    <row r="186" spans="1:12">
      <c r="A186" s="590"/>
      <c r="B186" s="597"/>
      <c r="C186" s="474"/>
      <c r="D186" s="475" t="s">
        <v>662</v>
      </c>
      <c r="E186" s="475"/>
      <c r="F186" s="477"/>
      <c r="G186" s="478"/>
      <c r="H186" s="478"/>
      <c r="I186" s="478"/>
      <c r="J186" s="478"/>
      <c r="K186" s="478"/>
      <c r="L186" s="479"/>
    </row>
    <row r="187" spans="1:12">
      <c r="A187" s="590"/>
      <c r="B187" s="597"/>
      <c r="C187" s="474"/>
      <c r="D187" s="475" t="s">
        <v>663</v>
      </c>
      <c r="E187" s="475"/>
      <c r="F187" s="477"/>
      <c r="G187" s="478"/>
      <c r="H187" s="478"/>
      <c r="I187" s="478"/>
      <c r="J187" s="478"/>
      <c r="K187" s="478"/>
      <c r="L187" s="479"/>
    </row>
    <row r="188" spans="1:12">
      <c r="A188" s="590"/>
      <c r="B188" s="597"/>
      <c r="C188" s="474"/>
      <c r="D188" s="475" t="s">
        <v>664</v>
      </c>
      <c r="E188" s="475"/>
      <c r="F188" s="477"/>
      <c r="G188" s="478"/>
      <c r="H188" s="478"/>
      <c r="I188" s="478"/>
      <c r="J188" s="478"/>
      <c r="K188" s="478"/>
      <c r="L188" s="479"/>
    </row>
    <row r="189" spans="1:12">
      <c r="A189" s="590"/>
      <c r="B189" s="597"/>
      <c r="C189" s="474"/>
      <c r="D189" s="475" t="s">
        <v>665</v>
      </c>
      <c r="E189" s="475"/>
      <c r="F189" s="477"/>
      <c r="G189" s="478"/>
      <c r="H189" s="478"/>
      <c r="I189" s="478"/>
      <c r="J189" s="478"/>
      <c r="K189" s="478"/>
      <c r="L189" s="479"/>
    </row>
    <row r="190" spans="1:12">
      <c r="A190" s="590"/>
      <c r="B190" s="597"/>
      <c r="C190" s="474"/>
      <c r="D190" s="475" t="s">
        <v>666</v>
      </c>
      <c r="E190" s="475"/>
      <c r="F190" s="477"/>
      <c r="G190" s="478"/>
      <c r="H190" s="478"/>
      <c r="I190" s="478"/>
      <c r="J190" s="478"/>
      <c r="K190" s="478"/>
      <c r="L190" s="479"/>
    </row>
    <row r="191" spans="1:12">
      <c r="A191" s="590"/>
      <c r="B191" s="597"/>
      <c r="C191" s="474"/>
      <c r="D191" s="475" t="s">
        <v>667</v>
      </c>
      <c r="E191" s="475"/>
      <c r="F191" s="477"/>
      <c r="G191" s="478"/>
      <c r="H191" s="478"/>
      <c r="I191" s="478"/>
      <c r="J191" s="478"/>
      <c r="K191" s="478"/>
      <c r="L191" s="479"/>
    </row>
    <row r="192" spans="1:12">
      <c r="A192" s="590"/>
      <c r="B192" s="597"/>
      <c r="C192" s="474"/>
      <c r="D192" s="475" t="s">
        <v>668</v>
      </c>
      <c r="E192" s="475"/>
      <c r="F192" s="477"/>
      <c r="G192" s="478"/>
      <c r="H192" s="478"/>
      <c r="I192" s="478"/>
      <c r="J192" s="478"/>
      <c r="K192" s="478"/>
      <c r="L192" s="479"/>
    </row>
    <row r="193" spans="1:12">
      <c r="A193" s="590"/>
      <c r="B193" s="597"/>
      <c r="C193" s="474"/>
      <c r="D193" s="475" t="s">
        <v>669</v>
      </c>
      <c r="E193" s="475"/>
      <c r="F193" s="477"/>
      <c r="G193" s="478"/>
      <c r="H193" s="478"/>
      <c r="I193" s="478"/>
      <c r="J193" s="478"/>
      <c r="K193" s="478"/>
      <c r="L193" s="479"/>
    </row>
    <row r="194" spans="1:12">
      <c r="A194" s="590"/>
      <c r="B194" s="597"/>
      <c r="C194" s="474"/>
      <c r="D194" s="475" t="s">
        <v>670</v>
      </c>
      <c r="E194" s="475"/>
      <c r="F194" s="477"/>
      <c r="G194" s="478"/>
      <c r="H194" s="478"/>
      <c r="I194" s="478"/>
      <c r="J194" s="478"/>
      <c r="K194" s="478"/>
      <c r="L194" s="479"/>
    </row>
    <row r="195" spans="1:12">
      <c r="A195" s="590"/>
      <c r="B195" s="597"/>
      <c r="C195" s="474"/>
      <c r="D195" s="475" t="s">
        <v>671</v>
      </c>
      <c r="E195" s="475"/>
      <c r="F195" s="477"/>
      <c r="G195" s="478"/>
      <c r="H195" s="478"/>
      <c r="I195" s="478"/>
      <c r="J195" s="478"/>
      <c r="K195" s="478"/>
      <c r="L195" s="479"/>
    </row>
    <row r="196" spans="1:12">
      <c r="A196" s="590"/>
      <c r="B196" s="597"/>
      <c r="C196" s="474"/>
      <c r="D196" s="475" t="s">
        <v>672</v>
      </c>
      <c r="E196" s="475"/>
      <c r="F196" s="477"/>
      <c r="G196" s="478"/>
      <c r="H196" s="478"/>
      <c r="I196" s="478"/>
      <c r="J196" s="478"/>
      <c r="K196" s="478"/>
      <c r="L196" s="479"/>
    </row>
    <row r="197" spans="1:12">
      <c r="A197" s="590"/>
      <c r="B197" s="597"/>
      <c r="C197" s="474"/>
      <c r="D197" s="475" t="s">
        <v>673</v>
      </c>
      <c r="E197" s="475"/>
      <c r="F197" s="477"/>
      <c r="G197" s="478"/>
      <c r="H197" s="478"/>
      <c r="I197" s="478"/>
      <c r="J197" s="478"/>
      <c r="K197" s="478"/>
      <c r="L197" s="479"/>
    </row>
    <row r="198" spans="1:12">
      <c r="A198" s="590"/>
      <c r="B198" s="597"/>
      <c r="C198" s="474"/>
      <c r="D198" s="475" t="s">
        <v>674</v>
      </c>
      <c r="E198" s="475"/>
      <c r="F198" s="477"/>
      <c r="G198" s="478"/>
      <c r="H198" s="478"/>
      <c r="I198" s="478"/>
      <c r="J198" s="478"/>
      <c r="K198" s="478"/>
      <c r="L198" s="479"/>
    </row>
    <row r="199" spans="1:12">
      <c r="A199" s="590"/>
      <c r="B199" s="597"/>
      <c r="C199" s="474" t="s">
        <v>675</v>
      </c>
      <c r="D199" s="476"/>
      <c r="E199" s="476"/>
      <c r="F199" s="477"/>
      <c r="G199" s="478"/>
      <c r="H199" s="478"/>
      <c r="I199" s="478"/>
      <c r="J199" s="478"/>
      <c r="K199" s="478"/>
      <c r="L199" s="479"/>
    </row>
    <row r="200" spans="1:12">
      <c r="A200" s="590"/>
      <c r="B200" s="597"/>
      <c r="C200" s="474"/>
      <c r="D200" s="475" t="s">
        <v>676</v>
      </c>
      <c r="E200" s="475"/>
      <c r="F200" s="477"/>
      <c r="G200" s="478"/>
      <c r="H200" s="478"/>
      <c r="I200" s="478"/>
      <c r="J200" s="478"/>
      <c r="K200" s="478"/>
      <c r="L200" s="479"/>
    </row>
    <row r="201" spans="1:12">
      <c r="A201" s="590"/>
      <c r="B201" s="597"/>
      <c r="C201" s="474"/>
      <c r="D201" s="475" t="s">
        <v>677</v>
      </c>
      <c r="E201" s="475"/>
      <c r="F201" s="477"/>
      <c r="G201" s="478"/>
      <c r="H201" s="478"/>
      <c r="I201" s="478"/>
      <c r="J201" s="478"/>
      <c r="K201" s="478"/>
      <c r="L201" s="479"/>
    </row>
    <row r="202" spans="1:12">
      <c r="A202" s="590"/>
      <c r="B202" s="597"/>
      <c r="C202" s="474"/>
      <c r="D202" s="475" t="s">
        <v>678</v>
      </c>
      <c r="E202" s="475"/>
      <c r="F202" s="477"/>
      <c r="G202" s="478"/>
      <c r="H202" s="478"/>
      <c r="I202" s="478"/>
      <c r="J202" s="478"/>
      <c r="K202" s="478"/>
      <c r="L202" s="479"/>
    </row>
    <row r="203" spans="1:12">
      <c r="A203" s="590"/>
      <c r="B203" s="597"/>
      <c r="C203" s="474"/>
      <c r="D203" s="475" t="s">
        <v>679</v>
      </c>
      <c r="E203" s="475"/>
      <c r="F203" s="477"/>
      <c r="G203" s="478"/>
      <c r="H203" s="478"/>
      <c r="I203" s="478"/>
      <c r="J203" s="478"/>
      <c r="K203" s="478"/>
      <c r="L203" s="479"/>
    </row>
    <row r="204" spans="1:12">
      <c r="A204" s="590"/>
      <c r="B204" s="597"/>
      <c r="C204" s="474"/>
      <c r="D204" s="475" t="s">
        <v>680</v>
      </c>
      <c r="E204" s="475"/>
      <c r="F204" s="477"/>
      <c r="G204" s="478"/>
      <c r="H204" s="478"/>
      <c r="I204" s="478"/>
      <c r="J204" s="478"/>
      <c r="K204" s="478"/>
      <c r="L204" s="479"/>
    </row>
    <row r="205" spans="1:12">
      <c r="A205" s="590"/>
      <c r="B205" s="597"/>
      <c r="C205" s="474"/>
      <c r="D205" s="475" t="s">
        <v>681</v>
      </c>
      <c r="E205" s="475"/>
      <c r="F205" s="477"/>
      <c r="G205" s="478"/>
      <c r="H205" s="478"/>
      <c r="I205" s="478"/>
      <c r="J205" s="478"/>
      <c r="K205" s="478"/>
      <c r="L205" s="479"/>
    </row>
    <row r="206" spans="1:12">
      <c r="A206" s="590"/>
      <c r="B206" s="597"/>
      <c r="C206" s="474"/>
      <c r="D206" s="475" t="s">
        <v>663</v>
      </c>
      <c r="E206" s="475"/>
      <c r="F206" s="477"/>
      <c r="G206" s="478"/>
      <c r="H206" s="478"/>
      <c r="I206" s="478"/>
      <c r="J206" s="478"/>
      <c r="K206" s="478"/>
      <c r="L206" s="479"/>
    </row>
    <row r="207" spans="1:12">
      <c r="A207" s="590"/>
      <c r="B207" s="597"/>
      <c r="C207" s="474"/>
      <c r="D207" s="475" t="s">
        <v>664</v>
      </c>
      <c r="E207" s="475"/>
      <c r="F207" s="477"/>
      <c r="G207" s="478"/>
      <c r="H207" s="478"/>
      <c r="I207" s="478"/>
      <c r="J207" s="478"/>
      <c r="K207" s="478"/>
      <c r="L207" s="479"/>
    </row>
    <row r="208" spans="1:12">
      <c r="A208" s="590"/>
      <c r="B208" s="597"/>
      <c r="C208" s="474"/>
      <c r="D208" s="475" t="s">
        <v>682</v>
      </c>
      <c r="E208" s="475"/>
      <c r="F208" s="477"/>
      <c r="G208" s="478"/>
      <c r="H208" s="478"/>
      <c r="I208" s="478"/>
      <c r="J208" s="478"/>
      <c r="K208" s="478"/>
      <c r="L208" s="479"/>
    </row>
    <row r="209" spans="1:12">
      <c r="A209" s="590"/>
      <c r="B209" s="597"/>
      <c r="C209" s="474"/>
      <c r="D209" s="475" t="s">
        <v>683</v>
      </c>
      <c r="E209" s="475"/>
      <c r="F209" s="477"/>
      <c r="G209" s="478"/>
      <c r="H209" s="478"/>
      <c r="I209" s="478"/>
      <c r="J209" s="478"/>
      <c r="K209" s="478"/>
      <c r="L209" s="479"/>
    </row>
    <row r="210" spans="1:12">
      <c r="A210" s="590"/>
      <c r="B210" s="597"/>
      <c r="C210" s="474"/>
      <c r="D210" s="475" t="s">
        <v>684</v>
      </c>
      <c r="E210" s="475"/>
      <c r="F210" s="477"/>
      <c r="G210" s="478"/>
      <c r="H210" s="478"/>
      <c r="I210" s="478"/>
      <c r="J210" s="478"/>
      <c r="K210" s="478"/>
      <c r="L210" s="479"/>
    </row>
    <row r="211" spans="1:12">
      <c r="A211" s="590"/>
      <c r="B211" s="597"/>
      <c r="C211" s="474"/>
      <c r="D211" s="475" t="s">
        <v>685</v>
      </c>
      <c r="E211" s="475"/>
      <c r="F211" s="477"/>
      <c r="G211" s="478"/>
      <c r="H211" s="478"/>
      <c r="I211" s="478"/>
      <c r="J211" s="478"/>
      <c r="K211" s="478"/>
      <c r="L211" s="479"/>
    </row>
    <row r="212" spans="1:12">
      <c r="A212" s="590"/>
      <c r="B212" s="597"/>
      <c r="C212" s="474"/>
      <c r="D212" s="475" t="s">
        <v>686</v>
      </c>
      <c r="E212" s="475"/>
      <c r="F212" s="477"/>
      <c r="G212" s="478"/>
      <c r="H212" s="478"/>
      <c r="I212" s="478"/>
      <c r="J212" s="478"/>
      <c r="K212" s="478"/>
      <c r="L212" s="479"/>
    </row>
    <row r="213" spans="1:12">
      <c r="A213" s="590"/>
      <c r="B213" s="597"/>
      <c r="C213" s="474"/>
      <c r="D213" s="475" t="s">
        <v>687</v>
      </c>
      <c r="E213" s="475"/>
      <c r="F213" s="477"/>
      <c r="G213" s="478"/>
      <c r="H213" s="478"/>
      <c r="I213" s="478"/>
      <c r="J213" s="478"/>
      <c r="K213" s="478"/>
      <c r="L213" s="479"/>
    </row>
    <row r="214" spans="1:12">
      <c r="A214" s="590"/>
      <c r="B214" s="597"/>
      <c r="C214" s="474"/>
      <c r="D214" s="475" t="s">
        <v>666</v>
      </c>
      <c r="E214" s="475"/>
      <c r="F214" s="477"/>
      <c r="G214" s="478"/>
      <c r="H214" s="478"/>
      <c r="I214" s="478"/>
      <c r="J214" s="478"/>
      <c r="K214" s="478"/>
      <c r="L214" s="479"/>
    </row>
    <row r="215" spans="1:12">
      <c r="A215" s="590"/>
      <c r="B215" s="597"/>
      <c r="C215" s="474"/>
      <c r="D215" s="475" t="s">
        <v>667</v>
      </c>
      <c r="E215" s="475"/>
      <c r="F215" s="477"/>
      <c r="G215" s="478"/>
      <c r="H215" s="478"/>
      <c r="I215" s="478"/>
      <c r="J215" s="478"/>
      <c r="K215" s="478"/>
      <c r="L215" s="479"/>
    </row>
    <row r="216" spans="1:12">
      <c r="A216" s="590"/>
      <c r="B216" s="597"/>
      <c r="C216" s="474"/>
      <c r="D216" s="475" t="s">
        <v>688</v>
      </c>
      <c r="E216" s="475"/>
      <c r="F216" s="477"/>
      <c r="G216" s="478"/>
      <c r="H216" s="478"/>
      <c r="I216" s="478"/>
      <c r="J216" s="478"/>
      <c r="K216" s="478"/>
      <c r="L216" s="479"/>
    </row>
    <row r="217" spans="1:12">
      <c r="A217" s="590"/>
      <c r="B217" s="597"/>
      <c r="C217" s="474"/>
      <c r="D217" s="475" t="s">
        <v>689</v>
      </c>
      <c r="E217" s="475"/>
      <c r="F217" s="477"/>
      <c r="G217" s="478"/>
      <c r="H217" s="478"/>
      <c r="I217" s="478"/>
      <c r="J217" s="478"/>
      <c r="K217" s="478"/>
      <c r="L217" s="479"/>
    </row>
    <row r="218" spans="1:12">
      <c r="A218" s="590"/>
      <c r="B218" s="597"/>
      <c r="C218" s="474"/>
      <c r="D218" s="475" t="s">
        <v>690</v>
      </c>
      <c r="E218" s="475"/>
      <c r="F218" s="477"/>
      <c r="G218" s="478"/>
      <c r="H218" s="478"/>
      <c r="I218" s="478"/>
      <c r="J218" s="478"/>
      <c r="K218" s="478"/>
      <c r="L218" s="479"/>
    </row>
    <row r="219" spans="1:12">
      <c r="A219" s="590"/>
      <c r="B219" s="597"/>
      <c r="C219" s="474"/>
      <c r="D219" s="475" t="s">
        <v>691</v>
      </c>
      <c r="E219" s="475"/>
      <c r="F219" s="477"/>
      <c r="G219" s="478"/>
      <c r="H219" s="478"/>
      <c r="I219" s="478"/>
      <c r="J219" s="478"/>
      <c r="K219" s="478"/>
      <c r="L219" s="479"/>
    </row>
    <row r="220" spans="1:12">
      <c r="A220" s="590"/>
      <c r="B220" s="597"/>
      <c r="C220" s="474"/>
      <c r="D220" s="475" t="s">
        <v>692</v>
      </c>
      <c r="E220" s="475"/>
      <c r="F220" s="477"/>
      <c r="G220" s="478"/>
      <c r="H220" s="478"/>
      <c r="I220" s="478"/>
      <c r="J220" s="478"/>
      <c r="K220" s="478"/>
      <c r="L220" s="479"/>
    </row>
    <row r="221" spans="1:12">
      <c r="A221" s="590"/>
      <c r="B221" s="597"/>
      <c r="C221" s="474"/>
      <c r="D221" s="475" t="s">
        <v>673</v>
      </c>
      <c r="E221" s="475"/>
      <c r="F221" s="477"/>
      <c r="G221" s="478"/>
      <c r="H221" s="478"/>
      <c r="I221" s="478"/>
      <c r="J221" s="478"/>
      <c r="K221" s="478"/>
      <c r="L221" s="479"/>
    </row>
    <row r="222" spans="1:12" ht="13.5" customHeight="1">
      <c r="A222" s="590"/>
      <c r="B222" s="597"/>
      <c r="C222" s="474"/>
      <c r="D222" s="475" t="s">
        <v>674</v>
      </c>
      <c r="E222" s="475"/>
      <c r="F222" s="477"/>
      <c r="G222" s="478"/>
      <c r="H222" s="478"/>
      <c r="I222" s="478"/>
      <c r="J222" s="478"/>
      <c r="K222" s="478"/>
      <c r="L222" s="479"/>
    </row>
    <row r="223" spans="1:12" ht="13.5" customHeight="1">
      <c r="A223" s="590"/>
      <c r="B223" s="597"/>
      <c r="C223" s="474" t="s">
        <v>693</v>
      </c>
      <c r="D223" s="475"/>
      <c r="E223" s="475"/>
      <c r="F223" s="477"/>
      <c r="G223" s="478"/>
      <c r="H223" s="478"/>
      <c r="I223" s="478"/>
      <c r="J223" s="478"/>
      <c r="K223" s="478"/>
      <c r="L223" s="479"/>
    </row>
    <row r="224" spans="1:12" ht="13.5" customHeight="1">
      <c r="A224" s="590"/>
      <c r="B224" s="597"/>
      <c r="C224" s="474"/>
      <c r="D224" s="475" t="s">
        <v>694</v>
      </c>
      <c r="E224" s="475"/>
      <c r="F224" s="477"/>
      <c r="G224" s="478"/>
      <c r="H224" s="478"/>
      <c r="I224" s="478"/>
      <c r="J224" s="478"/>
      <c r="K224" s="478"/>
      <c r="L224" s="479"/>
    </row>
    <row r="225" spans="1:12" ht="13.5" customHeight="1">
      <c r="A225" s="590"/>
      <c r="B225" s="597"/>
      <c r="C225" s="474"/>
      <c r="D225" s="475" t="s">
        <v>695</v>
      </c>
      <c r="E225" s="475"/>
      <c r="F225" s="477"/>
      <c r="G225" s="478"/>
      <c r="H225" s="478"/>
      <c r="I225" s="478"/>
      <c r="J225" s="478"/>
      <c r="K225" s="478"/>
      <c r="L225" s="479"/>
    </row>
    <row r="226" spans="1:12" ht="13.5" customHeight="1">
      <c r="A226" s="590"/>
      <c r="B226" s="597"/>
      <c r="C226" s="474" t="s">
        <v>696</v>
      </c>
      <c r="D226" s="475"/>
      <c r="E226" s="475"/>
      <c r="F226" s="477"/>
      <c r="G226" s="478"/>
      <c r="H226" s="478"/>
      <c r="I226" s="478"/>
      <c r="J226" s="478"/>
      <c r="K226" s="478"/>
      <c r="L226" s="479"/>
    </row>
    <row r="227" spans="1:12" ht="13.5" customHeight="1">
      <c r="A227" s="590"/>
      <c r="B227" s="597"/>
      <c r="C227" s="474"/>
      <c r="D227" s="475" t="s">
        <v>697</v>
      </c>
      <c r="E227" s="475"/>
      <c r="F227" s="477"/>
      <c r="G227" s="478"/>
      <c r="H227" s="478"/>
      <c r="I227" s="478"/>
      <c r="J227" s="478"/>
      <c r="K227" s="478"/>
      <c r="L227" s="479"/>
    </row>
    <row r="228" spans="1:12" ht="13.5" customHeight="1">
      <c r="A228" s="590"/>
      <c r="B228" s="597"/>
      <c r="C228" s="474" t="s">
        <v>698</v>
      </c>
      <c r="D228" s="475"/>
      <c r="E228" s="475"/>
      <c r="F228" s="477"/>
      <c r="G228" s="478"/>
      <c r="H228" s="478"/>
      <c r="I228" s="478"/>
      <c r="J228" s="478"/>
      <c r="K228" s="478"/>
      <c r="L228" s="479"/>
    </row>
    <row r="229" spans="1:12" ht="13.5" customHeight="1">
      <c r="A229" s="590"/>
      <c r="B229" s="597"/>
      <c r="C229" s="474" t="s">
        <v>699</v>
      </c>
      <c r="D229" s="475"/>
      <c r="E229" s="475"/>
      <c r="F229" s="477"/>
      <c r="G229" s="478"/>
      <c r="H229" s="478"/>
      <c r="I229" s="478"/>
      <c r="J229" s="478"/>
      <c r="K229" s="478"/>
      <c r="L229" s="479"/>
    </row>
    <row r="230" spans="1:12" ht="13.5" customHeight="1">
      <c r="A230" s="590"/>
      <c r="B230" s="597"/>
      <c r="C230" s="474" t="s">
        <v>246</v>
      </c>
      <c r="D230" s="475"/>
      <c r="E230" s="475"/>
      <c r="F230" s="477"/>
      <c r="G230" s="478"/>
      <c r="H230" s="478"/>
      <c r="I230" s="478"/>
      <c r="J230" s="478"/>
      <c r="K230" s="478"/>
      <c r="L230" s="479"/>
    </row>
    <row r="231" spans="1:12" ht="13.5" customHeight="1">
      <c r="A231" s="590"/>
      <c r="B231" s="597"/>
      <c r="C231" s="474" t="s">
        <v>700</v>
      </c>
      <c r="D231" s="475"/>
      <c r="E231" s="475"/>
      <c r="F231" s="477"/>
      <c r="G231" s="478"/>
      <c r="H231" s="478"/>
      <c r="I231" s="478"/>
      <c r="J231" s="478"/>
      <c r="K231" s="478"/>
      <c r="L231" s="479"/>
    </row>
    <row r="232" spans="1:12" ht="13.5" customHeight="1">
      <c r="A232" s="590"/>
      <c r="B232" s="597"/>
      <c r="C232" s="474"/>
      <c r="D232" s="475" t="s">
        <v>701</v>
      </c>
      <c r="E232" s="475"/>
      <c r="F232" s="477"/>
      <c r="G232" s="478"/>
      <c r="H232" s="478"/>
      <c r="I232" s="478"/>
      <c r="J232" s="478"/>
      <c r="K232" s="478"/>
      <c r="L232" s="479"/>
    </row>
    <row r="233" spans="1:12" ht="13.5" customHeight="1">
      <c r="A233" s="590"/>
      <c r="B233" s="597"/>
      <c r="C233" s="474"/>
      <c r="D233" s="475" t="s">
        <v>674</v>
      </c>
      <c r="E233" s="475"/>
      <c r="F233" s="477"/>
      <c r="G233" s="478"/>
      <c r="H233" s="478"/>
      <c r="I233" s="478"/>
      <c r="J233" s="478"/>
      <c r="K233" s="478"/>
      <c r="L233" s="479"/>
    </row>
    <row r="234" spans="1:12">
      <c r="A234" s="590"/>
      <c r="B234" s="597"/>
      <c r="C234" s="474" t="s">
        <v>702</v>
      </c>
      <c r="D234" s="476"/>
      <c r="E234" s="476"/>
      <c r="F234" s="477"/>
      <c r="G234" s="478"/>
      <c r="H234" s="478"/>
      <c r="I234" s="478"/>
      <c r="J234" s="478"/>
      <c r="K234" s="478"/>
      <c r="L234" s="479"/>
    </row>
    <row r="235" spans="1:12">
      <c r="A235" s="590"/>
      <c r="B235" s="597"/>
      <c r="C235" s="474"/>
      <c r="D235" s="475" t="s">
        <v>703</v>
      </c>
      <c r="E235" s="475"/>
      <c r="F235" s="477"/>
      <c r="G235" s="478"/>
      <c r="H235" s="478"/>
      <c r="I235" s="478"/>
      <c r="J235" s="478"/>
      <c r="K235" s="478"/>
      <c r="L235" s="479"/>
    </row>
    <row r="236" spans="1:12">
      <c r="A236" s="590"/>
      <c r="B236" s="597"/>
      <c r="C236" s="474"/>
      <c r="D236" s="475" t="s">
        <v>704</v>
      </c>
      <c r="E236" s="475"/>
      <c r="F236" s="477"/>
      <c r="G236" s="478"/>
      <c r="H236" s="478"/>
      <c r="I236" s="478"/>
      <c r="J236" s="478"/>
      <c r="K236" s="478"/>
      <c r="L236" s="479"/>
    </row>
    <row r="237" spans="1:12">
      <c r="A237" s="590"/>
      <c r="B237" s="597"/>
      <c r="C237" s="474"/>
      <c r="D237" s="475"/>
      <c r="E237" s="475" t="s">
        <v>705</v>
      </c>
      <c r="F237" s="477"/>
      <c r="G237" s="478"/>
      <c r="H237" s="478"/>
      <c r="I237" s="478"/>
      <c r="J237" s="478"/>
      <c r="K237" s="478"/>
      <c r="L237" s="479"/>
    </row>
    <row r="238" spans="1:12">
      <c r="A238" s="590"/>
      <c r="B238" s="597"/>
      <c r="C238" s="474"/>
      <c r="D238" s="475"/>
      <c r="E238" s="475" t="s">
        <v>706</v>
      </c>
      <c r="F238" s="477"/>
      <c r="G238" s="478"/>
      <c r="H238" s="478"/>
      <c r="I238" s="478"/>
      <c r="J238" s="478"/>
      <c r="K238" s="478"/>
      <c r="L238" s="479"/>
    </row>
    <row r="239" spans="1:12">
      <c r="A239" s="590"/>
      <c r="B239" s="597"/>
      <c r="C239" s="474"/>
      <c r="D239" s="475" t="s">
        <v>707</v>
      </c>
      <c r="E239" s="475"/>
      <c r="F239" s="477"/>
      <c r="G239" s="478"/>
      <c r="H239" s="478"/>
      <c r="I239" s="478"/>
      <c r="J239" s="478"/>
      <c r="K239" s="478"/>
      <c r="L239" s="479"/>
    </row>
    <row r="240" spans="1:12">
      <c r="A240" s="590"/>
      <c r="B240" s="597"/>
      <c r="C240" s="491"/>
      <c r="D240" s="492" t="s">
        <v>708</v>
      </c>
      <c r="E240" s="492"/>
      <c r="F240" s="493"/>
      <c r="G240" s="494"/>
      <c r="H240" s="494"/>
      <c r="I240" s="494"/>
      <c r="J240" s="494"/>
      <c r="K240" s="494"/>
      <c r="L240" s="495"/>
    </row>
    <row r="241" spans="1:12">
      <c r="A241" s="590"/>
      <c r="B241" s="598"/>
      <c r="C241" s="496" t="s">
        <v>709</v>
      </c>
      <c r="D241" s="476"/>
      <c r="E241" s="476"/>
      <c r="F241" s="477"/>
      <c r="G241" s="478"/>
      <c r="H241" s="478"/>
      <c r="I241" s="478"/>
      <c r="J241" s="478"/>
      <c r="K241" s="478"/>
      <c r="L241" s="479"/>
    </row>
    <row r="242" spans="1:12">
      <c r="A242" s="591"/>
      <c r="B242" s="497" t="s">
        <v>710</v>
      </c>
      <c r="C242" s="498"/>
      <c r="D242" s="498"/>
      <c r="E242" s="498"/>
      <c r="F242" s="499"/>
      <c r="G242" s="500"/>
      <c r="H242" s="500"/>
      <c r="I242" s="500"/>
      <c r="J242" s="500"/>
      <c r="K242" s="500"/>
      <c r="L242" s="501"/>
    </row>
    <row r="243" spans="1:12">
      <c r="A243" s="589" t="s">
        <v>711</v>
      </c>
      <c r="B243" s="592" t="s">
        <v>206</v>
      </c>
      <c r="C243" s="474" t="s">
        <v>712</v>
      </c>
      <c r="D243" s="476"/>
      <c r="E243" s="476"/>
      <c r="F243" s="477"/>
      <c r="G243" s="478"/>
      <c r="H243" s="478"/>
      <c r="I243" s="478"/>
      <c r="J243" s="478"/>
      <c r="K243" s="478"/>
      <c r="L243" s="479"/>
    </row>
    <row r="244" spans="1:12">
      <c r="A244" s="590"/>
      <c r="B244" s="593"/>
      <c r="C244" s="474"/>
      <c r="D244" s="475" t="s">
        <v>712</v>
      </c>
      <c r="E244" s="475"/>
      <c r="F244" s="477"/>
      <c r="G244" s="478"/>
      <c r="H244" s="478"/>
      <c r="I244" s="478"/>
      <c r="J244" s="478"/>
      <c r="K244" s="478"/>
      <c r="L244" s="479"/>
    </row>
    <row r="245" spans="1:12">
      <c r="A245" s="590"/>
      <c r="B245" s="593"/>
      <c r="C245" s="474"/>
      <c r="D245" s="475" t="s">
        <v>713</v>
      </c>
      <c r="E245" s="475"/>
      <c r="F245" s="477"/>
      <c r="G245" s="478"/>
      <c r="H245" s="478"/>
      <c r="I245" s="478"/>
      <c r="J245" s="478"/>
      <c r="K245" s="478"/>
      <c r="L245" s="479"/>
    </row>
    <row r="246" spans="1:12">
      <c r="A246" s="590"/>
      <c r="B246" s="593"/>
      <c r="C246" s="474" t="s">
        <v>714</v>
      </c>
      <c r="D246" s="476"/>
      <c r="E246" s="476"/>
      <c r="F246" s="477"/>
      <c r="G246" s="478"/>
      <c r="H246" s="478"/>
      <c r="I246" s="478"/>
      <c r="J246" s="478"/>
      <c r="K246" s="478"/>
      <c r="L246" s="479"/>
    </row>
    <row r="247" spans="1:12">
      <c r="A247" s="590"/>
      <c r="B247" s="593"/>
      <c r="C247" s="474"/>
      <c r="D247" s="475" t="s">
        <v>714</v>
      </c>
      <c r="E247" s="475"/>
      <c r="F247" s="477"/>
      <c r="G247" s="478"/>
      <c r="H247" s="478"/>
      <c r="I247" s="478"/>
      <c r="J247" s="478"/>
      <c r="K247" s="478"/>
      <c r="L247" s="479"/>
    </row>
    <row r="248" spans="1:12">
      <c r="A248" s="590"/>
      <c r="B248" s="593"/>
      <c r="C248" s="474"/>
      <c r="D248" s="475" t="s">
        <v>715</v>
      </c>
      <c r="E248" s="475"/>
      <c r="F248" s="477"/>
      <c r="G248" s="478"/>
      <c r="H248" s="478"/>
      <c r="I248" s="478"/>
      <c r="J248" s="478"/>
      <c r="K248" s="478"/>
      <c r="L248" s="479"/>
    </row>
    <row r="249" spans="1:12">
      <c r="A249" s="590"/>
      <c r="B249" s="593"/>
      <c r="C249" s="474" t="s">
        <v>716</v>
      </c>
      <c r="D249" s="476"/>
      <c r="E249" s="476"/>
      <c r="F249" s="477"/>
      <c r="G249" s="478"/>
      <c r="H249" s="478"/>
      <c r="I249" s="478"/>
      <c r="J249" s="478"/>
      <c r="K249" s="478"/>
      <c r="L249" s="479"/>
    </row>
    <row r="250" spans="1:12">
      <c r="A250" s="590"/>
      <c r="B250" s="593"/>
      <c r="C250" s="474" t="s">
        <v>247</v>
      </c>
      <c r="D250" s="476"/>
      <c r="E250" s="476"/>
      <c r="F250" s="477"/>
      <c r="G250" s="478"/>
      <c r="H250" s="478"/>
      <c r="I250" s="478"/>
      <c r="J250" s="478"/>
      <c r="K250" s="478"/>
      <c r="L250" s="479"/>
    </row>
    <row r="251" spans="1:12">
      <c r="A251" s="590"/>
      <c r="B251" s="593"/>
      <c r="C251" s="474"/>
      <c r="D251" s="475" t="s">
        <v>717</v>
      </c>
      <c r="E251" s="476"/>
      <c r="F251" s="477"/>
      <c r="G251" s="478"/>
      <c r="H251" s="478"/>
      <c r="I251" s="478"/>
      <c r="J251" s="478"/>
      <c r="K251" s="478"/>
      <c r="L251" s="479"/>
    </row>
    <row r="252" spans="1:12">
      <c r="A252" s="590"/>
      <c r="B252" s="593"/>
      <c r="C252" s="474"/>
      <c r="D252" s="475" t="s">
        <v>718</v>
      </c>
      <c r="E252" s="476"/>
      <c r="F252" s="477"/>
      <c r="G252" s="478"/>
      <c r="H252" s="478"/>
      <c r="I252" s="478"/>
      <c r="J252" s="478"/>
      <c r="K252" s="478"/>
      <c r="L252" s="479"/>
    </row>
    <row r="253" spans="1:12">
      <c r="A253" s="590"/>
      <c r="B253" s="593"/>
      <c r="C253" s="474"/>
      <c r="D253" s="475" t="s">
        <v>719</v>
      </c>
      <c r="E253" s="475"/>
      <c r="F253" s="477"/>
      <c r="G253" s="478"/>
      <c r="H253" s="478"/>
      <c r="I253" s="478"/>
      <c r="J253" s="478"/>
      <c r="K253" s="478"/>
      <c r="L253" s="479"/>
    </row>
    <row r="254" spans="1:12">
      <c r="A254" s="590"/>
      <c r="B254" s="593"/>
      <c r="C254" s="474" t="s">
        <v>720</v>
      </c>
      <c r="D254" s="475"/>
      <c r="E254" s="475"/>
      <c r="F254" s="477"/>
      <c r="G254" s="478"/>
      <c r="H254" s="478"/>
      <c r="I254" s="478"/>
      <c r="J254" s="478"/>
      <c r="K254" s="478"/>
      <c r="L254" s="479"/>
    </row>
    <row r="255" spans="1:12">
      <c r="A255" s="590"/>
      <c r="B255" s="593"/>
      <c r="C255" s="491"/>
      <c r="D255" s="492" t="s">
        <v>630</v>
      </c>
      <c r="E255" s="492"/>
      <c r="F255" s="493"/>
      <c r="G255" s="494"/>
      <c r="H255" s="494"/>
      <c r="I255" s="494"/>
      <c r="J255" s="494"/>
      <c r="K255" s="494"/>
      <c r="L255" s="495"/>
    </row>
    <row r="256" spans="1:12">
      <c r="A256" s="590"/>
      <c r="B256" s="594"/>
      <c r="C256" s="496" t="s">
        <v>721</v>
      </c>
      <c r="D256" s="476"/>
      <c r="E256" s="476"/>
      <c r="F256" s="477"/>
      <c r="G256" s="478"/>
      <c r="H256" s="478"/>
      <c r="I256" s="478"/>
      <c r="J256" s="478"/>
      <c r="K256" s="478"/>
      <c r="L256" s="479"/>
    </row>
    <row r="257" spans="1:12">
      <c r="A257" s="590"/>
      <c r="B257" s="595" t="s">
        <v>208</v>
      </c>
      <c r="C257" s="496" t="s">
        <v>722</v>
      </c>
      <c r="D257" s="502"/>
      <c r="E257" s="502"/>
      <c r="F257" s="503"/>
      <c r="G257" s="504"/>
      <c r="H257" s="504"/>
      <c r="I257" s="504"/>
      <c r="J257" s="504"/>
      <c r="K257" s="504"/>
      <c r="L257" s="505"/>
    </row>
    <row r="258" spans="1:12">
      <c r="A258" s="590"/>
      <c r="B258" s="593"/>
      <c r="C258" s="474" t="s">
        <v>212</v>
      </c>
      <c r="D258" s="475"/>
      <c r="E258" s="475"/>
      <c r="F258" s="477"/>
      <c r="G258" s="478"/>
      <c r="H258" s="478"/>
      <c r="I258" s="478"/>
      <c r="J258" s="478"/>
      <c r="K258" s="478"/>
      <c r="L258" s="479"/>
    </row>
    <row r="259" spans="1:12">
      <c r="A259" s="590"/>
      <c r="B259" s="593"/>
      <c r="C259" s="474"/>
      <c r="D259" s="475" t="s">
        <v>723</v>
      </c>
      <c r="E259" s="475"/>
      <c r="F259" s="477"/>
      <c r="G259" s="478"/>
      <c r="H259" s="478"/>
      <c r="I259" s="478"/>
      <c r="J259" s="478"/>
      <c r="K259" s="478"/>
      <c r="L259" s="479"/>
    </row>
    <row r="260" spans="1:12">
      <c r="A260" s="590"/>
      <c r="B260" s="593"/>
      <c r="C260" s="474"/>
      <c r="D260" s="475" t="s">
        <v>724</v>
      </c>
      <c r="E260" s="475"/>
      <c r="F260" s="477"/>
      <c r="G260" s="478"/>
      <c r="H260" s="478"/>
      <c r="I260" s="478"/>
      <c r="J260" s="478"/>
      <c r="K260" s="478"/>
      <c r="L260" s="479"/>
    </row>
    <row r="261" spans="1:12">
      <c r="A261" s="590"/>
      <c r="B261" s="593"/>
      <c r="C261" s="474"/>
      <c r="D261" s="475" t="s">
        <v>725</v>
      </c>
      <c r="E261" s="475"/>
      <c r="F261" s="477"/>
      <c r="G261" s="478"/>
      <c r="H261" s="478"/>
      <c r="I261" s="478"/>
      <c r="J261" s="478"/>
      <c r="K261" s="478"/>
      <c r="L261" s="479"/>
    </row>
    <row r="262" spans="1:12">
      <c r="A262" s="590"/>
      <c r="B262" s="593"/>
      <c r="C262" s="474"/>
      <c r="D262" s="475" t="s">
        <v>726</v>
      </c>
      <c r="E262" s="475"/>
      <c r="F262" s="477"/>
      <c r="G262" s="478"/>
      <c r="H262" s="478"/>
      <c r="I262" s="478"/>
      <c r="J262" s="478"/>
      <c r="K262" s="478"/>
      <c r="L262" s="479"/>
    </row>
    <row r="263" spans="1:12">
      <c r="A263" s="590"/>
      <c r="B263" s="593"/>
      <c r="C263" s="474"/>
      <c r="D263" s="475" t="s">
        <v>727</v>
      </c>
      <c r="E263" s="475"/>
      <c r="F263" s="477"/>
      <c r="G263" s="478"/>
      <c r="H263" s="478"/>
      <c r="I263" s="478"/>
      <c r="J263" s="478"/>
      <c r="K263" s="478"/>
      <c r="L263" s="479"/>
    </row>
    <row r="264" spans="1:12">
      <c r="A264" s="590"/>
      <c r="B264" s="593"/>
      <c r="C264" s="474" t="s">
        <v>728</v>
      </c>
      <c r="D264" s="475"/>
      <c r="E264" s="475"/>
      <c r="F264" s="477"/>
      <c r="G264" s="478"/>
      <c r="H264" s="478"/>
      <c r="I264" s="478"/>
      <c r="J264" s="478"/>
      <c r="K264" s="478"/>
      <c r="L264" s="479"/>
    </row>
    <row r="265" spans="1:12">
      <c r="A265" s="590"/>
      <c r="B265" s="593"/>
      <c r="C265" s="474" t="s">
        <v>729</v>
      </c>
      <c r="D265" s="476"/>
      <c r="E265" s="476"/>
      <c r="F265" s="477"/>
      <c r="G265" s="478"/>
      <c r="H265" s="478"/>
      <c r="I265" s="478"/>
      <c r="J265" s="478"/>
      <c r="K265" s="478"/>
      <c r="L265" s="479"/>
    </row>
    <row r="266" spans="1:12">
      <c r="A266" s="590"/>
      <c r="B266" s="593"/>
      <c r="C266" s="474" t="s">
        <v>730</v>
      </c>
      <c r="D266" s="475"/>
      <c r="E266" s="475"/>
      <c r="F266" s="477"/>
      <c r="G266" s="478"/>
      <c r="H266" s="478"/>
      <c r="I266" s="478"/>
      <c r="J266" s="478"/>
      <c r="K266" s="478"/>
      <c r="L266" s="479"/>
    </row>
    <row r="267" spans="1:12">
      <c r="A267" s="590"/>
      <c r="B267" s="593"/>
      <c r="C267" s="491"/>
      <c r="D267" s="492" t="s">
        <v>698</v>
      </c>
      <c r="E267" s="492"/>
      <c r="F267" s="493"/>
      <c r="G267" s="494"/>
      <c r="H267" s="494"/>
      <c r="I267" s="494"/>
      <c r="J267" s="494"/>
      <c r="K267" s="494"/>
      <c r="L267" s="495"/>
    </row>
    <row r="268" spans="1:12">
      <c r="A268" s="590"/>
      <c r="B268" s="594"/>
      <c r="C268" s="496" t="s">
        <v>731</v>
      </c>
      <c r="D268" s="476"/>
      <c r="E268" s="476"/>
      <c r="F268" s="477"/>
      <c r="G268" s="478"/>
      <c r="H268" s="478"/>
      <c r="I268" s="478"/>
      <c r="J268" s="478"/>
      <c r="K268" s="478"/>
      <c r="L268" s="479"/>
    </row>
    <row r="269" spans="1:12">
      <c r="A269" s="591"/>
      <c r="B269" s="496" t="s">
        <v>732</v>
      </c>
      <c r="C269" s="502"/>
      <c r="D269" s="502"/>
      <c r="E269" s="502"/>
      <c r="F269" s="503"/>
      <c r="G269" s="504"/>
      <c r="H269" s="504"/>
      <c r="I269" s="504"/>
      <c r="J269" s="504"/>
      <c r="K269" s="504"/>
      <c r="L269" s="505"/>
    </row>
    <row r="270" spans="1:12">
      <c r="A270" s="589" t="s">
        <v>248</v>
      </c>
      <c r="B270" s="592" t="s">
        <v>206</v>
      </c>
      <c r="C270" s="506" t="s">
        <v>733</v>
      </c>
      <c r="D270" s="470"/>
      <c r="E270" s="470"/>
      <c r="F270" s="471"/>
      <c r="G270" s="472"/>
      <c r="H270" s="472"/>
      <c r="I270" s="472"/>
      <c r="J270" s="472"/>
      <c r="K270" s="472"/>
      <c r="L270" s="473"/>
    </row>
    <row r="271" spans="1:12">
      <c r="A271" s="590"/>
      <c r="B271" s="593"/>
      <c r="C271" s="474" t="s">
        <v>249</v>
      </c>
      <c r="D271" s="475"/>
      <c r="E271" s="475"/>
      <c r="F271" s="477"/>
      <c r="G271" s="478"/>
      <c r="H271" s="478"/>
      <c r="I271" s="478"/>
      <c r="J271" s="478"/>
      <c r="K271" s="478"/>
      <c r="L271" s="479"/>
    </row>
    <row r="272" spans="1:12">
      <c r="A272" s="590"/>
      <c r="B272" s="593"/>
      <c r="C272" s="474" t="s">
        <v>734</v>
      </c>
      <c r="D272" s="475"/>
      <c r="E272" s="475"/>
      <c r="F272" s="477"/>
      <c r="G272" s="478"/>
      <c r="H272" s="478"/>
      <c r="I272" s="478"/>
      <c r="J272" s="478"/>
      <c r="K272" s="478"/>
      <c r="L272" s="479"/>
    </row>
    <row r="273" spans="1:12">
      <c r="A273" s="590"/>
      <c r="B273" s="593"/>
      <c r="C273" s="474" t="s">
        <v>735</v>
      </c>
      <c r="D273" s="476"/>
      <c r="E273" s="476"/>
      <c r="F273" s="477"/>
      <c r="G273" s="478"/>
      <c r="H273" s="478"/>
      <c r="I273" s="478"/>
      <c r="J273" s="478"/>
      <c r="K273" s="478"/>
      <c r="L273" s="479"/>
    </row>
    <row r="274" spans="1:12">
      <c r="A274" s="590"/>
      <c r="B274" s="593"/>
      <c r="C274" s="474" t="s">
        <v>250</v>
      </c>
      <c r="D274" s="475"/>
      <c r="E274" s="475"/>
      <c r="F274" s="477"/>
      <c r="G274" s="478"/>
      <c r="H274" s="478"/>
      <c r="I274" s="478"/>
      <c r="J274" s="478"/>
      <c r="K274" s="478"/>
      <c r="L274" s="479"/>
    </row>
    <row r="275" spans="1:12">
      <c r="A275" s="590"/>
      <c r="B275" s="593"/>
      <c r="C275" s="474"/>
      <c r="D275" s="475" t="s">
        <v>736</v>
      </c>
      <c r="E275" s="476"/>
      <c r="F275" s="477"/>
      <c r="G275" s="478"/>
      <c r="H275" s="478"/>
      <c r="I275" s="478"/>
      <c r="J275" s="478"/>
      <c r="K275" s="478"/>
      <c r="L275" s="479"/>
    </row>
    <row r="276" spans="1:12">
      <c r="A276" s="590"/>
      <c r="B276" s="593"/>
      <c r="C276" s="474"/>
      <c r="D276" s="475" t="s">
        <v>737</v>
      </c>
      <c r="E276" s="475"/>
      <c r="F276" s="477"/>
      <c r="G276" s="478"/>
      <c r="H276" s="478"/>
      <c r="I276" s="478"/>
      <c r="J276" s="478"/>
      <c r="K276" s="478"/>
      <c r="L276" s="479"/>
    </row>
    <row r="277" spans="1:12">
      <c r="A277" s="590"/>
      <c r="B277" s="593"/>
      <c r="C277" s="474"/>
      <c r="D277" s="475" t="s">
        <v>738</v>
      </c>
      <c r="E277" s="476"/>
      <c r="F277" s="477"/>
      <c r="G277" s="478"/>
      <c r="H277" s="478"/>
      <c r="I277" s="478"/>
      <c r="J277" s="478"/>
      <c r="K277" s="478"/>
      <c r="L277" s="479"/>
    </row>
    <row r="278" spans="1:12">
      <c r="A278" s="590"/>
      <c r="B278" s="593"/>
      <c r="C278" s="474" t="s">
        <v>739</v>
      </c>
      <c r="D278" s="475"/>
      <c r="E278" s="475"/>
      <c r="F278" s="477"/>
      <c r="G278" s="478"/>
      <c r="H278" s="478"/>
      <c r="I278" s="478"/>
      <c r="J278" s="478"/>
      <c r="K278" s="478"/>
      <c r="L278" s="479"/>
    </row>
    <row r="279" spans="1:12">
      <c r="A279" s="590"/>
      <c r="B279" s="593"/>
      <c r="C279" s="474" t="s">
        <v>740</v>
      </c>
      <c r="D279" s="476"/>
      <c r="E279" s="476"/>
      <c r="F279" s="477"/>
      <c r="G279" s="478"/>
      <c r="H279" s="478"/>
      <c r="I279" s="478"/>
      <c r="J279" s="478"/>
      <c r="K279" s="478"/>
      <c r="L279" s="479"/>
    </row>
    <row r="280" spans="1:12">
      <c r="A280" s="590"/>
      <c r="B280" s="593"/>
      <c r="C280" s="474" t="s">
        <v>741</v>
      </c>
      <c r="D280" s="475"/>
      <c r="E280" s="475"/>
      <c r="F280" s="477"/>
      <c r="G280" s="478"/>
      <c r="H280" s="478"/>
      <c r="I280" s="478"/>
      <c r="J280" s="478"/>
      <c r="K280" s="478"/>
      <c r="L280" s="479"/>
    </row>
    <row r="281" spans="1:12">
      <c r="A281" s="590"/>
      <c r="B281" s="593"/>
      <c r="C281" s="474" t="s">
        <v>742</v>
      </c>
      <c r="D281" s="475"/>
      <c r="E281" s="475"/>
      <c r="F281" s="477"/>
      <c r="G281" s="478"/>
      <c r="H281" s="478"/>
      <c r="I281" s="478"/>
      <c r="J281" s="478"/>
      <c r="K281" s="478"/>
      <c r="L281" s="479"/>
    </row>
    <row r="282" spans="1:12">
      <c r="A282" s="590"/>
      <c r="B282" s="593"/>
      <c r="C282" s="474" t="s">
        <v>743</v>
      </c>
      <c r="D282" s="475"/>
      <c r="E282" s="475"/>
      <c r="F282" s="477"/>
      <c r="G282" s="478"/>
      <c r="H282" s="478"/>
      <c r="I282" s="478"/>
      <c r="J282" s="478"/>
      <c r="K282" s="478"/>
      <c r="L282" s="479"/>
    </row>
    <row r="283" spans="1:12">
      <c r="A283" s="590"/>
      <c r="B283" s="593"/>
      <c r="C283" s="474" t="s">
        <v>744</v>
      </c>
      <c r="D283" s="475"/>
      <c r="E283" s="475"/>
      <c r="F283" s="477"/>
      <c r="G283" s="478"/>
      <c r="H283" s="478"/>
      <c r="I283" s="478"/>
      <c r="J283" s="478"/>
      <c r="K283" s="478"/>
      <c r="L283" s="479"/>
    </row>
    <row r="284" spans="1:12">
      <c r="A284" s="590"/>
      <c r="B284" s="593"/>
      <c r="C284" s="474" t="s">
        <v>745</v>
      </c>
      <c r="D284" s="475"/>
      <c r="E284" s="475"/>
      <c r="F284" s="477"/>
      <c r="G284" s="478"/>
      <c r="H284" s="478"/>
      <c r="I284" s="478"/>
      <c r="J284" s="478"/>
      <c r="K284" s="478"/>
      <c r="L284" s="479"/>
    </row>
    <row r="285" spans="1:12">
      <c r="A285" s="590"/>
      <c r="B285" s="593"/>
      <c r="C285" s="474" t="s">
        <v>251</v>
      </c>
      <c r="D285" s="475"/>
      <c r="E285" s="475"/>
      <c r="F285" s="477"/>
      <c r="G285" s="478"/>
      <c r="H285" s="478"/>
      <c r="I285" s="478"/>
      <c r="J285" s="478"/>
      <c r="K285" s="478"/>
      <c r="L285" s="479"/>
    </row>
    <row r="286" spans="1:12">
      <c r="A286" s="590"/>
      <c r="B286" s="593"/>
      <c r="C286" s="491"/>
      <c r="D286" s="492" t="s">
        <v>630</v>
      </c>
      <c r="E286" s="492"/>
      <c r="F286" s="493"/>
      <c r="G286" s="494"/>
      <c r="H286" s="494"/>
      <c r="I286" s="494"/>
      <c r="J286" s="494"/>
      <c r="K286" s="494"/>
      <c r="L286" s="495"/>
    </row>
    <row r="287" spans="1:12">
      <c r="A287" s="590"/>
      <c r="B287" s="594"/>
      <c r="C287" s="496" t="s">
        <v>746</v>
      </c>
      <c r="D287" s="476"/>
      <c r="E287" s="476"/>
      <c r="F287" s="477"/>
      <c r="G287" s="478"/>
      <c r="H287" s="478"/>
      <c r="I287" s="478"/>
      <c r="J287" s="478"/>
      <c r="K287" s="478"/>
      <c r="L287" s="479"/>
    </row>
    <row r="288" spans="1:12">
      <c r="A288" s="590"/>
      <c r="B288" s="595" t="s">
        <v>208</v>
      </c>
      <c r="C288" s="496" t="s">
        <v>747</v>
      </c>
      <c r="D288" s="502"/>
      <c r="E288" s="502"/>
      <c r="F288" s="503"/>
      <c r="G288" s="504"/>
      <c r="H288" s="504"/>
      <c r="I288" s="504"/>
      <c r="J288" s="504"/>
      <c r="K288" s="504"/>
      <c r="L288" s="505"/>
    </row>
    <row r="289" spans="1:12">
      <c r="A289" s="590"/>
      <c r="B289" s="593"/>
      <c r="C289" s="474" t="s">
        <v>748</v>
      </c>
      <c r="D289" s="475"/>
      <c r="E289" s="475"/>
      <c r="F289" s="477"/>
      <c r="G289" s="478"/>
      <c r="H289" s="478"/>
      <c r="I289" s="478"/>
      <c r="J289" s="478"/>
      <c r="K289" s="478"/>
      <c r="L289" s="479"/>
    </row>
    <row r="290" spans="1:12" ht="13.5" customHeight="1">
      <c r="A290" s="590"/>
      <c r="B290" s="593"/>
      <c r="C290" s="474" t="s">
        <v>749</v>
      </c>
      <c r="D290" s="475"/>
      <c r="E290" s="475"/>
      <c r="F290" s="477"/>
      <c r="G290" s="478"/>
      <c r="H290" s="478"/>
      <c r="I290" s="478"/>
      <c r="J290" s="478"/>
      <c r="K290" s="478"/>
      <c r="L290" s="479"/>
    </row>
    <row r="291" spans="1:12">
      <c r="A291" s="590"/>
      <c r="B291" s="593"/>
      <c r="C291" s="474" t="s">
        <v>252</v>
      </c>
      <c r="D291" s="476"/>
      <c r="E291" s="476"/>
      <c r="F291" s="477"/>
      <c r="G291" s="478"/>
      <c r="H291" s="478"/>
      <c r="I291" s="478"/>
      <c r="J291" s="478"/>
      <c r="K291" s="478"/>
      <c r="L291" s="479"/>
    </row>
    <row r="292" spans="1:12">
      <c r="A292" s="590"/>
      <c r="B292" s="593"/>
      <c r="C292" s="474"/>
      <c r="D292" s="475" t="s">
        <v>750</v>
      </c>
      <c r="E292" s="475"/>
      <c r="F292" s="477"/>
      <c r="G292" s="478"/>
      <c r="H292" s="478"/>
      <c r="I292" s="478"/>
      <c r="J292" s="478"/>
      <c r="K292" s="478"/>
      <c r="L292" s="479"/>
    </row>
    <row r="293" spans="1:12">
      <c r="A293" s="590"/>
      <c r="B293" s="593"/>
      <c r="C293" s="474"/>
      <c r="D293" s="475" t="s">
        <v>751</v>
      </c>
      <c r="E293" s="476"/>
      <c r="F293" s="477"/>
      <c r="G293" s="478"/>
      <c r="H293" s="478"/>
      <c r="I293" s="478"/>
      <c r="J293" s="478"/>
      <c r="K293" s="478"/>
      <c r="L293" s="479"/>
    </row>
    <row r="294" spans="1:12">
      <c r="A294" s="590"/>
      <c r="B294" s="593"/>
      <c r="C294" s="474"/>
      <c r="D294" s="475" t="s">
        <v>752</v>
      </c>
      <c r="E294" s="475"/>
      <c r="F294" s="477"/>
      <c r="G294" s="478"/>
      <c r="H294" s="478"/>
      <c r="I294" s="478"/>
      <c r="J294" s="478"/>
      <c r="K294" s="478"/>
      <c r="L294" s="479"/>
    </row>
    <row r="295" spans="1:12">
      <c r="A295" s="590"/>
      <c r="B295" s="593"/>
      <c r="C295" s="474" t="s">
        <v>753</v>
      </c>
      <c r="D295" s="476"/>
      <c r="E295" s="476"/>
      <c r="F295" s="477"/>
      <c r="G295" s="478"/>
      <c r="H295" s="478"/>
      <c r="I295" s="478"/>
      <c r="J295" s="478"/>
      <c r="K295" s="478"/>
      <c r="L295" s="479"/>
    </row>
    <row r="296" spans="1:12">
      <c r="A296" s="590"/>
      <c r="B296" s="593"/>
      <c r="C296" s="474" t="s">
        <v>754</v>
      </c>
      <c r="D296" s="475"/>
      <c r="E296" s="475"/>
      <c r="F296" s="477"/>
      <c r="G296" s="478"/>
      <c r="H296" s="478"/>
      <c r="I296" s="478"/>
      <c r="J296" s="478"/>
      <c r="K296" s="478"/>
      <c r="L296" s="479"/>
    </row>
    <row r="297" spans="1:12">
      <c r="A297" s="590"/>
      <c r="B297" s="593"/>
      <c r="C297" s="474" t="s">
        <v>755</v>
      </c>
      <c r="D297" s="475"/>
      <c r="E297" s="475"/>
      <c r="F297" s="477"/>
      <c r="G297" s="478"/>
      <c r="H297" s="478"/>
      <c r="I297" s="478"/>
      <c r="J297" s="478"/>
      <c r="K297" s="478"/>
      <c r="L297" s="479"/>
    </row>
    <row r="298" spans="1:12">
      <c r="A298" s="590"/>
      <c r="B298" s="593"/>
      <c r="C298" s="474" t="s">
        <v>756</v>
      </c>
      <c r="D298" s="476"/>
      <c r="E298" s="476"/>
      <c r="F298" s="477"/>
      <c r="G298" s="478"/>
      <c r="H298" s="478"/>
      <c r="I298" s="478"/>
      <c r="J298" s="478"/>
      <c r="K298" s="478"/>
      <c r="L298" s="479"/>
    </row>
    <row r="299" spans="1:12">
      <c r="A299" s="590"/>
      <c r="B299" s="593"/>
      <c r="C299" s="474" t="s">
        <v>757</v>
      </c>
      <c r="D299" s="475"/>
      <c r="E299" s="475"/>
      <c r="F299" s="477"/>
      <c r="G299" s="478"/>
      <c r="H299" s="478"/>
      <c r="I299" s="478"/>
      <c r="J299" s="478"/>
      <c r="K299" s="478"/>
      <c r="L299" s="479"/>
    </row>
    <row r="300" spans="1:12">
      <c r="A300" s="590"/>
      <c r="B300" s="593"/>
      <c r="C300" s="474" t="s">
        <v>758</v>
      </c>
      <c r="D300" s="475"/>
      <c r="E300" s="475"/>
      <c r="F300" s="477"/>
      <c r="G300" s="478"/>
      <c r="H300" s="478"/>
      <c r="I300" s="478"/>
      <c r="J300" s="478"/>
      <c r="K300" s="478"/>
      <c r="L300" s="479"/>
    </row>
    <row r="301" spans="1:12">
      <c r="A301" s="590"/>
      <c r="B301" s="593"/>
      <c r="C301" s="474" t="s">
        <v>759</v>
      </c>
      <c r="D301" s="475"/>
      <c r="E301" s="475"/>
      <c r="F301" s="477"/>
      <c r="G301" s="478"/>
      <c r="H301" s="478"/>
      <c r="I301" s="478"/>
      <c r="J301" s="478"/>
      <c r="K301" s="478"/>
      <c r="L301" s="479"/>
    </row>
    <row r="302" spans="1:12">
      <c r="A302" s="590"/>
      <c r="B302" s="593"/>
      <c r="C302" s="474" t="s">
        <v>253</v>
      </c>
      <c r="D302" s="475"/>
      <c r="E302" s="475"/>
      <c r="F302" s="477"/>
      <c r="G302" s="478"/>
      <c r="H302" s="478"/>
      <c r="I302" s="478"/>
      <c r="J302" s="478"/>
      <c r="K302" s="478"/>
      <c r="L302" s="479"/>
    </row>
    <row r="303" spans="1:12">
      <c r="A303" s="590"/>
      <c r="B303" s="593"/>
      <c r="C303" s="491"/>
      <c r="D303" s="492" t="s">
        <v>698</v>
      </c>
      <c r="E303" s="492"/>
      <c r="F303" s="493"/>
      <c r="G303" s="494"/>
      <c r="H303" s="494"/>
      <c r="I303" s="494"/>
      <c r="J303" s="494"/>
      <c r="K303" s="494"/>
      <c r="L303" s="495"/>
    </row>
    <row r="304" spans="1:12">
      <c r="A304" s="590"/>
      <c r="B304" s="594"/>
      <c r="C304" s="496" t="s">
        <v>760</v>
      </c>
      <c r="D304" s="476"/>
      <c r="E304" s="476"/>
      <c r="F304" s="477"/>
      <c r="G304" s="478"/>
      <c r="H304" s="478"/>
      <c r="I304" s="478"/>
      <c r="J304" s="478"/>
      <c r="K304" s="478"/>
      <c r="L304" s="479"/>
    </row>
    <row r="305" spans="1:12">
      <c r="A305" s="591"/>
      <c r="B305" s="496" t="s">
        <v>761</v>
      </c>
      <c r="C305" s="502"/>
      <c r="D305" s="502"/>
      <c r="E305" s="502"/>
      <c r="F305" s="503"/>
      <c r="G305" s="504"/>
      <c r="H305" s="504"/>
      <c r="I305" s="504"/>
      <c r="J305" s="504"/>
      <c r="K305" s="504"/>
      <c r="L305" s="505"/>
    </row>
    <row r="306" spans="1:12">
      <c r="A306" s="507"/>
      <c r="B306" s="508" t="s">
        <v>762</v>
      </c>
      <c r="C306" s="508"/>
      <c r="D306" s="508"/>
      <c r="E306" s="508"/>
      <c r="F306" s="509"/>
      <c r="G306" s="510"/>
      <c r="H306" s="510"/>
      <c r="I306" s="510"/>
      <c r="J306" s="510"/>
      <c r="K306" s="510"/>
      <c r="L306" s="511"/>
    </row>
    <row r="307" spans="1:12">
      <c r="A307" s="512"/>
      <c r="B307" s="512"/>
      <c r="C307" s="512"/>
      <c r="D307" s="512"/>
      <c r="E307" s="512"/>
      <c r="F307" s="512"/>
      <c r="G307" s="512"/>
      <c r="H307" s="512"/>
      <c r="I307" s="512"/>
      <c r="J307" s="512"/>
      <c r="K307" s="512"/>
      <c r="L307" s="512"/>
    </row>
    <row r="308" spans="1:12">
      <c r="A308" s="507"/>
      <c r="B308" s="508" t="s">
        <v>763</v>
      </c>
      <c r="C308" s="508"/>
      <c r="D308" s="508"/>
      <c r="E308" s="508"/>
      <c r="F308" s="509"/>
      <c r="G308" s="510"/>
      <c r="H308" s="510"/>
      <c r="I308" s="510"/>
      <c r="J308" s="510"/>
      <c r="K308" s="510"/>
      <c r="L308" s="511"/>
    </row>
    <row r="309" spans="1:12">
      <c r="A309" s="507"/>
      <c r="B309" s="508" t="s">
        <v>764</v>
      </c>
      <c r="C309" s="508"/>
      <c r="D309" s="508"/>
      <c r="E309" s="508"/>
      <c r="F309" s="509"/>
      <c r="G309" s="510"/>
      <c r="H309" s="510"/>
      <c r="I309" s="510"/>
      <c r="J309" s="510"/>
      <c r="K309" s="510"/>
      <c r="L309" s="511"/>
    </row>
  </sheetData>
  <mergeCells count="17">
    <mergeCell ref="A2:L2"/>
    <mergeCell ref="A3:L3"/>
    <mergeCell ref="J4:L4"/>
    <mergeCell ref="A5:E6"/>
    <mergeCell ref="F5:I5"/>
    <mergeCell ref="J5:J6"/>
    <mergeCell ref="K5:K6"/>
    <mergeCell ref="L5:L6"/>
    <mergeCell ref="A270:A305"/>
    <mergeCell ref="B270:B287"/>
    <mergeCell ref="B288:B304"/>
    <mergeCell ref="A7:A242"/>
    <mergeCell ref="B7:B166"/>
    <mergeCell ref="B167:B241"/>
    <mergeCell ref="A243:A269"/>
    <mergeCell ref="B243:B256"/>
    <mergeCell ref="B257:B268"/>
  </mergeCells>
  <phoneticPr fontId="3"/>
  <pageMargins left="0.75" right="0.51" top="0.53" bottom="0.56000000000000005" header="0.51200000000000001" footer="0.51200000000000001"/>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C489"/>
  <sheetViews>
    <sheetView showZeros="0" view="pageBreakPreview" zoomScale="90" zoomScaleNormal="90" zoomScaleSheetLayoutView="90" workbookViewId="0">
      <selection activeCell="O9" sqref="O9"/>
    </sheetView>
  </sheetViews>
  <sheetFormatPr defaultRowHeight="13.5"/>
  <cols>
    <col min="1" max="1" width="5" style="216" customWidth="1"/>
    <col min="2" max="2" width="8.625" style="216" customWidth="1"/>
    <col min="3" max="5" width="8.125" style="216" customWidth="1"/>
    <col min="6" max="6" width="8.625" style="216" customWidth="1"/>
    <col min="7" max="7" width="3.625" style="216" customWidth="1"/>
    <col min="8" max="8" width="5.875" style="216" customWidth="1"/>
    <col min="9" max="13" width="8.625" style="216" customWidth="1"/>
    <col min="14" max="14" width="3.75" style="310" customWidth="1"/>
    <col min="15" max="15" width="14.375" style="216" customWidth="1"/>
    <col min="16" max="23" width="9" style="216"/>
    <col min="24" max="26" width="0" style="218" hidden="1" customWidth="1"/>
    <col min="27" max="27" width="0" style="219" hidden="1" customWidth="1"/>
    <col min="28" max="28" width="0" style="216" hidden="1" customWidth="1"/>
    <col min="29" max="29" width="5.5" style="216" hidden="1" customWidth="1"/>
    <col min="30" max="16384" width="9" style="216"/>
  </cols>
  <sheetData>
    <row r="1" spans="1:29" ht="21.75" customHeight="1">
      <c r="A1" s="603" t="s">
        <v>529</v>
      </c>
      <c r="B1" s="603"/>
      <c r="C1" s="601" t="s">
        <v>41</v>
      </c>
      <c r="D1" s="601"/>
      <c r="E1" s="601"/>
      <c r="F1" s="601"/>
      <c r="G1" s="601"/>
      <c r="H1" s="601"/>
      <c r="I1" s="601"/>
      <c r="J1" s="601"/>
      <c r="K1" s="602"/>
      <c r="L1" s="626" t="s">
        <v>96</v>
      </c>
      <c r="M1" s="627"/>
      <c r="N1" s="217"/>
    </row>
    <row r="2" spans="1:29" s="225" customFormat="1" ht="21.75" customHeight="1">
      <c r="A2" s="313"/>
      <c r="B2" s="314" t="s">
        <v>97</v>
      </c>
      <c r="C2" s="624">
        <f>P8</f>
        <v>0</v>
      </c>
      <c r="D2" s="625"/>
      <c r="E2" s="225" t="s">
        <v>98</v>
      </c>
      <c r="F2" s="314"/>
      <c r="G2" s="652">
        <f>P14</f>
        <v>0</v>
      </c>
      <c r="H2" s="653"/>
      <c r="I2" s="225" t="s">
        <v>99</v>
      </c>
      <c r="J2" s="315"/>
      <c r="L2" s="217"/>
      <c r="M2" s="221"/>
      <c r="N2" s="217"/>
      <c r="O2" s="654" t="s">
        <v>100</v>
      </c>
      <c r="P2" s="655"/>
      <c r="Q2" s="655"/>
      <c r="R2" s="655"/>
      <c r="S2" s="655"/>
      <c r="T2" s="655"/>
      <c r="U2" s="655"/>
      <c r="V2" s="655"/>
      <c r="W2" s="656"/>
      <c r="X2" s="201"/>
      <c r="Y2" s="201"/>
      <c r="Z2" s="201"/>
      <c r="AA2" s="224"/>
    </row>
    <row r="3" spans="1:29">
      <c r="M3" s="220" t="s">
        <v>101</v>
      </c>
      <c r="N3" s="222"/>
    </row>
    <row r="4" spans="1:29" s="225" customFormat="1" ht="27" customHeight="1">
      <c r="A4" s="630" t="s">
        <v>102</v>
      </c>
      <c r="B4" s="612" t="s">
        <v>89</v>
      </c>
      <c r="C4" s="628"/>
      <c r="D4" s="628"/>
      <c r="E4" s="628"/>
      <c r="F4" s="628"/>
      <c r="G4" s="628"/>
      <c r="H4" s="635"/>
      <c r="I4" s="628" t="s">
        <v>6</v>
      </c>
      <c r="J4" s="628"/>
      <c r="K4" s="628"/>
      <c r="L4" s="628"/>
      <c r="M4" s="629"/>
      <c r="N4" s="223"/>
      <c r="O4" s="216"/>
      <c r="P4" s="216"/>
      <c r="Q4" s="216"/>
      <c r="R4" s="216"/>
      <c r="S4" s="216"/>
      <c r="T4" s="216"/>
      <c r="U4" s="216"/>
      <c r="V4" s="216"/>
      <c r="W4" s="216"/>
      <c r="X4" s="201"/>
      <c r="Y4" s="201"/>
      <c r="Z4" s="201"/>
      <c r="AA4" s="224"/>
    </row>
    <row r="5" spans="1:29" ht="16.5" customHeight="1">
      <c r="A5" s="631"/>
      <c r="B5" s="634" t="s">
        <v>90</v>
      </c>
      <c r="C5" s="634"/>
      <c r="D5" s="634"/>
      <c r="E5" s="226" t="s">
        <v>7</v>
      </c>
      <c r="F5" s="604" t="s">
        <v>103</v>
      </c>
      <c r="G5" s="604" t="s">
        <v>104</v>
      </c>
      <c r="H5" s="641"/>
      <c r="I5" s="646"/>
      <c r="J5" s="649"/>
      <c r="K5" s="649"/>
      <c r="L5" s="649"/>
      <c r="M5" s="630" t="s">
        <v>91</v>
      </c>
      <c r="N5" s="227"/>
      <c r="O5" s="228"/>
      <c r="P5" s="665"/>
      <c r="Q5" s="665"/>
    </row>
    <row r="6" spans="1:29" ht="9" customHeight="1">
      <c r="A6" s="631"/>
      <c r="B6" s="636" t="s">
        <v>105</v>
      </c>
      <c r="C6" s="229"/>
      <c r="D6" s="230"/>
      <c r="E6" s="638" t="s">
        <v>106</v>
      </c>
      <c r="F6" s="633"/>
      <c r="G6" s="642"/>
      <c r="H6" s="643"/>
      <c r="I6" s="647"/>
      <c r="J6" s="650"/>
      <c r="K6" s="650"/>
      <c r="L6" s="650"/>
      <c r="M6" s="631"/>
      <c r="N6" s="227"/>
      <c r="O6" s="663"/>
      <c r="P6" s="665"/>
      <c r="Q6" s="665"/>
    </row>
    <row r="7" spans="1:29" ht="13.5" customHeight="1">
      <c r="A7" s="631"/>
      <c r="B7" s="636"/>
      <c r="C7" s="231" t="s">
        <v>107</v>
      </c>
      <c r="D7" s="232" t="s">
        <v>108</v>
      </c>
      <c r="E7" s="639"/>
      <c r="F7" s="633"/>
      <c r="G7" s="642"/>
      <c r="H7" s="643"/>
      <c r="I7" s="647"/>
      <c r="J7" s="650"/>
      <c r="K7" s="650"/>
      <c r="L7" s="650"/>
      <c r="M7" s="631"/>
      <c r="N7" s="227"/>
      <c r="O7" s="664"/>
      <c r="P7" s="666"/>
      <c r="Q7" s="666"/>
    </row>
    <row r="8" spans="1:29" ht="35.25" customHeight="1">
      <c r="A8" s="632"/>
      <c r="B8" s="637"/>
      <c r="C8" s="234" t="s">
        <v>109</v>
      </c>
      <c r="D8" s="234" t="s">
        <v>109</v>
      </c>
      <c r="E8" s="640"/>
      <c r="F8" s="608"/>
      <c r="G8" s="644"/>
      <c r="H8" s="645"/>
      <c r="I8" s="648"/>
      <c r="J8" s="651"/>
      <c r="K8" s="651"/>
      <c r="L8" s="651"/>
      <c r="M8" s="632"/>
      <c r="N8" s="235"/>
      <c r="O8" s="236" t="s">
        <v>172</v>
      </c>
      <c r="P8" s="657"/>
      <c r="Q8" s="658"/>
      <c r="R8" s="237" t="s">
        <v>8</v>
      </c>
      <c r="AC8" s="238" t="s">
        <v>180</v>
      </c>
    </row>
    <row r="9" spans="1:29" s="225" customFormat="1" ht="18" customHeight="1">
      <c r="A9" s="239">
        <f>IF(F9&gt;0,1,0)</f>
        <v>0</v>
      </c>
      <c r="B9" s="240">
        <f t="shared" ref="B9:B72" si="0">SUM(C9:D9)</f>
        <v>0</v>
      </c>
      <c r="C9" s="241">
        <f>IF($P$11&gt;0,IF($Y$11=0,Y9,0),0)</f>
        <v>0</v>
      </c>
      <c r="D9" s="242">
        <f>IF($P$11&gt;0,IF($Y$11=0,Y10,0),0)</f>
        <v>0</v>
      </c>
      <c r="E9" s="243">
        <f>ROUND((P$9*P$14/100)/12,0)</f>
        <v>0</v>
      </c>
      <c r="F9" s="244">
        <f t="shared" ref="F9:F72" si="1">B9+E9</f>
        <v>0</v>
      </c>
      <c r="G9" s="616" t="s">
        <v>110</v>
      </c>
      <c r="H9" s="617"/>
      <c r="I9" s="245"/>
      <c r="J9" s="246"/>
      <c r="K9" s="246"/>
      <c r="L9" s="246"/>
      <c r="M9" s="247">
        <f t="shared" ref="M9:M72" si="2">SUM(I9:L9)</f>
        <v>0</v>
      </c>
      <c r="N9" s="248"/>
      <c r="O9" s="249" t="s">
        <v>173</v>
      </c>
      <c r="P9" s="661">
        <f>P8-P10</f>
        <v>0</v>
      </c>
      <c r="Q9" s="662"/>
      <c r="R9" s="250" t="s">
        <v>111</v>
      </c>
      <c r="X9" s="238" t="s">
        <v>112</v>
      </c>
      <c r="Y9" s="201" t="e">
        <f>P9-AA9*($P$11*12-$Y$11)+AA9</f>
        <v>#DIV/0!</v>
      </c>
      <c r="Z9" s="238" t="s">
        <v>113</v>
      </c>
      <c r="AA9" s="201" t="e">
        <f>ROUNDDOWN(P9/($P$11*12-$Y$11),0)</f>
        <v>#DIV/0!</v>
      </c>
      <c r="AC9" s="224">
        <v>1</v>
      </c>
    </row>
    <row r="10" spans="1:29" s="225" customFormat="1" ht="18" customHeight="1">
      <c r="A10" s="251">
        <f t="shared" ref="A10:A73" si="3">IF(F10&gt;0,A9+1,0)</f>
        <v>0</v>
      </c>
      <c r="B10" s="252">
        <f t="shared" si="0"/>
        <v>0</v>
      </c>
      <c r="C10" s="253">
        <f t="shared" ref="C10:C44" si="4">IF($P$11&gt;0,IF($Y$11&gt;AC9,0,IF($Y$11=AC9,$Y$9,IF($Y$11&lt;AC9,$AA$9,0))),0)</f>
        <v>0</v>
      </c>
      <c r="D10" s="254">
        <f t="shared" ref="D10:D44" si="5">IF($P$11&gt;0,IF($Y$11&gt;AC9,0,IF($Y$11=AC9,$Y$10,IF($Y$11&lt;AC9,$AA$10,0))),0)</f>
        <v>0</v>
      </c>
      <c r="E10" s="255">
        <f>ROUND(((P$9-SUM(C$9:C9))*P$14/100)/12,0)</f>
        <v>0</v>
      </c>
      <c r="F10" s="256">
        <f t="shared" si="1"/>
        <v>0</v>
      </c>
      <c r="G10" s="618"/>
      <c r="H10" s="619"/>
      <c r="I10" s="257"/>
      <c r="J10" s="257"/>
      <c r="K10" s="257"/>
      <c r="L10" s="257"/>
      <c r="M10" s="258">
        <f t="shared" si="2"/>
        <v>0</v>
      </c>
      <c r="N10" s="259"/>
      <c r="O10" s="260" t="s">
        <v>114</v>
      </c>
      <c r="P10" s="659">
        <v>0</v>
      </c>
      <c r="Q10" s="660"/>
      <c r="R10" s="237" t="s">
        <v>9</v>
      </c>
      <c r="X10" s="238" t="s">
        <v>177</v>
      </c>
      <c r="Y10" s="201" t="e">
        <f>P10-AA10*($P$11*12-$Y$11)+AA10</f>
        <v>#DIV/0!</v>
      </c>
      <c r="Z10" s="238" t="s">
        <v>178</v>
      </c>
      <c r="AA10" s="201" t="e">
        <f>ROUNDDOWN(P10/($P$11*12-$Y$11),0)</f>
        <v>#DIV/0!</v>
      </c>
      <c r="AC10" s="224">
        <v>2</v>
      </c>
    </row>
    <row r="11" spans="1:29" s="225" customFormat="1" ht="18" customHeight="1">
      <c r="A11" s="251">
        <f t="shared" si="3"/>
        <v>0</v>
      </c>
      <c r="B11" s="252">
        <f t="shared" si="0"/>
        <v>0</v>
      </c>
      <c r="C11" s="253">
        <f t="shared" si="4"/>
        <v>0</v>
      </c>
      <c r="D11" s="254">
        <f t="shared" si="5"/>
        <v>0</v>
      </c>
      <c r="E11" s="255">
        <f>ROUND(((P$9-SUM(C$9:C10))*P$14/100)/12,0)</f>
        <v>0</v>
      </c>
      <c r="F11" s="256">
        <f t="shared" si="1"/>
        <v>0</v>
      </c>
      <c r="G11" s="618"/>
      <c r="H11" s="619"/>
      <c r="I11" s="257"/>
      <c r="J11" s="257"/>
      <c r="K11" s="257"/>
      <c r="L11" s="257"/>
      <c r="M11" s="258">
        <f t="shared" si="2"/>
        <v>0</v>
      </c>
      <c r="N11" s="259"/>
      <c r="O11" s="261" t="s">
        <v>160</v>
      </c>
      <c r="P11" s="622"/>
      <c r="Q11" s="623"/>
      <c r="R11" s="237" t="s">
        <v>10</v>
      </c>
      <c r="X11" s="201" t="s">
        <v>180</v>
      </c>
      <c r="Y11" s="201">
        <f>IF(P12&gt;0,ROUNDUP((P12)-1,0),0)</f>
        <v>0</v>
      </c>
      <c r="Z11" s="201"/>
      <c r="AA11" s="224"/>
      <c r="AC11" s="224">
        <v>3</v>
      </c>
    </row>
    <row r="12" spans="1:29" s="225" customFormat="1" ht="18" customHeight="1">
      <c r="A12" s="251">
        <f t="shared" si="3"/>
        <v>0</v>
      </c>
      <c r="B12" s="252">
        <f t="shared" si="0"/>
        <v>0</v>
      </c>
      <c r="C12" s="253">
        <f>IF($P$11&gt;0,IF($Y$11&gt;AC11,0,IF($Y$11=AC11,$Y$9,IF($Y$11&lt;AC11,$AA$9,0))),0)</f>
        <v>0</v>
      </c>
      <c r="D12" s="254">
        <f t="shared" si="5"/>
        <v>0</v>
      </c>
      <c r="E12" s="255">
        <f>ROUND(((P$9-SUM(C$9:C11))*P$14/100)/12,0)</f>
        <v>0</v>
      </c>
      <c r="F12" s="256">
        <f t="shared" si="1"/>
        <v>0</v>
      </c>
      <c r="G12" s="618"/>
      <c r="H12" s="619"/>
      <c r="I12" s="257"/>
      <c r="J12" s="257"/>
      <c r="K12" s="257"/>
      <c r="L12" s="257"/>
      <c r="M12" s="258">
        <f t="shared" si="2"/>
        <v>0</v>
      </c>
      <c r="N12" s="259"/>
      <c r="O12" s="261" t="s">
        <v>181</v>
      </c>
      <c r="P12" s="622"/>
      <c r="Q12" s="623"/>
      <c r="R12" s="237" t="s">
        <v>11</v>
      </c>
      <c r="X12" s="201"/>
      <c r="Y12" s="262"/>
      <c r="Z12" s="201"/>
      <c r="AA12" s="224"/>
      <c r="AC12" s="224">
        <v>4</v>
      </c>
    </row>
    <row r="13" spans="1:29" s="225" customFormat="1" ht="18" customHeight="1">
      <c r="A13" s="251">
        <f t="shared" si="3"/>
        <v>0</v>
      </c>
      <c r="B13" s="252">
        <f t="shared" si="0"/>
        <v>0</v>
      </c>
      <c r="C13" s="253">
        <f t="shared" si="4"/>
        <v>0</v>
      </c>
      <c r="D13" s="254">
        <f t="shared" si="5"/>
        <v>0</v>
      </c>
      <c r="E13" s="255">
        <f>ROUND(((P$9-SUM(C$9:C12))*P$14/100)/12,0)</f>
        <v>0</v>
      </c>
      <c r="F13" s="256">
        <f t="shared" si="1"/>
        <v>0</v>
      </c>
      <c r="G13" s="618"/>
      <c r="H13" s="619"/>
      <c r="I13" s="257"/>
      <c r="J13" s="257"/>
      <c r="K13" s="257"/>
      <c r="L13" s="257"/>
      <c r="M13" s="258">
        <f t="shared" si="2"/>
        <v>0</v>
      </c>
      <c r="N13" s="263"/>
      <c r="O13" s="261" t="s">
        <v>183</v>
      </c>
      <c r="P13" s="622"/>
      <c r="Q13" s="623"/>
      <c r="R13" s="237" t="s">
        <v>12</v>
      </c>
      <c r="X13" s="201"/>
      <c r="Y13" s="201">
        <v>1</v>
      </c>
      <c r="Z13" s="201">
        <v>2</v>
      </c>
      <c r="AA13" s="224"/>
      <c r="AC13" s="224">
        <v>5</v>
      </c>
    </row>
    <row r="14" spans="1:29" s="225" customFormat="1" ht="18" customHeight="1">
      <c r="A14" s="251">
        <f t="shared" si="3"/>
        <v>0</v>
      </c>
      <c r="B14" s="252">
        <f t="shared" si="0"/>
        <v>0</v>
      </c>
      <c r="C14" s="253">
        <f t="shared" si="4"/>
        <v>0</v>
      </c>
      <c r="D14" s="254">
        <f t="shared" si="5"/>
        <v>0</v>
      </c>
      <c r="E14" s="255">
        <f>ROUND(((P$9-SUM(C$9:C13))*P$14/100)/12,0)</f>
        <v>0</v>
      </c>
      <c r="F14" s="256">
        <f t="shared" si="1"/>
        <v>0</v>
      </c>
      <c r="G14" s="618"/>
      <c r="H14" s="619"/>
      <c r="I14" s="257"/>
      <c r="J14" s="257"/>
      <c r="K14" s="257"/>
      <c r="L14" s="257"/>
      <c r="M14" s="258">
        <f t="shared" si="2"/>
        <v>0</v>
      </c>
      <c r="N14" s="259"/>
      <c r="O14" s="264" t="s">
        <v>115</v>
      </c>
      <c r="P14" s="667"/>
      <c r="Q14" s="667"/>
      <c r="R14" s="237" t="s">
        <v>13</v>
      </c>
      <c r="X14" s="201"/>
      <c r="Y14" s="201"/>
      <c r="Z14" s="201"/>
      <c r="AA14" s="224"/>
      <c r="AC14" s="224">
        <v>6</v>
      </c>
    </row>
    <row r="15" spans="1:29" s="225" customFormat="1" ht="18" customHeight="1">
      <c r="A15" s="251">
        <f t="shared" si="3"/>
        <v>0</v>
      </c>
      <c r="B15" s="252">
        <f t="shared" si="0"/>
        <v>0</v>
      </c>
      <c r="C15" s="253">
        <f t="shared" si="4"/>
        <v>0</v>
      </c>
      <c r="D15" s="254">
        <f t="shared" si="5"/>
        <v>0</v>
      </c>
      <c r="E15" s="255">
        <f>ROUND(((P$9-SUM(C$9:C14))*P$14/100)/12,0)</f>
        <v>0</v>
      </c>
      <c r="F15" s="256">
        <f t="shared" si="1"/>
        <v>0</v>
      </c>
      <c r="G15" s="618"/>
      <c r="H15" s="619"/>
      <c r="I15" s="257"/>
      <c r="J15" s="257"/>
      <c r="K15" s="257"/>
      <c r="L15" s="257"/>
      <c r="M15" s="258">
        <f t="shared" si="2"/>
        <v>0</v>
      </c>
      <c r="N15" s="265"/>
      <c r="O15" s="668" t="s">
        <v>14</v>
      </c>
      <c r="P15" s="669"/>
      <c r="Q15" s="669"/>
      <c r="R15" s="669"/>
      <c r="S15" s="670"/>
      <c r="X15" s="201"/>
      <c r="Y15" s="201"/>
      <c r="Z15" s="201"/>
      <c r="AA15" s="224"/>
      <c r="AC15" s="224">
        <v>7</v>
      </c>
    </row>
    <row r="16" spans="1:29" s="225" customFormat="1" ht="18" customHeight="1">
      <c r="A16" s="251">
        <f t="shared" si="3"/>
        <v>0</v>
      </c>
      <c r="B16" s="252">
        <f t="shared" si="0"/>
        <v>0</v>
      </c>
      <c r="C16" s="253">
        <f t="shared" si="4"/>
        <v>0</v>
      </c>
      <c r="D16" s="254">
        <f t="shared" si="5"/>
        <v>0</v>
      </c>
      <c r="E16" s="255">
        <f>ROUND(((P$9-SUM(C$9:C15))*P$14/100)/12,0)</f>
        <v>0</v>
      </c>
      <c r="F16" s="256">
        <f t="shared" si="1"/>
        <v>0</v>
      </c>
      <c r="G16" s="618"/>
      <c r="H16" s="619"/>
      <c r="I16" s="257"/>
      <c r="J16" s="257"/>
      <c r="K16" s="257"/>
      <c r="L16" s="257"/>
      <c r="M16" s="258">
        <f t="shared" si="2"/>
        <v>0</v>
      </c>
      <c r="N16" s="265"/>
      <c r="O16" s="669"/>
      <c r="P16" s="669"/>
      <c r="Q16" s="669"/>
      <c r="R16" s="669"/>
      <c r="S16" s="670"/>
      <c r="X16" s="201"/>
      <c r="Y16" s="201"/>
      <c r="Z16" s="201"/>
      <c r="AA16" s="224"/>
      <c r="AC16" s="224">
        <v>8</v>
      </c>
    </row>
    <row r="17" spans="1:29" s="225" customFormat="1" ht="18" customHeight="1">
      <c r="A17" s="251">
        <f t="shared" si="3"/>
        <v>0</v>
      </c>
      <c r="B17" s="252">
        <f t="shared" si="0"/>
        <v>0</v>
      </c>
      <c r="C17" s="253">
        <f t="shared" si="4"/>
        <v>0</v>
      </c>
      <c r="D17" s="254">
        <f t="shared" si="5"/>
        <v>0</v>
      </c>
      <c r="E17" s="255">
        <f>ROUND(((P$9-SUM(C$9:C16))*P$14/100)/12,0)</f>
        <v>0</v>
      </c>
      <c r="F17" s="256">
        <f t="shared" si="1"/>
        <v>0</v>
      </c>
      <c r="G17" s="618"/>
      <c r="H17" s="619"/>
      <c r="I17" s="257"/>
      <c r="J17" s="257"/>
      <c r="K17" s="257"/>
      <c r="L17" s="257"/>
      <c r="M17" s="258">
        <f t="shared" si="2"/>
        <v>0</v>
      </c>
      <c r="N17" s="265"/>
      <c r="O17" s="669"/>
      <c r="P17" s="669"/>
      <c r="Q17" s="669"/>
      <c r="R17" s="669"/>
      <c r="S17" s="670"/>
      <c r="X17" s="201"/>
      <c r="Y17" s="201"/>
      <c r="Z17" s="201"/>
      <c r="AA17" s="224"/>
      <c r="AC17" s="224">
        <v>9</v>
      </c>
    </row>
    <row r="18" spans="1:29" s="225" customFormat="1" ht="18" customHeight="1">
      <c r="A18" s="251">
        <f t="shared" si="3"/>
        <v>0</v>
      </c>
      <c r="B18" s="252">
        <f t="shared" si="0"/>
        <v>0</v>
      </c>
      <c r="C18" s="253">
        <f t="shared" si="4"/>
        <v>0</v>
      </c>
      <c r="D18" s="254">
        <f t="shared" si="5"/>
        <v>0</v>
      </c>
      <c r="E18" s="255">
        <f>ROUND(((P$9-SUM(C$9:C17))*P$14/100)/12,0)</f>
        <v>0</v>
      </c>
      <c r="F18" s="256">
        <f t="shared" si="1"/>
        <v>0</v>
      </c>
      <c r="G18" s="266" t="s">
        <v>105</v>
      </c>
      <c r="H18" s="267">
        <f>SUM(F9:F20)</f>
        <v>0</v>
      </c>
      <c r="I18" s="257"/>
      <c r="J18" s="257"/>
      <c r="K18" s="257"/>
      <c r="L18" s="257"/>
      <c r="M18" s="258">
        <f t="shared" si="2"/>
        <v>0</v>
      </c>
      <c r="N18" s="265"/>
      <c r="O18" s="268" t="s">
        <v>15</v>
      </c>
      <c r="P18" s="269" t="s">
        <v>16</v>
      </c>
      <c r="Q18" s="269" t="s">
        <v>17</v>
      </c>
      <c r="R18" s="269" t="s">
        <v>187</v>
      </c>
      <c r="S18" s="269" t="s">
        <v>188</v>
      </c>
      <c r="U18" s="201"/>
      <c r="V18" s="201"/>
      <c r="W18" s="201"/>
      <c r="X18" s="224"/>
      <c r="Z18" s="224">
        <v>10</v>
      </c>
    </row>
    <row r="19" spans="1:29" s="225" customFormat="1" ht="18" customHeight="1">
      <c r="A19" s="251">
        <f t="shared" si="3"/>
        <v>0</v>
      </c>
      <c r="B19" s="252">
        <f t="shared" si="0"/>
        <v>0</v>
      </c>
      <c r="C19" s="253">
        <f>IF($P$11&gt;0,IF($Y$11&gt;Z18,0,IF($Y$11=Z18,$Y$9,IF($Y$11&lt;Z18,$AA$9,0))),0)</f>
        <v>0</v>
      </c>
      <c r="D19" s="254">
        <f>IF($P$11&gt;0,IF($Y$11&gt;Z18,0,IF($Y$11=Z18,$Y$10,IF($Y$11&lt;Z18,$AA$10,0))),0)</f>
        <v>0</v>
      </c>
      <c r="E19" s="255">
        <f>ROUND(((P$9-SUM(C$9:C18))*P$14/100)/12,0)</f>
        <v>0</v>
      </c>
      <c r="F19" s="256">
        <f t="shared" si="1"/>
        <v>0</v>
      </c>
      <c r="G19" s="270" t="s">
        <v>117</v>
      </c>
      <c r="H19" s="271">
        <f>SUM(B9:B20)</f>
        <v>0</v>
      </c>
      <c r="I19" s="257"/>
      <c r="J19" s="257"/>
      <c r="K19" s="257"/>
      <c r="L19" s="257"/>
      <c r="M19" s="258">
        <f t="shared" si="2"/>
        <v>0</v>
      </c>
      <c r="N19" s="265"/>
      <c r="O19" s="272" t="str">
        <f>IF(AND(Q19&gt;Q20,Q19&gt;Q21,Q19&gt;Q22),"最多","")</f>
        <v/>
      </c>
      <c r="P19" s="272" t="s">
        <v>18</v>
      </c>
      <c r="Q19" s="273">
        <f>SUM(R19:S19)</f>
        <v>0</v>
      </c>
      <c r="R19" s="273">
        <f>H19</f>
        <v>0</v>
      </c>
      <c r="S19" s="273">
        <f>H20</f>
        <v>0</v>
      </c>
      <c r="U19" s="201"/>
      <c r="V19" s="201"/>
      <c r="W19" s="201"/>
      <c r="X19" s="224"/>
      <c r="Z19" s="224">
        <v>11</v>
      </c>
    </row>
    <row r="20" spans="1:29" s="225" customFormat="1" ht="18" customHeight="1">
      <c r="A20" s="274">
        <f t="shared" si="3"/>
        <v>0</v>
      </c>
      <c r="B20" s="275">
        <f t="shared" si="0"/>
        <v>0</v>
      </c>
      <c r="C20" s="276">
        <f>IF($P$11&gt;0,IF($Y$11&gt;Z19,0,IF($Y$11=Z19,$Y$9,IF($Y$11&lt;Z19,$AA$9,0))),0)</f>
        <v>0</v>
      </c>
      <c r="D20" s="277">
        <f>IF($P$11&gt;0,IF($Y$11&gt;Z19,0,IF($Y$11=Z19,$Y$10,IF($Y$11&lt;Z19,$AA$10,0))),0)</f>
        <v>0</v>
      </c>
      <c r="E20" s="278">
        <f>ROUND(((P$9-SUM(C$9:C19))*P$14/100)/12,0)</f>
        <v>0</v>
      </c>
      <c r="F20" s="279">
        <f t="shared" si="1"/>
        <v>0</v>
      </c>
      <c r="G20" s="280" t="s">
        <v>119</v>
      </c>
      <c r="H20" s="281">
        <f>SUM(E9:E20)</f>
        <v>0</v>
      </c>
      <c r="I20" s="282"/>
      <c r="J20" s="282"/>
      <c r="K20" s="282"/>
      <c r="L20" s="282"/>
      <c r="M20" s="283">
        <f t="shared" si="2"/>
        <v>0</v>
      </c>
      <c r="N20" s="265"/>
      <c r="O20" s="272" t="str">
        <f>IF(AND(Q20&gt;Q19,Q20&gt;Q21,Q20&gt;Q22),"最多","")</f>
        <v/>
      </c>
      <c r="P20" s="272" t="s">
        <v>19</v>
      </c>
      <c r="Q20" s="273">
        <f>SUM(R20:S20)</f>
        <v>0</v>
      </c>
      <c r="R20" s="273">
        <f>H31</f>
        <v>0</v>
      </c>
      <c r="S20" s="273">
        <f>H32</f>
        <v>0</v>
      </c>
      <c r="U20" s="201"/>
      <c r="V20" s="201"/>
      <c r="W20" s="201"/>
      <c r="X20" s="224"/>
      <c r="Z20" s="224">
        <v>12</v>
      </c>
    </row>
    <row r="21" spans="1:29" s="225" customFormat="1" ht="18" customHeight="1">
      <c r="A21" s="239">
        <f t="shared" si="3"/>
        <v>0</v>
      </c>
      <c r="B21" s="240">
        <f t="shared" si="0"/>
        <v>0</v>
      </c>
      <c r="C21" s="241">
        <f>IF($P$11&gt;0,IF($Y$11&gt;Z20,0,IF($Y$11=Z20,$Y$9,IF($Y$11&lt;Z20,$AA$9,0))),0)</f>
        <v>0</v>
      </c>
      <c r="D21" s="242">
        <f>IF($P$11&gt;0,IF($Y$11&gt;Z20,0,IF($Y$11=Z20,$Y$10,IF($Y$11&lt;Z20,$AA$10,0))),0)</f>
        <v>0</v>
      </c>
      <c r="E21" s="284">
        <f>ROUND(((P$9-SUM(C$9:C20))*P$14/100)/12,0)</f>
        <v>0</v>
      </c>
      <c r="F21" s="244">
        <f t="shared" si="1"/>
        <v>0</v>
      </c>
      <c r="G21" s="616" t="s">
        <v>120</v>
      </c>
      <c r="H21" s="617"/>
      <c r="I21" s="245"/>
      <c r="J21" s="245"/>
      <c r="K21" s="245"/>
      <c r="L21" s="245"/>
      <c r="M21" s="247">
        <f t="shared" si="2"/>
        <v>0</v>
      </c>
      <c r="N21" s="265"/>
      <c r="O21" s="272" t="str">
        <f>IF(AND(Q21&gt;Q19,Q21&gt;Q20,Q21&gt;Q22),"最多","")</f>
        <v/>
      </c>
      <c r="P21" s="272" t="s">
        <v>20</v>
      </c>
      <c r="Q21" s="273">
        <f>SUM(R21:S21)</f>
        <v>0</v>
      </c>
      <c r="R21" s="273">
        <f>H43</f>
        <v>0</v>
      </c>
      <c r="S21" s="273">
        <f>H44</f>
        <v>0</v>
      </c>
      <c r="U21" s="201"/>
      <c r="V21" s="201"/>
      <c r="W21" s="201"/>
      <c r="X21" s="224"/>
      <c r="Z21" s="224">
        <v>13</v>
      </c>
    </row>
    <row r="22" spans="1:29" s="225" customFormat="1" ht="18" customHeight="1">
      <c r="A22" s="251">
        <f t="shared" si="3"/>
        <v>0</v>
      </c>
      <c r="B22" s="252">
        <f t="shared" si="0"/>
        <v>0</v>
      </c>
      <c r="C22" s="253">
        <f>IF($P$11&gt;0,IF($Y$11&gt;Z21,0,IF($Y$11=Z21,$Y$9,IF($Y$11&lt;Z21,$AA$9,0))),0)</f>
        <v>0</v>
      </c>
      <c r="D22" s="254">
        <f>IF($P$11&gt;0,IF($Y$11&gt;Z21,0,IF($Y$11=Z21,$Y$10,IF($Y$11&lt;Z21,$AA$10,0))),0)</f>
        <v>0</v>
      </c>
      <c r="E22" s="255">
        <f>ROUND(((P$9-SUM(C$9:C21))*P$14/100)/12,0)</f>
        <v>0</v>
      </c>
      <c r="F22" s="256">
        <f t="shared" si="1"/>
        <v>0</v>
      </c>
      <c r="G22" s="618"/>
      <c r="H22" s="619"/>
      <c r="I22" s="257"/>
      <c r="J22" s="257"/>
      <c r="K22" s="257"/>
      <c r="L22" s="257"/>
      <c r="M22" s="258">
        <f t="shared" si="2"/>
        <v>0</v>
      </c>
      <c r="N22" s="265"/>
      <c r="O22" s="272" t="str">
        <f>IF(AND(Q22&gt;Q19,Q22&gt;Q20,Q22&gt;Q21),"最多","")</f>
        <v/>
      </c>
      <c r="P22" s="272" t="s">
        <v>21</v>
      </c>
      <c r="Q22" s="273">
        <f>SUM(R22:S22)</f>
        <v>0</v>
      </c>
      <c r="R22" s="273">
        <f>H55</f>
        <v>0</v>
      </c>
      <c r="S22" s="273">
        <f>H56</f>
        <v>0</v>
      </c>
      <c r="U22" s="201"/>
      <c r="V22" s="201"/>
      <c r="W22" s="201"/>
      <c r="X22" s="224"/>
      <c r="Z22" s="224">
        <v>14</v>
      </c>
    </row>
    <row r="23" spans="1:29" s="225" customFormat="1" ht="18" customHeight="1">
      <c r="A23" s="251">
        <f t="shared" si="3"/>
        <v>0</v>
      </c>
      <c r="B23" s="252">
        <f t="shared" si="0"/>
        <v>0</v>
      </c>
      <c r="C23" s="253">
        <f>IF($P$11&gt;0,IF($Y$11&gt;Z22,0,IF($Y$11=Z22,$Y$9,IF($Y$11&lt;Z22,$AA$9,0))),0)</f>
        <v>0</v>
      </c>
      <c r="D23" s="254">
        <f>IF($P$11&gt;0,IF($Y$11&gt;Z22,0,IF($Y$11=Z22,$Y$10,IF($Y$11&lt;Z22,$AA$10,0))),0)</f>
        <v>0</v>
      </c>
      <c r="E23" s="255">
        <f>ROUND(((P$9-SUM(C$9:C22))*P$14/100)/12,0)</f>
        <v>0</v>
      </c>
      <c r="F23" s="256">
        <f t="shared" si="1"/>
        <v>0</v>
      </c>
      <c r="G23" s="618"/>
      <c r="H23" s="619"/>
      <c r="I23" s="257"/>
      <c r="J23" s="257"/>
      <c r="K23" s="257"/>
      <c r="L23" s="257"/>
      <c r="M23" s="258">
        <f t="shared" si="2"/>
        <v>0</v>
      </c>
      <c r="N23" s="265"/>
      <c r="O23" s="285"/>
      <c r="P23" s="286"/>
      <c r="Q23" s="287"/>
      <c r="R23" s="288"/>
      <c r="S23" s="289"/>
      <c r="V23" s="200"/>
      <c r="X23" s="201"/>
      <c r="Y23" s="201"/>
      <c r="Z23" s="201"/>
      <c r="AA23" s="224"/>
      <c r="AC23" s="224">
        <v>15</v>
      </c>
    </row>
    <row r="24" spans="1:29" s="225" customFormat="1" ht="18" customHeight="1">
      <c r="A24" s="251">
        <f t="shared" si="3"/>
        <v>0</v>
      </c>
      <c r="B24" s="252">
        <f t="shared" si="0"/>
        <v>0</v>
      </c>
      <c r="C24" s="253">
        <f t="shared" si="4"/>
        <v>0</v>
      </c>
      <c r="D24" s="254">
        <f t="shared" si="5"/>
        <v>0</v>
      </c>
      <c r="E24" s="255">
        <f>ROUND(((P$9-SUM(C$9:C23))*P$14/100)/12,0)</f>
        <v>0</v>
      </c>
      <c r="F24" s="256">
        <f t="shared" si="1"/>
        <v>0</v>
      </c>
      <c r="G24" s="618"/>
      <c r="H24" s="619"/>
      <c r="I24" s="257"/>
      <c r="J24" s="257"/>
      <c r="K24" s="257"/>
      <c r="L24" s="257"/>
      <c r="M24" s="258">
        <f t="shared" si="2"/>
        <v>0</v>
      </c>
      <c r="N24" s="265"/>
      <c r="O24" s="290"/>
      <c r="P24" s="291" t="s">
        <v>22</v>
      </c>
      <c r="Q24" s="292">
        <f>VLOOKUP("最多",O19:S22,5,TRUE)</f>
        <v>0</v>
      </c>
      <c r="R24" s="293"/>
      <c r="S24" s="293"/>
      <c r="V24" s="200"/>
      <c r="X24" s="201"/>
      <c r="Y24" s="201"/>
      <c r="Z24" s="201"/>
      <c r="AA24" s="224"/>
      <c r="AC24" s="224">
        <v>16</v>
      </c>
    </row>
    <row r="25" spans="1:29" s="225" customFormat="1" ht="18" customHeight="1">
      <c r="A25" s="251">
        <f t="shared" si="3"/>
        <v>0</v>
      </c>
      <c r="B25" s="252">
        <f t="shared" si="0"/>
        <v>0</v>
      </c>
      <c r="C25" s="253">
        <f t="shared" si="4"/>
        <v>0</v>
      </c>
      <c r="D25" s="254">
        <f t="shared" si="5"/>
        <v>0</v>
      </c>
      <c r="E25" s="255">
        <f>ROUND(((P$9-SUM(C$9:C24))*P$14/100)/12,0)</f>
        <v>0</v>
      </c>
      <c r="F25" s="256">
        <f t="shared" si="1"/>
        <v>0</v>
      </c>
      <c r="G25" s="618"/>
      <c r="H25" s="619"/>
      <c r="I25" s="257"/>
      <c r="J25" s="257"/>
      <c r="K25" s="257"/>
      <c r="L25" s="257"/>
      <c r="M25" s="258">
        <f t="shared" si="2"/>
        <v>0</v>
      </c>
      <c r="N25" s="265"/>
      <c r="O25" s="290"/>
      <c r="P25" s="291" t="s">
        <v>23</v>
      </c>
      <c r="Q25" s="292">
        <f>VLOOKUP("最多",O19:S22,4,TRUE)</f>
        <v>0</v>
      </c>
      <c r="R25" s="293"/>
      <c r="S25" s="293"/>
      <c r="X25" s="201"/>
      <c r="Y25" s="201"/>
      <c r="Z25" s="201"/>
      <c r="AA25" s="224"/>
      <c r="AC25" s="224">
        <v>17</v>
      </c>
    </row>
    <row r="26" spans="1:29" s="225" customFormat="1" ht="18" customHeight="1">
      <c r="A26" s="251">
        <f t="shared" si="3"/>
        <v>0</v>
      </c>
      <c r="B26" s="252">
        <f t="shared" si="0"/>
        <v>0</v>
      </c>
      <c r="C26" s="253">
        <f t="shared" si="4"/>
        <v>0</v>
      </c>
      <c r="D26" s="254">
        <f t="shared" si="5"/>
        <v>0</v>
      </c>
      <c r="E26" s="255">
        <f>ROUND(((P$9-SUM(C$9:C25))*P$14/100)/12,0)</f>
        <v>0</v>
      </c>
      <c r="F26" s="256">
        <f t="shared" si="1"/>
        <v>0</v>
      </c>
      <c r="G26" s="618"/>
      <c r="H26" s="619"/>
      <c r="I26" s="257"/>
      <c r="J26" s="257"/>
      <c r="K26" s="257"/>
      <c r="L26" s="257"/>
      <c r="M26" s="258">
        <f t="shared" si="2"/>
        <v>0</v>
      </c>
      <c r="N26" s="265"/>
      <c r="P26" s="225" t="s">
        <v>116</v>
      </c>
      <c r="Q26" s="294" t="e">
        <f>Q25/P8</f>
        <v>#DIV/0!</v>
      </c>
      <c r="X26" s="201"/>
      <c r="Y26" s="201"/>
      <c r="Z26" s="201"/>
      <c r="AA26" s="224"/>
      <c r="AC26" s="224">
        <v>18</v>
      </c>
    </row>
    <row r="27" spans="1:29" s="225" customFormat="1" ht="18" customHeight="1">
      <c r="A27" s="251">
        <f t="shared" si="3"/>
        <v>0</v>
      </c>
      <c r="B27" s="252">
        <f t="shared" si="0"/>
        <v>0</v>
      </c>
      <c r="C27" s="253">
        <f t="shared" si="4"/>
        <v>0</v>
      </c>
      <c r="D27" s="254">
        <f t="shared" si="5"/>
        <v>0</v>
      </c>
      <c r="E27" s="255">
        <f>ROUND(((P$9-SUM(C$9:C26))*P$14/100)/12,0)</f>
        <v>0</v>
      </c>
      <c r="F27" s="256">
        <f t="shared" si="1"/>
        <v>0</v>
      </c>
      <c r="G27" s="618"/>
      <c r="H27" s="619"/>
      <c r="I27" s="257"/>
      <c r="J27" s="257"/>
      <c r="K27" s="257"/>
      <c r="L27" s="257"/>
      <c r="M27" s="258">
        <f t="shared" si="2"/>
        <v>0</v>
      </c>
      <c r="N27" s="265"/>
      <c r="P27" s="225" t="s">
        <v>118</v>
      </c>
      <c r="Q27" s="294" t="e">
        <f>Q24/P8</f>
        <v>#DIV/0!</v>
      </c>
      <c r="X27" s="201"/>
      <c r="Y27" s="201"/>
      <c r="Z27" s="201"/>
      <c r="AA27" s="224"/>
      <c r="AC27" s="224">
        <v>19</v>
      </c>
    </row>
    <row r="28" spans="1:29" s="225" customFormat="1" ht="18" customHeight="1">
      <c r="A28" s="251">
        <f t="shared" si="3"/>
        <v>0</v>
      </c>
      <c r="B28" s="252">
        <f t="shared" si="0"/>
        <v>0</v>
      </c>
      <c r="C28" s="253">
        <f t="shared" si="4"/>
        <v>0</v>
      </c>
      <c r="D28" s="254">
        <f t="shared" si="5"/>
        <v>0</v>
      </c>
      <c r="E28" s="255">
        <f>ROUND(((P$9-SUM(C$9:C27))*P$14/100)/12,0)</f>
        <v>0</v>
      </c>
      <c r="F28" s="256">
        <f t="shared" si="1"/>
        <v>0</v>
      </c>
      <c r="G28" s="618"/>
      <c r="H28" s="619"/>
      <c r="I28" s="257"/>
      <c r="J28" s="257"/>
      <c r="K28" s="257"/>
      <c r="L28" s="257"/>
      <c r="M28" s="258">
        <f t="shared" si="2"/>
        <v>0</v>
      </c>
      <c r="N28" s="265"/>
      <c r="P28" s="295" t="s">
        <v>105</v>
      </c>
      <c r="Q28" s="296" t="e">
        <f>SUM(Q26:Q27)</f>
        <v>#DIV/0!</v>
      </c>
      <c r="X28" s="201"/>
      <c r="Y28" s="201"/>
      <c r="Z28" s="201"/>
      <c r="AA28" s="224"/>
      <c r="AC28" s="224">
        <v>20</v>
      </c>
    </row>
    <row r="29" spans="1:29" s="225" customFormat="1" ht="18" customHeight="1">
      <c r="A29" s="251">
        <f t="shared" si="3"/>
        <v>0</v>
      </c>
      <c r="B29" s="252">
        <f t="shared" si="0"/>
        <v>0</v>
      </c>
      <c r="C29" s="253">
        <f t="shared" si="4"/>
        <v>0</v>
      </c>
      <c r="D29" s="254">
        <f t="shared" si="5"/>
        <v>0</v>
      </c>
      <c r="E29" s="255">
        <f>ROUND(((P$9-SUM(C$9:C28))*P$14/100)/12,0)</f>
        <v>0</v>
      </c>
      <c r="F29" s="256">
        <f t="shared" si="1"/>
        <v>0</v>
      </c>
      <c r="G29" s="618"/>
      <c r="H29" s="619"/>
      <c r="I29" s="257"/>
      <c r="J29" s="257"/>
      <c r="K29" s="257"/>
      <c r="L29" s="257"/>
      <c r="M29" s="258">
        <f t="shared" si="2"/>
        <v>0</v>
      </c>
      <c r="N29" s="265"/>
      <c r="X29" s="201"/>
      <c r="Y29" s="201"/>
      <c r="Z29" s="201"/>
      <c r="AA29" s="224"/>
      <c r="AC29" s="224">
        <v>21</v>
      </c>
    </row>
    <row r="30" spans="1:29" s="225" customFormat="1" ht="18" customHeight="1">
      <c r="A30" s="251">
        <f t="shared" si="3"/>
        <v>0</v>
      </c>
      <c r="B30" s="252">
        <f t="shared" si="0"/>
        <v>0</v>
      </c>
      <c r="C30" s="253">
        <f t="shared" si="4"/>
        <v>0</v>
      </c>
      <c r="D30" s="254">
        <f t="shared" si="5"/>
        <v>0</v>
      </c>
      <c r="E30" s="255">
        <f>ROUND(((P$9-SUM(C$9:C29))*P$14/100)/12,0)</f>
        <v>0</v>
      </c>
      <c r="F30" s="256">
        <f t="shared" si="1"/>
        <v>0</v>
      </c>
      <c r="G30" s="266" t="s">
        <v>105</v>
      </c>
      <c r="H30" s="267">
        <f>SUM(F21:F32)</f>
        <v>0</v>
      </c>
      <c r="I30" s="257"/>
      <c r="J30" s="257"/>
      <c r="K30" s="257"/>
      <c r="L30" s="257"/>
      <c r="M30" s="258">
        <f t="shared" si="2"/>
        <v>0</v>
      </c>
      <c r="N30" s="265"/>
      <c r="X30" s="201"/>
      <c r="Y30" s="201"/>
      <c r="Z30" s="201"/>
      <c r="AA30" s="224"/>
      <c r="AC30" s="224">
        <v>22</v>
      </c>
    </row>
    <row r="31" spans="1:29" s="225" customFormat="1" ht="18" customHeight="1">
      <c r="A31" s="251">
        <f t="shared" si="3"/>
        <v>0</v>
      </c>
      <c r="B31" s="252">
        <f t="shared" si="0"/>
        <v>0</v>
      </c>
      <c r="C31" s="253">
        <f t="shared" si="4"/>
        <v>0</v>
      </c>
      <c r="D31" s="254">
        <f t="shared" si="5"/>
        <v>0</v>
      </c>
      <c r="E31" s="255">
        <f>ROUND(((P$9-SUM(C$9:C30))*P$14/100)/12,0)</f>
        <v>0</v>
      </c>
      <c r="F31" s="256">
        <f t="shared" si="1"/>
        <v>0</v>
      </c>
      <c r="G31" s="270" t="s">
        <v>117</v>
      </c>
      <c r="H31" s="271">
        <f>SUM(B21:B32)</f>
        <v>0</v>
      </c>
      <c r="I31" s="257"/>
      <c r="J31" s="257"/>
      <c r="K31" s="257"/>
      <c r="L31" s="257"/>
      <c r="M31" s="258">
        <f t="shared" si="2"/>
        <v>0</v>
      </c>
      <c r="N31" s="265"/>
      <c r="X31" s="201"/>
      <c r="Y31" s="201"/>
      <c r="Z31" s="201"/>
      <c r="AA31" s="224"/>
      <c r="AC31" s="224">
        <v>23</v>
      </c>
    </row>
    <row r="32" spans="1:29" s="225" customFormat="1" ht="18" customHeight="1">
      <c r="A32" s="274">
        <f t="shared" si="3"/>
        <v>0</v>
      </c>
      <c r="B32" s="275">
        <f t="shared" si="0"/>
        <v>0</v>
      </c>
      <c r="C32" s="276">
        <f t="shared" si="4"/>
        <v>0</v>
      </c>
      <c r="D32" s="277">
        <f t="shared" si="5"/>
        <v>0</v>
      </c>
      <c r="E32" s="278">
        <f>ROUND(((P$9-SUM(C$9:C31))*P$14/100)/12,0)</f>
        <v>0</v>
      </c>
      <c r="F32" s="279">
        <f t="shared" si="1"/>
        <v>0</v>
      </c>
      <c r="G32" s="280" t="s">
        <v>119</v>
      </c>
      <c r="H32" s="281">
        <f>SUM(E21:E32)</f>
        <v>0</v>
      </c>
      <c r="I32" s="282"/>
      <c r="J32" s="282"/>
      <c r="K32" s="282"/>
      <c r="L32" s="282"/>
      <c r="M32" s="283">
        <f t="shared" si="2"/>
        <v>0</v>
      </c>
      <c r="N32" s="265"/>
      <c r="X32" s="201"/>
      <c r="Y32" s="201"/>
      <c r="Z32" s="201"/>
      <c r="AA32" s="224"/>
      <c r="AC32" s="224">
        <v>24</v>
      </c>
    </row>
    <row r="33" spans="1:29" s="225" customFormat="1" ht="18" customHeight="1">
      <c r="A33" s="239">
        <f t="shared" si="3"/>
        <v>0</v>
      </c>
      <c r="B33" s="240">
        <f t="shared" si="0"/>
        <v>0</v>
      </c>
      <c r="C33" s="241">
        <f t="shared" si="4"/>
        <v>0</v>
      </c>
      <c r="D33" s="242">
        <f t="shared" si="5"/>
        <v>0</v>
      </c>
      <c r="E33" s="284">
        <f>ROUND(((P$9-SUM(C$9:C32))*P$14/100)/12,0)</f>
        <v>0</v>
      </c>
      <c r="F33" s="244">
        <f t="shared" si="1"/>
        <v>0</v>
      </c>
      <c r="G33" s="616" t="s">
        <v>121</v>
      </c>
      <c r="H33" s="617"/>
      <c r="I33" s="245"/>
      <c r="J33" s="245"/>
      <c r="K33" s="245"/>
      <c r="L33" s="245"/>
      <c r="M33" s="247">
        <f t="shared" si="2"/>
        <v>0</v>
      </c>
      <c r="N33" s="265"/>
      <c r="X33" s="201"/>
      <c r="Y33" s="201"/>
      <c r="Z33" s="201"/>
      <c r="AA33" s="224"/>
      <c r="AC33" s="224">
        <v>25</v>
      </c>
    </row>
    <row r="34" spans="1:29" s="225" customFormat="1" ht="18" customHeight="1">
      <c r="A34" s="251">
        <f t="shared" si="3"/>
        <v>0</v>
      </c>
      <c r="B34" s="252">
        <f t="shared" si="0"/>
        <v>0</v>
      </c>
      <c r="C34" s="253">
        <f t="shared" si="4"/>
        <v>0</v>
      </c>
      <c r="D34" s="254">
        <f t="shared" si="5"/>
        <v>0</v>
      </c>
      <c r="E34" s="255">
        <f>ROUND(((P$9-SUM(C$9:C33))*P$14/100)/12,0)</f>
        <v>0</v>
      </c>
      <c r="F34" s="256">
        <f t="shared" si="1"/>
        <v>0</v>
      </c>
      <c r="G34" s="618"/>
      <c r="H34" s="619"/>
      <c r="I34" s="257"/>
      <c r="J34" s="257"/>
      <c r="K34" s="257"/>
      <c r="L34" s="257"/>
      <c r="M34" s="258">
        <f t="shared" si="2"/>
        <v>0</v>
      </c>
      <c r="N34" s="265"/>
      <c r="X34" s="201"/>
      <c r="Y34" s="201"/>
      <c r="Z34" s="201"/>
      <c r="AA34" s="224"/>
      <c r="AC34" s="224">
        <v>26</v>
      </c>
    </row>
    <row r="35" spans="1:29" s="225" customFormat="1" ht="18" customHeight="1">
      <c r="A35" s="251">
        <f t="shared" si="3"/>
        <v>0</v>
      </c>
      <c r="B35" s="252">
        <f t="shared" si="0"/>
        <v>0</v>
      </c>
      <c r="C35" s="253">
        <f t="shared" si="4"/>
        <v>0</v>
      </c>
      <c r="D35" s="254">
        <f t="shared" si="5"/>
        <v>0</v>
      </c>
      <c r="E35" s="255">
        <f>ROUND(((P$9-SUM(C$9:C34))*P$14/100)/12,0)</f>
        <v>0</v>
      </c>
      <c r="F35" s="256">
        <f t="shared" si="1"/>
        <v>0</v>
      </c>
      <c r="G35" s="618"/>
      <c r="H35" s="619"/>
      <c r="I35" s="257"/>
      <c r="J35" s="257"/>
      <c r="K35" s="257"/>
      <c r="L35" s="257"/>
      <c r="M35" s="258">
        <f t="shared" si="2"/>
        <v>0</v>
      </c>
      <c r="N35" s="265"/>
      <c r="X35" s="201"/>
      <c r="Y35" s="201"/>
      <c r="Z35" s="201"/>
      <c r="AA35" s="224"/>
      <c r="AC35" s="224">
        <v>27</v>
      </c>
    </row>
    <row r="36" spans="1:29" s="225" customFormat="1" ht="18" customHeight="1">
      <c r="A36" s="251">
        <f t="shared" si="3"/>
        <v>0</v>
      </c>
      <c r="B36" s="252">
        <f t="shared" si="0"/>
        <v>0</v>
      </c>
      <c r="C36" s="253">
        <f t="shared" si="4"/>
        <v>0</v>
      </c>
      <c r="D36" s="254">
        <f t="shared" si="5"/>
        <v>0</v>
      </c>
      <c r="E36" s="255">
        <f>ROUND(((P$9-SUM(C$9:C35))*P$14/100)/12,0)</f>
        <v>0</v>
      </c>
      <c r="F36" s="256">
        <f t="shared" si="1"/>
        <v>0</v>
      </c>
      <c r="G36" s="618"/>
      <c r="H36" s="619"/>
      <c r="I36" s="257"/>
      <c r="J36" s="257"/>
      <c r="K36" s="257"/>
      <c r="L36" s="257"/>
      <c r="M36" s="258">
        <f t="shared" si="2"/>
        <v>0</v>
      </c>
      <c r="N36" s="297"/>
      <c r="X36" s="201"/>
      <c r="Y36" s="201"/>
      <c r="Z36" s="201"/>
      <c r="AA36" s="224"/>
      <c r="AC36" s="224">
        <v>28</v>
      </c>
    </row>
    <row r="37" spans="1:29" s="225" customFormat="1" ht="18" customHeight="1">
      <c r="A37" s="251">
        <f t="shared" si="3"/>
        <v>0</v>
      </c>
      <c r="B37" s="252">
        <f t="shared" si="0"/>
        <v>0</v>
      </c>
      <c r="C37" s="253">
        <f t="shared" si="4"/>
        <v>0</v>
      </c>
      <c r="D37" s="254">
        <f t="shared" si="5"/>
        <v>0</v>
      </c>
      <c r="E37" s="255">
        <f>ROUND(((P$9-SUM(C$9:C36))*P$14/100)/12,0)</f>
        <v>0</v>
      </c>
      <c r="F37" s="256">
        <f t="shared" si="1"/>
        <v>0</v>
      </c>
      <c r="G37" s="618"/>
      <c r="H37" s="619"/>
      <c r="I37" s="257"/>
      <c r="J37" s="257"/>
      <c r="K37" s="257"/>
      <c r="L37" s="257"/>
      <c r="M37" s="258">
        <f t="shared" si="2"/>
        <v>0</v>
      </c>
      <c r="N37" s="265"/>
      <c r="X37" s="201"/>
      <c r="Y37" s="201"/>
      <c r="Z37" s="201"/>
      <c r="AA37" s="224"/>
      <c r="AC37" s="224">
        <v>29</v>
      </c>
    </row>
    <row r="38" spans="1:29" s="225" customFormat="1" ht="18" customHeight="1">
      <c r="A38" s="251">
        <f t="shared" si="3"/>
        <v>0</v>
      </c>
      <c r="B38" s="252">
        <f t="shared" si="0"/>
        <v>0</v>
      </c>
      <c r="C38" s="253">
        <f t="shared" si="4"/>
        <v>0</v>
      </c>
      <c r="D38" s="254">
        <f t="shared" si="5"/>
        <v>0</v>
      </c>
      <c r="E38" s="255">
        <f>ROUND(((P$9-SUM(C$9:C37))*P$14/100)/12,0)</f>
        <v>0</v>
      </c>
      <c r="F38" s="256">
        <f t="shared" si="1"/>
        <v>0</v>
      </c>
      <c r="G38" s="618"/>
      <c r="H38" s="619"/>
      <c r="I38" s="257"/>
      <c r="J38" s="257"/>
      <c r="K38" s="257"/>
      <c r="L38" s="257"/>
      <c r="M38" s="258">
        <f t="shared" si="2"/>
        <v>0</v>
      </c>
      <c r="N38" s="265"/>
      <c r="X38" s="201"/>
      <c r="Y38" s="201"/>
      <c r="Z38" s="201"/>
      <c r="AA38" s="224"/>
      <c r="AC38" s="224">
        <v>30</v>
      </c>
    </row>
    <row r="39" spans="1:29" s="225" customFormat="1" ht="18" customHeight="1">
      <c r="A39" s="251">
        <f t="shared" si="3"/>
        <v>0</v>
      </c>
      <c r="B39" s="252">
        <f t="shared" si="0"/>
        <v>0</v>
      </c>
      <c r="C39" s="253">
        <f t="shared" si="4"/>
        <v>0</v>
      </c>
      <c r="D39" s="254">
        <f t="shared" si="5"/>
        <v>0</v>
      </c>
      <c r="E39" s="255">
        <f>ROUND(((P$9-SUM(C$9:C38))*P$14/100)/12,0)</f>
        <v>0</v>
      </c>
      <c r="F39" s="256">
        <f t="shared" si="1"/>
        <v>0</v>
      </c>
      <c r="G39" s="618"/>
      <c r="H39" s="619"/>
      <c r="I39" s="257"/>
      <c r="J39" s="257"/>
      <c r="K39" s="257"/>
      <c r="L39" s="257"/>
      <c r="M39" s="258">
        <f t="shared" si="2"/>
        <v>0</v>
      </c>
      <c r="N39" s="265"/>
      <c r="X39" s="201"/>
      <c r="Y39" s="201"/>
      <c r="Z39" s="201"/>
      <c r="AA39" s="224"/>
      <c r="AC39" s="224">
        <v>31</v>
      </c>
    </row>
    <row r="40" spans="1:29" s="225" customFormat="1" ht="18" customHeight="1">
      <c r="A40" s="251">
        <f t="shared" si="3"/>
        <v>0</v>
      </c>
      <c r="B40" s="252">
        <f t="shared" si="0"/>
        <v>0</v>
      </c>
      <c r="C40" s="253">
        <f t="shared" si="4"/>
        <v>0</v>
      </c>
      <c r="D40" s="254">
        <f t="shared" si="5"/>
        <v>0</v>
      </c>
      <c r="E40" s="255">
        <f>ROUND(((P$9-SUM(C$9:C39))*P$14/100)/12,0)</f>
        <v>0</v>
      </c>
      <c r="F40" s="256">
        <f t="shared" si="1"/>
        <v>0</v>
      </c>
      <c r="G40" s="618"/>
      <c r="H40" s="619"/>
      <c r="I40" s="257"/>
      <c r="J40" s="257"/>
      <c r="K40" s="257"/>
      <c r="L40" s="257"/>
      <c r="M40" s="258">
        <f t="shared" si="2"/>
        <v>0</v>
      </c>
      <c r="N40" s="265"/>
      <c r="X40" s="201"/>
      <c r="Y40" s="201"/>
      <c r="Z40" s="201"/>
      <c r="AA40" s="224"/>
      <c r="AC40" s="224">
        <v>32</v>
      </c>
    </row>
    <row r="41" spans="1:29" s="225" customFormat="1" ht="18" customHeight="1">
      <c r="A41" s="251">
        <f t="shared" si="3"/>
        <v>0</v>
      </c>
      <c r="B41" s="252">
        <f t="shared" si="0"/>
        <v>0</v>
      </c>
      <c r="C41" s="253">
        <f t="shared" si="4"/>
        <v>0</v>
      </c>
      <c r="D41" s="254">
        <f t="shared" si="5"/>
        <v>0</v>
      </c>
      <c r="E41" s="255">
        <f>ROUND(((P$9-SUM(C$9:C40))*P$14/100)/12,0)</f>
        <v>0</v>
      </c>
      <c r="F41" s="256">
        <f t="shared" si="1"/>
        <v>0</v>
      </c>
      <c r="G41" s="618"/>
      <c r="H41" s="619"/>
      <c r="I41" s="257"/>
      <c r="J41" s="257"/>
      <c r="K41" s="257"/>
      <c r="L41" s="257"/>
      <c r="M41" s="258">
        <f t="shared" si="2"/>
        <v>0</v>
      </c>
      <c r="N41" s="265"/>
      <c r="X41" s="201"/>
      <c r="Y41" s="201"/>
      <c r="Z41" s="201"/>
      <c r="AA41" s="224"/>
      <c r="AC41" s="224">
        <v>33</v>
      </c>
    </row>
    <row r="42" spans="1:29" s="225" customFormat="1" ht="18" customHeight="1">
      <c r="A42" s="251">
        <f t="shared" si="3"/>
        <v>0</v>
      </c>
      <c r="B42" s="252">
        <f t="shared" si="0"/>
        <v>0</v>
      </c>
      <c r="C42" s="253">
        <f t="shared" si="4"/>
        <v>0</v>
      </c>
      <c r="D42" s="254">
        <f t="shared" si="5"/>
        <v>0</v>
      </c>
      <c r="E42" s="255">
        <f>ROUND(((P$9-SUM(C$9:C41))*P$14/100)/12,0)</f>
        <v>0</v>
      </c>
      <c r="F42" s="256">
        <f t="shared" si="1"/>
        <v>0</v>
      </c>
      <c r="G42" s="266" t="s">
        <v>105</v>
      </c>
      <c r="H42" s="267">
        <f>SUM(F33:F44)</f>
        <v>0</v>
      </c>
      <c r="I42" s="257"/>
      <c r="J42" s="257"/>
      <c r="K42" s="257"/>
      <c r="L42" s="257"/>
      <c r="M42" s="258">
        <f t="shared" si="2"/>
        <v>0</v>
      </c>
      <c r="N42" s="265"/>
      <c r="X42" s="201"/>
      <c r="Y42" s="201"/>
      <c r="Z42" s="201"/>
      <c r="AA42" s="224"/>
      <c r="AC42" s="224">
        <v>34</v>
      </c>
    </row>
    <row r="43" spans="1:29" s="225" customFormat="1" ht="18" customHeight="1">
      <c r="A43" s="251">
        <f t="shared" si="3"/>
        <v>0</v>
      </c>
      <c r="B43" s="252">
        <f t="shared" si="0"/>
        <v>0</v>
      </c>
      <c r="C43" s="253">
        <f t="shared" si="4"/>
        <v>0</v>
      </c>
      <c r="D43" s="254">
        <f t="shared" si="5"/>
        <v>0</v>
      </c>
      <c r="E43" s="255">
        <f>ROUND(((P$9-SUM(C$9:C42))*P$14/100)/12,0)</f>
        <v>0</v>
      </c>
      <c r="F43" s="256">
        <f t="shared" si="1"/>
        <v>0</v>
      </c>
      <c r="G43" s="270" t="s">
        <v>117</v>
      </c>
      <c r="H43" s="271">
        <f>SUM(B33:B44)</f>
        <v>0</v>
      </c>
      <c r="I43" s="257"/>
      <c r="J43" s="257"/>
      <c r="K43" s="257"/>
      <c r="L43" s="257"/>
      <c r="M43" s="258">
        <f t="shared" si="2"/>
        <v>0</v>
      </c>
      <c r="N43" s="265"/>
      <c r="X43" s="201"/>
      <c r="Y43" s="201"/>
      <c r="Z43" s="201"/>
      <c r="AA43" s="224"/>
      <c r="AC43" s="224">
        <v>35</v>
      </c>
    </row>
    <row r="44" spans="1:29" s="225" customFormat="1" ht="18" customHeight="1">
      <c r="A44" s="274">
        <f t="shared" si="3"/>
        <v>0</v>
      </c>
      <c r="B44" s="275">
        <f t="shared" si="0"/>
        <v>0</v>
      </c>
      <c r="C44" s="276">
        <f t="shared" si="4"/>
        <v>0</v>
      </c>
      <c r="D44" s="277">
        <f t="shared" si="5"/>
        <v>0</v>
      </c>
      <c r="E44" s="278">
        <f>ROUND(((P$9-SUM(C$9:C43))*P$14/100)/12,0)</f>
        <v>0</v>
      </c>
      <c r="F44" s="279">
        <f t="shared" si="1"/>
        <v>0</v>
      </c>
      <c r="G44" s="280" t="s">
        <v>119</v>
      </c>
      <c r="H44" s="281">
        <f>SUM(E33:E44)</f>
        <v>0</v>
      </c>
      <c r="I44" s="282"/>
      <c r="J44" s="282"/>
      <c r="K44" s="282"/>
      <c r="L44" s="282"/>
      <c r="M44" s="283">
        <f t="shared" si="2"/>
        <v>0</v>
      </c>
      <c r="N44" s="265"/>
      <c r="X44" s="201"/>
      <c r="Y44" s="201"/>
      <c r="Z44" s="201"/>
      <c r="AA44" s="224"/>
    </row>
    <row r="45" spans="1:29" s="225" customFormat="1" ht="18" customHeight="1">
      <c r="A45" s="239">
        <f t="shared" si="3"/>
        <v>0</v>
      </c>
      <c r="B45" s="240">
        <f t="shared" si="0"/>
        <v>0</v>
      </c>
      <c r="C45" s="241">
        <f>IF(($P$9-SUM($C$9:C44))&gt;0,$AA$9,0)</f>
        <v>0</v>
      </c>
      <c r="D45" s="242">
        <f>IF(($P$10-SUM($D$9:D44))&gt;0,$AA$10,0)</f>
        <v>0</v>
      </c>
      <c r="E45" s="284">
        <f>ROUND(((P$9-SUM(C$9:C44))*P$14/100)/12,0)</f>
        <v>0</v>
      </c>
      <c r="F45" s="244">
        <f t="shared" si="1"/>
        <v>0</v>
      </c>
      <c r="G45" s="616" t="s">
        <v>122</v>
      </c>
      <c r="H45" s="617"/>
      <c r="I45" s="245"/>
      <c r="J45" s="245"/>
      <c r="K45" s="245"/>
      <c r="L45" s="245"/>
      <c r="M45" s="247">
        <f t="shared" si="2"/>
        <v>0</v>
      </c>
      <c r="N45" s="265"/>
      <c r="X45" s="201"/>
      <c r="Y45" s="201"/>
      <c r="Z45" s="201"/>
      <c r="AA45" s="224"/>
    </row>
    <row r="46" spans="1:29" s="225" customFormat="1" ht="18" customHeight="1">
      <c r="A46" s="251">
        <f t="shared" si="3"/>
        <v>0</v>
      </c>
      <c r="B46" s="252">
        <f t="shared" si="0"/>
        <v>0</v>
      </c>
      <c r="C46" s="253">
        <f>IF(($P$9-SUM($C$9:C45))&gt;0,$AA$9,0)</f>
        <v>0</v>
      </c>
      <c r="D46" s="254">
        <f>IF(($P$10-SUM($D$9:D45))&gt;0,$AA$10,0)</f>
        <v>0</v>
      </c>
      <c r="E46" s="255">
        <f>ROUND(((P$9-SUM(C$9:C45))*P$14/100)/12,0)</f>
        <v>0</v>
      </c>
      <c r="F46" s="256">
        <f t="shared" si="1"/>
        <v>0</v>
      </c>
      <c r="G46" s="618"/>
      <c r="H46" s="619"/>
      <c r="I46" s="257"/>
      <c r="J46" s="257"/>
      <c r="K46" s="257"/>
      <c r="L46" s="257"/>
      <c r="M46" s="258">
        <f t="shared" si="2"/>
        <v>0</v>
      </c>
      <c r="N46" s="265"/>
      <c r="X46" s="201"/>
      <c r="Y46" s="201"/>
      <c r="Z46" s="201"/>
      <c r="AA46" s="224"/>
    </row>
    <row r="47" spans="1:29" s="225" customFormat="1" ht="18" customHeight="1">
      <c r="A47" s="251">
        <f t="shared" si="3"/>
        <v>0</v>
      </c>
      <c r="B47" s="252">
        <f t="shared" si="0"/>
        <v>0</v>
      </c>
      <c r="C47" s="253">
        <f>IF(($P$9-SUM($C$9:C46))&gt;0,$AA$9,0)</f>
        <v>0</v>
      </c>
      <c r="D47" s="254">
        <f>IF(($P$10-SUM($D$9:D46))&gt;0,$AA$10,0)</f>
        <v>0</v>
      </c>
      <c r="E47" s="255">
        <f>ROUND(((P$9-SUM(C$9:C46))*P$14/100)/12,0)</f>
        <v>0</v>
      </c>
      <c r="F47" s="256">
        <f t="shared" si="1"/>
        <v>0</v>
      </c>
      <c r="G47" s="618"/>
      <c r="H47" s="619"/>
      <c r="I47" s="257"/>
      <c r="J47" s="257"/>
      <c r="K47" s="257"/>
      <c r="L47" s="257"/>
      <c r="M47" s="258">
        <f t="shared" si="2"/>
        <v>0</v>
      </c>
      <c r="N47" s="265"/>
      <c r="X47" s="201"/>
      <c r="Y47" s="201"/>
      <c r="Z47" s="201"/>
      <c r="AA47" s="224"/>
    </row>
    <row r="48" spans="1:29" s="225" customFormat="1" ht="18" customHeight="1">
      <c r="A48" s="251">
        <f t="shared" si="3"/>
        <v>0</v>
      </c>
      <c r="B48" s="252">
        <f t="shared" si="0"/>
        <v>0</v>
      </c>
      <c r="C48" s="253">
        <f>IF(($P$9-SUM($C$9:C47))&gt;0,$AA$9,0)</f>
        <v>0</v>
      </c>
      <c r="D48" s="254">
        <f>IF(($P$10-SUM($D$9:D47))&gt;0,$AA$10,0)</f>
        <v>0</v>
      </c>
      <c r="E48" s="255">
        <f>ROUND(((P$9-SUM(C$9:C47))*P$14/100)/12,0)</f>
        <v>0</v>
      </c>
      <c r="F48" s="256">
        <f t="shared" si="1"/>
        <v>0</v>
      </c>
      <c r="G48" s="618"/>
      <c r="H48" s="619"/>
      <c r="I48" s="257"/>
      <c r="J48" s="257"/>
      <c r="K48" s="257"/>
      <c r="L48" s="257"/>
      <c r="M48" s="258">
        <f t="shared" si="2"/>
        <v>0</v>
      </c>
      <c r="N48" s="265"/>
      <c r="X48" s="201"/>
      <c r="Y48" s="201"/>
      <c r="Z48" s="201"/>
      <c r="AA48" s="224"/>
    </row>
    <row r="49" spans="1:27" s="225" customFormat="1" ht="18" customHeight="1">
      <c r="A49" s="251">
        <f t="shared" si="3"/>
        <v>0</v>
      </c>
      <c r="B49" s="252">
        <f t="shared" si="0"/>
        <v>0</v>
      </c>
      <c r="C49" s="253">
        <f>IF(($P$9-SUM($C$9:C48))&gt;0,$AA$9,0)</f>
        <v>0</v>
      </c>
      <c r="D49" s="254">
        <f>IF(($P$10-SUM($D$9:D48))&gt;0,$AA$10,0)</f>
        <v>0</v>
      </c>
      <c r="E49" s="255">
        <f>ROUND(((P$9-SUM(C$9:C48))*P$14/100)/12,0)</f>
        <v>0</v>
      </c>
      <c r="F49" s="256">
        <f t="shared" si="1"/>
        <v>0</v>
      </c>
      <c r="G49" s="618"/>
      <c r="H49" s="619"/>
      <c r="I49" s="257"/>
      <c r="J49" s="257"/>
      <c r="K49" s="257"/>
      <c r="L49" s="257"/>
      <c r="M49" s="258">
        <f t="shared" si="2"/>
        <v>0</v>
      </c>
      <c r="N49" s="265"/>
      <c r="X49" s="201"/>
      <c r="Y49" s="201"/>
      <c r="Z49" s="201"/>
      <c r="AA49" s="224"/>
    </row>
    <row r="50" spans="1:27" s="225" customFormat="1" ht="18" customHeight="1">
      <c r="A50" s="251">
        <f t="shared" si="3"/>
        <v>0</v>
      </c>
      <c r="B50" s="252">
        <f t="shared" si="0"/>
        <v>0</v>
      </c>
      <c r="C50" s="253">
        <f>IF(($P$9-SUM($C$9:C49))&gt;0,$AA$9,0)</f>
        <v>0</v>
      </c>
      <c r="D50" s="254">
        <f>IF(($P$10-SUM($D$9:D49))&gt;0,$AA$10,0)</f>
        <v>0</v>
      </c>
      <c r="E50" s="255">
        <f>ROUND(((P$9-SUM(C$9:C49))*P$14/100)/12,0)</f>
        <v>0</v>
      </c>
      <c r="F50" s="256">
        <f t="shared" si="1"/>
        <v>0</v>
      </c>
      <c r="G50" s="618"/>
      <c r="H50" s="619"/>
      <c r="I50" s="257"/>
      <c r="J50" s="257"/>
      <c r="K50" s="257"/>
      <c r="L50" s="257"/>
      <c r="M50" s="258">
        <f t="shared" si="2"/>
        <v>0</v>
      </c>
      <c r="N50" s="265"/>
      <c r="X50" s="201"/>
      <c r="Y50" s="201"/>
      <c r="Z50" s="201"/>
      <c r="AA50" s="224"/>
    </row>
    <row r="51" spans="1:27" s="225" customFormat="1" ht="18" customHeight="1">
      <c r="A51" s="251">
        <f t="shared" si="3"/>
        <v>0</v>
      </c>
      <c r="B51" s="252">
        <f t="shared" si="0"/>
        <v>0</v>
      </c>
      <c r="C51" s="253">
        <f>IF(($P$9-SUM($C$9:C50))&gt;0,$AA$9,0)</f>
        <v>0</v>
      </c>
      <c r="D51" s="254">
        <f>IF(($P$10-SUM($D$9:D50))&gt;0,$AA$10,0)</f>
        <v>0</v>
      </c>
      <c r="E51" s="255">
        <f>ROUND(((P$9-SUM(C$9:C50))*P$14/100)/12,0)</f>
        <v>0</v>
      </c>
      <c r="F51" s="256">
        <f t="shared" si="1"/>
        <v>0</v>
      </c>
      <c r="G51" s="618"/>
      <c r="H51" s="619"/>
      <c r="I51" s="257"/>
      <c r="J51" s="257"/>
      <c r="K51" s="257"/>
      <c r="L51" s="257"/>
      <c r="M51" s="258">
        <f t="shared" si="2"/>
        <v>0</v>
      </c>
      <c r="N51" s="265"/>
      <c r="X51" s="201"/>
      <c r="Y51" s="201"/>
      <c r="Z51" s="201"/>
      <c r="AA51" s="224"/>
    </row>
    <row r="52" spans="1:27" s="225" customFormat="1" ht="18" customHeight="1">
      <c r="A52" s="251">
        <f t="shared" si="3"/>
        <v>0</v>
      </c>
      <c r="B52" s="252">
        <f t="shared" si="0"/>
        <v>0</v>
      </c>
      <c r="C52" s="253">
        <f>IF(($P$9-SUM($C$9:C51))&gt;0,$AA$9,0)</f>
        <v>0</v>
      </c>
      <c r="D52" s="254">
        <f>IF(($P$10-SUM($D$9:D51))&gt;0,$AA$10,0)</f>
        <v>0</v>
      </c>
      <c r="E52" s="255">
        <f>ROUND(((P$9-SUM(C$9:C51))*P$14/100)/12,0)</f>
        <v>0</v>
      </c>
      <c r="F52" s="256">
        <f t="shared" si="1"/>
        <v>0</v>
      </c>
      <c r="G52" s="618"/>
      <c r="H52" s="619"/>
      <c r="I52" s="257"/>
      <c r="J52" s="257"/>
      <c r="K52" s="257"/>
      <c r="L52" s="257"/>
      <c r="M52" s="258">
        <f t="shared" si="2"/>
        <v>0</v>
      </c>
      <c r="N52" s="265"/>
      <c r="X52" s="201"/>
      <c r="Y52" s="201"/>
      <c r="Z52" s="201"/>
      <c r="AA52" s="224"/>
    </row>
    <row r="53" spans="1:27" s="225" customFormat="1" ht="18" customHeight="1">
      <c r="A53" s="251">
        <f t="shared" si="3"/>
        <v>0</v>
      </c>
      <c r="B53" s="252">
        <f t="shared" si="0"/>
        <v>0</v>
      </c>
      <c r="C53" s="253">
        <f>IF(($P$9-SUM($C$9:C52))&gt;0,$AA$9,0)</f>
        <v>0</v>
      </c>
      <c r="D53" s="254">
        <f>IF(($P$10-SUM($D$9:D52))&gt;0,$AA$10,0)</f>
        <v>0</v>
      </c>
      <c r="E53" s="255">
        <f>ROUND(((P$9-SUM(C$9:C52))*P$14/100)/12,0)</f>
        <v>0</v>
      </c>
      <c r="F53" s="256">
        <f t="shared" si="1"/>
        <v>0</v>
      </c>
      <c r="G53" s="618"/>
      <c r="H53" s="619"/>
      <c r="I53" s="257"/>
      <c r="J53" s="257"/>
      <c r="K53" s="257"/>
      <c r="L53" s="257"/>
      <c r="M53" s="258">
        <f t="shared" si="2"/>
        <v>0</v>
      </c>
      <c r="N53" s="265"/>
      <c r="X53" s="201"/>
      <c r="Y53" s="201"/>
      <c r="Z53" s="201"/>
      <c r="AA53" s="224"/>
    </row>
    <row r="54" spans="1:27" s="225" customFormat="1" ht="18" customHeight="1">
      <c r="A54" s="251">
        <f t="shared" si="3"/>
        <v>0</v>
      </c>
      <c r="B54" s="252">
        <f t="shared" si="0"/>
        <v>0</v>
      </c>
      <c r="C54" s="253">
        <f>IF(($P$9-SUM($C$9:C53))&gt;0,$AA$9,0)</f>
        <v>0</v>
      </c>
      <c r="D54" s="254">
        <f>IF(($P$10-SUM($D$9:D53))&gt;0,$AA$10,0)</f>
        <v>0</v>
      </c>
      <c r="E54" s="255">
        <f>ROUND(((P$9-SUM(C$9:C53))*P$14/100)/12,0)</f>
        <v>0</v>
      </c>
      <c r="F54" s="256">
        <f t="shared" si="1"/>
        <v>0</v>
      </c>
      <c r="G54" s="266" t="s">
        <v>105</v>
      </c>
      <c r="H54" s="267">
        <f>SUM(F45:F56)</f>
        <v>0</v>
      </c>
      <c r="I54" s="257"/>
      <c r="J54" s="257"/>
      <c r="K54" s="257"/>
      <c r="L54" s="257"/>
      <c r="M54" s="258">
        <f t="shared" si="2"/>
        <v>0</v>
      </c>
      <c r="N54" s="265"/>
      <c r="X54" s="201"/>
      <c r="Y54" s="201"/>
      <c r="Z54" s="201"/>
      <c r="AA54" s="224"/>
    </row>
    <row r="55" spans="1:27" s="225" customFormat="1" ht="18" customHeight="1">
      <c r="A55" s="251">
        <f t="shared" si="3"/>
        <v>0</v>
      </c>
      <c r="B55" s="252">
        <f t="shared" si="0"/>
        <v>0</v>
      </c>
      <c r="C55" s="253">
        <f>IF(($P$9-SUM($C$9:C54))&gt;0,$AA$9,0)</f>
        <v>0</v>
      </c>
      <c r="D55" s="254">
        <f>IF(($P$10-SUM($D$9:D54))&gt;0,$AA$10,0)</f>
        <v>0</v>
      </c>
      <c r="E55" s="255">
        <f>ROUND(((P$9-SUM(C$9:C54))*P$14/100)/12,0)</f>
        <v>0</v>
      </c>
      <c r="F55" s="256">
        <f t="shared" si="1"/>
        <v>0</v>
      </c>
      <c r="G55" s="270" t="s">
        <v>117</v>
      </c>
      <c r="H55" s="271">
        <f>SUM(B45:B56)</f>
        <v>0</v>
      </c>
      <c r="I55" s="257"/>
      <c r="J55" s="257"/>
      <c r="K55" s="257"/>
      <c r="L55" s="257"/>
      <c r="M55" s="258">
        <f t="shared" si="2"/>
        <v>0</v>
      </c>
      <c r="N55" s="265"/>
      <c r="X55" s="201"/>
      <c r="Y55" s="201"/>
      <c r="Z55" s="201"/>
      <c r="AA55" s="224"/>
    </row>
    <row r="56" spans="1:27" s="225" customFormat="1" ht="18" customHeight="1">
      <c r="A56" s="274">
        <f t="shared" si="3"/>
        <v>0</v>
      </c>
      <c r="B56" s="275">
        <f t="shared" si="0"/>
        <v>0</v>
      </c>
      <c r="C56" s="276">
        <f>IF(($P$9-SUM($C$9:C55))&gt;0,$AA$9,0)</f>
        <v>0</v>
      </c>
      <c r="D56" s="277">
        <f>IF(($P$10-SUM($D$9:D55))&gt;0,$AA$10,0)</f>
        <v>0</v>
      </c>
      <c r="E56" s="278">
        <f>ROUND(((P$9-SUM(C$9:C55))*P$14/100)/12,0)</f>
        <v>0</v>
      </c>
      <c r="F56" s="279">
        <f t="shared" si="1"/>
        <v>0</v>
      </c>
      <c r="G56" s="280" t="s">
        <v>119</v>
      </c>
      <c r="H56" s="281">
        <f>SUM(E45:E56)</f>
        <v>0</v>
      </c>
      <c r="I56" s="282"/>
      <c r="J56" s="282"/>
      <c r="K56" s="282"/>
      <c r="L56" s="282"/>
      <c r="M56" s="283">
        <f t="shared" si="2"/>
        <v>0</v>
      </c>
      <c r="N56" s="265"/>
      <c r="X56" s="201"/>
      <c r="Y56" s="201"/>
      <c r="Z56" s="201"/>
      <c r="AA56" s="224"/>
    </row>
    <row r="57" spans="1:27" s="225" customFormat="1" ht="18" customHeight="1">
      <c r="A57" s="239">
        <f t="shared" si="3"/>
        <v>0</v>
      </c>
      <c r="B57" s="240">
        <f t="shared" si="0"/>
        <v>0</v>
      </c>
      <c r="C57" s="241">
        <f>IF(($P$9-SUM($C$9:C56))&gt;0,$AA$9,0)</f>
        <v>0</v>
      </c>
      <c r="D57" s="242">
        <f>IF(($P$10-SUM($D$9:D56))&gt;0,$AA$10,0)</f>
        <v>0</v>
      </c>
      <c r="E57" s="284">
        <f>ROUND(((P$9-SUM(C$9:C56))*P$14/100)/12,0)</f>
        <v>0</v>
      </c>
      <c r="F57" s="244">
        <f t="shared" si="1"/>
        <v>0</v>
      </c>
      <c r="G57" s="616" t="s">
        <v>123</v>
      </c>
      <c r="H57" s="617"/>
      <c r="I57" s="245"/>
      <c r="J57" s="245"/>
      <c r="K57" s="245"/>
      <c r="L57" s="245"/>
      <c r="M57" s="247">
        <f t="shared" si="2"/>
        <v>0</v>
      </c>
      <c r="N57" s="265"/>
      <c r="X57" s="201"/>
      <c r="Y57" s="201"/>
      <c r="Z57" s="201"/>
      <c r="AA57" s="224"/>
    </row>
    <row r="58" spans="1:27" s="225" customFormat="1" ht="18" customHeight="1">
      <c r="A58" s="251">
        <f t="shared" si="3"/>
        <v>0</v>
      </c>
      <c r="B58" s="252">
        <f t="shared" si="0"/>
        <v>0</v>
      </c>
      <c r="C58" s="253">
        <f>IF(($P$9-SUM($C$9:C57))&gt;0,$AA$9,0)</f>
        <v>0</v>
      </c>
      <c r="D58" s="254">
        <f>IF(($P$10-SUM($D$9:D57))&gt;0,$AA$10,0)</f>
        <v>0</v>
      </c>
      <c r="E58" s="255">
        <f>ROUND(((P$9-SUM(C$9:C57))*P$14/100)/12,0)</f>
        <v>0</v>
      </c>
      <c r="F58" s="256">
        <f t="shared" si="1"/>
        <v>0</v>
      </c>
      <c r="G58" s="618"/>
      <c r="H58" s="619"/>
      <c r="I58" s="257"/>
      <c r="J58" s="257"/>
      <c r="K58" s="257"/>
      <c r="L58" s="257"/>
      <c r="M58" s="258">
        <f t="shared" si="2"/>
        <v>0</v>
      </c>
      <c r="N58" s="265"/>
      <c r="X58" s="201"/>
      <c r="Y58" s="201"/>
      <c r="Z58" s="201"/>
      <c r="AA58" s="224"/>
    </row>
    <row r="59" spans="1:27" s="225" customFormat="1" ht="18" customHeight="1">
      <c r="A59" s="251">
        <f t="shared" si="3"/>
        <v>0</v>
      </c>
      <c r="B59" s="252">
        <f t="shared" si="0"/>
        <v>0</v>
      </c>
      <c r="C59" s="253">
        <f>IF(($P$9-SUM($C$9:C58))&gt;0,$AA$9,0)</f>
        <v>0</v>
      </c>
      <c r="D59" s="254">
        <f>IF(($P$10-SUM($D$9:D58))&gt;0,$AA$10,0)</f>
        <v>0</v>
      </c>
      <c r="E59" s="255">
        <f>ROUND(((P$9-SUM(C$9:C58))*P$14/100)/12,0)</f>
        <v>0</v>
      </c>
      <c r="F59" s="256">
        <f t="shared" si="1"/>
        <v>0</v>
      </c>
      <c r="G59" s="618"/>
      <c r="H59" s="619"/>
      <c r="I59" s="257"/>
      <c r="J59" s="257"/>
      <c r="K59" s="257"/>
      <c r="L59" s="257"/>
      <c r="M59" s="258">
        <f t="shared" si="2"/>
        <v>0</v>
      </c>
      <c r="N59" s="265"/>
      <c r="X59" s="201"/>
      <c r="Y59" s="201"/>
      <c r="Z59" s="201"/>
      <c r="AA59" s="224"/>
    </row>
    <row r="60" spans="1:27" s="225" customFormat="1" ht="18" customHeight="1">
      <c r="A60" s="251">
        <f t="shared" si="3"/>
        <v>0</v>
      </c>
      <c r="B60" s="252">
        <f t="shared" si="0"/>
        <v>0</v>
      </c>
      <c r="C60" s="253">
        <f>IF(($P$9-SUM($C$9:C59))&gt;0,$AA$9,0)</f>
        <v>0</v>
      </c>
      <c r="D60" s="254">
        <f>IF(($P$10-SUM($D$9:D59))&gt;0,$AA$10,0)</f>
        <v>0</v>
      </c>
      <c r="E60" s="255">
        <f>ROUND(((P$9-SUM(C$9:C59))*P$14/100)/12,0)</f>
        <v>0</v>
      </c>
      <c r="F60" s="256">
        <f t="shared" si="1"/>
        <v>0</v>
      </c>
      <c r="G60" s="618"/>
      <c r="H60" s="619"/>
      <c r="I60" s="257"/>
      <c r="J60" s="257"/>
      <c r="K60" s="257"/>
      <c r="L60" s="257"/>
      <c r="M60" s="258">
        <f t="shared" si="2"/>
        <v>0</v>
      </c>
      <c r="N60" s="265"/>
      <c r="X60" s="201"/>
      <c r="Y60" s="201"/>
      <c r="Z60" s="201"/>
      <c r="AA60" s="224"/>
    </row>
    <row r="61" spans="1:27" s="225" customFormat="1" ht="18" customHeight="1">
      <c r="A61" s="251">
        <f t="shared" si="3"/>
        <v>0</v>
      </c>
      <c r="B61" s="252">
        <f t="shared" si="0"/>
        <v>0</v>
      </c>
      <c r="C61" s="253">
        <f>IF(($P$9-SUM($C$9:C60))&gt;0,$AA$9,0)</f>
        <v>0</v>
      </c>
      <c r="D61" s="254">
        <f>IF(($P$10-SUM($D$9:D60))&gt;0,$AA$10,0)</f>
        <v>0</v>
      </c>
      <c r="E61" s="255">
        <f>ROUND(((P$9-SUM(C$9:C60))*P$14/100)/12,0)</f>
        <v>0</v>
      </c>
      <c r="F61" s="256">
        <f t="shared" si="1"/>
        <v>0</v>
      </c>
      <c r="G61" s="618"/>
      <c r="H61" s="619"/>
      <c r="I61" s="257"/>
      <c r="J61" s="257"/>
      <c r="K61" s="257"/>
      <c r="L61" s="257"/>
      <c r="M61" s="258">
        <f t="shared" si="2"/>
        <v>0</v>
      </c>
      <c r="N61" s="265"/>
      <c r="X61" s="201"/>
      <c r="Y61" s="201"/>
      <c r="Z61" s="201"/>
      <c r="AA61" s="224"/>
    </row>
    <row r="62" spans="1:27" s="225" customFormat="1" ht="18" customHeight="1">
      <c r="A62" s="251">
        <f t="shared" si="3"/>
        <v>0</v>
      </c>
      <c r="B62" s="252">
        <f t="shared" si="0"/>
        <v>0</v>
      </c>
      <c r="C62" s="253">
        <f>IF(($P$9-SUM($C$9:C61))&gt;0,$AA$9,0)</f>
        <v>0</v>
      </c>
      <c r="D62" s="254">
        <f>IF(($P$10-SUM($D$9:D61))&gt;0,$AA$10,0)</f>
        <v>0</v>
      </c>
      <c r="E62" s="255">
        <f>ROUND(((P$9-SUM(C$9:C61))*P$14/100)/12,0)</f>
        <v>0</v>
      </c>
      <c r="F62" s="256">
        <f t="shared" si="1"/>
        <v>0</v>
      </c>
      <c r="G62" s="618"/>
      <c r="H62" s="619"/>
      <c r="I62" s="257"/>
      <c r="J62" s="257"/>
      <c r="K62" s="257"/>
      <c r="L62" s="257"/>
      <c r="M62" s="258">
        <f t="shared" si="2"/>
        <v>0</v>
      </c>
      <c r="N62" s="265"/>
      <c r="X62" s="201"/>
      <c r="Y62" s="201"/>
      <c r="Z62" s="201"/>
      <c r="AA62" s="224"/>
    </row>
    <row r="63" spans="1:27" s="225" customFormat="1" ht="18" customHeight="1">
      <c r="A63" s="251">
        <f t="shared" si="3"/>
        <v>0</v>
      </c>
      <c r="B63" s="252">
        <f t="shared" si="0"/>
        <v>0</v>
      </c>
      <c r="C63" s="253">
        <f>IF(($P$9-SUM($C$9:C62))&gt;0,$AA$9,0)</f>
        <v>0</v>
      </c>
      <c r="D63" s="254">
        <f>IF(($P$10-SUM($D$9:D62))&gt;0,$AA$10,0)</f>
        <v>0</v>
      </c>
      <c r="E63" s="255">
        <f>ROUND(((P$9-SUM(C$9:C62))*P$14/100)/12,0)</f>
        <v>0</v>
      </c>
      <c r="F63" s="256">
        <f t="shared" si="1"/>
        <v>0</v>
      </c>
      <c r="G63" s="618"/>
      <c r="H63" s="619"/>
      <c r="I63" s="257"/>
      <c r="J63" s="257"/>
      <c r="K63" s="257"/>
      <c r="L63" s="257"/>
      <c r="M63" s="258">
        <f t="shared" si="2"/>
        <v>0</v>
      </c>
      <c r="N63" s="265"/>
      <c r="X63" s="201"/>
      <c r="Y63" s="201"/>
      <c r="Z63" s="201"/>
      <c r="AA63" s="224"/>
    </row>
    <row r="64" spans="1:27" s="225" customFormat="1" ht="18" customHeight="1">
      <c r="A64" s="251">
        <f t="shared" si="3"/>
        <v>0</v>
      </c>
      <c r="B64" s="252">
        <f t="shared" si="0"/>
        <v>0</v>
      </c>
      <c r="C64" s="253">
        <f>IF(($P$9-SUM($C$9:C63))&gt;0,$AA$9,0)</f>
        <v>0</v>
      </c>
      <c r="D64" s="254">
        <f>IF(($P$10-SUM($D$9:D63))&gt;0,$AA$10,0)</f>
        <v>0</v>
      </c>
      <c r="E64" s="255">
        <f>ROUND(((P$9-SUM(C$9:C63))*P$14/100)/12,0)</f>
        <v>0</v>
      </c>
      <c r="F64" s="256">
        <f t="shared" si="1"/>
        <v>0</v>
      </c>
      <c r="G64" s="618"/>
      <c r="H64" s="619"/>
      <c r="I64" s="257"/>
      <c r="J64" s="257"/>
      <c r="K64" s="257"/>
      <c r="L64" s="257"/>
      <c r="M64" s="258">
        <f t="shared" si="2"/>
        <v>0</v>
      </c>
      <c r="N64" s="265"/>
      <c r="X64" s="201"/>
      <c r="Y64" s="201"/>
      <c r="Z64" s="201"/>
      <c r="AA64" s="224"/>
    </row>
    <row r="65" spans="1:27" s="225" customFormat="1" ht="18" customHeight="1">
      <c r="A65" s="251">
        <f t="shared" si="3"/>
        <v>0</v>
      </c>
      <c r="B65" s="252">
        <f t="shared" si="0"/>
        <v>0</v>
      </c>
      <c r="C65" s="253">
        <f>IF(($P$9-SUM($C$9:C64))&gt;0,$AA$9,0)</f>
        <v>0</v>
      </c>
      <c r="D65" s="254">
        <f>IF(($P$10-SUM($D$9:D64))&gt;0,$AA$10,0)</f>
        <v>0</v>
      </c>
      <c r="E65" s="255">
        <f>ROUND(((P$9-SUM(C$9:C64))*P$14/100)/12,0)</f>
        <v>0</v>
      </c>
      <c r="F65" s="256">
        <f t="shared" si="1"/>
        <v>0</v>
      </c>
      <c r="G65" s="618"/>
      <c r="H65" s="619"/>
      <c r="I65" s="257"/>
      <c r="J65" s="257"/>
      <c r="K65" s="257"/>
      <c r="L65" s="257"/>
      <c r="M65" s="258">
        <f t="shared" si="2"/>
        <v>0</v>
      </c>
      <c r="N65" s="265"/>
      <c r="X65" s="201"/>
      <c r="Y65" s="201"/>
      <c r="Z65" s="201"/>
      <c r="AA65" s="224"/>
    </row>
    <row r="66" spans="1:27" s="225" customFormat="1" ht="18" customHeight="1">
      <c r="A66" s="251">
        <f t="shared" si="3"/>
        <v>0</v>
      </c>
      <c r="B66" s="252">
        <f t="shared" si="0"/>
        <v>0</v>
      </c>
      <c r="C66" s="253">
        <f>IF(($P$9-SUM($C$9:C65))&gt;0,$AA$9,0)</f>
        <v>0</v>
      </c>
      <c r="D66" s="254">
        <f>IF(($P$10-SUM($D$9:D65))&gt;0,$AA$10,0)</f>
        <v>0</v>
      </c>
      <c r="E66" s="255">
        <f>ROUND(((P$9-SUM(C$9:C65))*P$14/100)/12,0)</f>
        <v>0</v>
      </c>
      <c r="F66" s="256">
        <f t="shared" si="1"/>
        <v>0</v>
      </c>
      <c r="G66" s="266" t="s">
        <v>105</v>
      </c>
      <c r="H66" s="267">
        <f>SUM(F57:F68)</f>
        <v>0</v>
      </c>
      <c r="I66" s="257"/>
      <c r="J66" s="257"/>
      <c r="K66" s="257"/>
      <c r="L66" s="257"/>
      <c r="M66" s="258">
        <f t="shared" si="2"/>
        <v>0</v>
      </c>
      <c r="N66" s="265"/>
      <c r="X66" s="201"/>
      <c r="Y66" s="201"/>
      <c r="Z66" s="201"/>
      <c r="AA66" s="224"/>
    </row>
    <row r="67" spans="1:27" s="225" customFormat="1" ht="18" customHeight="1">
      <c r="A67" s="251">
        <f t="shared" si="3"/>
        <v>0</v>
      </c>
      <c r="B67" s="252">
        <f t="shared" si="0"/>
        <v>0</v>
      </c>
      <c r="C67" s="253">
        <f>IF(($P$9-SUM($C$9:C66))&gt;0,$AA$9,0)</f>
        <v>0</v>
      </c>
      <c r="D67" s="254">
        <f>IF(($P$10-SUM($D$9:D66))&gt;0,$AA$10,0)</f>
        <v>0</v>
      </c>
      <c r="E67" s="255">
        <f>ROUND(((P$9-SUM(C$9:C66))*P$14/100)/12,0)</f>
        <v>0</v>
      </c>
      <c r="F67" s="256">
        <f t="shared" si="1"/>
        <v>0</v>
      </c>
      <c r="G67" s="270" t="s">
        <v>117</v>
      </c>
      <c r="H67" s="271">
        <f>SUM(B57:B68)</f>
        <v>0</v>
      </c>
      <c r="I67" s="257"/>
      <c r="J67" s="257"/>
      <c r="K67" s="257"/>
      <c r="L67" s="257"/>
      <c r="M67" s="258">
        <f t="shared" si="2"/>
        <v>0</v>
      </c>
      <c r="N67" s="265"/>
      <c r="X67" s="201"/>
      <c r="Y67" s="201"/>
      <c r="Z67" s="201"/>
      <c r="AA67" s="224"/>
    </row>
    <row r="68" spans="1:27" s="225" customFormat="1" ht="18" customHeight="1">
      <c r="A68" s="274">
        <f t="shared" si="3"/>
        <v>0</v>
      </c>
      <c r="B68" s="275">
        <f t="shared" si="0"/>
        <v>0</v>
      </c>
      <c r="C68" s="276">
        <f>IF(($P$9-SUM($C$9:C67))&gt;0,$AA$9,0)</f>
        <v>0</v>
      </c>
      <c r="D68" s="277">
        <f>IF(($P$10-SUM($D$9:D67))&gt;0,$AA$10,0)</f>
        <v>0</v>
      </c>
      <c r="E68" s="278">
        <f>ROUND(((P$9-SUM(C$9:C67))*P$14/100)/12,0)</f>
        <v>0</v>
      </c>
      <c r="F68" s="279">
        <f t="shared" si="1"/>
        <v>0</v>
      </c>
      <c r="G68" s="280" t="s">
        <v>119</v>
      </c>
      <c r="H68" s="281">
        <f>SUM(E57:E68)</f>
        <v>0</v>
      </c>
      <c r="I68" s="282"/>
      <c r="J68" s="282"/>
      <c r="K68" s="282"/>
      <c r="L68" s="282"/>
      <c r="M68" s="283">
        <f t="shared" si="2"/>
        <v>0</v>
      </c>
      <c r="N68" s="265"/>
      <c r="X68" s="201"/>
      <c r="Y68" s="201"/>
      <c r="Z68" s="201"/>
      <c r="AA68" s="224"/>
    </row>
    <row r="69" spans="1:27" s="225" customFormat="1" ht="18" customHeight="1">
      <c r="A69" s="239">
        <f t="shared" si="3"/>
        <v>0</v>
      </c>
      <c r="B69" s="240">
        <f t="shared" si="0"/>
        <v>0</v>
      </c>
      <c r="C69" s="241">
        <f>IF(($P$9-SUM($C$9:C68))&gt;0,$AA$9,0)</f>
        <v>0</v>
      </c>
      <c r="D69" s="242">
        <f>IF(($P$10-SUM($D$9:D68))&gt;0,$AA$10,0)</f>
        <v>0</v>
      </c>
      <c r="E69" s="284">
        <f>ROUND(((P$9-SUM(C$9:C68))*P$14/100)/12,0)</f>
        <v>0</v>
      </c>
      <c r="F69" s="244">
        <f t="shared" si="1"/>
        <v>0</v>
      </c>
      <c r="G69" s="616" t="s">
        <v>124</v>
      </c>
      <c r="H69" s="617"/>
      <c r="I69" s="245"/>
      <c r="J69" s="245"/>
      <c r="K69" s="245"/>
      <c r="L69" s="245"/>
      <c r="M69" s="247">
        <f t="shared" si="2"/>
        <v>0</v>
      </c>
      <c r="N69" s="265"/>
      <c r="X69" s="201"/>
      <c r="Y69" s="201"/>
      <c r="Z69" s="201"/>
      <c r="AA69" s="224"/>
    </row>
    <row r="70" spans="1:27" s="225" customFormat="1" ht="18" customHeight="1">
      <c r="A70" s="251">
        <f t="shared" si="3"/>
        <v>0</v>
      </c>
      <c r="B70" s="252">
        <f t="shared" si="0"/>
        <v>0</v>
      </c>
      <c r="C70" s="253">
        <f>IF(($P$9-SUM($C$9:C69))&gt;0,$AA$9,0)</f>
        <v>0</v>
      </c>
      <c r="D70" s="254">
        <f>IF(($P$10-SUM($D$9:D69))&gt;0,$AA$10,0)</f>
        <v>0</v>
      </c>
      <c r="E70" s="255">
        <f>ROUND(((P$9-SUM(C$9:C69))*P$14/100)/12,0)</f>
        <v>0</v>
      </c>
      <c r="F70" s="256">
        <f t="shared" si="1"/>
        <v>0</v>
      </c>
      <c r="G70" s="618"/>
      <c r="H70" s="619"/>
      <c r="I70" s="257"/>
      <c r="J70" s="257"/>
      <c r="K70" s="257"/>
      <c r="L70" s="257"/>
      <c r="M70" s="258">
        <f t="shared" si="2"/>
        <v>0</v>
      </c>
      <c r="N70" s="265"/>
      <c r="X70" s="201"/>
      <c r="Y70" s="201"/>
      <c r="Z70" s="201"/>
      <c r="AA70" s="224"/>
    </row>
    <row r="71" spans="1:27" s="225" customFormat="1" ht="18" customHeight="1">
      <c r="A71" s="251">
        <f t="shared" si="3"/>
        <v>0</v>
      </c>
      <c r="B71" s="252">
        <f t="shared" si="0"/>
        <v>0</v>
      </c>
      <c r="C71" s="253">
        <f>IF(($P$9-SUM($C$9:C70))&gt;0,$AA$9,0)</f>
        <v>0</v>
      </c>
      <c r="D71" s="254">
        <f>IF(($P$10-SUM($D$9:D70))&gt;0,$AA$10,0)</f>
        <v>0</v>
      </c>
      <c r="E71" s="255">
        <f>ROUND(((P$9-SUM(C$9:C70))*P$14/100)/12,0)</f>
        <v>0</v>
      </c>
      <c r="F71" s="256">
        <f t="shared" si="1"/>
        <v>0</v>
      </c>
      <c r="G71" s="618"/>
      <c r="H71" s="619"/>
      <c r="I71" s="257"/>
      <c r="J71" s="257"/>
      <c r="K71" s="257"/>
      <c r="L71" s="257"/>
      <c r="M71" s="258">
        <f t="shared" si="2"/>
        <v>0</v>
      </c>
      <c r="N71" s="265"/>
      <c r="X71" s="201"/>
      <c r="Y71" s="201"/>
      <c r="Z71" s="201"/>
      <c r="AA71" s="224"/>
    </row>
    <row r="72" spans="1:27" s="225" customFormat="1" ht="18" customHeight="1">
      <c r="A72" s="251">
        <f t="shared" si="3"/>
        <v>0</v>
      </c>
      <c r="B72" s="252">
        <f t="shared" si="0"/>
        <v>0</v>
      </c>
      <c r="C72" s="253">
        <f>IF(($P$9-SUM($C$9:C71))&gt;0,$AA$9,0)</f>
        <v>0</v>
      </c>
      <c r="D72" s="254">
        <f>IF(($P$10-SUM($D$9:D71))&gt;0,$AA$10,0)</f>
        <v>0</v>
      </c>
      <c r="E72" s="255">
        <f>ROUND(((P$9-SUM(C$9:C71))*P$14/100)/12,0)</f>
        <v>0</v>
      </c>
      <c r="F72" s="256">
        <f t="shared" si="1"/>
        <v>0</v>
      </c>
      <c r="G72" s="618"/>
      <c r="H72" s="619"/>
      <c r="I72" s="257"/>
      <c r="J72" s="257"/>
      <c r="K72" s="257"/>
      <c r="L72" s="257"/>
      <c r="M72" s="258">
        <f t="shared" si="2"/>
        <v>0</v>
      </c>
      <c r="N72" s="265"/>
      <c r="X72" s="201"/>
      <c r="Y72" s="201"/>
      <c r="Z72" s="201"/>
      <c r="AA72" s="224"/>
    </row>
    <row r="73" spans="1:27" s="225" customFormat="1" ht="18" customHeight="1">
      <c r="A73" s="251">
        <f t="shared" si="3"/>
        <v>0</v>
      </c>
      <c r="B73" s="252">
        <f t="shared" ref="B73:B136" si="6">SUM(C73:D73)</f>
        <v>0</v>
      </c>
      <c r="C73" s="253">
        <f>IF(($P$9-SUM($C$9:C72))&gt;0,$AA$9,0)</f>
        <v>0</v>
      </c>
      <c r="D73" s="254">
        <f>IF(($P$10-SUM($D$9:D72))&gt;0,$AA$10,0)</f>
        <v>0</v>
      </c>
      <c r="E73" s="255">
        <f>ROUND(((P$9-SUM(C$9:C72))*P$14/100)/12,0)</f>
        <v>0</v>
      </c>
      <c r="F73" s="256">
        <f t="shared" ref="F73:F128" si="7">B73+E73</f>
        <v>0</v>
      </c>
      <c r="G73" s="618"/>
      <c r="H73" s="619"/>
      <c r="I73" s="257"/>
      <c r="J73" s="257"/>
      <c r="K73" s="257"/>
      <c r="L73" s="257"/>
      <c r="M73" s="258">
        <f t="shared" ref="M73:M136" si="8">SUM(I73:L73)</f>
        <v>0</v>
      </c>
      <c r="N73" s="265"/>
      <c r="X73" s="201"/>
      <c r="Y73" s="201"/>
      <c r="Z73" s="201"/>
      <c r="AA73" s="224"/>
    </row>
    <row r="74" spans="1:27" s="225" customFormat="1" ht="18" customHeight="1">
      <c r="A74" s="251">
        <f t="shared" ref="A74:A137" si="9">IF(F74&gt;0,A73+1,0)</f>
        <v>0</v>
      </c>
      <c r="B74" s="252">
        <f t="shared" si="6"/>
        <v>0</v>
      </c>
      <c r="C74" s="253">
        <f>IF(($P$9-SUM($C$9:C73))&gt;0,$AA$9,0)</f>
        <v>0</v>
      </c>
      <c r="D74" s="254">
        <f>IF(($P$10-SUM($D$9:D73))&gt;0,$AA$10,0)</f>
        <v>0</v>
      </c>
      <c r="E74" s="255">
        <f>ROUND(((P$9-SUM(C$9:C73))*P$14/100)/12,0)</f>
        <v>0</v>
      </c>
      <c r="F74" s="256">
        <f t="shared" si="7"/>
        <v>0</v>
      </c>
      <c r="G74" s="618"/>
      <c r="H74" s="619"/>
      <c r="I74" s="257"/>
      <c r="J74" s="257"/>
      <c r="K74" s="257"/>
      <c r="L74" s="257"/>
      <c r="M74" s="258">
        <f t="shared" si="8"/>
        <v>0</v>
      </c>
      <c r="N74" s="265"/>
      <c r="X74" s="201"/>
      <c r="Y74" s="201"/>
      <c r="Z74" s="201"/>
      <c r="AA74" s="224"/>
    </row>
    <row r="75" spans="1:27" s="225" customFormat="1" ht="18" customHeight="1">
      <c r="A75" s="251">
        <f t="shared" si="9"/>
        <v>0</v>
      </c>
      <c r="B75" s="252">
        <f t="shared" si="6"/>
        <v>0</v>
      </c>
      <c r="C75" s="253">
        <f>IF(($P$9-SUM($C$9:C74))&gt;0,$AA$9,0)</f>
        <v>0</v>
      </c>
      <c r="D75" s="254">
        <f>IF(($P$10-SUM($D$9:D74))&gt;0,$AA$10,0)</f>
        <v>0</v>
      </c>
      <c r="E75" s="255">
        <f>ROUND(((P$9-SUM(C$9:C74))*P$14/100)/12,0)</f>
        <v>0</v>
      </c>
      <c r="F75" s="256">
        <f t="shared" si="7"/>
        <v>0</v>
      </c>
      <c r="G75" s="618"/>
      <c r="H75" s="619"/>
      <c r="I75" s="257"/>
      <c r="J75" s="257"/>
      <c r="K75" s="257"/>
      <c r="L75" s="257"/>
      <c r="M75" s="258">
        <f t="shared" si="8"/>
        <v>0</v>
      </c>
      <c r="N75" s="265"/>
      <c r="X75" s="201"/>
      <c r="Y75" s="201"/>
      <c r="Z75" s="201"/>
      <c r="AA75" s="224"/>
    </row>
    <row r="76" spans="1:27" s="225" customFormat="1" ht="18" customHeight="1">
      <c r="A76" s="251">
        <f t="shared" si="9"/>
        <v>0</v>
      </c>
      <c r="B76" s="252">
        <f t="shared" si="6"/>
        <v>0</v>
      </c>
      <c r="C76" s="253">
        <f>IF(($P$9-SUM($C$9:C75))&gt;0,$AA$9,0)</f>
        <v>0</v>
      </c>
      <c r="D76" s="254">
        <f>IF(($P$10-SUM($D$9:D75))&gt;0,$AA$10,0)</f>
        <v>0</v>
      </c>
      <c r="E76" s="255">
        <f>ROUND(((P$9-SUM(C$9:C75))*P$14/100)/12,0)</f>
        <v>0</v>
      </c>
      <c r="F76" s="256">
        <f t="shared" si="7"/>
        <v>0</v>
      </c>
      <c r="G76" s="618"/>
      <c r="H76" s="619"/>
      <c r="I76" s="257"/>
      <c r="J76" s="257"/>
      <c r="K76" s="257"/>
      <c r="L76" s="257"/>
      <c r="M76" s="258">
        <f t="shared" si="8"/>
        <v>0</v>
      </c>
      <c r="N76" s="265"/>
      <c r="X76" s="201"/>
      <c r="Y76" s="201"/>
      <c r="Z76" s="201"/>
      <c r="AA76" s="224"/>
    </row>
    <row r="77" spans="1:27" s="225" customFormat="1" ht="18" customHeight="1">
      <c r="A77" s="251">
        <f t="shared" si="9"/>
        <v>0</v>
      </c>
      <c r="B77" s="252">
        <f t="shared" si="6"/>
        <v>0</v>
      </c>
      <c r="C77" s="253">
        <f>IF(($P$9-SUM($C$9:C76))&gt;0,$AA$9,0)</f>
        <v>0</v>
      </c>
      <c r="D77" s="254">
        <f>IF(($P$10-SUM($D$9:D76))&gt;0,$AA$10,0)</f>
        <v>0</v>
      </c>
      <c r="E77" s="255">
        <f>ROUND(((P$9-SUM(C$9:C76))*P$14/100)/12,0)</f>
        <v>0</v>
      </c>
      <c r="F77" s="256">
        <f t="shared" si="7"/>
        <v>0</v>
      </c>
      <c r="G77" s="618"/>
      <c r="H77" s="619"/>
      <c r="I77" s="257"/>
      <c r="J77" s="257"/>
      <c r="K77" s="257"/>
      <c r="L77" s="257"/>
      <c r="M77" s="258">
        <f t="shared" si="8"/>
        <v>0</v>
      </c>
      <c r="N77" s="265"/>
      <c r="X77" s="201"/>
      <c r="Y77" s="201"/>
      <c r="Z77" s="201"/>
      <c r="AA77" s="224"/>
    </row>
    <row r="78" spans="1:27" s="225" customFormat="1" ht="18" customHeight="1">
      <c r="A78" s="251">
        <f t="shared" si="9"/>
        <v>0</v>
      </c>
      <c r="B78" s="252">
        <f t="shared" si="6"/>
        <v>0</v>
      </c>
      <c r="C78" s="253">
        <f>IF(($P$9-SUM($C$9:C77))&gt;0,$AA$9,0)</f>
        <v>0</v>
      </c>
      <c r="D78" s="254">
        <f>IF(($P$10-SUM($D$9:D77))&gt;0,$AA$10,0)</f>
        <v>0</v>
      </c>
      <c r="E78" s="255">
        <f>ROUND(((P$9-SUM(C$9:C77))*P$14/100)/12,0)</f>
        <v>0</v>
      </c>
      <c r="F78" s="256">
        <f t="shared" si="7"/>
        <v>0</v>
      </c>
      <c r="G78" s="266" t="s">
        <v>105</v>
      </c>
      <c r="H78" s="267">
        <f>SUM(F69:F80)</f>
        <v>0</v>
      </c>
      <c r="I78" s="257"/>
      <c r="J78" s="257"/>
      <c r="K78" s="257"/>
      <c r="L78" s="257"/>
      <c r="M78" s="258">
        <f t="shared" si="8"/>
        <v>0</v>
      </c>
      <c r="N78" s="265"/>
      <c r="X78" s="201"/>
      <c r="Y78" s="201"/>
      <c r="Z78" s="201"/>
      <c r="AA78" s="224"/>
    </row>
    <row r="79" spans="1:27" s="225" customFormat="1" ht="18" customHeight="1">
      <c r="A79" s="251">
        <f t="shared" si="9"/>
        <v>0</v>
      </c>
      <c r="B79" s="252">
        <f t="shared" si="6"/>
        <v>0</v>
      </c>
      <c r="C79" s="253">
        <f>IF(($P$9-SUM($C$9:C78))&gt;0,$AA$9,0)</f>
        <v>0</v>
      </c>
      <c r="D79" s="254">
        <f>IF(($P$10-SUM($D$9:D78))&gt;0,$AA$10,0)</f>
        <v>0</v>
      </c>
      <c r="E79" s="255">
        <f>ROUND(((P$9-SUM(C$9:C78))*P$14/100)/12,0)</f>
        <v>0</v>
      </c>
      <c r="F79" s="256">
        <f t="shared" si="7"/>
        <v>0</v>
      </c>
      <c r="G79" s="270" t="s">
        <v>117</v>
      </c>
      <c r="H79" s="271">
        <f>SUM(B69:B80)</f>
        <v>0</v>
      </c>
      <c r="I79" s="257"/>
      <c r="J79" s="257"/>
      <c r="K79" s="257"/>
      <c r="L79" s="257"/>
      <c r="M79" s="258">
        <f t="shared" si="8"/>
        <v>0</v>
      </c>
      <c r="N79" s="265"/>
      <c r="X79" s="201"/>
      <c r="Y79" s="201"/>
      <c r="Z79" s="201"/>
      <c r="AA79" s="224"/>
    </row>
    <row r="80" spans="1:27" s="225" customFormat="1" ht="18" customHeight="1">
      <c r="A80" s="274">
        <f t="shared" si="9"/>
        <v>0</v>
      </c>
      <c r="B80" s="275">
        <f t="shared" si="6"/>
        <v>0</v>
      </c>
      <c r="C80" s="276">
        <f>IF(($P$9-SUM($C$9:C79))&gt;0,$AA$9,0)</f>
        <v>0</v>
      </c>
      <c r="D80" s="277">
        <f>IF(($P$10-SUM($D$9:D79))&gt;0,$AA$10,0)</f>
        <v>0</v>
      </c>
      <c r="E80" s="278">
        <f>ROUND(((P$9-SUM(C$9:C79))*P$14/100)/12,0)</f>
        <v>0</v>
      </c>
      <c r="F80" s="279">
        <f t="shared" si="7"/>
        <v>0</v>
      </c>
      <c r="G80" s="280" t="s">
        <v>119</v>
      </c>
      <c r="H80" s="281">
        <f>SUM(E69:E80)</f>
        <v>0</v>
      </c>
      <c r="I80" s="282"/>
      <c r="J80" s="282"/>
      <c r="K80" s="282"/>
      <c r="L80" s="282"/>
      <c r="M80" s="283">
        <f t="shared" si="8"/>
        <v>0</v>
      </c>
      <c r="N80" s="265"/>
      <c r="X80" s="201"/>
      <c r="Y80" s="201"/>
      <c r="Z80" s="201"/>
      <c r="AA80" s="224"/>
    </row>
    <row r="81" spans="1:27" s="225" customFormat="1" ht="18" customHeight="1">
      <c r="A81" s="239">
        <f t="shared" si="9"/>
        <v>0</v>
      </c>
      <c r="B81" s="240">
        <f t="shared" si="6"/>
        <v>0</v>
      </c>
      <c r="C81" s="241">
        <f>IF(($P$9-SUM($C$9:C80))&gt;0,$AA$9,0)</f>
        <v>0</v>
      </c>
      <c r="D81" s="242">
        <f>IF(($P$10-SUM($D$9:D80))&gt;0,$AA$10,0)</f>
        <v>0</v>
      </c>
      <c r="E81" s="284">
        <f>ROUND(((P$9-SUM(C$9:C80))*P$14/100)/12,0)</f>
        <v>0</v>
      </c>
      <c r="F81" s="244">
        <f t="shared" si="7"/>
        <v>0</v>
      </c>
      <c r="G81" s="616" t="s">
        <v>125</v>
      </c>
      <c r="H81" s="617"/>
      <c r="I81" s="245"/>
      <c r="J81" s="245"/>
      <c r="K81" s="245"/>
      <c r="L81" s="245"/>
      <c r="M81" s="247">
        <f t="shared" si="8"/>
        <v>0</v>
      </c>
      <c r="N81" s="265"/>
      <c r="X81" s="201"/>
      <c r="Y81" s="201"/>
      <c r="Z81" s="201"/>
      <c r="AA81" s="224"/>
    </row>
    <row r="82" spans="1:27" s="225" customFormat="1" ht="18" customHeight="1">
      <c r="A82" s="251">
        <f t="shared" si="9"/>
        <v>0</v>
      </c>
      <c r="B82" s="252">
        <f t="shared" si="6"/>
        <v>0</v>
      </c>
      <c r="C82" s="253">
        <f>IF(($P$9-SUM($C$9:C81))&gt;0,$AA$9,0)</f>
        <v>0</v>
      </c>
      <c r="D82" s="254">
        <f>IF(($P$10-SUM($D$9:D81))&gt;0,$AA$10,0)</f>
        <v>0</v>
      </c>
      <c r="E82" s="255">
        <f>ROUND(((P$9-SUM(C$9:C81))*P$14/100)/12,0)</f>
        <v>0</v>
      </c>
      <c r="F82" s="256">
        <f t="shared" si="7"/>
        <v>0</v>
      </c>
      <c r="G82" s="618"/>
      <c r="H82" s="619"/>
      <c r="I82" s="257"/>
      <c r="J82" s="257"/>
      <c r="K82" s="257"/>
      <c r="L82" s="257"/>
      <c r="M82" s="258">
        <f t="shared" si="8"/>
        <v>0</v>
      </c>
      <c r="N82" s="265"/>
      <c r="X82" s="201"/>
      <c r="Y82" s="201"/>
      <c r="Z82" s="201"/>
      <c r="AA82" s="224"/>
    </row>
    <row r="83" spans="1:27" s="225" customFormat="1" ht="18" customHeight="1">
      <c r="A83" s="251">
        <f t="shared" si="9"/>
        <v>0</v>
      </c>
      <c r="B83" s="252">
        <f t="shared" si="6"/>
        <v>0</v>
      </c>
      <c r="C83" s="253">
        <f>IF(($P$9-SUM($C$9:C82))&gt;0,$AA$9,0)</f>
        <v>0</v>
      </c>
      <c r="D83" s="254">
        <f>IF(($P$10-SUM($D$9:D82))&gt;0,$AA$10,0)</f>
        <v>0</v>
      </c>
      <c r="E83" s="255">
        <f>ROUND(((P$9-SUM(C$9:C82))*P$14/100)/12,0)</f>
        <v>0</v>
      </c>
      <c r="F83" s="256">
        <f t="shared" si="7"/>
        <v>0</v>
      </c>
      <c r="G83" s="618"/>
      <c r="H83" s="619"/>
      <c r="I83" s="257"/>
      <c r="J83" s="257"/>
      <c r="K83" s="257"/>
      <c r="L83" s="257"/>
      <c r="M83" s="258">
        <f t="shared" si="8"/>
        <v>0</v>
      </c>
      <c r="N83" s="265"/>
      <c r="X83" s="201"/>
      <c r="Y83" s="201"/>
      <c r="Z83" s="201"/>
      <c r="AA83" s="224"/>
    </row>
    <row r="84" spans="1:27" s="225" customFormat="1" ht="18" customHeight="1">
      <c r="A84" s="251">
        <f t="shared" si="9"/>
        <v>0</v>
      </c>
      <c r="B84" s="252">
        <f t="shared" si="6"/>
        <v>0</v>
      </c>
      <c r="C84" s="253">
        <f>IF(($P$9-SUM($C$9:C83))&gt;0,$AA$9,0)</f>
        <v>0</v>
      </c>
      <c r="D84" s="254">
        <f>IF(($P$10-SUM($D$9:D83))&gt;0,$AA$10,0)</f>
        <v>0</v>
      </c>
      <c r="E84" s="255">
        <f>ROUND(((P$9-SUM(C$9:C83))*P$14/100)/12,0)</f>
        <v>0</v>
      </c>
      <c r="F84" s="256">
        <f t="shared" si="7"/>
        <v>0</v>
      </c>
      <c r="G84" s="618"/>
      <c r="H84" s="619"/>
      <c r="I84" s="257"/>
      <c r="J84" s="257"/>
      <c r="K84" s="257"/>
      <c r="L84" s="257"/>
      <c r="M84" s="258">
        <f t="shared" si="8"/>
        <v>0</v>
      </c>
      <c r="N84" s="265"/>
      <c r="X84" s="201"/>
      <c r="Y84" s="201"/>
      <c r="Z84" s="201"/>
      <c r="AA84" s="224"/>
    </row>
    <row r="85" spans="1:27" s="225" customFormat="1" ht="18" customHeight="1">
      <c r="A85" s="251">
        <f t="shared" si="9"/>
        <v>0</v>
      </c>
      <c r="B85" s="252">
        <f t="shared" si="6"/>
        <v>0</v>
      </c>
      <c r="C85" s="253">
        <f>IF(($P$9-SUM($C$9:C84))&gt;0,$AA$9,0)</f>
        <v>0</v>
      </c>
      <c r="D85" s="254">
        <f>IF(($P$10-SUM($D$9:D84))&gt;0,$AA$10,0)</f>
        <v>0</v>
      </c>
      <c r="E85" s="255">
        <f>ROUND(((P$9-SUM(C$9:C84))*P$14/100)/12,0)</f>
        <v>0</v>
      </c>
      <c r="F85" s="256">
        <f t="shared" si="7"/>
        <v>0</v>
      </c>
      <c r="G85" s="618"/>
      <c r="H85" s="619"/>
      <c r="I85" s="257"/>
      <c r="J85" s="257"/>
      <c r="K85" s="257"/>
      <c r="L85" s="257"/>
      <c r="M85" s="258">
        <f t="shared" si="8"/>
        <v>0</v>
      </c>
      <c r="N85" s="265"/>
      <c r="X85" s="201"/>
      <c r="Y85" s="201"/>
      <c r="Z85" s="201"/>
      <c r="AA85" s="224"/>
    </row>
    <row r="86" spans="1:27" s="225" customFormat="1" ht="18" customHeight="1">
      <c r="A86" s="251">
        <f t="shared" si="9"/>
        <v>0</v>
      </c>
      <c r="B86" s="252">
        <f t="shared" si="6"/>
        <v>0</v>
      </c>
      <c r="C86" s="253">
        <f>IF(($P$9-SUM($C$9:C85))&gt;0,$AA$9,0)</f>
        <v>0</v>
      </c>
      <c r="D86" s="254">
        <f>IF(($P$10-SUM($D$9:D85))&gt;0,$AA$10,0)</f>
        <v>0</v>
      </c>
      <c r="E86" s="255">
        <f>ROUND(((P$9-SUM(C$9:C85))*P$14/100)/12,0)</f>
        <v>0</v>
      </c>
      <c r="F86" s="256">
        <f t="shared" si="7"/>
        <v>0</v>
      </c>
      <c r="G86" s="618"/>
      <c r="H86" s="619"/>
      <c r="I86" s="257"/>
      <c r="J86" s="257"/>
      <c r="K86" s="257"/>
      <c r="L86" s="257"/>
      <c r="M86" s="258">
        <f t="shared" si="8"/>
        <v>0</v>
      </c>
      <c r="N86" s="265"/>
      <c r="X86" s="201"/>
      <c r="Y86" s="201"/>
      <c r="Z86" s="201"/>
      <c r="AA86" s="224"/>
    </row>
    <row r="87" spans="1:27" s="225" customFormat="1" ht="18" customHeight="1">
      <c r="A87" s="251">
        <f t="shared" si="9"/>
        <v>0</v>
      </c>
      <c r="B87" s="252">
        <f t="shared" si="6"/>
        <v>0</v>
      </c>
      <c r="C87" s="253">
        <f>IF(($P$9-SUM($C$9:C86))&gt;0,$AA$9,0)</f>
        <v>0</v>
      </c>
      <c r="D87" s="254">
        <f>IF(($P$10-SUM($D$9:D86))&gt;0,$AA$10,0)</f>
        <v>0</v>
      </c>
      <c r="E87" s="255">
        <f>ROUND(((P$9-SUM(C$9:C86))*P$14/100)/12,0)</f>
        <v>0</v>
      </c>
      <c r="F87" s="256">
        <f t="shared" si="7"/>
        <v>0</v>
      </c>
      <c r="G87" s="618"/>
      <c r="H87" s="619"/>
      <c r="I87" s="257"/>
      <c r="J87" s="257"/>
      <c r="K87" s="257"/>
      <c r="L87" s="257"/>
      <c r="M87" s="258">
        <f t="shared" si="8"/>
        <v>0</v>
      </c>
      <c r="N87" s="265"/>
      <c r="X87" s="201"/>
      <c r="Y87" s="201"/>
      <c r="Z87" s="201"/>
      <c r="AA87" s="224"/>
    </row>
    <row r="88" spans="1:27" s="225" customFormat="1" ht="18" customHeight="1">
      <c r="A88" s="251">
        <f t="shared" si="9"/>
        <v>0</v>
      </c>
      <c r="B88" s="252">
        <f t="shared" si="6"/>
        <v>0</v>
      </c>
      <c r="C88" s="253">
        <f>IF(($P$9-SUM($C$9:C87))&gt;0,$AA$9,0)</f>
        <v>0</v>
      </c>
      <c r="D88" s="254">
        <f>IF(($P$10-SUM($D$9:D87))&gt;0,$AA$10,0)</f>
        <v>0</v>
      </c>
      <c r="E88" s="255">
        <f>ROUND(((P$9-SUM(C$9:C87))*P$14/100)/12,0)</f>
        <v>0</v>
      </c>
      <c r="F88" s="256">
        <f t="shared" si="7"/>
        <v>0</v>
      </c>
      <c r="G88" s="618"/>
      <c r="H88" s="619"/>
      <c r="I88" s="257"/>
      <c r="J88" s="257"/>
      <c r="K88" s="257"/>
      <c r="L88" s="257"/>
      <c r="M88" s="258">
        <f t="shared" si="8"/>
        <v>0</v>
      </c>
      <c r="N88" s="265"/>
      <c r="X88" s="201"/>
      <c r="Y88" s="201"/>
      <c r="Z88" s="201"/>
      <c r="AA88" s="224"/>
    </row>
    <row r="89" spans="1:27" s="225" customFormat="1" ht="18" customHeight="1">
      <c r="A89" s="251">
        <f t="shared" si="9"/>
        <v>0</v>
      </c>
      <c r="B89" s="252">
        <f t="shared" si="6"/>
        <v>0</v>
      </c>
      <c r="C89" s="253">
        <f>IF(($P$9-SUM($C$9:C88))&gt;0,$AA$9,0)</f>
        <v>0</v>
      </c>
      <c r="D89" s="254">
        <f>IF(($P$10-SUM($D$9:D88))&gt;0,$AA$10,0)</f>
        <v>0</v>
      </c>
      <c r="E89" s="255">
        <f>ROUND(((P$9-SUM(C$9:C88))*P$14/100)/12,0)</f>
        <v>0</v>
      </c>
      <c r="F89" s="256">
        <f t="shared" si="7"/>
        <v>0</v>
      </c>
      <c r="G89" s="618"/>
      <c r="H89" s="619"/>
      <c r="I89" s="257"/>
      <c r="J89" s="257"/>
      <c r="K89" s="257"/>
      <c r="L89" s="257"/>
      <c r="M89" s="258">
        <f t="shared" si="8"/>
        <v>0</v>
      </c>
      <c r="N89" s="265"/>
      <c r="X89" s="201"/>
      <c r="Y89" s="201"/>
      <c r="Z89" s="201"/>
      <c r="AA89" s="224"/>
    </row>
    <row r="90" spans="1:27" s="225" customFormat="1" ht="18" customHeight="1">
      <c r="A90" s="251">
        <f t="shared" si="9"/>
        <v>0</v>
      </c>
      <c r="B90" s="252">
        <f t="shared" si="6"/>
        <v>0</v>
      </c>
      <c r="C90" s="253">
        <f>IF(($P$9-SUM($C$9:C89))&gt;0,$AA$9,0)</f>
        <v>0</v>
      </c>
      <c r="D90" s="254">
        <f>IF(($P$10-SUM($D$9:D89))&gt;0,$AA$10,0)</f>
        <v>0</v>
      </c>
      <c r="E90" s="255">
        <f>ROUND(((P$9-SUM(C$9:C89))*P$14/100)/12,0)</f>
        <v>0</v>
      </c>
      <c r="F90" s="256">
        <f t="shared" si="7"/>
        <v>0</v>
      </c>
      <c r="G90" s="266" t="s">
        <v>105</v>
      </c>
      <c r="H90" s="267">
        <f>SUM(F81:F92)</f>
        <v>0</v>
      </c>
      <c r="I90" s="257"/>
      <c r="J90" s="257"/>
      <c r="K90" s="257"/>
      <c r="L90" s="257"/>
      <c r="M90" s="258">
        <f t="shared" si="8"/>
        <v>0</v>
      </c>
      <c r="N90" s="265"/>
      <c r="X90" s="201"/>
      <c r="Y90" s="201"/>
      <c r="Z90" s="201"/>
      <c r="AA90" s="224"/>
    </row>
    <row r="91" spans="1:27" s="225" customFormat="1" ht="18" customHeight="1">
      <c r="A91" s="251">
        <f t="shared" si="9"/>
        <v>0</v>
      </c>
      <c r="B91" s="252">
        <f t="shared" si="6"/>
        <v>0</v>
      </c>
      <c r="C91" s="253">
        <f>IF(($P$9-SUM($C$9:C90))&gt;0,$AA$9,0)</f>
        <v>0</v>
      </c>
      <c r="D91" s="254">
        <f>IF(($P$10-SUM($D$9:D90))&gt;0,$AA$10,0)</f>
        <v>0</v>
      </c>
      <c r="E91" s="255">
        <f>ROUND(((P$9-SUM(C$9:C90))*P$14/100)/12,0)</f>
        <v>0</v>
      </c>
      <c r="F91" s="256">
        <f t="shared" si="7"/>
        <v>0</v>
      </c>
      <c r="G91" s="270" t="s">
        <v>117</v>
      </c>
      <c r="H91" s="271">
        <f>SUM(B81:B92)</f>
        <v>0</v>
      </c>
      <c r="I91" s="257"/>
      <c r="J91" s="257"/>
      <c r="K91" s="257"/>
      <c r="L91" s="257"/>
      <c r="M91" s="258">
        <f t="shared" si="8"/>
        <v>0</v>
      </c>
      <c r="N91" s="265"/>
      <c r="X91" s="201"/>
      <c r="Y91" s="201"/>
      <c r="Z91" s="201"/>
      <c r="AA91" s="224"/>
    </row>
    <row r="92" spans="1:27" s="225" customFormat="1" ht="18" customHeight="1">
      <c r="A92" s="274">
        <f t="shared" si="9"/>
        <v>0</v>
      </c>
      <c r="B92" s="275">
        <f t="shared" si="6"/>
        <v>0</v>
      </c>
      <c r="C92" s="276">
        <f>IF(($P$9-SUM($C$9:C91))&gt;0,$AA$9,0)</f>
        <v>0</v>
      </c>
      <c r="D92" s="277">
        <f>IF(($P$10-SUM($D$9:D91))&gt;0,$AA$10,0)</f>
        <v>0</v>
      </c>
      <c r="E92" s="278">
        <f>ROUND(((P$9-SUM(C$9:C91))*P$14/100)/12,0)</f>
        <v>0</v>
      </c>
      <c r="F92" s="279">
        <f t="shared" si="7"/>
        <v>0</v>
      </c>
      <c r="G92" s="280" t="s">
        <v>119</v>
      </c>
      <c r="H92" s="281">
        <f>SUM(E81:E92)</f>
        <v>0</v>
      </c>
      <c r="I92" s="282"/>
      <c r="J92" s="282"/>
      <c r="K92" s="282"/>
      <c r="L92" s="282"/>
      <c r="M92" s="283">
        <f t="shared" si="8"/>
        <v>0</v>
      </c>
      <c r="N92" s="265"/>
      <c r="X92" s="201"/>
      <c r="Y92" s="201"/>
      <c r="Z92" s="201"/>
      <c r="AA92" s="224"/>
    </row>
    <row r="93" spans="1:27" s="225" customFormat="1" ht="18" customHeight="1">
      <c r="A93" s="239">
        <f t="shared" si="9"/>
        <v>0</v>
      </c>
      <c r="B93" s="240">
        <f t="shared" si="6"/>
        <v>0</v>
      </c>
      <c r="C93" s="241">
        <f>IF(($P$9-SUM($C$9:C92))&gt;0,$AA$9,0)</f>
        <v>0</v>
      </c>
      <c r="D93" s="242">
        <f>IF(($P$10-SUM($D$9:D92))&gt;0,$AA$10,0)</f>
        <v>0</v>
      </c>
      <c r="E93" s="284">
        <f>ROUND(((P$9-SUM(C$9:C92))*P$14/100)/12,0)</f>
        <v>0</v>
      </c>
      <c r="F93" s="244">
        <f t="shared" si="7"/>
        <v>0</v>
      </c>
      <c r="G93" s="616" t="s">
        <v>126</v>
      </c>
      <c r="H93" s="617"/>
      <c r="I93" s="245"/>
      <c r="J93" s="245"/>
      <c r="K93" s="245"/>
      <c r="L93" s="245"/>
      <c r="M93" s="247">
        <f t="shared" si="8"/>
        <v>0</v>
      </c>
      <c r="N93" s="265"/>
      <c r="X93" s="201"/>
      <c r="Y93" s="201"/>
      <c r="Z93" s="201"/>
      <c r="AA93" s="224"/>
    </row>
    <row r="94" spans="1:27" s="225" customFormat="1" ht="18" customHeight="1">
      <c r="A94" s="251">
        <f t="shared" si="9"/>
        <v>0</v>
      </c>
      <c r="B94" s="252">
        <f t="shared" si="6"/>
        <v>0</v>
      </c>
      <c r="C94" s="253">
        <f>IF(($P$9-SUM($C$9:C93))&gt;0,$AA$9,0)</f>
        <v>0</v>
      </c>
      <c r="D94" s="254">
        <f>IF(($P$10-SUM($D$9:D93))&gt;0,$AA$10,0)</f>
        <v>0</v>
      </c>
      <c r="E94" s="255">
        <f>ROUND(((P$9-SUM(C$9:C93))*P$14/100)/12,0)</f>
        <v>0</v>
      </c>
      <c r="F94" s="256">
        <f t="shared" si="7"/>
        <v>0</v>
      </c>
      <c r="G94" s="618"/>
      <c r="H94" s="619"/>
      <c r="I94" s="257"/>
      <c r="J94" s="257"/>
      <c r="K94" s="257"/>
      <c r="L94" s="257"/>
      <c r="M94" s="258">
        <f t="shared" si="8"/>
        <v>0</v>
      </c>
      <c r="N94" s="265"/>
      <c r="X94" s="201"/>
      <c r="Y94" s="201"/>
      <c r="Z94" s="201"/>
      <c r="AA94" s="224"/>
    </row>
    <row r="95" spans="1:27" s="225" customFormat="1" ht="18" customHeight="1">
      <c r="A95" s="251">
        <f t="shared" si="9"/>
        <v>0</v>
      </c>
      <c r="B95" s="252">
        <f t="shared" si="6"/>
        <v>0</v>
      </c>
      <c r="C95" s="253">
        <f>IF(($P$9-SUM($C$9:C94))&gt;0,$AA$9,0)</f>
        <v>0</v>
      </c>
      <c r="D95" s="254">
        <f>IF(($P$10-SUM($D$9:D94))&gt;0,$AA$10,0)</f>
        <v>0</v>
      </c>
      <c r="E95" s="255">
        <f>ROUND(((P$9-SUM(C$9:C94))*P$14/100)/12,0)</f>
        <v>0</v>
      </c>
      <c r="F95" s="256">
        <f t="shared" si="7"/>
        <v>0</v>
      </c>
      <c r="G95" s="618"/>
      <c r="H95" s="619"/>
      <c r="I95" s="257"/>
      <c r="J95" s="257"/>
      <c r="K95" s="257"/>
      <c r="L95" s="257"/>
      <c r="M95" s="258">
        <f t="shared" si="8"/>
        <v>0</v>
      </c>
      <c r="N95" s="265"/>
      <c r="X95" s="201"/>
      <c r="Y95" s="201"/>
      <c r="Z95" s="201"/>
      <c r="AA95" s="224"/>
    </row>
    <row r="96" spans="1:27" s="225" customFormat="1" ht="18" customHeight="1">
      <c r="A96" s="251">
        <f t="shared" si="9"/>
        <v>0</v>
      </c>
      <c r="B96" s="252">
        <f t="shared" si="6"/>
        <v>0</v>
      </c>
      <c r="C96" s="253">
        <f>IF(($P$9-SUM($C$9:C95))&gt;0,$AA$9,0)</f>
        <v>0</v>
      </c>
      <c r="D96" s="254">
        <f>IF(($P$10-SUM($D$9:D95))&gt;0,$AA$10,0)</f>
        <v>0</v>
      </c>
      <c r="E96" s="255">
        <f>ROUND(((P$9-SUM(C$9:C95))*P$14/100)/12,0)</f>
        <v>0</v>
      </c>
      <c r="F96" s="256">
        <f t="shared" si="7"/>
        <v>0</v>
      </c>
      <c r="G96" s="618"/>
      <c r="H96" s="619"/>
      <c r="I96" s="257"/>
      <c r="J96" s="257"/>
      <c r="K96" s="257"/>
      <c r="L96" s="257"/>
      <c r="M96" s="258">
        <f t="shared" si="8"/>
        <v>0</v>
      </c>
      <c r="N96" s="265"/>
      <c r="X96" s="201"/>
      <c r="Y96" s="201"/>
      <c r="Z96" s="201"/>
      <c r="AA96" s="224"/>
    </row>
    <row r="97" spans="1:27" s="225" customFormat="1" ht="18" customHeight="1">
      <c r="A97" s="251">
        <f t="shared" si="9"/>
        <v>0</v>
      </c>
      <c r="B97" s="252">
        <f t="shared" si="6"/>
        <v>0</v>
      </c>
      <c r="C97" s="253">
        <f>IF(($P$9-SUM($C$9:C96))&gt;0,$AA$9,0)</f>
        <v>0</v>
      </c>
      <c r="D97" s="254">
        <f>IF(($P$10-SUM($D$9:D96))&gt;0,$AA$10,0)</f>
        <v>0</v>
      </c>
      <c r="E97" s="255">
        <f>ROUND(((P$9-SUM(C$9:C96))*P$14/100)/12,0)</f>
        <v>0</v>
      </c>
      <c r="F97" s="256">
        <f t="shared" si="7"/>
        <v>0</v>
      </c>
      <c r="G97" s="618"/>
      <c r="H97" s="619"/>
      <c r="I97" s="257"/>
      <c r="J97" s="257"/>
      <c r="K97" s="257"/>
      <c r="L97" s="257"/>
      <c r="M97" s="258">
        <f t="shared" si="8"/>
        <v>0</v>
      </c>
      <c r="N97" s="265"/>
      <c r="X97" s="201"/>
      <c r="Y97" s="201"/>
      <c r="Z97" s="201"/>
      <c r="AA97" s="224"/>
    </row>
    <row r="98" spans="1:27" s="225" customFormat="1" ht="18" customHeight="1">
      <c r="A98" s="251">
        <f t="shared" si="9"/>
        <v>0</v>
      </c>
      <c r="B98" s="252">
        <f t="shared" si="6"/>
        <v>0</v>
      </c>
      <c r="C98" s="253">
        <f>IF(($P$9-SUM($C$9:C97))&gt;0,$AA$9,0)</f>
        <v>0</v>
      </c>
      <c r="D98" s="254">
        <f>IF(($P$10-SUM($D$9:D97))&gt;0,$AA$10,0)</f>
        <v>0</v>
      </c>
      <c r="E98" s="255">
        <f>ROUND(((P$9-SUM(C$9:C97))*P$14/100)/12,0)</f>
        <v>0</v>
      </c>
      <c r="F98" s="256">
        <f t="shared" si="7"/>
        <v>0</v>
      </c>
      <c r="G98" s="618"/>
      <c r="H98" s="619"/>
      <c r="I98" s="257"/>
      <c r="J98" s="257"/>
      <c r="K98" s="257"/>
      <c r="L98" s="257"/>
      <c r="M98" s="258">
        <f t="shared" si="8"/>
        <v>0</v>
      </c>
      <c r="N98" s="265"/>
      <c r="X98" s="201"/>
      <c r="Y98" s="201"/>
      <c r="Z98" s="201"/>
      <c r="AA98" s="224"/>
    </row>
    <row r="99" spans="1:27" s="225" customFormat="1" ht="18" customHeight="1">
      <c r="A99" s="251">
        <f t="shared" si="9"/>
        <v>0</v>
      </c>
      <c r="B99" s="252">
        <f t="shared" si="6"/>
        <v>0</v>
      </c>
      <c r="C99" s="253">
        <f>IF(($P$9-SUM($C$9:C98))&gt;0,$AA$9,0)</f>
        <v>0</v>
      </c>
      <c r="D99" s="254">
        <f>IF(($P$10-SUM($D$9:D98))&gt;0,$AA$10,0)</f>
        <v>0</v>
      </c>
      <c r="E99" s="255">
        <f>ROUND(((P$9-SUM(C$9:C98))*P$14/100)/12,0)</f>
        <v>0</v>
      </c>
      <c r="F99" s="256">
        <f t="shared" si="7"/>
        <v>0</v>
      </c>
      <c r="G99" s="618"/>
      <c r="H99" s="619"/>
      <c r="I99" s="257"/>
      <c r="J99" s="257"/>
      <c r="K99" s="257"/>
      <c r="L99" s="257"/>
      <c r="M99" s="258">
        <f t="shared" si="8"/>
        <v>0</v>
      </c>
      <c r="N99" s="265"/>
      <c r="X99" s="201"/>
      <c r="Y99" s="201"/>
      <c r="Z99" s="201"/>
      <c r="AA99" s="224"/>
    </row>
    <row r="100" spans="1:27" s="225" customFormat="1" ht="18" customHeight="1">
      <c r="A100" s="251">
        <f t="shared" si="9"/>
        <v>0</v>
      </c>
      <c r="B100" s="252">
        <f t="shared" si="6"/>
        <v>0</v>
      </c>
      <c r="C100" s="253">
        <f>IF(($P$9-SUM($C$9:C99))&gt;0,$AA$9,0)</f>
        <v>0</v>
      </c>
      <c r="D100" s="254">
        <f>IF(($P$10-SUM($D$9:D99))&gt;0,$AA$10,0)</f>
        <v>0</v>
      </c>
      <c r="E100" s="255">
        <f>ROUND(((P$9-SUM(C$9:C99))*P$14/100)/12,0)</f>
        <v>0</v>
      </c>
      <c r="F100" s="256">
        <f t="shared" si="7"/>
        <v>0</v>
      </c>
      <c r="G100" s="618"/>
      <c r="H100" s="619"/>
      <c r="I100" s="257"/>
      <c r="J100" s="257"/>
      <c r="K100" s="257"/>
      <c r="L100" s="257"/>
      <c r="M100" s="258">
        <f t="shared" si="8"/>
        <v>0</v>
      </c>
      <c r="N100" s="265"/>
      <c r="X100" s="201"/>
      <c r="Y100" s="201"/>
      <c r="Z100" s="201"/>
      <c r="AA100" s="224"/>
    </row>
    <row r="101" spans="1:27" s="225" customFormat="1" ht="18" customHeight="1">
      <c r="A101" s="251">
        <f t="shared" si="9"/>
        <v>0</v>
      </c>
      <c r="B101" s="252">
        <f t="shared" si="6"/>
        <v>0</v>
      </c>
      <c r="C101" s="253">
        <f>IF(($P$9-SUM($C$9:C100))&gt;0,$AA$9,0)</f>
        <v>0</v>
      </c>
      <c r="D101" s="254">
        <f>IF(($P$10-SUM($D$9:D100))&gt;0,$AA$10,0)</f>
        <v>0</v>
      </c>
      <c r="E101" s="255">
        <f>ROUND(((P$9-SUM(C$9:C100))*P$14/100)/12,0)</f>
        <v>0</v>
      </c>
      <c r="F101" s="256">
        <f t="shared" si="7"/>
        <v>0</v>
      </c>
      <c r="G101" s="618"/>
      <c r="H101" s="619"/>
      <c r="I101" s="257"/>
      <c r="J101" s="257"/>
      <c r="K101" s="257"/>
      <c r="L101" s="257"/>
      <c r="M101" s="258">
        <f t="shared" si="8"/>
        <v>0</v>
      </c>
      <c r="N101" s="265"/>
      <c r="X101" s="201"/>
      <c r="Y101" s="201"/>
      <c r="Z101" s="201"/>
      <c r="AA101" s="224"/>
    </row>
    <row r="102" spans="1:27" s="225" customFormat="1" ht="18" customHeight="1">
      <c r="A102" s="251">
        <f t="shared" si="9"/>
        <v>0</v>
      </c>
      <c r="B102" s="252">
        <f t="shared" si="6"/>
        <v>0</v>
      </c>
      <c r="C102" s="253">
        <f>IF(($P$9-SUM($C$9:C101))&gt;0,$AA$9,0)</f>
        <v>0</v>
      </c>
      <c r="D102" s="254">
        <f>IF(($P$10-SUM($D$9:D101))&gt;0,$AA$10,0)</f>
        <v>0</v>
      </c>
      <c r="E102" s="255">
        <f>ROUND(((P$9-SUM(C$9:C101))*P$14/100)/12,0)</f>
        <v>0</v>
      </c>
      <c r="F102" s="256">
        <f t="shared" si="7"/>
        <v>0</v>
      </c>
      <c r="G102" s="266" t="s">
        <v>105</v>
      </c>
      <c r="H102" s="267">
        <f>SUM(F93:F104)</f>
        <v>0</v>
      </c>
      <c r="I102" s="257"/>
      <c r="J102" s="257"/>
      <c r="K102" s="257"/>
      <c r="L102" s="257"/>
      <c r="M102" s="258">
        <f t="shared" si="8"/>
        <v>0</v>
      </c>
      <c r="N102" s="265"/>
      <c r="X102" s="201"/>
      <c r="Y102" s="201"/>
      <c r="Z102" s="201"/>
      <c r="AA102" s="224"/>
    </row>
    <row r="103" spans="1:27" s="225" customFormat="1" ht="18" customHeight="1">
      <c r="A103" s="251">
        <f t="shared" si="9"/>
        <v>0</v>
      </c>
      <c r="B103" s="252">
        <f t="shared" si="6"/>
        <v>0</v>
      </c>
      <c r="C103" s="253">
        <f>IF(($P$9-SUM($C$9:C102))&gt;0,$AA$9,0)</f>
        <v>0</v>
      </c>
      <c r="D103" s="254">
        <f>IF(($P$10-SUM($D$9:D102))&gt;0,$AA$10,0)</f>
        <v>0</v>
      </c>
      <c r="E103" s="255">
        <f>ROUND(((P$9-SUM(C$9:C102))*P$14/100)/12,0)</f>
        <v>0</v>
      </c>
      <c r="F103" s="256">
        <f t="shared" si="7"/>
        <v>0</v>
      </c>
      <c r="G103" s="270" t="s">
        <v>117</v>
      </c>
      <c r="H103" s="271">
        <f>SUM(B93:B104)</f>
        <v>0</v>
      </c>
      <c r="I103" s="257"/>
      <c r="J103" s="257"/>
      <c r="K103" s="257"/>
      <c r="L103" s="257"/>
      <c r="M103" s="258">
        <f t="shared" si="8"/>
        <v>0</v>
      </c>
      <c r="N103" s="265"/>
      <c r="X103" s="201"/>
      <c r="Y103" s="201"/>
      <c r="Z103" s="201"/>
      <c r="AA103" s="224"/>
    </row>
    <row r="104" spans="1:27" s="225" customFormat="1" ht="18" customHeight="1">
      <c r="A104" s="274">
        <f t="shared" si="9"/>
        <v>0</v>
      </c>
      <c r="B104" s="275">
        <f t="shared" si="6"/>
        <v>0</v>
      </c>
      <c r="C104" s="276">
        <f>IF(($P$9-SUM($C$9:C103))&gt;0,$AA$9,0)</f>
        <v>0</v>
      </c>
      <c r="D104" s="277">
        <f>IF(($P$10-SUM($D$9:D103))&gt;0,$AA$10,0)</f>
        <v>0</v>
      </c>
      <c r="E104" s="278">
        <f>ROUND(((P$9-SUM(C$9:C103))*P$14/100)/12,0)</f>
        <v>0</v>
      </c>
      <c r="F104" s="279">
        <f t="shared" si="7"/>
        <v>0</v>
      </c>
      <c r="G104" s="280" t="s">
        <v>119</v>
      </c>
      <c r="H104" s="281">
        <f>SUM(E93:E104)</f>
        <v>0</v>
      </c>
      <c r="I104" s="282"/>
      <c r="J104" s="282"/>
      <c r="K104" s="282"/>
      <c r="L104" s="282"/>
      <c r="M104" s="283">
        <f t="shared" si="8"/>
        <v>0</v>
      </c>
      <c r="N104" s="265"/>
      <c r="X104" s="201"/>
      <c r="Y104" s="201"/>
      <c r="Z104" s="201"/>
      <c r="AA104" s="224"/>
    </row>
    <row r="105" spans="1:27" s="225" customFormat="1" ht="18" customHeight="1">
      <c r="A105" s="239">
        <f t="shared" si="9"/>
        <v>0</v>
      </c>
      <c r="B105" s="240">
        <f t="shared" si="6"/>
        <v>0</v>
      </c>
      <c r="C105" s="241">
        <f>IF(($P$9-SUM($C$9:C104))&gt;0,$AA$9,0)</f>
        <v>0</v>
      </c>
      <c r="D105" s="242">
        <f>IF(($P$10-SUM($D$9:D104))&gt;0,$AA$10,0)</f>
        <v>0</v>
      </c>
      <c r="E105" s="284">
        <f>ROUND(((P$9-SUM(C$9:C104))*P$14/100)/12,0)</f>
        <v>0</v>
      </c>
      <c r="F105" s="244">
        <f t="shared" si="7"/>
        <v>0</v>
      </c>
      <c r="G105" s="616" t="s">
        <v>127</v>
      </c>
      <c r="H105" s="617"/>
      <c r="I105" s="245"/>
      <c r="J105" s="245"/>
      <c r="K105" s="245"/>
      <c r="L105" s="245"/>
      <c r="M105" s="247">
        <f t="shared" si="8"/>
        <v>0</v>
      </c>
      <c r="N105" s="265"/>
      <c r="X105" s="201"/>
      <c r="Y105" s="201"/>
      <c r="Z105" s="201"/>
      <c r="AA105" s="224"/>
    </row>
    <row r="106" spans="1:27" s="225" customFormat="1" ht="18" customHeight="1">
      <c r="A106" s="251">
        <f t="shared" si="9"/>
        <v>0</v>
      </c>
      <c r="B106" s="252">
        <f t="shared" si="6"/>
        <v>0</v>
      </c>
      <c r="C106" s="253">
        <f>IF(($P$9-SUM($C$9:C105))&gt;0,$AA$9,0)</f>
        <v>0</v>
      </c>
      <c r="D106" s="254">
        <f>IF(($P$10-SUM($D$9:D105))&gt;0,$AA$10,0)</f>
        <v>0</v>
      </c>
      <c r="E106" s="255">
        <f>ROUND(((P$9-SUM(C$9:C105))*P$14/100)/12,0)</f>
        <v>0</v>
      </c>
      <c r="F106" s="256">
        <f t="shared" si="7"/>
        <v>0</v>
      </c>
      <c r="G106" s="618"/>
      <c r="H106" s="619"/>
      <c r="I106" s="257"/>
      <c r="J106" s="257"/>
      <c r="K106" s="257"/>
      <c r="L106" s="257"/>
      <c r="M106" s="258">
        <f t="shared" si="8"/>
        <v>0</v>
      </c>
      <c r="N106" s="265"/>
      <c r="X106" s="201"/>
      <c r="Y106" s="201"/>
      <c r="Z106" s="201"/>
      <c r="AA106" s="224"/>
    </row>
    <row r="107" spans="1:27" s="225" customFormat="1" ht="18" customHeight="1">
      <c r="A107" s="251">
        <f t="shared" si="9"/>
        <v>0</v>
      </c>
      <c r="B107" s="252">
        <f t="shared" si="6"/>
        <v>0</v>
      </c>
      <c r="C107" s="253">
        <f>IF(($P$9-SUM($C$9:C106))&gt;0,$AA$9,0)</f>
        <v>0</v>
      </c>
      <c r="D107" s="254">
        <f>IF(($P$10-SUM($D$9:D106))&gt;0,$AA$10,0)</f>
        <v>0</v>
      </c>
      <c r="E107" s="255">
        <f>ROUND(((P$9-SUM(C$9:C106))*P$14/100)/12,0)</f>
        <v>0</v>
      </c>
      <c r="F107" s="256">
        <f t="shared" si="7"/>
        <v>0</v>
      </c>
      <c r="G107" s="618"/>
      <c r="H107" s="619"/>
      <c r="I107" s="257"/>
      <c r="J107" s="257"/>
      <c r="K107" s="257"/>
      <c r="L107" s="257"/>
      <c r="M107" s="258">
        <f t="shared" si="8"/>
        <v>0</v>
      </c>
      <c r="N107" s="265"/>
      <c r="X107" s="201"/>
      <c r="Y107" s="201"/>
      <c r="Z107" s="201"/>
      <c r="AA107" s="224"/>
    </row>
    <row r="108" spans="1:27" s="225" customFormat="1" ht="18" customHeight="1">
      <c r="A108" s="251">
        <f t="shared" si="9"/>
        <v>0</v>
      </c>
      <c r="B108" s="252">
        <f t="shared" si="6"/>
        <v>0</v>
      </c>
      <c r="C108" s="253">
        <f>IF(($P$9-SUM($C$9:C107))&gt;0,$AA$9,0)</f>
        <v>0</v>
      </c>
      <c r="D108" s="254">
        <f>IF(($P$10-SUM($D$9:D107))&gt;0,$AA$10,0)</f>
        <v>0</v>
      </c>
      <c r="E108" s="255">
        <f>ROUND(((P$9-SUM(C$9:C107))*P$14/100)/12,0)</f>
        <v>0</v>
      </c>
      <c r="F108" s="256">
        <f t="shared" si="7"/>
        <v>0</v>
      </c>
      <c r="G108" s="618"/>
      <c r="H108" s="619"/>
      <c r="I108" s="257"/>
      <c r="J108" s="257"/>
      <c r="K108" s="257"/>
      <c r="L108" s="257"/>
      <c r="M108" s="258">
        <f t="shared" si="8"/>
        <v>0</v>
      </c>
      <c r="N108" s="265"/>
      <c r="X108" s="201"/>
      <c r="Y108" s="201"/>
      <c r="Z108" s="201"/>
      <c r="AA108" s="224"/>
    </row>
    <row r="109" spans="1:27" s="225" customFormat="1" ht="18" customHeight="1">
      <c r="A109" s="251">
        <f t="shared" si="9"/>
        <v>0</v>
      </c>
      <c r="B109" s="252">
        <f t="shared" si="6"/>
        <v>0</v>
      </c>
      <c r="C109" s="253">
        <f>IF(($P$9-SUM($C$9:C108))&gt;0,$AA$9,0)</f>
        <v>0</v>
      </c>
      <c r="D109" s="254">
        <f>IF(($P$10-SUM($D$9:D108))&gt;0,$AA$10,0)</f>
        <v>0</v>
      </c>
      <c r="E109" s="255">
        <f>ROUND(((P$9-SUM(C$9:C108))*P$14/100)/12,0)</f>
        <v>0</v>
      </c>
      <c r="F109" s="256">
        <f t="shared" si="7"/>
        <v>0</v>
      </c>
      <c r="G109" s="618"/>
      <c r="H109" s="619"/>
      <c r="I109" s="257"/>
      <c r="J109" s="257"/>
      <c r="K109" s="257"/>
      <c r="L109" s="257"/>
      <c r="M109" s="258">
        <f t="shared" si="8"/>
        <v>0</v>
      </c>
      <c r="N109" s="265"/>
      <c r="X109" s="201"/>
      <c r="Y109" s="201"/>
      <c r="Z109" s="201"/>
      <c r="AA109" s="224"/>
    </row>
    <row r="110" spans="1:27" s="225" customFormat="1" ht="18" customHeight="1">
      <c r="A110" s="251">
        <f t="shared" si="9"/>
        <v>0</v>
      </c>
      <c r="B110" s="252">
        <f t="shared" si="6"/>
        <v>0</v>
      </c>
      <c r="C110" s="253">
        <f>IF(($P$9-SUM($C$9:C109))&gt;0,$AA$9,0)</f>
        <v>0</v>
      </c>
      <c r="D110" s="254">
        <f>IF(($P$10-SUM($D$9:D109))&gt;0,$AA$10,0)</f>
        <v>0</v>
      </c>
      <c r="E110" s="255">
        <f>ROUND(((P$9-SUM(C$9:C109))*P$14/100)/12,0)</f>
        <v>0</v>
      </c>
      <c r="F110" s="256">
        <f t="shared" si="7"/>
        <v>0</v>
      </c>
      <c r="G110" s="618"/>
      <c r="H110" s="619"/>
      <c r="I110" s="257"/>
      <c r="J110" s="257"/>
      <c r="K110" s="257"/>
      <c r="L110" s="257"/>
      <c r="M110" s="258">
        <f t="shared" si="8"/>
        <v>0</v>
      </c>
      <c r="N110" s="265"/>
      <c r="X110" s="201"/>
      <c r="Y110" s="201"/>
      <c r="Z110" s="201"/>
      <c r="AA110" s="224"/>
    </row>
    <row r="111" spans="1:27" s="225" customFormat="1" ht="18" customHeight="1">
      <c r="A111" s="251">
        <f t="shared" si="9"/>
        <v>0</v>
      </c>
      <c r="B111" s="252">
        <f t="shared" si="6"/>
        <v>0</v>
      </c>
      <c r="C111" s="253">
        <f>IF(($P$9-SUM($C$9:C110))&gt;0,$AA$9,0)</f>
        <v>0</v>
      </c>
      <c r="D111" s="254">
        <f>IF(($P$10-SUM($D$9:D110))&gt;0,$AA$10,0)</f>
        <v>0</v>
      </c>
      <c r="E111" s="255">
        <f>ROUND(((P$9-SUM(C$9:C110))*P$14/100)/12,0)</f>
        <v>0</v>
      </c>
      <c r="F111" s="256">
        <f t="shared" si="7"/>
        <v>0</v>
      </c>
      <c r="G111" s="618"/>
      <c r="H111" s="619"/>
      <c r="I111" s="257"/>
      <c r="J111" s="257"/>
      <c r="K111" s="257"/>
      <c r="L111" s="257"/>
      <c r="M111" s="258">
        <f t="shared" si="8"/>
        <v>0</v>
      </c>
      <c r="N111" s="265"/>
      <c r="X111" s="201"/>
      <c r="Y111" s="201"/>
      <c r="Z111" s="201"/>
      <c r="AA111" s="224"/>
    </row>
    <row r="112" spans="1:27" s="225" customFormat="1" ht="18" customHeight="1">
      <c r="A112" s="251">
        <f t="shared" si="9"/>
        <v>0</v>
      </c>
      <c r="B112" s="252">
        <f t="shared" si="6"/>
        <v>0</v>
      </c>
      <c r="C112" s="253">
        <f>IF(($P$9-SUM($C$9:C111))&gt;0,$AA$9,0)</f>
        <v>0</v>
      </c>
      <c r="D112" s="254">
        <f>IF(($P$10-SUM($D$9:D111))&gt;0,$AA$10,0)</f>
        <v>0</v>
      </c>
      <c r="E112" s="255">
        <f>ROUND(((P$9-SUM(C$9:C111))*P$14/100)/12,0)</f>
        <v>0</v>
      </c>
      <c r="F112" s="256">
        <f t="shared" si="7"/>
        <v>0</v>
      </c>
      <c r="G112" s="618"/>
      <c r="H112" s="619"/>
      <c r="I112" s="257"/>
      <c r="J112" s="257"/>
      <c r="K112" s="257"/>
      <c r="L112" s="257"/>
      <c r="M112" s="258">
        <f t="shared" si="8"/>
        <v>0</v>
      </c>
      <c r="N112" s="265"/>
      <c r="X112" s="201"/>
      <c r="Y112" s="201"/>
      <c r="Z112" s="201"/>
      <c r="AA112" s="224"/>
    </row>
    <row r="113" spans="1:27" s="225" customFormat="1" ht="18" customHeight="1">
      <c r="A113" s="251">
        <f t="shared" si="9"/>
        <v>0</v>
      </c>
      <c r="B113" s="252">
        <f t="shared" si="6"/>
        <v>0</v>
      </c>
      <c r="C113" s="253">
        <f>IF(($P$9-SUM($C$9:C112))&gt;0,$AA$9,0)</f>
        <v>0</v>
      </c>
      <c r="D113" s="254">
        <f>IF(($P$10-SUM($D$9:D112))&gt;0,$AA$10,0)</f>
        <v>0</v>
      </c>
      <c r="E113" s="255">
        <f>ROUND(((P$9-SUM(C$9:C112))*P$14/100)/12,0)</f>
        <v>0</v>
      </c>
      <c r="F113" s="256">
        <f t="shared" si="7"/>
        <v>0</v>
      </c>
      <c r="G113" s="618"/>
      <c r="H113" s="619"/>
      <c r="I113" s="257"/>
      <c r="J113" s="257"/>
      <c r="K113" s="257"/>
      <c r="L113" s="257"/>
      <c r="M113" s="258">
        <f t="shared" si="8"/>
        <v>0</v>
      </c>
      <c r="N113" s="265"/>
      <c r="X113" s="201"/>
      <c r="Y113" s="201"/>
      <c r="Z113" s="201"/>
      <c r="AA113" s="224"/>
    </row>
    <row r="114" spans="1:27" s="225" customFormat="1" ht="18" customHeight="1">
      <c r="A114" s="251">
        <f t="shared" si="9"/>
        <v>0</v>
      </c>
      <c r="B114" s="252">
        <f t="shared" si="6"/>
        <v>0</v>
      </c>
      <c r="C114" s="253">
        <f>IF(($P$9-SUM($C$9:C113))&gt;0,$AA$9,0)</f>
        <v>0</v>
      </c>
      <c r="D114" s="254">
        <f>IF(($P$10-SUM($D$9:D113))&gt;0,$AA$10,0)</f>
        <v>0</v>
      </c>
      <c r="E114" s="255">
        <f>ROUND(((P$9-SUM(C$9:C113))*P$14/100)/12,0)</f>
        <v>0</v>
      </c>
      <c r="F114" s="256">
        <f t="shared" si="7"/>
        <v>0</v>
      </c>
      <c r="G114" s="266" t="s">
        <v>105</v>
      </c>
      <c r="H114" s="267">
        <f>SUM(F105:F116)</f>
        <v>0</v>
      </c>
      <c r="I114" s="257"/>
      <c r="J114" s="257"/>
      <c r="K114" s="257"/>
      <c r="L114" s="257"/>
      <c r="M114" s="258">
        <f t="shared" si="8"/>
        <v>0</v>
      </c>
      <c r="N114" s="265"/>
      <c r="X114" s="201"/>
      <c r="Y114" s="201"/>
      <c r="Z114" s="201"/>
      <c r="AA114" s="224"/>
    </row>
    <row r="115" spans="1:27" s="225" customFormat="1" ht="18" customHeight="1">
      <c r="A115" s="251">
        <f t="shared" si="9"/>
        <v>0</v>
      </c>
      <c r="B115" s="252">
        <f t="shared" si="6"/>
        <v>0</v>
      </c>
      <c r="C115" s="253">
        <f>IF(($P$9-SUM($C$9:C114))&gt;0,$AA$9,0)</f>
        <v>0</v>
      </c>
      <c r="D115" s="254">
        <f>IF(($P$10-SUM($D$9:D114))&gt;0,$AA$10,0)</f>
        <v>0</v>
      </c>
      <c r="E115" s="255">
        <f>ROUND(((P$9-SUM(C$9:C114))*P$14/100)/12,0)</f>
        <v>0</v>
      </c>
      <c r="F115" s="256">
        <f t="shared" si="7"/>
        <v>0</v>
      </c>
      <c r="G115" s="270" t="s">
        <v>117</v>
      </c>
      <c r="H115" s="271">
        <f>SUM(B105:B116)</f>
        <v>0</v>
      </c>
      <c r="I115" s="257"/>
      <c r="J115" s="257"/>
      <c r="K115" s="257"/>
      <c r="L115" s="257"/>
      <c r="M115" s="258">
        <f t="shared" si="8"/>
        <v>0</v>
      </c>
      <c r="N115" s="265"/>
      <c r="X115" s="201"/>
      <c r="Y115" s="201"/>
      <c r="Z115" s="201"/>
      <c r="AA115" s="224"/>
    </row>
    <row r="116" spans="1:27" s="225" customFormat="1" ht="18" customHeight="1">
      <c r="A116" s="274">
        <f t="shared" si="9"/>
        <v>0</v>
      </c>
      <c r="B116" s="275">
        <f t="shared" si="6"/>
        <v>0</v>
      </c>
      <c r="C116" s="276">
        <f>IF(($P$9-SUM($C$9:C115))&gt;0,$AA$9,0)</f>
        <v>0</v>
      </c>
      <c r="D116" s="277">
        <f>IF(($P$10-SUM($D$9:D115))&gt;0,$AA$10,0)</f>
        <v>0</v>
      </c>
      <c r="E116" s="278">
        <f>ROUND(((P$9-SUM(C$9:C115))*P$14/100)/12,0)</f>
        <v>0</v>
      </c>
      <c r="F116" s="279">
        <f t="shared" si="7"/>
        <v>0</v>
      </c>
      <c r="G116" s="280" t="s">
        <v>119</v>
      </c>
      <c r="H116" s="281">
        <f>SUM(E105:E116)</f>
        <v>0</v>
      </c>
      <c r="I116" s="282"/>
      <c r="J116" s="282"/>
      <c r="K116" s="282"/>
      <c r="L116" s="282"/>
      <c r="M116" s="283">
        <f t="shared" si="8"/>
        <v>0</v>
      </c>
      <c r="N116" s="265"/>
      <c r="X116" s="201"/>
      <c r="Y116" s="201"/>
      <c r="Z116" s="201"/>
      <c r="AA116" s="224"/>
    </row>
    <row r="117" spans="1:27" s="225" customFormat="1" ht="18" customHeight="1">
      <c r="A117" s="239">
        <f t="shared" si="9"/>
        <v>0</v>
      </c>
      <c r="B117" s="240">
        <f t="shared" si="6"/>
        <v>0</v>
      </c>
      <c r="C117" s="241">
        <f>IF(($P$9-SUM($C$9:C116))&gt;0,$AA$9,0)</f>
        <v>0</v>
      </c>
      <c r="D117" s="242">
        <f>IF(($P$10-SUM($D$9:D116))&gt;0,$AA$10,0)</f>
        <v>0</v>
      </c>
      <c r="E117" s="284">
        <f>ROUND(((P$9-SUM(C$9:C116))*P$14/100)/12,0)</f>
        <v>0</v>
      </c>
      <c r="F117" s="244">
        <f t="shared" si="7"/>
        <v>0</v>
      </c>
      <c r="G117" s="616" t="s">
        <v>128</v>
      </c>
      <c r="H117" s="617"/>
      <c r="I117" s="245"/>
      <c r="J117" s="245"/>
      <c r="K117" s="245"/>
      <c r="L117" s="245"/>
      <c r="M117" s="247">
        <f t="shared" si="8"/>
        <v>0</v>
      </c>
      <c r="N117" s="265"/>
      <c r="X117" s="201"/>
      <c r="Y117" s="201"/>
      <c r="Z117" s="201"/>
      <c r="AA117" s="224"/>
    </row>
    <row r="118" spans="1:27" s="225" customFormat="1" ht="18" customHeight="1">
      <c r="A118" s="251">
        <f t="shared" si="9"/>
        <v>0</v>
      </c>
      <c r="B118" s="252">
        <f t="shared" si="6"/>
        <v>0</v>
      </c>
      <c r="C118" s="253">
        <f>IF(($P$9-SUM($C$9:C117))&gt;0,$AA$9,0)</f>
        <v>0</v>
      </c>
      <c r="D118" s="254">
        <f>IF(($P$10-SUM($D$9:D117))&gt;0,$AA$10,0)</f>
        <v>0</v>
      </c>
      <c r="E118" s="255">
        <f>ROUND(((P$9-SUM(C$9:C117))*P$14/100)/12,0)</f>
        <v>0</v>
      </c>
      <c r="F118" s="256">
        <f t="shared" si="7"/>
        <v>0</v>
      </c>
      <c r="G118" s="618"/>
      <c r="H118" s="619"/>
      <c r="I118" s="257"/>
      <c r="J118" s="257"/>
      <c r="K118" s="257"/>
      <c r="L118" s="257"/>
      <c r="M118" s="258">
        <f t="shared" si="8"/>
        <v>0</v>
      </c>
      <c r="N118" s="265"/>
      <c r="X118" s="201"/>
      <c r="Y118" s="201"/>
      <c r="Z118" s="201"/>
      <c r="AA118" s="224"/>
    </row>
    <row r="119" spans="1:27" s="225" customFormat="1" ht="18" customHeight="1">
      <c r="A119" s="251">
        <f t="shared" si="9"/>
        <v>0</v>
      </c>
      <c r="B119" s="252">
        <f t="shared" si="6"/>
        <v>0</v>
      </c>
      <c r="C119" s="253">
        <f>IF(($P$9-SUM($C$9:C118))&gt;0,$AA$9,0)</f>
        <v>0</v>
      </c>
      <c r="D119" s="254">
        <f>IF(($P$10-SUM($D$9:D118))&gt;0,$AA$10,0)</f>
        <v>0</v>
      </c>
      <c r="E119" s="255">
        <f>ROUND(((P$9-SUM(C$9:C118))*P$14/100)/12,0)</f>
        <v>0</v>
      </c>
      <c r="F119" s="256">
        <f t="shared" si="7"/>
        <v>0</v>
      </c>
      <c r="G119" s="618"/>
      <c r="H119" s="619"/>
      <c r="I119" s="257"/>
      <c r="J119" s="257"/>
      <c r="K119" s="257"/>
      <c r="L119" s="257"/>
      <c r="M119" s="258">
        <f t="shared" si="8"/>
        <v>0</v>
      </c>
      <c r="N119" s="265"/>
      <c r="X119" s="201"/>
      <c r="Y119" s="201"/>
      <c r="Z119" s="201"/>
      <c r="AA119" s="224"/>
    </row>
    <row r="120" spans="1:27" s="225" customFormat="1" ht="18" customHeight="1">
      <c r="A120" s="251">
        <f t="shared" si="9"/>
        <v>0</v>
      </c>
      <c r="B120" s="252">
        <f t="shared" si="6"/>
        <v>0</v>
      </c>
      <c r="C120" s="253">
        <f>IF(($P$9-SUM($C$9:C119))&gt;0,$AA$9,0)</f>
        <v>0</v>
      </c>
      <c r="D120" s="254">
        <f>IF(($P$10-SUM($D$9:D119))&gt;0,$AA$10,0)</f>
        <v>0</v>
      </c>
      <c r="E120" s="255">
        <f>ROUND(((P$9-SUM(C$9:C119))*P$14/100)/12,0)</f>
        <v>0</v>
      </c>
      <c r="F120" s="256">
        <f t="shared" si="7"/>
        <v>0</v>
      </c>
      <c r="G120" s="618"/>
      <c r="H120" s="619"/>
      <c r="I120" s="257"/>
      <c r="J120" s="257"/>
      <c r="K120" s="257"/>
      <c r="L120" s="257"/>
      <c r="M120" s="258">
        <f t="shared" si="8"/>
        <v>0</v>
      </c>
      <c r="N120" s="265"/>
      <c r="X120" s="201"/>
      <c r="Y120" s="201"/>
      <c r="Z120" s="201"/>
      <c r="AA120" s="224"/>
    </row>
    <row r="121" spans="1:27" s="225" customFormat="1" ht="18" customHeight="1">
      <c r="A121" s="251">
        <f t="shared" si="9"/>
        <v>0</v>
      </c>
      <c r="B121" s="252">
        <f t="shared" si="6"/>
        <v>0</v>
      </c>
      <c r="C121" s="253">
        <f>IF(($P$9-SUM($C$9:C120))&gt;0,$AA$9,0)</f>
        <v>0</v>
      </c>
      <c r="D121" s="254">
        <f>IF(($P$10-SUM($D$9:D120))&gt;0,$AA$10,0)</f>
        <v>0</v>
      </c>
      <c r="E121" s="255">
        <f>ROUND(((P$9-SUM(C$9:C120))*P$14/100)/12,0)</f>
        <v>0</v>
      </c>
      <c r="F121" s="256">
        <f t="shared" si="7"/>
        <v>0</v>
      </c>
      <c r="G121" s="618"/>
      <c r="H121" s="619"/>
      <c r="I121" s="257"/>
      <c r="J121" s="257"/>
      <c r="K121" s="257"/>
      <c r="L121" s="257"/>
      <c r="M121" s="258">
        <f t="shared" si="8"/>
        <v>0</v>
      </c>
      <c r="N121" s="265"/>
      <c r="X121" s="201"/>
      <c r="Y121" s="201"/>
      <c r="Z121" s="201"/>
      <c r="AA121" s="224"/>
    </row>
    <row r="122" spans="1:27" s="225" customFormat="1" ht="18" customHeight="1">
      <c r="A122" s="251">
        <f t="shared" si="9"/>
        <v>0</v>
      </c>
      <c r="B122" s="252">
        <f t="shared" si="6"/>
        <v>0</v>
      </c>
      <c r="C122" s="253">
        <f>IF(($P$9-SUM($C$9:C121))&gt;0,$AA$9,0)</f>
        <v>0</v>
      </c>
      <c r="D122" s="254">
        <f>IF(($P$10-SUM($D$9:D121))&gt;0,$AA$10,0)</f>
        <v>0</v>
      </c>
      <c r="E122" s="255">
        <f>ROUND(((P$9-SUM(C$9:C121))*P$14/100)/12,0)</f>
        <v>0</v>
      </c>
      <c r="F122" s="256">
        <f t="shared" si="7"/>
        <v>0</v>
      </c>
      <c r="G122" s="618"/>
      <c r="H122" s="619"/>
      <c r="I122" s="257"/>
      <c r="J122" s="257"/>
      <c r="K122" s="257"/>
      <c r="L122" s="257"/>
      <c r="M122" s="258">
        <f t="shared" si="8"/>
        <v>0</v>
      </c>
      <c r="N122" s="265"/>
      <c r="X122" s="201"/>
      <c r="Y122" s="201"/>
      <c r="Z122" s="201"/>
      <c r="AA122" s="224"/>
    </row>
    <row r="123" spans="1:27" s="225" customFormat="1" ht="18" customHeight="1">
      <c r="A123" s="251">
        <f t="shared" si="9"/>
        <v>0</v>
      </c>
      <c r="B123" s="252">
        <f t="shared" si="6"/>
        <v>0</v>
      </c>
      <c r="C123" s="253">
        <f>IF(($P$9-SUM($C$9:C122))&gt;0,$AA$9,0)</f>
        <v>0</v>
      </c>
      <c r="D123" s="254">
        <f>IF(($P$10-SUM($D$9:D122))&gt;0,$AA$10,0)</f>
        <v>0</v>
      </c>
      <c r="E123" s="255">
        <f>ROUND(((P$9-SUM(C$9:C122))*P$14/100)/12,0)</f>
        <v>0</v>
      </c>
      <c r="F123" s="256">
        <f t="shared" si="7"/>
        <v>0</v>
      </c>
      <c r="G123" s="618"/>
      <c r="H123" s="619"/>
      <c r="I123" s="257"/>
      <c r="J123" s="257"/>
      <c r="K123" s="257"/>
      <c r="L123" s="257"/>
      <c r="M123" s="258">
        <f t="shared" si="8"/>
        <v>0</v>
      </c>
      <c r="N123" s="265"/>
      <c r="X123" s="201"/>
      <c r="Y123" s="201"/>
      <c r="Z123" s="201"/>
      <c r="AA123" s="224"/>
    </row>
    <row r="124" spans="1:27" s="225" customFormat="1" ht="18" customHeight="1">
      <c r="A124" s="251">
        <f t="shared" si="9"/>
        <v>0</v>
      </c>
      <c r="B124" s="252">
        <f t="shared" si="6"/>
        <v>0</v>
      </c>
      <c r="C124" s="253">
        <f>IF(($P$9-SUM($C$9:C123))&gt;0,$AA$9,0)</f>
        <v>0</v>
      </c>
      <c r="D124" s="254">
        <f>IF(($P$10-SUM($D$9:D123))&gt;0,$AA$10,0)</f>
        <v>0</v>
      </c>
      <c r="E124" s="255">
        <f>ROUND(((P$9-SUM(C$9:C123))*P$14/100)/12,0)</f>
        <v>0</v>
      </c>
      <c r="F124" s="256">
        <f t="shared" si="7"/>
        <v>0</v>
      </c>
      <c r="G124" s="618"/>
      <c r="H124" s="619"/>
      <c r="I124" s="257"/>
      <c r="J124" s="257"/>
      <c r="K124" s="257"/>
      <c r="L124" s="257"/>
      <c r="M124" s="258">
        <f t="shared" si="8"/>
        <v>0</v>
      </c>
      <c r="N124" s="265"/>
      <c r="X124" s="201"/>
      <c r="Y124" s="201"/>
      <c r="Z124" s="201"/>
      <c r="AA124" s="224"/>
    </row>
    <row r="125" spans="1:27" s="225" customFormat="1" ht="18" customHeight="1">
      <c r="A125" s="251">
        <f t="shared" si="9"/>
        <v>0</v>
      </c>
      <c r="B125" s="252">
        <f t="shared" si="6"/>
        <v>0</v>
      </c>
      <c r="C125" s="253">
        <f>IF(($P$9-SUM($C$9:C124))&gt;0,$AA$9,0)</f>
        <v>0</v>
      </c>
      <c r="D125" s="254">
        <f>IF(($P$10-SUM($D$9:D124))&gt;0,$AA$10,0)</f>
        <v>0</v>
      </c>
      <c r="E125" s="255">
        <f>ROUND(((P$9-SUM(C$9:C124))*P$14/100)/12,0)</f>
        <v>0</v>
      </c>
      <c r="F125" s="256">
        <f t="shared" si="7"/>
        <v>0</v>
      </c>
      <c r="G125" s="618"/>
      <c r="H125" s="619"/>
      <c r="I125" s="257"/>
      <c r="J125" s="257"/>
      <c r="K125" s="257"/>
      <c r="L125" s="257"/>
      <c r="M125" s="258">
        <f t="shared" si="8"/>
        <v>0</v>
      </c>
      <c r="N125" s="265"/>
      <c r="X125" s="201"/>
      <c r="Y125" s="201"/>
      <c r="Z125" s="201"/>
      <c r="AA125" s="224"/>
    </row>
    <row r="126" spans="1:27" s="225" customFormat="1" ht="18" customHeight="1">
      <c r="A126" s="251">
        <f t="shared" si="9"/>
        <v>0</v>
      </c>
      <c r="B126" s="252">
        <f t="shared" si="6"/>
        <v>0</v>
      </c>
      <c r="C126" s="253">
        <f>IF(($P$9-SUM($C$9:C125))&gt;0,$AA$9,0)</f>
        <v>0</v>
      </c>
      <c r="D126" s="254">
        <f>IF(($P$10-SUM($D$9:D125))&gt;0,$AA$10,0)</f>
        <v>0</v>
      </c>
      <c r="E126" s="255">
        <f>ROUND(((P$9-SUM(C$9:C125))*P$14/100)/12,0)</f>
        <v>0</v>
      </c>
      <c r="F126" s="256">
        <f t="shared" si="7"/>
        <v>0</v>
      </c>
      <c r="G126" s="266" t="s">
        <v>105</v>
      </c>
      <c r="H126" s="267">
        <f>SUM(F117:F128)</f>
        <v>0</v>
      </c>
      <c r="I126" s="257"/>
      <c r="J126" s="257"/>
      <c r="K126" s="257"/>
      <c r="L126" s="257"/>
      <c r="M126" s="258">
        <f t="shared" si="8"/>
        <v>0</v>
      </c>
      <c r="N126" s="265"/>
      <c r="X126" s="201"/>
      <c r="Y126" s="201"/>
      <c r="Z126" s="201"/>
      <c r="AA126" s="224"/>
    </row>
    <row r="127" spans="1:27" s="225" customFormat="1" ht="18" customHeight="1">
      <c r="A127" s="251">
        <f t="shared" si="9"/>
        <v>0</v>
      </c>
      <c r="B127" s="252">
        <f t="shared" si="6"/>
        <v>0</v>
      </c>
      <c r="C127" s="253">
        <f>IF(($P$9-SUM($C$9:C126))&gt;0,$AA$9,0)</f>
        <v>0</v>
      </c>
      <c r="D127" s="254">
        <f>IF(($P$10-SUM($D$9:D126))&gt;0,$AA$10,0)</f>
        <v>0</v>
      </c>
      <c r="E127" s="255">
        <f>ROUND(((P$9-SUM(C$9:C126))*P$14/100)/12,0)</f>
        <v>0</v>
      </c>
      <c r="F127" s="256">
        <f t="shared" si="7"/>
        <v>0</v>
      </c>
      <c r="G127" s="270" t="s">
        <v>117</v>
      </c>
      <c r="H127" s="271">
        <f>SUM(B117:B128)</f>
        <v>0</v>
      </c>
      <c r="I127" s="257"/>
      <c r="J127" s="257"/>
      <c r="K127" s="257"/>
      <c r="L127" s="257"/>
      <c r="M127" s="258">
        <f t="shared" si="8"/>
        <v>0</v>
      </c>
      <c r="N127" s="265"/>
      <c r="X127" s="201"/>
      <c r="Y127" s="201"/>
      <c r="Z127" s="201"/>
      <c r="AA127" s="224"/>
    </row>
    <row r="128" spans="1:27" s="225" customFormat="1" ht="18" customHeight="1">
      <c r="A128" s="274">
        <f t="shared" si="9"/>
        <v>0</v>
      </c>
      <c r="B128" s="275">
        <f t="shared" si="6"/>
        <v>0</v>
      </c>
      <c r="C128" s="276">
        <f>IF(($P$9-SUM($C$9:C127))&gt;0,$AA$9,0)</f>
        <v>0</v>
      </c>
      <c r="D128" s="277">
        <f>IF(($P$10-SUM($D$9:D127))&gt;0,$AA$10,0)</f>
        <v>0</v>
      </c>
      <c r="E128" s="278">
        <f>ROUND(((P$9-SUM(C$9:C127))*P$14/100)/12,0)</f>
        <v>0</v>
      </c>
      <c r="F128" s="279">
        <f t="shared" si="7"/>
        <v>0</v>
      </c>
      <c r="G128" s="280" t="s">
        <v>119</v>
      </c>
      <c r="H128" s="281">
        <f>SUM(E117:E128)</f>
        <v>0</v>
      </c>
      <c r="I128" s="282"/>
      <c r="J128" s="282"/>
      <c r="K128" s="282"/>
      <c r="L128" s="282"/>
      <c r="M128" s="283">
        <f t="shared" si="8"/>
        <v>0</v>
      </c>
      <c r="N128" s="265"/>
      <c r="X128" s="201"/>
      <c r="Y128" s="201"/>
      <c r="Z128" s="201"/>
      <c r="AA128" s="224"/>
    </row>
    <row r="129" spans="1:27" s="225" customFormat="1" ht="18" customHeight="1">
      <c r="A129" s="239">
        <f t="shared" si="9"/>
        <v>0</v>
      </c>
      <c r="B129" s="240">
        <f t="shared" si="6"/>
        <v>0</v>
      </c>
      <c r="C129" s="241">
        <f>IF(($P$9-SUM($C$9:C128))&gt;0,$AA$9,0)</f>
        <v>0</v>
      </c>
      <c r="D129" s="242">
        <f>IF(($P$10-SUM($D$9:D128))&gt;0,$AA$10,0)</f>
        <v>0</v>
      </c>
      <c r="E129" s="243">
        <f>IF(P$13&gt;1,"未定",ROUND(((P$9-SUM(C$9:C128))*P$14/100)/12,0))</f>
        <v>0</v>
      </c>
      <c r="F129" s="244">
        <f t="shared" ref="F129:F192" si="10">IF(P$13&gt;1,"未定",B129+E129)</f>
        <v>0</v>
      </c>
      <c r="G129" s="616" t="s">
        <v>129</v>
      </c>
      <c r="H129" s="617"/>
      <c r="I129" s="245"/>
      <c r="J129" s="245"/>
      <c r="K129" s="245"/>
      <c r="L129" s="245"/>
      <c r="M129" s="247">
        <f t="shared" si="8"/>
        <v>0</v>
      </c>
      <c r="N129" s="265"/>
      <c r="X129" s="201"/>
      <c r="Y129" s="201"/>
      <c r="Z129" s="201"/>
      <c r="AA129" s="224"/>
    </row>
    <row r="130" spans="1:27" s="225" customFormat="1" ht="18" customHeight="1">
      <c r="A130" s="251">
        <f t="shared" si="9"/>
        <v>0</v>
      </c>
      <c r="B130" s="252">
        <f t="shared" si="6"/>
        <v>0</v>
      </c>
      <c r="C130" s="253">
        <f>IF(($P$9-SUM($C$9:C129))&gt;0,$AA$9,0)</f>
        <v>0</v>
      </c>
      <c r="D130" s="254">
        <f>IF(($P$10-SUM($D$9:D129))&gt;0,$AA$10,0)</f>
        <v>0</v>
      </c>
      <c r="E130" s="255">
        <f>IF(P$13&gt;1,"未定",ROUND(((P$9-SUM(C$9:C129))*P$14/100)/12,0))</f>
        <v>0</v>
      </c>
      <c r="F130" s="256">
        <f t="shared" si="10"/>
        <v>0</v>
      </c>
      <c r="G130" s="618"/>
      <c r="H130" s="619"/>
      <c r="I130" s="257"/>
      <c r="J130" s="257"/>
      <c r="K130" s="257"/>
      <c r="L130" s="257"/>
      <c r="M130" s="258">
        <f t="shared" si="8"/>
        <v>0</v>
      </c>
      <c r="N130" s="265"/>
      <c r="X130" s="201"/>
      <c r="Y130" s="201"/>
      <c r="Z130" s="201"/>
      <c r="AA130" s="224"/>
    </row>
    <row r="131" spans="1:27" s="225" customFormat="1" ht="18" customHeight="1">
      <c r="A131" s="251">
        <f t="shared" si="9"/>
        <v>0</v>
      </c>
      <c r="B131" s="252">
        <f t="shared" si="6"/>
        <v>0</v>
      </c>
      <c r="C131" s="253">
        <f>IF(($P$9-SUM($C$9:C130))&gt;0,$AA$9,0)</f>
        <v>0</v>
      </c>
      <c r="D131" s="254">
        <f>IF(($P$10-SUM($D$9:D130))&gt;0,$AA$10,0)</f>
        <v>0</v>
      </c>
      <c r="E131" s="255">
        <f>IF(P$13&gt;1,"未定",ROUND(((P$9-SUM(C$9:C130))*P$14/100)/12,0))</f>
        <v>0</v>
      </c>
      <c r="F131" s="256">
        <f t="shared" si="10"/>
        <v>0</v>
      </c>
      <c r="G131" s="618"/>
      <c r="H131" s="619"/>
      <c r="I131" s="257"/>
      <c r="J131" s="257"/>
      <c r="K131" s="257"/>
      <c r="L131" s="257"/>
      <c r="M131" s="258">
        <f t="shared" si="8"/>
        <v>0</v>
      </c>
      <c r="N131" s="265"/>
      <c r="X131" s="201"/>
      <c r="Y131" s="201"/>
      <c r="Z131" s="201"/>
      <c r="AA131" s="224"/>
    </row>
    <row r="132" spans="1:27" s="225" customFormat="1" ht="18" customHeight="1">
      <c r="A132" s="251">
        <f t="shared" si="9"/>
        <v>0</v>
      </c>
      <c r="B132" s="252">
        <f t="shared" si="6"/>
        <v>0</v>
      </c>
      <c r="C132" s="253">
        <f>IF(($P$9-SUM($C$9:C131))&gt;0,$AA$9,0)</f>
        <v>0</v>
      </c>
      <c r="D132" s="254">
        <f>IF(($P$10-SUM($D$9:D131))&gt;0,$AA$10,0)</f>
        <v>0</v>
      </c>
      <c r="E132" s="255">
        <f>IF(P$13&gt;1,"未定",ROUND(((P$9-SUM(C$9:C131))*P$14/100)/12,0))</f>
        <v>0</v>
      </c>
      <c r="F132" s="256">
        <f t="shared" si="10"/>
        <v>0</v>
      </c>
      <c r="G132" s="618"/>
      <c r="H132" s="619"/>
      <c r="I132" s="257"/>
      <c r="J132" s="257"/>
      <c r="K132" s="257"/>
      <c r="L132" s="257"/>
      <c r="M132" s="258">
        <f t="shared" si="8"/>
        <v>0</v>
      </c>
      <c r="N132" s="265"/>
      <c r="X132" s="201"/>
      <c r="Y132" s="201"/>
      <c r="Z132" s="201"/>
      <c r="AA132" s="224"/>
    </row>
    <row r="133" spans="1:27" s="225" customFormat="1" ht="18" customHeight="1">
      <c r="A133" s="251">
        <f t="shared" si="9"/>
        <v>0</v>
      </c>
      <c r="B133" s="252">
        <f t="shared" si="6"/>
        <v>0</v>
      </c>
      <c r="C133" s="253">
        <f>IF(($P$9-SUM($C$9:C132))&gt;0,$AA$9,0)</f>
        <v>0</v>
      </c>
      <c r="D133" s="254">
        <f>IF(($P$10-SUM($D$9:D132))&gt;0,$AA$10,0)</f>
        <v>0</v>
      </c>
      <c r="E133" s="255">
        <f>IF(P$13&gt;1,"未定",ROUND(((P$9-SUM(C$9:C132))*P$14/100)/12,0))</f>
        <v>0</v>
      </c>
      <c r="F133" s="256">
        <f t="shared" si="10"/>
        <v>0</v>
      </c>
      <c r="G133" s="618"/>
      <c r="H133" s="619"/>
      <c r="I133" s="257"/>
      <c r="J133" s="257"/>
      <c r="K133" s="257"/>
      <c r="L133" s="257"/>
      <c r="M133" s="258">
        <f t="shared" si="8"/>
        <v>0</v>
      </c>
      <c r="N133" s="265"/>
      <c r="X133" s="201"/>
      <c r="Y133" s="201"/>
      <c r="Z133" s="201"/>
      <c r="AA133" s="224"/>
    </row>
    <row r="134" spans="1:27" s="225" customFormat="1" ht="18" customHeight="1">
      <c r="A134" s="251">
        <f t="shared" si="9"/>
        <v>0</v>
      </c>
      <c r="B134" s="252">
        <f t="shared" si="6"/>
        <v>0</v>
      </c>
      <c r="C134" s="253">
        <f>IF(($P$9-SUM($C$9:C133))&gt;0,$AA$9,0)</f>
        <v>0</v>
      </c>
      <c r="D134" s="254">
        <f>IF(($P$10-SUM($D$9:D133))&gt;0,$AA$10,0)</f>
        <v>0</v>
      </c>
      <c r="E134" s="255">
        <f>IF(P$13&gt;1,"未定",ROUND(((P$9-SUM(C$9:C133))*P$14/100)/12,0))</f>
        <v>0</v>
      </c>
      <c r="F134" s="256">
        <f t="shared" si="10"/>
        <v>0</v>
      </c>
      <c r="G134" s="618"/>
      <c r="H134" s="619"/>
      <c r="I134" s="257"/>
      <c r="J134" s="257"/>
      <c r="K134" s="257"/>
      <c r="L134" s="257"/>
      <c r="M134" s="258">
        <f t="shared" si="8"/>
        <v>0</v>
      </c>
      <c r="N134" s="265"/>
      <c r="X134" s="201"/>
      <c r="Y134" s="201"/>
      <c r="Z134" s="201"/>
      <c r="AA134" s="224"/>
    </row>
    <row r="135" spans="1:27" s="225" customFormat="1" ht="18" customHeight="1">
      <c r="A135" s="251">
        <f t="shared" si="9"/>
        <v>0</v>
      </c>
      <c r="B135" s="252">
        <f t="shared" si="6"/>
        <v>0</v>
      </c>
      <c r="C135" s="253">
        <f>IF(($P$9-SUM($C$9:C134))&gt;0,$AA$9,0)</f>
        <v>0</v>
      </c>
      <c r="D135" s="254">
        <f>IF(($P$10-SUM($D$9:D134))&gt;0,$AA$10,0)</f>
        <v>0</v>
      </c>
      <c r="E135" s="255">
        <f>IF(P$13&gt;1,"未定",ROUND(((P$9-SUM(C$9:C134))*P$14/100)/12,0))</f>
        <v>0</v>
      </c>
      <c r="F135" s="256">
        <f t="shared" si="10"/>
        <v>0</v>
      </c>
      <c r="G135" s="618"/>
      <c r="H135" s="619"/>
      <c r="I135" s="257"/>
      <c r="J135" s="257"/>
      <c r="K135" s="257"/>
      <c r="L135" s="257"/>
      <c r="M135" s="258">
        <f t="shared" si="8"/>
        <v>0</v>
      </c>
      <c r="N135" s="265"/>
      <c r="X135" s="201"/>
      <c r="Y135" s="201"/>
      <c r="Z135" s="201"/>
      <c r="AA135" s="224"/>
    </row>
    <row r="136" spans="1:27" s="225" customFormat="1" ht="18" customHeight="1">
      <c r="A136" s="251">
        <f t="shared" si="9"/>
        <v>0</v>
      </c>
      <c r="B136" s="252">
        <f t="shared" si="6"/>
        <v>0</v>
      </c>
      <c r="C136" s="253">
        <f>IF(($P$9-SUM($C$9:C135))&gt;0,$AA$9,0)</f>
        <v>0</v>
      </c>
      <c r="D136" s="254">
        <f>IF(($P$10-SUM($D$9:D135))&gt;0,$AA$10,0)</f>
        <v>0</v>
      </c>
      <c r="E136" s="255">
        <f>IF(P$13&gt;1,"未定",ROUND(((P$9-SUM(C$9:C135))*P$14/100)/12,0))</f>
        <v>0</v>
      </c>
      <c r="F136" s="256">
        <f t="shared" si="10"/>
        <v>0</v>
      </c>
      <c r="G136" s="618"/>
      <c r="H136" s="619"/>
      <c r="I136" s="257"/>
      <c r="J136" s="257"/>
      <c r="K136" s="257"/>
      <c r="L136" s="257"/>
      <c r="M136" s="258">
        <f t="shared" si="8"/>
        <v>0</v>
      </c>
      <c r="N136" s="265"/>
      <c r="X136" s="201"/>
      <c r="Y136" s="201"/>
      <c r="Z136" s="201"/>
      <c r="AA136" s="224"/>
    </row>
    <row r="137" spans="1:27" s="225" customFormat="1" ht="18" customHeight="1">
      <c r="A137" s="251">
        <f t="shared" si="9"/>
        <v>0</v>
      </c>
      <c r="B137" s="252">
        <f t="shared" ref="B137:B200" si="11">SUM(C137:D137)</f>
        <v>0</v>
      </c>
      <c r="C137" s="253">
        <f>IF(($P$9-SUM($C$9:C136))&gt;0,$AA$9,0)</f>
        <v>0</v>
      </c>
      <c r="D137" s="254">
        <f>IF(($P$10-SUM($D$9:D136))&gt;0,$AA$10,0)</f>
        <v>0</v>
      </c>
      <c r="E137" s="255">
        <f>IF(P$13&gt;1,"未定",ROUND(((P$9-SUM(C$9:C136))*P$14/100)/12,0))</f>
        <v>0</v>
      </c>
      <c r="F137" s="256">
        <f t="shared" si="10"/>
        <v>0</v>
      </c>
      <c r="G137" s="618"/>
      <c r="H137" s="619"/>
      <c r="I137" s="257"/>
      <c r="J137" s="257"/>
      <c r="K137" s="257"/>
      <c r="L137" s="257"/>
      <c r="M137" s="258">
        <f t="shared" ref="M137:M200" si="12">SUM(I137:L137)</f>
        <v>0</v>
      </c>
      <c r="N137" s="265"/>
      <c r="X137" s="201"/>
      <c r="Y137" s="201"/>
      <c r="Z137" s="201"/>
      <c r="AA137" s="224"/>
    </row>
    <row r="138" spans="1:27" s="225" customFormat="1" ht="18" customHeight="1">
      <c r="A138" s="251">
        <f t="shared" ref="A138:A201" si="13">IF(F138&gt;0,A137+1,0)</f>
        <v>0</v>
      </c>
      <c r="B138" s="252">
        <f t="shared" si="11"/>
        <v>0</v>
      </c>
      <c r="C138" s="253">
        <f>IF(($P$9-SUM($C$9:C137))&gt;0,$AA$9,0)</f>
        <v>0</v>
      </c>
      <c r="D138" s="254">
        <f>IF(($P$10-SUM($D$9:D137))&gt;0,$AA$10,0)</f>
        <v>0</v>
      </c>
      <c r="E138" s="255">
        <f>IF(P$13&gt;1,"未定",ROUND(((P$9-SUM(C$9:C137))*P$14/100)/12,0))</f>
        <v>0</v>
      </c>
      <c r="F138" s="256">
        <f t="shared" si="10"/>
        <v>0</v>
      </c>
      <c r="G138" s="266" t="s">
        <v>105</v>
      </c>
      <c r="H138" s="298">
        <f>IF(P$13&gt;1,"未定",SUM(F129:F140))</f>
        <v>0</v>
      </c>
      <c r="I138" s="257"/>
      <c r="J138" s="257"/>
      <c r="K138" s="257"/>
      <c r="L138" s="257"/>
      <c r="M138" s="258">
        <f t="shared" si="12"/>
        <v>0</v>
      </c>
      <c r="N138" s="265"/>
      <c r="X138" s="201"/>
      <c r="Y138" s="201"/>
      <c r="Z138" s="201"/>
      <c r="AA138" s="224"/>
    </row>
    <row r="139" spans="1:27" s="225" customFormat="1" ht="18" customHeight="1">
      <c r="A139" s="251">
        <f t="shared" si="13"/>
        <v>0</v>
      </c>
      <c r="B139" s="252">
        <f t="shared" si="11"/>
        <v>0</v>
      </c>
      <c r="C139" s="253">
        <f>IF(($P$9-SUM($C$9:C138))&gt;0,$AA$9,0)</f>
        <v>0</v>
      </c>
      <c r="D139" s="254">
        <f>IF(($P$10-SUM($D$9:D138))&gt;0,$AA$10,0)</f>
        <v>0</v>
      </c>
      <c r="E139" s="255">
        <f>IF(P$13&gt;1,"未定",ROUND(((P$9-SUM(C$9:C138))*P$14/100)/12,0))</f>
        <v>0</v>
      </c>
      <c r="F139" s="256">
        <f t="shared" si="10"/>
        <v>0</v>
      </c>
      <c r="G139" s="270" t="s">
        <v>117</v>
      </c>
      <c r="H139" s="271">
        <f>SUM(B129:B140)</f>
        <v>0</v>
      </c>
      <c r="I139" s="257"/>
      <c r="J139" s="257"/>
      <c r="K139" s="257"/>
      <c r="L139" s="257"/>
      <c r="M139" s="258">
        <f t="shared" si="12"/>
        <v>0</v>
      </c>
      <c r="N139" s="265"/>
      <c r="X139" s="201"/>
      <c r="Y139" s="201"/>
      <c r="Z139" s="201"/>
      <c r="AA139" s="224"/>
    </row>
    <row r="140" spans="1:27" s="225" customFormat="1" ht="18" customHeight="1">
      <c r="A140" s="274">
        <f t="shared" si="13"/>
        <v>0</v>
      </c>
      <c r="B140" s="275">
        <f t="shared" si="11"/>
        <v>0</v>
      </c>
      <c r="C140" s="276">
        <f>IF(($P$9-SUM($C$9:C139))&gt;0,$AA$9,0)</f>
        <v>0</v>
      </c>
      <c r="D140" s="277">
        <f>IF(($P$10-SUM($D$9:D139))&gt;0,$AA$10,0)</f>
        <v>0</v>
      </c>
      <c r="E140" s="255">
        <f>IF(P$13&gt;1,"未定",ROUND(((P$9-SUM(C$9:C139))*P$14/100)/12,0))</f>
        <v>0</v>
      </c>
      <c r="F140" s="279">
        <f t="shared" si="10"/>
        <v>0</v>
      </c>
      <c r="G140" s="280" t="s">
        <v>119</v>
      </c>
      <c r="H140" s="281">
        <f>IF(P$13&gt;1,"未定",SUM(E129:E140))</f>
        <v>0</v>
      </c>
      <c r="I140" s="282"/>
      <c r="J140" s="282"/>
      <c r="K140" s="282"/>
      <c r="L140" s="282"/>
      <c r="M140" s="283">
        <f t="shared" si="12"/>
        <v>0</v>
      </c>
      <c r="N140" s="265"/>
      <c r="X140" s="201"/>
      <c r="Y140" s="201"/>
      <c r="Z140" s="201"/>
      <c r="AA140" s="224"/>
    </row>
    <row r="141" spans="1:27" s="225" customFormat="1" ht="18" customHeight="1">
      <c r="A141" s="239">
        <f t="shared" si="13"/>
        <v>0</v>
      </c>
      <c r="B141" s="240">
        <f t="shared" si="11"/>
        <v>0</v>
      </c>
      <c r="C141" s="241">
        <f>IF(($P$9-SUM($C$9:C140))&gt;0,$AA$9,0)</f>
        <v>0</v>
      </c>
      <c r="D141" s="242">
        <f>IF(($P$10-SUM($D$9:D140))&gt;0,$AA$10,0)</f>
        <v>0</v>
      </c>
      <c r="E141" s="243">
        <f>IF(P$13&gt;1,"未定",ROUND(((P$9-SUM(C$9:C140))*P$14/100)/12,0))</f>
        <v>0</v>
      </c>
      <c r="F141" s="244">
        <f t="shared" si="10"/>
        <v>0</v>
      </c>
      <c r="G141" s="616" t="s">
        <v>130</v>
      </c>
      <c r="H141" s="617"/>
      <c r="I141" s="245"/>
      <c r="J141" s="245"/>
      <c r="K141" s="245"/>
      <c r="L141" s="245"/>
      <c r="M141" s="247">
        <f t="shared" si="12"/>
        <v>0</v>
      </c>
      <c r="N141" s="265"/>
      <c r="X141" s="201"/>
      <c r="Y141" s="201"/>
      <c r="Z141" s="201"/>
      <c r="AA141" s="224"/>
    </row>
    <row r="142" spans="1:27" s="225" customFormat="1" ht="18" customHeight="1">
      <c r="A142" s="251">
        <f t="shared" si="13"/>
        <v>0</v>
      </c>
      <c r="B142" s="252">
        <f t="shared" si="11"/>
        <v>0</v>
      </c>
      <c r="C142" s="253">
        <f>IF(($P$9-SUM($C$9:C141))&gt;0,$AA$9,0)</f>
        <v>0</v>
      </c>
      <c r="D142" s="254">
        <f>IF(($P$10-SUM($D$9:D141))&gt;0,$AA$10,0)</f>
        <v>0</v>
      </c>
      <c r="E142" s="255">
        <f>IF(P$13&gt;1,"未定",ROUND(((P$9-SUM(C$9:C141))*P$14/100)/12,0))</f>
        <v>0</v>
      </c>
      <c r="F142" s="256">
        <f t="shared" si="10"/>
        <v>0</v>
      </c>
      <c r="G142" s="618"/>
      <c r="H142" s="619"/>
      <c r="I142" s="257"/>
      <c r="J142" s="257"/>
      <c r="K142" s="257"/>
      <c r="L142" s="257"/>
      <c r="M142" s="258">
        <f t="shared" si="12"/>
        <v>0</v>
      </c>
      <c r="N142" s="265"/>
      <c r="X142" s="201"/>
      <c r="Y142" s="201"/>
      <c r="Z142" s="201"/>
      <c r="AA142" s="224"/>
    </row>
    <row r="143" spans="1:27" s="225" customFormat="1" ht="18" customHeight="1">
      <c r="A143" s="251">
        <f t="shared" si="13"/>
        <v>0</v>
      </c>
      <c r="B143" s="252">
        <f t="shared" si="11"/>
        <v>0</v>
      </c>
      <c r="C143" s="253">
        <f>IF(($P$9-SUM($C$9:C142))&gt;0,$AA$9,0)</f>
        <v>0</v>
      </c>
      <c r="D143" s="254">
        <f>IF(($P$10-SUM($D$9:D142))&gt;0,$AA$10,0)</f>
        <v>0</v>
      </c>
      <c r="E143" s="255">
        <f>IF(P$13&gt;1,"未定",ROUND(((P$9-SUM(C$9:C142))*P$14/100)/12,0))</f>
        <v>0</v>
      </c>
      <c r="F143" s="256">
        <f t="shared" si="10"/>
        <v>0</v>
      </c>
      <c r="G143" s="618"/>
      <c r="H143" s="619"/>
      <c r="I143" s="257"/>
      <c r="J143" s="257"/>
      <c r="K143" s="257"/>
      <c r="L143" s="257"/>
      <c r="M143" s="258">
        <f t="shared" si="12"/>
        <v>0</v>
      </c>
      <c r="N143" s="265"/>
      <c r="X143" s="201"/>
      <c r="Y143" s="201"/>
      <c r="Z143" s="201"/>
      <c r="AA143" s="224"/>
    </row>
    <row r="144" spans="1:27" s="225" customFormat="1" ht="18" customHeight="1">
      <c r="A144" s="251">
        <f t="shared" si="13"/>
        <v>0</v>
      </c>
      <c r="B144" s="252">
        <f t="shared" si="11"/>
        <v>0</v>
      </c>
      <c r="C144" s="253">
        <f>IF(($P$9-SUM($C$9:C143))&gt;0,$AA$9,0)</f>
        <v>0</v>
      </c>
      <c r="D144" s="254">
        <f>IF(($P$10-SUM($D$9:D143))&gt;0,$AA$10,0)</f>
        <v>0</v>
      </c>
      <c r="E144" s="255">
        <f>IF(P$13&gt;1,"未定",ROUND(((P$9-SUM(C$9:C143))*P$14/100)/12,0))</f>
        <v>0</v>
      </c>
      <c r="F144" s="256">
        <f t="shared" si="10"/>
        <v>0</v>
      </c>
      <c r="G144" s="618"/>
      <c r="H144" s="619"/>
      <c r="I144" s="257"/>
      <c r="J144" s="257"/>
      <c r="K144" s="257"/>
      <c r="L144" s="257"/>
      <c r="M144" s="258">
        <f t="shared" si="12"/>
        <v>0</v>
      </c>
      <c r="N144" s="265"/>
      <c r="X144" s="201"/>
      <c r="Y144" s="201"/>
      <c r="Z144" s="201"/>
      <c r="AA144" s="224"/>
    </row>
    <row r="145" spans="1:27" s="225" customFormat="1" ht="18" customHeight="1">
      <c r="A145" s="251">
        <f t="shared" si="13"/>
        <v>0</v>
      </c>
      <c r="B145" s="252">
        <f t="shared" si="11"/>
        <v>0</v>
      </c>
      <c r="C145" s="253">
        <f>IF(($P$9-SUM($C$9:C144))&gt;0,$AA$9,0)</f>
        <v>0</v>
      </c>
      <c r="D145" s="254">
        <f>IF(($P$10-SUM($D$9:D144))&gt;0,$AA$10,0)</f>
        <v>0</v>
      </c>
      <c r="E145" s="255">
        <f>IF(P$13&gt;1,"未定",ROUND(((P$9-SUM(C$9:C144))*P$14/100)/12,0))</f>
        <v>0</v>
      </c>
      <c r="F145" s="256">
        <f t="shared" si="10"/>
        <v>0</v>
      </c>
      <c r="G145" s="618"/>
      <c r="H145" s="619"/>
      <c r="I145" s="257"/>
      <c r="J145" s="257"/>
      <c r="K145" s="257"/>
      <c r="L145" s="257"/>
      <c r="M145" s="258">
        <f t="shared" si="12"/>
        <v>0</v>
      </c>
      <c r="N145" s="265"/>
      <c r="X145" s="201"/>
      <c r="Y145" s="201"/>
      <c r="Z145" s="201"/>
      <c r="AA145" s="224"/>
    </row>
    <row r="146" spans="1:27" s="225" customFormat="1" ht="18" customHeight="1">
      <c r="A146" s="251">
        <f t="shared" si="13"/>
        <v>0</v>
      </c>
      <c r="B146" s="252">
        <f t="shared" si="11"/>
        <v>0</v>
      </c>
      <c r="C146" s="253">
        <f>IF(($P$9-SUM($C$9:C145))&gt;0,$AA$9,0)</f>
        <v>0</v>
      </c>
      <c r="D146" s="254">
        <f>IF(($P$10-SUM($D$9:D145))&gt;0,$AA$10,0)</f>
        <v>0</v>
      </c>
      <c r="E146" s="255">
        <f>IF(P$13&gt;1,"未定",ROUND(((P$9-SUM(C$9:C145))*P$14/100)/12,0))</f>
        <v>0</v>
      </c>
      <c r="F146" s="256">
        <f t="shared" si="10"/>
        <v>0</v>
      </c>
      <c r="G146" s="618"/>
      <c r="H146" s="619"/>
      <c r="I146" s="257"/>
      <c r="J146" s="257"/>
      <c r="K146" s="257"/>
      <c r="L146" s="257"/>
      <c r="M146" s="258">
        <f t="shared" si="12"/>
        <v>0</v>
      </c>
      <c r="N146" s="265"/>
      <c r="X146" s="201"/>
      <c r="Y146" s="201"/>
      <c r="Z146" s="201"/>
      <c r="AA146" s="224"/>
    </row>
    <row r="147" spans="1:27" s="225" customFormat="1" ht="18" customHeight="1">
      <c r="A147" s="251">
        <f t="shared" si="13"/>
        <v>0</v>
      </c>
      <c r="B147" s="252">
        <f t="shared" si="11"/>
        <v>0</v>
      </c>
      <c r="C147" s="253">
        <f>IF(($P$9-SUM($C$9:C146))&gt;0,$AA$9,0)</f>
        <v>0</v>
      </c>
      <c r="D147" s="254">
        <f>IF(($P$10-SUM($D$9:D146))&gt;0,$AA$10,0)</f>
        <v>0</v>
      </c>
      <c r="E147" s="255">
        <f>IF(P$13&gt;1,"未定",ROUND(((P$9-SUM(C$9:C146))*P$14/100)/12,0))</f>
        <v>0</v>
      </c>
      <c r="F147" s="256">
        <f t="shared" si="10"/>
        <v>0</v>
      </c>
      <c r="G147" s="618"/>
      <c r="H147" s="619"/>
      <c r="I147" s="257"/>
      <c r="J147" s="257"/>
      <c r="K147" s="257"/>
      <c r="L147" s="257"/>
      <c r="M147" s="258">
        <f t="shared" si="12"/>
        <v>0</v>
      </c>
      <c r="N147" s="265"/>
      <c r="X147" s="201"/>
      <c r="Y147" s="201"/>
      <c r="Z147" s="201"/>
      <c r="AA147" s="224"/>
    </row>
    <row r="148" spans="1:27" s="225" customFormat="1" ht="18" customHeight="1">
      <c r="A148" s="251">
        <f t="shared" si="13"/>
        <v>0</v>
      </c>
      <c r="B148" s="252">
        <f t="shared" si="11"/>
        <v>0</v>
      </c>
      <c r="C148" s="253">
        <f>IF(($P$9-SUM($C$9:C147))&gt;0,$AA$9,0)</f>
        <v>0</v>
      </c>
      <c r="D148" s="254">
        <f>IF(($P$10-SUM($D$9:D147))&gt;0,$AA$10,0)</f>
        <v>0</v>
      </c>
      <c r="E148" s="255">
        <f>IF(P$13&gt;1,"未定",ROUND(((P$9-SUM(C$9:C147))*P$14/100)/12,0))</f>
        <v>0</v>
      </c>
      <c r="F148" s="256">
        <f t="shared" si="10"/>
        <v>0</v>
      </c>
      <c r="G148" s="618"/>
      <c r="H148" s="619"/>
      <c r="I148" s="257"/>
      <c r="J148" s="257"/>
      <c r="K148" s="257"/>
      <c r="L148" s="257"/>
      <c r="M148" s="258">
        <f t="shared" si="12"/>
        <v>0</v>
      </c>
      <c r="N148" s="265"/>
      <c r="X148" s="201"/>
      <c r="Y148" s="201"/>
      <c r="Z148" s="201"/>
      <c r="AA148" s="224"/>
    </row>
    <row r="149" spans="1:27" s="225" customFormat="1" ht="18" customHeight="1">
      <c r="A149" s="251">
        <f t="shared" si="13"/>
        <v>0</v>
      </c>
      <c r="B149" s="252">
        <f t="shared" si="11"/>
        <v>0</v>
      </c>
      <c r="C149" s="253">
        <f>IF(($P$9-SUM($C$9:C148))&gt;0,$AA$9,0)</f>
        <v>0</v>
      </c>
      <c r="D149" s="254">
        <f>IF(($P$10-SUM($D$9:D148))&gt;0,$AA$10,0)</f>
        <v>0</v>
      </c>
      <c r="E149" s="255">
        <f>IF(P$13&gt;1,"未定",ROUND(((P$9-SUM(C$9:C148))*P$14/100)/12,0))</f>
        <v>0</v>
      </c>
      <c r="F149" s="256">
        <f t="shared" si="10"/>
        <v>0</v>
      </c>
      <c r="G149" s="618"/>
      <c r="H149" s="619"/>
      <c r="I149" s="257"/>
      <c r="J149" s="257"/>
      <c r="K149" s="257"/>
      <c r="L149" s="257"/>
      <c r="M149" s="258">
        <f t="shared" si="12"/>
        <v>0</v>
      </c>
      <c r="N149" s="265"/>
      <c r="X149" s="201"/>
      <c r="Y149" s="201"/>
      <c r="Z149" s="201"/>
      <c r="AA149" s="224"/>
    </row>
    <row r="150" spans="1:27" s="225" customFormat="1" ht="18" customHeight="1">
      <c r="A150" s="251">
        <f t="shared" si="13"/>
        <v>0</v>
      </c>
      <c r="B150" s="252">
        <f t="shared" si="11"/>
        <v>0</v>
      </c>
      <c r="C150" s="253">
        <f>IF(($P$9-SUM($C$9:C149))&gt;0,$AA$9,0)</f>
        <v>0</v>
      </c>
      <c r="D150" s="254">
        <f>IF(($P$10-SUM($D$9:D149))&gt;0,$AA$10,0)</f>
        <v>0</v>
      </c>
      <c r="E150" s="255">
        <f>IF(P$13&gt;1,"未定",ROUND(((P$9-SUM(C$9:C149))*P$14/100)/12,0))</f>
        <v>0</v>
      </c>
      <c r="F150" s="256">
        <f t="shared" si="10"/>
        <v>0</v>
      </c>
      <c r="G150" s="266" t="s">
        <v>105</v>
      </c>
      <c r="H150" s="298">
        <f>IF(P$13&gt;1,"未定",SUM(F141:F152))</f>
        <v>0</v>
      </c>
      <c r="I150" s="257"/>
      <c r="J150" s="257"/>
      <c r="K150" s="257"/>
      <c r="L150" s="257"/>
      <c r="M150" s="258">
        <f t="shared" si="12"/>
        <v>0</v>
      </c>
      <c r="N150" s="265"/>
      <c r="X150" s="201"/>
      <c r="Y150" s="201"/>
      <c r="Z150" s="201"/>
      <c r="AA150" s="224"/>
    </row>
    <row r="151" spans="1:27" s="225" customFormat="1" ht="18" customHeight="1">
      <c r="A151" s="251">
        <f t="shared" si="13"/>
        <v>0</v>
      </c>
      <c r="B151" s="252">
        <f t="shared" si="11"/>
        <v>0</v>
      </c>
      <c r="C151" s="253">
        <f>IF(($P$9-SUM($C$9:C150))&gt;0,$AA$9,0)</f>
        <v>0</v>
      </c>
      <c r="D151" s="254">
        <f>IF(($P$10-SUM($D$9:D150))&gt;0,$AA$10,0)</f>
        <v>0</v>
      </c>
      <c r="E151" s="255">
        <f>IF(P$13&gt;1,"未定",ROUND(((P$9-SUM(C$9:C150))*P$14/100)/12,0))</f>
        <v>0</v>
      </c>
      <c r="F151" s="256">
        <f t="shared" si="10"/>
        <v>0</v>
      </c>
      <c r="G151" s="270" t="s">
        <v>117</v>
      </c>
      <c r="H151" s="271">
        <f>SUM(B141:B152)</f>
        <v>0</v>
      </c>
      <c r="I151" s="257"/>
      <c r="J151" s="257"/>
      <c r="K151" s="257"/>
      <c r="L151" s="257"/>
      <c r="M151" s="258">
        <f t="shared" si="12"/>
        <v>0</v>
      </c>
      <c r="N151" s="265"/>
      <c r="X151" s="201"/>
      <c r="Y151" s="201"/>
      <c r="Z151" s="201"/>
      <c r="AA151" s="224"/>
    </row>
    <row r="152" spans="1:27" s="225" customFormat="1" ht="18" customHeight="1">
      <c r="A152" s="274">
        <f t="shared" si="13"/>
        <v>0</v>
      </c>
      <c r="B152" s="275">
        <f t="shared" si="11"/>
        <v>0</v>
      </c>
      <c r="C152" s="276">
        <f>IF(($P$9-SUM($C$9:C151))&gt;0,$AA$9,0)</f>
        <v>0</v>
      </c>
      <c r="D152" s="277">
        <f>IF(($P$10-SUM($D$9:D151))&gt;0,$AA$10,0)</f>
        <v>0</v>
      </c>
      <c r="E152" s="278">
        <f>IF(P$13&gt;1,"未定",ROUND(((P$9-SUM(C$9:C151))*P$14/100)/12,0))</f>
        <v>0</v>
      </c>
      <c r="F152" s="279">
        <f t="shared" si="10"/>
        <v>0</v>
      </c>
      <c r="G152" s="280" t="s">
        <v>119</v>
      </c>
      <c r="H152" s="281">
        <f>IF(P$13&gt;1,"未定",SUM(E141:E152))</f>
        <v>0</v>
      </c>
      <c r="I152" s="282"/>
      <c r="J152" s="282"/>
      <c r="K152" s="282"/>
      <c r="L152" s="282"/>
      <c r="M152" s="283">
        <f t="shared" si="12"/>
        <v>0</v>
      </c>
      <c r="N152" s="265"/>
      <c r="X152" s="201"/>
      <c r="Y152" s="201"/>
      <c r="Z152" s="201"/>
      <c r="AA152" s="224"/>
    </row>
    <row r="153" spans="1:27" s="225" customFormat="1" ht="18" customHeight="1">
      <c r="A153" s="239">
        <f t="shared" si="13"/>
        <v>0</v>
      </c>
      <c r="B153" s="240">
        <f t="shared" si="11"/>
        <v>0</v>
      </c>
      <c r="C153" s="241">
        <f>IF(($P$9-SUM($C$9:C152))&gt;0,$AA$9,0)</f>
        <v>0</v>
      </c>
      <c r="D153" s="242">
        <f>IF(($P$10-SUM($D$9:D152))&gt;0,$AA$10,0)</f>
        <v>0</v>
      </c>
      <c r="E153" s="243">
        <f>IF(P$13&gt;1,"未定",ROUND(((P$9-SUM(C$9:C152))*P$14/100)/12,0))</f>
        <v>0</v>
      </c>
      <c r="F153" s="244">
        <f t="shared" si="10"/>
        <v>0</v>
      </c>
      <c r="G153" s="616" t="s">
        <v>131</v>
      </c>
      <c r="H153" s="617"/>
      <c r="I153" s="245"/>
      <c r="J153" s="245"/>
      <c r="K153" s="245"/>
      <c r="L153" s="245"/>
      <c r="M153" s="247">
        <f t="shared" si="12"/>
        <v>0</v>
      </c>
      <c r="N153" s="265"/>
      <c r="X153" s="201"/>
      <c r="Y153" s="201"/>
      <c r="Z153" s="201"/>
      <c r="AA153" s="224"/>
    </row>
    <row r="154" spans="1:27" s="225" customFormat="1" ht="18" customHeight="1">
      <c r="A154" s="251">
        <f t="shared" si="13"/>
        <v>0</v>
      </c>
      <c r="B154" s="252">
        <f t="shared" si="11"/>
        <v>0</v>
      </c>
      <c r="C154" s="253">
        <f>IF(($P$9-SUM($C$9:C153))&gt;0,$AA$9,0)</f>
        <v>0</v>
      </c>
      <c r="D154" s="254">
        <f>IF(($P$10-SUM($D$9:D153))&gt;0,$AA$10,0)</f>
        <v>0</v>
      </c>
      <c r="E154" s="255">
        <f>IF(P$13&gt;1,"未定",ROUND(((P$9-SUM(C$9:C153))*P$14/100)/12,0))</f>
        <v>0</v>
      </c>
      <c r="F154" s="256">
        <f t="shared" si="10"/>
        <v>0</v>
      </c>
      <c r="G154" s="618"/>
      <c r="H154" s="619"/>
      <c r="I154" s="257"/>
      <c r="J154" s="257"/>
      <c r="K154" s="257"/>
      <c r="L154" s="257"/>
      <c r="M154" s="258">
        <f t="shared" si="12"/>
        <v>0</v>
      </c>
      <c r="N154" s="265"/>
      <c r="X154" s="201"/>
      <c r="Y154" s="201"/>
      <c r="Z154" s="201"/>
      <c r="AA154" s="224"/>
    </row>
    <row r="155" spans="1:27" s="225" customFormat="1" ht="18" customHeight="1">
      <c r="A155" s="251">
        <f t="shared" si="13"/>
        <v>0</v>
      </c>
      <c r="B155" s="252">
        <f t="shared" si="11"/>
        <v>0</v>
      </c>
      <c r="C155" s="253">
        <f>IF(($P$9-SUM($C$9:C154))&gt;0,$AA$9,0)</f>
        <v>0</v>
      </c>
      <c r="D155" s="254">
        <f>IF(($P$10-SUM($D$9:D154))&gt;0,$AA$10,0)</f>
        <v>0</v>
      </c>
      <c r="E155" s="255">
        <f>IF(P$13&gt;1,"未定",ROUND(((P$9-SUM(C$9:C154))*P$14/100)/12,0))</f>
        <v>0</v>
      </c>
      <c r="F155" s="256">
        <f t="shared" si="10"/>
        <v>0</v>
      </c>
      <c r="G155" s="618"/>
      <c r="H155" s="619"/>
      <c r="I155" s="257"/>
      <c r="J155" s="257"/>
      <c r="K155" s="257"/>
      <c r="L155" s="257"/>
      <c r="M155" s="258">
        <f t="shared" si="12"/>
        <v>0</v>
      </c>
      <c r="N155" s="265"/>
      <c r="X155" s="201"/>
      <c r="Y155" s="201"/>
      <c r="Z155" s="201"/>
      <c r="AA155" s="224"/>
    </row>
    <row r="156" spans="1:27" s="225" customFormat="1" ht="18" customHeight="1">
      <c r="A156" s="251">
        <f t="shared" si="13"/>
        <v>0</v>
      </c>
      <c r="B156" s="252">
        <f t="shared" si="11"/>
        <v>0</v>
      </c>
      <c r="C156" s="253">
        <f>IF(($P$9-SUM($C$9:C155))&gt;0,$AA$9,0)</f>
        <v>0</v>
      </c>
      <c r="D156" s="254">
        <f>IF(($P$10-SUM($D$9:D155))&gt;0,$AA$10,0)</f>
        <v>0</v>
      </c>
      <c r="E156" s="255">
        <f>IF(P$13&gt;1,"未定",ROUND(((P$9-SUM(C$9:C155))*P$14/100)/12,0))</f>
        <v>0</v>
      </c>
      <c r="F156" s="256">
        <f t="shared" si="10"/>
        <v>0</v>
      </c>
      <c r="G156" s="618"/>
      <c r="H156" s="619"/>
      <c r="I156" s="257"/>
      <c r="J156" s="257"/>
      <c r="K156" s="257"/>
      <c r="L156" s="257"/>
      <c r="M156" s="258">
        <f t="shared" si="12"/>
        <v>0</v>
      </c>
      <c r="N156" s="265"/>
      <c r="X156" s="201"/>
      <c r="Y156" s="201"/>
      <c r="Z156" s="201"/>
      <c r="AA156" s="224"/>
    </row>
    <row r="157" spans="1:27" s="225" customFormat="1" ht="18" customHeight="1">
      <c r="A157" s="251">
        <f t="shared" si="13"/>
        <v>0</v>
      </c>
      <c r="B157" s="252">
        <f t="shared" si="11"/>
        <v>0</v>
      </c>
      <c r="C157" s="253">
        <f>IF(($P$9-SUM($C$9:C156))&gt;0,$AA$9,0)</f>
        <v>0</v>
      </c>
      <c r="D157" s="254">
        <f>IF(($P$10-SUM($D$9:D156))&gt;0,$AA$10,0)</f>
        <v>0</v>
      </c>
      <c r="E157" s="255">
        <f>IF(P$13&gt;1,"未定",ROUND(((P$9-SUM(C$9:C156))*P$14/100)/12,0))</f>
        <v>0</v>
      </c>
      <c r="F157" s="256">
        <f t="shared" si="10"/>
        <v>0</v>
      </c>
      <c r="G157" s="618"/>
      <c r="H157" s="619"/>
      <c r="I157" s="257"/>
      <c r="J157" s="257"/>
      <c r="K157" s="257"/>
      <c r="L157" s="257"/>
      <c r="M157" s="258">
        <f t="shared" si="12"/>
        <v>0</v>
      </c>
      <c r="N157" s="265"/>
      <c r="X157" s="201"/>
      <c r="Y157" s="201"/>
      <c r="Z157" s="201"/>
      <c r="AA157" s="224"/>
    </row>
    <row r="158" spans="1:27" s="225" customFormat="1" ht="18" customHeight="1">
      <c r="A158" s="251">
        <f t="shared" si="13"/>
        <v>0</v>
      </c>
      <c r="B158" s="252">
        <f t="shared" si="11"/>
        <v>0</v>
      </c>
      <c r="C158" s="253">
        <f>IF(($P$9-SUM($C$9:C157))&gt;0,$AA$9,0)</f>
        <v>0</v>
      </c>
      <c r="D158" s="254">
        <f>IF(($P$10-SUM($D$9:D157))&gt;0,$AA$10,0)</f>
        <v>0</v>
      </c>
      <c r="E158" s="255">
        <f>IF(P$13&gt;1,"未定",ROUND(((P$9-SUM(C$9:C157))*P$14/100)/12,0))</f>
        <v>0</v>
      </c>
      <c r="F158" s="256">
        <f t="shared" si="10"/>
        <v>0</v>
      </c>
      <c r="G158" s="618"/>
      <c r="H158" s="619"/>
      <c r="I158" s="257"/>
      <c r="J158" s="257"/>
      <c r="K158" s="257"/>
      <c r="L158" s="257"/>
      <c r="M158" s="258">
        <f t="shared" si="12"/>
        <v>0</v>
      </c>
      <c r="N158" s="265"/>
      <c r="X158" s="201"/>
      <c r="Y158" s="201"/>
      <c r="Z158" s="201"/>
      <c r="AA158" s="224"/>
    </row>
    <row r="159" spans="1:27" s="225" customFormat="1" ht="18" customHeight="1">
      <c r="A159" s="251">
        <f t="shared" si="13"/>
        <v>0</v>
      </c>
      <c r="B159" s="252">
        <f t="shared" si="11"/>
        <v>0</v>
      </c>
      <c r="C159" s="253">
        <f>IF(($P$9-SUM($C$9:C158))&gt;0,$AA$9,0)</f>
        <v>0</v>
      </c>
      <c r="D159" s="254">
        <f>IF(($P$10-SUM($D$9:D158))&gt;0,$AA$10,0)</f>
        <v>0</v>
      </c>
      <c r="E159" s="255">
        <f>IF(P$13&gt;1,"未定",ROUND(((P$9-SUM(C$9:C158))*P$14/100)/12,0))</f>
        <v>0</v>
      </c>
      <c r="F159" s="256">
        <f t="shared" si="10"/>
        <v>0</v>
      </c>
      <c r="G159" s="618"/>
      <c r="H159" s="619"/>
      <c r="I159" s="257"/>
      <c r="J159" s="257"/>
      <c r="K159" s="257"/>
      <c r="L159" s="257"/>
      <c r="M159" s="258">
        <f t="shared" si="12"/>
        <v>0</v>
      </c>
      <c r="N159" s="265"/>
      <c r="X159" s="201"/>
      <c r="Y159" s="201"/>
      <c r="Z159" s="201"/>
      <c r="AA159" s="224"/>
    </row>
    <row r="160" spans="1:27" s="225" customFormat="1" ht="18" customHeight="1">
      <c r="A160" s="251">
        <f t="shared" si="13"/>
        <v>0</v>
      </c>
      <c r="B160" s="252">
        <f t="shared" si="11"/>
        <v>0</v>
      </c>
      <c r="C160" s="253">
        <f>IF(($P$9-SUM($C$9:C159))&gt;0,$AA$9,0)</f>
        <v>0</v>
      </c>
      <c r="D160" s="254">
        <f>IF(($P$10-SUM($D$9:D159))&gt;0,$AA$10,0)</f>
        <v>0</v>
      </c>
      <c r="E160" s="255">
        <f>IF(P$13&gt;1,"未定",ROUND(((P$9-SUM(C$9:C159))*P$14/100)/12,0))</f>
        <v>0</v>
      </c>
      <c r="F160" s="256">
        <f t="shared" si="10"/>
        <v>0</v>
      </c>
      <c r="G160" s="618"/>
      <c r="H160" s="619"/>
      <c r="I160" s="257"/>
      <c r="J160" s="257"/>
      <c r="K160" s="257"/>
      <c r="L160" s="257"/>
      <c r="M160" s="258">
        <f t="shared" si="12"/>
        <v>0</v>
      </c>
      <c r="N160" s="265"/>
      <c r="X160" s="201"/>
      <c r="Y160" s="201"/>
      <c r="Z160" s="201"/>
      <c r="AA160" s="224"/>
    </row>
    <row r="161" spans="1:27" s="225" customFormat="1" ht="18" customHeight="1">
      <c r="A161" s="251">
        <f t="shared" si="13"/>
        <v>0</v>
      </c>
      <c r="B161" s="252">
        <f t="shared" si="11"/>
        <v>0</v>
      </c>
      <c r="C161" s="253">
        <f>IF(($P$9-SUM($C$9:C160))&gt;0,$AA$9,0)</f>
        <v>0</v>
      </c>
      <c r="D161" s="254">
        <f>IF(($P$10-SUM($D$9:D160))&gt;0,$AA$10,0)</f>
        <v>0</v>
      </c>
      <c r="E161" s="255">
        <f>IF(P$13&gt;1,"未定",ROUND(((P$9-SUM(C$9:C160))*P$14/100)/12,0))</f>
        <v>0</v>
      </c>
      <c r="F161" s="256">
        <f t="shared" si="10"/>
        <v>0</v>
      </c>
      <c r="G161" s="618"/>
      <c r="H161" s="619"/>
      <c r="I161" s="257"/>
      <c r="J161" s="257"/>
      <c r="K161" s="257"/>
      <c r="L161" s="257"/>
      <c r="M161" s="258">
        <f t="shared" si="12"/>
        <v>0</v>
      </c>
      <c r="N161" s="265"/>
      <c r="X161" s="201"/>
      <c r="Y161" s="201"/>
      <c r="Z161" s="201"/>
      <c r="AA161" s="224"/>
    </row>
    <row r="162" spans="1:27" s="225" customFormat="1" ht="18" customHeight="1">
      <c r="A162" s="251">
        <f t="shared" si="13"/>
        <v>0</v>
      </c>
      <c r="B162" s="252">
        <f t="shared" si="11"/>
        <v>0</v>
      </c>
      <c r="C162" s="253">
        <f>IF(($P$9-SUM($C$9:C161))&gt;0,$AA$9,0)</f>
        <v>0</v>
      </c>
      <c r="D162" s="254">
        <f>IF(($P$10-SUM($D$9:D161))&gt;0,$AA$10,0)</f>
        <v>0</v>
      </c>
      <c r="E162" s="255">
        <f>IF(P$13&gt;1,"未定",ROUND(((P$9-SUM(C$9:C161))*P$14/100)/12,0))</f>
        <v>0</v>
      </c>
      <c r="F162" s="256">
        <f t="shared" si="10"/>
        <v>0</v>
      </c>
      <c r="G162" s="266" t="s">
        <v>105</v>
      </c>
      <c r="H162" s="298">
        <f>IF(P$13&gt;1,"未定",SUM(F153:F164))</f>
        <v>0</v>
      </c>
      <c r="I162" s="257"/>
      <c r="J162" s="257"/>
      <c r="K162" s="257"/>
      <c r="L162" s="257"/>
      <c r="M162" s="258">
        <f t="shared" si="12"/>
        <v>0</v>
      </c>
      <c r="N162" s="265"/>
      <c r="X162" s="201"/>
      <c r="Y162" s="201"/>
      <c r="Z162" s="201"/>
      <c r="AA162" s="224"/>
    </row>
    <row r="163" spans="1:27" s="225" customFormat="1" ht="18" customHeight="1">
      <c r="A163" s="251">
        <f t="shared" si="13"/>
        <v>0</v>
      </c>
      <c r="B163" s="252">
        <f t="shared" si="11"/>
        <v>0</v>
      </c>
      <c r="C163" s="253">
        <f>IF(($P$9-SUM($C$9:C162))&gt;0,$AA$9,0)</f>
        <v>0</v>
      </c>
      <c r="D163" s="254">
        <f>IF(($P$10-SUM($D$9:D162))&gt;0,$AA$10,0)</f>
        <v>0</v>
      </c>
      <c r="E163" s="255">
        <f>IF(P$13&gt;1,"未定",ROUND(((P$9-SUM(C$9:C162))*P$14/100)/12,0))</f>
        <v>0</v>
      </c>
      <c r="F163" s="256">
        <f t="shared" si="10"/>
        <v>0</v>
      </c>
      <c r="G163" s="270" t="s">
        <v>117</v>
      </c>
      <c r="H163" s="271">
        <f>SUM(B153:B164)</f>
        <v>0</v>
      </c>
      <c r="I163" s="257"/>
      <c r="J163" s="257"/>
      <c r="K163" s="257"/>
      <c r="L163" s="257"/>
      <c r="M163" s="258">
        <f t="shared" si="12"/>
        <v>0</v>
      </c>
      <c r="N163" s="265"/>
      <c r="X163" s="201"/>
      <c r="Y163" s="201"/>
      <c r="Z163" s="201"/>
      <c r="AA163" s="224"/>
    </row>
    <row r="164" spans="1:27" s="225" customFormat="1" ht="18" customHeight="1">
      <c r="A164" s="274">
        <f t="shared" si="13"/>
        <v>0</v>
      </c>
      <c r="B164" s="275">
        <f t="shared" si="11"/>
        <v>0</v>
      </c>
      <c r="C164" s="276">
        <f>IF(($P$9-SUM($C$9:C163))&gt;0,$AA$9,0)</f>
        <v>0</v>
      </c>
      <c r="D164" s="277">
        <f>IF(($P$10-SUM($D$9:D163))&gt;0,$AA$10,0)</f>
        <v>0</v>
      </c>
      <c r="E164" s="255">
        <f>IF(P$13&gt;1,"未定",ROUND(((P$9-SUM(C$9:C163))*P$14/100)/12,0))</f>
        <v>0</v>
      </c>
      <c r="F164" s="279">
        <f t="shared" si="10"/>
        <v>0</v>
      </c>
      <c r="G164" s="280" t="s">
        <v>119</v>
      </c>
      <c r="H164" s="281">
        <f>IF(P$13&gt;1,"未定",SUM(E153:E164))</f>
        <v>0</v>
      </c>
      <c r="I164" s="282"/>
      <c r="J164" s="282"/>
      <c r="K164" s="282"/>
      <c r="L164" s="282"/>
      <c r="M164" s="283">
        <f t="shared" si="12"/>
        <v>0</v>
      </c>
      <c r="N164" s="265"/>
      <c r="X164" s="201"/>
      <c r="Y164" s="201"/>
      <c r="Z164" s="201"/>
      <c r="AA164" s="224"/>
    </row>
    <row r="165" spans="1:27" s="225" customFormat="1" ht="18" customHeight="1">
      <c r="A165" s="239">
        <f t="shared" si="13"/>
        <v>0</v>
      </c>
      <c r="B165" s="240">
        <f t="shared" si="11"/>
        <v>0</v>
      </c>
      <c r="C165" s="241">
        <f>IF(($P$9-SUM($C$9:C164))&gt;0,$AA$9,0)</f>
        <v>0</v>
      </c>
      <c r="D165" s="242">
        <f>IF(($P$10-SUM($D$9:D164))&gt;0,$AA$10,0)</f>
        <v>0</v>
      </c>
      <c r="E165" s="243">
        <f>IF(P$13&gt;1,"未定",ROUND(((P$9-SUM(C$9:C164))*P$14/100)/12,0))</f>
        <v>0</v>
      </c>
      <c r="F165" s="244">
        <f t="shared" si="10"/>
        <v>0</v>
      </c>
      <c r="G165" s="616" t="s">
        <v>132</v>
      </c>
      <c r="H165" s="617"/>
      <c r="I165" s="245"/>
      <c r="J165" s="245"/>
      <c r="K165" s="245"/>
      <c r="L165" s="245"/>
      <c r="M165" s="247">
        <f t="shared" si="12"/>
        <v>0</v>
      </c>
      <c r="N165" s="265"/>
      <c r="X165" s="201"/>
      <c r="Y165" s="201"/>
      <c r="Z165" s="201"/>
      <c r="AA165" s="224"/>
    </row>
    <row r="166" spans="1:27" s="225" customFormat="1" ht="18" customHeight="1">
      <c r="A166" s="251">
        <f t="shared" si="13"/>
        <v>0</v>
      </c>
      <c r="B166" s="252">
        <f t="shared" si="11"/>
        <v>0</v>
      </c>
      <c r="C166" s="253">
        <f>IF(($P$9-SUM($C$9:C165))&gt;0,$AA$9,0)</f>
        <v>0</v>
      </c>
      <c r="D166" s="254">
        <f>IF(($P$10-SUM($D$9:D165))&gt;0,$AA$10,0)</f>
        <v>0</v>
      </c>
      <c r="E166" s="255">
        <f>IF(P$13&gt;1,"未定",ROUND(((P$9-SUM(C$9:C165))*P$14/100)/12,0))</f>
        <v>0</v>
      </c>
      <c r="F166" s="256">
        <f t="shared" si="10"/>
        <v>0</v>
      </c>
      <c r="G166" s="618"/>
      <c r="H166" s="619"/>
      <c r="I166" s="257"/>
      <c r="J166" s="257"/>
      <c r="K166" s="257"/>
      <c r="L166" s="257"/>
      <c r="M166" s="258">
        <f t="shared" si="12"/>
        <v>0</v>
      </c>
      <c r="N166" s="265"/>
      <c r="X166" s="201"/>
      <c r="Y166" s="201"/>
      <c r="Z166" s="201"/>
      <c r="AA166" s="224"/>
    </row>
    <row r="167" spans="1:27" s="225" customFormat="1" ht="18" customHeight="1">
      <c r="A167" s="251">
        <f t="shared" si="13"/>
        <v>0</v>
      </c>
      <c r="B167" s="252">
        <f t="shared" si="11"/>
        <v>0</v>
      </c>
      <c r="C167" s="253">
        <f>IF(($P$9-SUM($C$9:C166))&gt;0,$AA$9,0)</f>
        <v>0</v>
      </c>
      <c r="D167" s="254">
        <f>IF(($P$10-SUM($D$9:D166))&gt;0,$AA$10,0)</f>
        <v>0</v>
      </c>
      <c r="E167" s="255">
        <f>IF(P$13&gt;1,"未定",ROUND(((P$9-SUM(C$9:C166))*P$14/100)/12,0))</f>
        <v>0</v>
      </c>
      <c r="F167" s="256">
        <f t="shared" si="10"/>
        <v>0</v>
      </c>
      <c r="G167" s="618"/>
      <c r="H167" s="619"/>
      <c r="I167" s="257"/>
      <c r="J167" s="257"/>
      <c r="K167" s="257"/>
      <c r="L167" s="257"/>
      <c r="M167" s="258">
        <f t="shared" si="12"/>
        <v>0</v>
      </c>
      <c r="N167" s="265"/>
      <c r="X167" s="201"/>
      <c r="Y167" s="201"/>
      <c r="Z167" s="201"/>
      <c r="AA167" s="224"/>
    </row>
    <row r="168" spans="1:27" s="225" customFormat="1" ht="18" customHeight="1">
      <c r="A168" s="251">
        <f t="shared" si="13"/>
        <v>0</v>
      </c>
      <c r="B168" s="252">
        <f t="shared" si="11"/>
        <v>0</v>
      </c>
      <c r="C168" s="253">
        <f>IF(($P$9-SUM($C$9:C167))&gt;0,$AA$9,0)</f>
        <v>0</v>
      </c>
      <c r="D168" s="254">
        <f>IF(($P$10-SUM($D$9:D167))&gt;0,$AA$10,0)</f>
        <v>0</v>
      </c>
      <c r="E168" s="255">
        <f>IF(P$13&gt;1,"未定",ROUND(((P$9-SUM(C$9:C167))*P$14/100)/12,0))</f>
        <v>0</v>
      </c>
      <c r="F168" s="256">
        <f t="shared" si="10"/>
        <v>0</v>
      </c>
      <c r="G168" s="618"/>
      <c r="H168" s="619"/>
      <c r="I168" s="257"/>
      <c r="J168" s="257"/>
      <c r="K168" s="257"/>
      <c r="L168" s="257"/>
      <c r="M168" s="258">
        <f t="shared" si="12"/>
        <v>0</v>
      </c>
      <c r="N168" s="265"/>
      <c r="X168" s="201"/>
      <c r="Y168" s="201"/>
      <c r="Z168" s="201"/>
      <c r="AA168" s="224"/>
    </row>
    <row r="169" spans="1:27" s="225" customFormat="1" ht="18" customHeight="1">
      <c r="A169" s="251">
        <f t="shared" si="13"/>
        <v>0</v>
      </c>
      <c r="B169" s="252">
        <f t="shared" si="11"/>
        <v>0</v>
      </c>
      <c r="C169" s="253">
        <f>IF(($P$9-SUM($C$9:C168))&gt;0,$AA$9,0)</f>
        <v>0</v>
      </c>
      <c r="D169" s="254">
        <f>IF(($P$10-SUM($D$9:D168))&gt;0,$AA$10,0)</f>
        <v>0</v>
      </c>
      <c r="E169" s="255">
        <f>IF(P$13&gt;1,"未定",ROUND(((P$9-SUM(C$9:C168))*P$14/100)/12,0))</f>
        <v>0</v>
      </c>
      <c r="F169" s="256">
        <f t="shared" si="10"/>
        <v>0</v>
      </c>
      <c r="G169" s="618"/>
      <c r="H169" s="619"/>
      <c r="I169" s="257"/>
      <c r="J169" s="257"/>
      <c r="K169" s="257"/>
      <c r="L169" s="257"/>
      <c r="M169" s="258">
        <f t="shared" si="12"/>
        <v>0</v>
      </c>
      <c r="N169" s="265"/>
      <c r="X169" s="201"/>
      <c r="Y169" s="201"/>
      <c r="Z169" s="201"/>
      <c r="AA169" s="224"/>
    </row>
    <row r="170" spans="1:27" s="225" customFormat="1" ht="18" customHeight="1">
      <c r="A170" s="251">
        <f t="shared" si="13"/>
        <v>0</v>
      </c>
      <c r="B170" s="252">
        <f t="shared" si="11"/>
        <v>0</v>
      </c>
      <c r="C170" s="253">
        <f>IF(($P$9-SUM($C$9:C169))&gt;0,$AA$9,0)</f>
        <v>0</v>
      </c>
      <c r="D170" s="254">
        <f>IF(($P$10-SUM($D$9:D169))&gt;0,$AA$10,0)</f>
        <v>0</v>
      </c>
      <c r="E170" s="255">
        <f>IF(P$13&gt;1,"未定",ROUND(((P$9-SUM(C$9:C169))*P$14/100)/12,0))</f>
        <v>0</v>
      </c>
      <c r="F170" s="256">
        <f t="shared" si="10"/>
        <v>0</v>
      </c>
      <c r="G170" s="618"/>
      <c r="H170" s="619"/>
      <c r="I170" s="257"/>
      <c r="J170" s="257"/>
      <c r="K170" s="257"/>
      <c r="L170" s="257"/>
      <c r="M170" s="258">
        <f t="shared" si="12"/>
        <v>0</v>
      </c>
      <c r="N170" s="265"/>
      <c r="X170" s="201"/>
      <c r="Y170" s="201"/>
      <c r="Z170" s="201"/>
      <c r="AA170" s="224"/>
    </row>
    <row r="171" spans="1:27" s="225" customFormat="1" ht="18" customHeight="1">
      <c r="A171" s="251">
        <f t="shared" si="13"/>
        <v>0</v>
      </c>
      <c r="B171" s="252">
        <f t="shared" si="11"/>
        <v>0</v>
      </c>
      <c r="C171" s="253">
        <f>IF(($P$9-SUM($C$9:C170))&gt;0,$AA$9,0)</f>
        <v>0</v>
      </c>
      <c r="D171" s="254">
        <f>IF(($P$10-SUM($D$9:D170))&gt;0,$AA$10,0)</f>
        <v>0</v>
      </c>
      <c r="E171" s="255">
        <f>IF(P$13&gt;1,"未定",ROUND(((P$9-SUM(C$9:C170))*P$14/100)/12,0))</f>
        <v>0</v>
      </c>
      <c r="F171" s="256">
        <f t="shared" si="10"/>
        <v>0</v>
      </c>
      <c r="G171" s="618"/>
      <c r="H171" s="619"/>
      <c r="I171" s="257"/>
      <c r="J171" s="257"/>
      <c r="K171" s="257"/>
      <c r="L171" s="257"/>
      <c r="M171" s="258">
        <f t="shared" si="12"/>
        <v>0</v>
      </c>
      <c r="N171" s="265"/>
      <c r="X171" s="201"/>
      <c r="Y171" s="201"/>
      <c r="Z171" s="201"/>
      <c r="AA171" s="224"/>
    </row>
    <row r="172" spans="1:27" s="225" customFormat="1" ht="18" customHeight="1">
      <c r="A172" s="251">
        <f t="shared" si="13"/>
        <v>0</v>
      </c>
      <c r="B172" s="252">
        <f t="shared" si="11"/>
        <v>0</v>
      </c>
      <c r="C172" s="253">
        <f>IF(($P$9-SUM($C$9:C171))&gt;0,$AA$9,0)</f>
        <v>0</v>
      </c>
      <c r="D172" s="254">
        <f>IF(($P$10-SUM($D$9:D171))&gt;0,$AA$10,0)</f>
        <v>0</v>
      </c>
      <c r="E172" s="255">
        <f>IF(P$13&gt;1,"未定",ROUND(((P$9-SUM(C$9:C171))*P$14/100)/12,0))</f>
        <v>0</v>
      </c>
      <c r="F172" s="256">
        <f t="shared" si="10"/>
        <v>0</v>
      </c>
      <c r="G172" s="618"/>
      <c r="H172" s="619"/>
      <c r="I172" s="257"/>
      <c r="J172" s="257"/>
      <c r="K172" s="257"/>
      <c r="L172" s="257"/>
      <c r="M172" s="258">
        <f t="shared" si="12"/>
        <v>0</v>
      </c>
      <c r="N172" s="265"/>
      <c r="X172" s="201"/>
      <c r="Y172" s="201"/>
      <c r="Z172" s="201"/>
      <c r="AA172" s="224"/>
    </row>
    <row r="173" spans="1:27" s="225" customFormat="1" ht="18" customHeight="1">
      <c r="A173" s="251">
        <f t="shared" si="13"/>
        <v>0</v>
      </c>
      <c r="B173" s="252">
        <f t="shared" si="11"/>
        <v>0</v>
      </c>
      <c r="C173" s="253">
        <f>IF(($P$9-SUM($C$9:C172))&gt;0,$AA$9,0)</f>
        <v>0</v>
      </c>
      <c r="D173" s="254">
        <f>IF(($P$10-SUM($D$9:D172))&gt;0,$AA$10,0)</f>
        <v>0</v>
      </c>
      <c r="E173" s="255">
        <f>IF(P$13&gt;1,"未定",ROUND(((P$9-SUM(C$9:C172))*P$14/100)/12,0))</f>
        <v>0</v>
      </c>
      <c r="F173" s="256">
        <f t="shared" si="10"/>
        <v>0</v>
      </c>
      <c r="G173" s="618"/>
      <c r="H173" s="619"/>
      <c r="I173" s="257"/>
      <c r="J173" s="257"/>
      <c r="K173" s="257"/>
      <c r="L173" s="257"/>
      <c r="M173" s="258">
        <f t="shared" si="12"/>
        <v>0</v>
      </c>
      <c r="N173" s="265"/>
      <c r="X173" s="201"/>
      <c r="Y173" s="201"/>
      <c r="Z173" s="201"/>
      <c r="AA173" s="224"/>
    </row>
    <row r="174" spans="1:27" s="225" customFormat="1" ht="18" customHeight="1">
      <c r="A174" s="251">
        <f t="shared" si="13"/>
        <v>0</v>
      </c>
      <c r="B174" s="252">
        <f t="shared" si="11"/>
        <v>0</v>
      </c>
      <c r="C174" s="253">
        <f>IF(($P$9-SUM($C$9:C173))&gt;0,$AA$9,0)</f>
        <v>0</v>
      </c>
      <c r="D174" s="254">
        <f>IF(($P$10-SUM($D$9:D173))&gt;0,$AA$10,0)</f>
        <v>0</v>
      </c>
      <c r="E174" s="255">
        <f>IF(P$13&gt;1,"未定",ROUND(((P$9-SUM(C$9:C173))*P$14/100)/12,0))</f>
        <v>0</v>
      </c>
      <c r="F174" s="256">
        <f t="shared" si="10"/>
        <v>0</v>
      </c>
      <c r="G174" s="266" t="s">
        <v>105</v>
      </c>
      <c r="H174" s="298">
        <f>IF(P$13&gt;1,"未定",SUM(F165:F176))</f>
        <v>0</v>
      </c>
      <c r="I174" s="257"/>
      <c r="J174" s="257"/>
      <c r="K174" s="257"/>
      <c r="L174" s="257"/>
      <c r="M174" s="258">
        <f t="shared" si="12"/>
        <v>0</v>
      </c>
      <c r="N174" s="265"/>
      <c r="X174" s="201"/>
      <c r="Y174" s="201"/>
      <c r="Z174" s="201"/>
      <c r="AA174" s="224"/>
    </row>
    <row r="175" spans="1:27" s="225" customFormat="1" ht="18" customHeight="1">
      <c r="A175" s="251">
        <f t="shared" si="13"/>
        <v>0</v>
      </c>
      <c r="B175" s="252">
        <f t="shared" si="11"/>
        <v>0</v>
      </c>
      <c r="C175" s="253">
        <f>IF(($P$9-SUM($C$9:C174))&gt;0,$AA$9,0)</f>
        <v>0</v>
      </c>
      <c r="D175" s="254">
        <f>IF(($P$10-SUM($D$9:D174))&gt;0,$AA$10,0)</f>
        <v>0</v>
      </c>
      <c r="E175" s="255">
        <f>IF(P$13&gt;1,"未定",ROUND(((P$9-SUM(C$9:C174))*P$14/100)/12,0))</f>
        <v>0</v>
      </c>
      <c r="F175" s="256">
        <f t="shared" si="10"/>
        <v>0</v>
      </c>
      <c r="G175" s="270" t="s">
        <v>117</v>
      </c>
      <c r="H175" s="271">
        <f>SUM(B165:B176)</f>
        <v>0</v>
      </c>
      <c r="I175" s="257"/>
      <c r="J175" s="257"/>
      <c r="K175" s="257"/>
      <c r="L175" s="257"/>
      <c r="M175" s="258">
        <f t="shared" si="12"/>
        <v>0</v>
      </c>
      <c r="N175" s="265"/>
      <c r="X175" s="201"/>
      <c r="Y175" s="201"/>
      <c r="Z175" s="201"/>
      <c r="AA175" s="224"/>
    </row>
    <row r="176" spans="1:27" s="225" customFormat="1" ht="18" customHeight="1">
      <c r="A176" s="274">
        <f t="shared" si="13"/>
        <v>0</v>
      </c>
      <c r="B176" s="275">
        <f t="shared" si="11"/>
        <v>0</v>
      </c>
      <c r="C176" s="276">
        <f>IF(($P$9-SUM($C$9:C175))&gt;0,$AA$9,0)</f>
        <v>0</v>
      </c>
      <c r="D176" s="277">
        <f>IF(($P$10-SUM($D$9:D175))&gt;0,$AA$10,0)</f>
        <v>0</v>
      </c>
      <c r="E176" s="255">
        <f>IF(P$13&gt;1,"未定",ROUND(((P$9-SUM(C$9:C175))*P$14/100)/12,0))</f>
        <v>0</v>
      </c>
      <c r="F176" s="279">
        <f t="shared" si="10"/>
        <v>0</v>
      </c>
      <c r="G176" s="280" t="s">
        <v>119</v>
      </c>
      <c r="H176" s="281">
        <f>IF(P$13&gt;1,"未定",SUM(E165:E176))</f>
        <v>0</v>
      </c>
      <c r="I176" s="282"/>
      <c r="J176" s="282"/>
      <c r="K176" s="282"/>
      <c r="L176" s="282"/>
      <c r="M176" s="283">
        <f t="shared" si="12"/>
        <v>0</v>
      </c>
      <c r="N176" s="265"/>
      <c r="X176" s="201"/>
      <c r="Y176" s="201"/>
      <c r="Z176" s="201"/>
      <c r="AA176" s="224"/>
    </row>
    <row r="177" spans="1:27" s="225" customFormat="1" ht="18" customHeight="1">
      <c r="A177" s="239">
        <f t="shared" si="13"/>
        <v>0</v>
      </c>
      <c r="B177" s="240">
        <f t="shared" si="11"/>
        <v>0</v>
      </c>
      <c r="C177" s="241">
        <f>IF(($P$9-SUM($C$9:C176))&gt;0,$AA$9,0)</f>
        <v>0</v>
      </c>
      <c r="D177" s="242">
        <f>IF(($P$10-SUM($D$9:D176))&gt;0,$AA$10,0)</f>
        <v>0</v>
      </c>
      <c r="E177" s="243">
        <f>IF(P$13&gt;1,"未定",ROUND(((P$9-SUM(C$9:C176))*P$14/100)/12,0))</f>
        <v>0</v>
      </c>
      <c r="F177" s="244">
        <f t="shared" si="10"/>
        <v>0</v>
      </c>
      <c r="G177" s="616" t="s">
        <v>133</v>
      </c>
      <c r="H177" s="617"/>
      <c r="I177" s="245"/>
      <c r="J177" s="245"/>
      <c r="K177" s="245"/>
      <c r="L177" s="245"/>
      <c r="M177" s="247">
        <f t="shared" si="12"/>
        <v>0</v>
      </c>
      <c r="N177" s="265"/>
      <c r="X177" s="201"/>
      <c r="Y177" s="201"/>
      <c r="Z177" s="201"/>
      <c r="AA177" s="224"/>
    </row>
    <row r="178" spans="1:27" s="225" customFormat="1" ht="18" customHeight="1">
      <c r="A178" s="251">
        <f t="shared" si="13"/>
        <v>0</v>
      </c>
      <c r="B178" s="252">
        <f t="shared" si="11"/>
        <v>0</v>
      </c>
      <c r="C178" s="253">
        <f>IF(($P$9-SUM($C$9:C177))&gt;0,$AA$9,0)</f>
        <v>0</v>
      </c>
      <c r="D178" s="254">
        <f>IF(($P$10-SUM($D$9:D177))&gt;0,$AA$10,0)</f>
        <v>0</v>
      </c>
      <c r="E178" s="255">
        <f>IF(P$13&gt;1,"未定",ROUND(((P$9-SUM(C$9:C177))*P$14/100)/12,0))</f>
        <v>0</v>
      </c>
      <c r="F178" s="256">
        <f t="shared" si="10"/>
        <v>0</v>
      </c>
      <c r="G178" s="618"/>
      <c r="H178" s="619"/>
      <c r="I178" s="257"/>
      <c r="J178" s="257"/>
      <c r="K178" s="257"/>
      <c r="L178" s="257"/>
      <c r="M178" s="258">
        <f t="shared" si="12"/>
        <v>0</v>
      </c>
      <c r="N178" s="265"/>
      <c r="X178" s="201"/>
      <c r="Y178" s="201"/>
      <c r="Z178" s="201"/>
      <c r="AA178" s="224"/>
    </row>
    <row r="179" spans="1:27" s="225" customFormat="1" ht="18" customHeight="1">
      <c r="A179" s="251">
        <f t="shared" si="13"/>
        <v>0</v>
      </c>
      <c r="B179" s="252">
        <f t="shared" si="11"/>
        <v>0</v>
      </c>
      <c r="C179" s="253">
        <f>IF(($P$9-SUM($C$9:C178))&gt;0,$AA$9,0)</f>
        <v>0</v>
      </c>
      <c r="D179" s="254">
        <f>IF(($P$10-SUM($D$9:D178))&gt;0,$AA$10,0)</f>
        <v>0</v>
      </c>
      <c r="E179" s="255">
        <f>IF(P$13&gt;1,"未定",ROUND(((P$9-SUM(C$9:C178))*P$14/100)/12,0))</f>
        <v>0</v>
      </c>
      <c r="F179" s="256">
        <f t="shared" si="10"/>
        <v>0</v>
      </c>
      <c r="G179" s="618"/>
      <c r="H179" s="619"/>
      <c r="I179" s="257"/>
      <c r="J179" s="257"/>
      <c r="K179" s="257"/>
      <c r="L179" s="257"/>
      <c r="M179" s="258">
        <f t="shared" si="12"/>
        <v>0</v>
      </c>
      <c r="N179" s="265"/>
      <c r="X179" s="201"/>
      <c r="Y179" s="201"/>
      <c r="Z179" s="201"/>
      <c r="AA179" s="224"/>
    </row>
    <row r="180" spans="1:27" s="225" customFormat="1" ht="18" customHeight="1">
      <c r="A180" s="251">
        <f t="shared" si="13"/>
        <v>0</v>
      </c>
      <c r="B180" s="252">
        <f t="shared" si="11"/>
        <v>0</v>
      </c>
      <c r="C180" s="253">
        <f>IF(($P$9-SUM($C$9:C179))&gt;0,$AA$9,0)</f>
        <v>0</v>
      </c>
      <c r="D180" s="254">
        <f>IF(($P$10-SUM($D$9:D179))&gt;0,$AA$10,0)</f>
        <v>0</v>
      </c>
      <c r="E180" s="255">
        <f>IF(P$13&gt;1,"未定",ROUND(((P$9-SUM(C$9:C179))*P$14/100)/12,0))</f>
        <v>0</v>
      </c>
      <c r="F180" s="256">
        <f t="shared" si="10"/>
        <v>0</v>
      </c>
      <c r="G180" s="618"/>
      <c r="H180" s="619"/>
      <c r="I180" s="257"/>
      <c r="J180" s="257"/>
      <c r="K180" s="257"/>
      <c r="L180" s="257"/>
      <c r="M180" s="258">
        <f t="shared" si="12"/>
        <v>0</v>
      </c>
      <c r="N180" s="265"/>
      <c r="X180" s="201"/>
      <c r="Y180" s="201"/>
      <c r="Z180" s="201"/>
      <c r="AA180" s="224"/>
    </row>
    <row r="181" spans="1:27" s="225" customFormat="1" ht="18" customHeight="1">
      <c r="A181" s="251">
        <f t="shared" si="13"/>
        <v>0</v>
      </c>
      <c r="B181" s="252">
        <f t="shared" si="11"/>
        <v>0</v>
      </c>
      <c r="C181" s="253">
        <f>IF(($P$9-SUM($C$9:C180))&gt;0,$AA$9,0)</f>
        <v>0</v>
      </c>
      <c r="D181" s="254">
        <f>IF(($P$10-SUM($D$9:D180))&gt;0,$AA$10,0)</f>
        <v>0</v>
      </c>
      <c r="E181" s="255">
        <f>IF(P$13&gt;1,"未定",ROUND(((P$9-SUM(C$9:C180))*P$14/100)/12,0))</f>
        <v>0</v>
      </c>
      <c r="F181" s="256">
        <f t="shared" si="10"/>
        <v>0</v>
      </c>
      <c r="G181" s="618"/>
      <c r="H181" s="619"/>
      <c r="I181" s="257"/>
      <c r="J181" s="257"/>
      <c r="K181" s="257"/>
      <c r="L181" s="257"/>
      <c r="M181" s="258">
        <f t="shared" si="12"/>
        <v>0</v>
      </c>
      <c r="N181" s="265"/>
      <c r="X181" s="201"/>
      <c r="Y181" s="201"/>
      <c r="Z181" s="201"/>
      <c r="AA181" s="224"/>
    </row>
    <row r="182" spans="1:27" s="225" customFormat="1" ht="18" customHeight="1">
      <c r="A182" s="251">
        <f t="shared" si="13"/>
        <v>0</v>
      </c>
      <c r="B182" s="252">
        <f t="shared" si="11"/>
        <v>0</v>
      </c>
      <c r="C182" s="253">
        <f>IF(($P$9-SUM($C$9:C181))&gt;0,$AA$9,0)</f>
        <v>0</v>
      </c>
      <c r="D182" s="254">
        <f>IF(($P$10-SUM($D$9:D181))&gt;0,$AA$10,0)</f>
        <v>0</v>
      </c>
      <c r="E182" s="255">
        <f>IF(P$13&gt;1,"未定",ROUND(((P$9-SUM(C$9:C181))*P$14/100)/12,0))</f>
        <v>0</v>
      </c>
      <c r="F182" s="256">
        <f t="shared" si="10"/>
        <v>0</v>
      </c>
      <c r="G182" s="618"/>
      <c r="H182" s="619"/>
      <c r="I182" s="257"/>
      <c r="J182" s="257"/>
      <c r="K182" s="257"/>
      <c r="L182" s="257"/>
      <c r="M182" s="258">
        <f t="shared" si="12"/>
        <v>0</v>
      </c>
      <c r="N182" s="265"/>
      <c r="X182" s="201"/>
      <c r="Y182" s="201"/>
      <c r="Z182" s="201"/>
      <c r="AA182" s="224"/>
    </row>
    <row r="183" spans="1:27" s="225" customFormat="1" ht="18" customHeight="1">
      <c r="A183" s="251">
        <f t="shared" si="13"/>
        <v>0</v>
      </c>
      <c r="B183" s="252">
        <f t="shared" si="11"/>
        <v>0</v>
      </c>
      <c r="C183" s="253">
        <f>IF(($P$9-SUM($C$9:C182))&gt;0,$AA$9,0)</f>
        <v>0</v>
      </c>
      <c r="D183" s="254">
        <f>IF(($P$10-SUM($D$9:D182))&gt;0,$AA$10,0)</f>
        <v>0</v>
      </c>
      <c r="E183" s="255">
        <f>IF(P$13&gt;1,"未定",ROUND(((P$9-SUM(C$9:C182))*P$14/100)/12,0))</f>
        <v>0</v>
      </c>
      <c r="F183" s="256">
        <f t="shared" si="10"/>
        <v>0</v>
      </c>
      <c r="G183" s="618"/>
      <c r="H183" s="619"/>
      <c r="I183" s="257"/>
      <c r="J183" s="257"/>
      <c r="K183" s="257"/>
      <c r="L183" s="257"/>
      <c r="M183" s="258">
        <f t="shared" si="12"/>
        <v>0</v>
      </c>
      <c r="N183" s="265"/>
      <c r="X183" s="201"/>
      <c r="Y183" s="201"/>
      <c r="Z183" s="201"/>
      <c r="AA183" s="224"/>
    </row>
    <row r="184" spans="1:27" s="225" customFormat="1" ht="18" customHeight="1">
      <c r="A184" s="251">
        <f t="shared" si="13"/>
        <v>0</v>
      </c>
      <c r="B184" s="252">
        <f t="shared" si="11"/>
        <v>0</v>
      </c>
      <c r="C184" s="253">
        <f>IF(($P$9-SUM($C$9:C183))&gt;0,$AA$9,0)</f>
        <v>0</v>
      </c>
      <c r="D184" s="254">
        <f>IF(($P$10-SUM($D$9:D183))&gt;0,$AA$10,0)</f>
        <v>0</v>
      </c>
      <c r="E184" s="255">
        <f>IF(P$13&gt;1,"未定",ROUND(((P$9-SUM(C$9:C183))*P$14/100)/12,0))</f>
        <v>0</v>
      </c>
      <c r="F184" s="256">
        <f t="shared" si="10"/>
        <v>0</v>
      </c>
      <c r="G184" s="618"/>
      <c r="H184" s="619"/>
      <c r="I184" s="257"/>
      <c r="J184" s="257"/>
      <c r="K184" s="257"/>
      <c r="L184" s="257"/>
      <c r="M184" s="258">
        <f t="shared" si="12"/>
        <v>0</v>
      </c>
      <c r="N184" s="265"/>
      <c r="X184" s="201"/>
      <c r="Y184" s="201"/>
      <c r="Z184" s="201"/>
      <c r="AA184" s="224"/>
    </row>
    <row r="185" spans="1:27" s="225" customFormat="1" ht="18" customHeight="1">
      <c r="A185" s="251">
        <f t="shared" si="13"/>
        <v>0</v>
      </c>
      <c r="B185" s="252">
        <f t="shared" si="11"/>
        <v>0</v>
      </c>
      <c r="C185" s="253">
        <f>IF(($P$9-SUM($C$9:C184))&gt;0,$AA$9,0)</f>
        <v>0</v>
      </c>
      <c r="D185" s="254">
        <f>IF(($P$10-SUM($D$9:D184))&gt;0,$AA$10,0)</f>
        <v>0</v>
      </c>
      <c r="E185" s="255">
        <f>IF(P$13&gt;1,"未定",ROUND(((P$9-SUM(C$9:C184))*P$14/100)/12,0))</f>
        <v>0</v>
      </c>
      <c r="F185" s="256">
        <f t="shared" si="10"/>
        <v>0</v>
      </c>
      <c r="G185" s="618"/>
      <c r="H185" s="619"/>
      <c r="I185" s="257"/>
      <c r="J185" s="257"/>
      <c r="K185" s="257"/>
      <c r="L185" s="257"/>
      <c r="M185" s="258">
        <f t="shared" si="12"/>
        <v>0</v>
      </c>
      <c r="N185" s="265"/>
      <c r="X185" s="201"/>
      <c r="Y185" s="201"/>
      <c r="Z185" s="201"/>
      <c r="AA185" s="224"/>
    </row>
    <row r="186" spans="1:27" s="225" customFormat="1" ht="18" customHeight="1">
      <c r="A186" s="251">
        <f t="shared" si="13"/>
        <v>0</v>
      </c>
      <c r="B186" s="252">
        <f t="shared" si="11"/>
        <v>0</v>
      </c>
      <c r="C186" s="253">
        <f>IF(($P$9-SUM($C$9:C185))&gt;0,$AA$9,0)</f>
        <v>0</v>
      </c>
      <c r="D186" s="254">
        <f>IF(($P$10-SUM($D$9:D185))&gt;0,$AA$10,0)</f>
        <v>0</v>
      </c>
      <c r="E186" s="255">
        <f>IF(P$13&gt;1,"未定",ROUND(((P$9-SUM(C$9:C185))*P$14/100)/12,0))</f>
        <v>0</v>
      </c>
      <c r="F186" s="256">
        <f t="shared" si="10"/>
        <v>0</v>
      </c>
      <c r="G186" s="266" t="s">
        <v>105</v>
      </c>
      <c r="H186" s="298">
        <f>IF(P$13&gt;1,"未定",SUM(F177:F188))</f>
        <v>0</v>
      </c>
      <c r="I186" s="257"/>
      <c r="J186" s="257"/>
      <c r="K186" s="257"/>
      <c r="L186" s="257"/>
      <c r="M186" s="258">
        <f t="shared" si="12"/>
        <v>0</v>
      </c>
      <c r="N186" s="265"/>
      <c r="X186" s="201"/>
      <c r="Y186" s="201"/>
      <c r="Z186" s="201"/>
      <c r="AA186" s="224"/>
    </row>
    <row r="187" spans="1:27" s="225" customFormat="1" ht="18" customHeight="1">
      <c r="A187" s="251">
        <f t="shared" si="13"/>
        <v>0</v>
      </c>
      <c r="B187" s="252">
        <f t="shared" si="11"/>
        <v>0</v>
      </c>
      <c r="C187" s="253">
        <f>IF(($P$9-SUM($C$9:C186))&gt;0,$AA$9,0)</f>
        <v>0</v>
      </c>
      <c r="D187" s="254">
        <f>IF(($P$10-SUM($D$9:D186))&gt;0,$AA$10,0)</f>
        <v>0</v>
      </c>
      <c r="E187" s="255">
        <f>IF(P$13&gt;1,"未定",ROUND(((P$9-SUM(C$9:C186))*P$14/100)/12,0))</f>
        <v>0</v>
      </c>
      <c r="F187" s="256">
        <f t="shared" si="10"/>
        <v>0</v>
      </c>
      <c r="G187" s="270" t="s">
        <v>117</v>
      </c>
      <c r="H187" s="271">
        <f>SUM(B177:B188)</f>
        <v>0</v>
      </c>
      <c r="I187" s="257"/>
      <c r="J187" s="257"/>
      <c r="K187" s="257"/>
      <c r="L187" s="257"/>
      <c r="M187" s="258">
        <f t="shared" si="12"/>
        <v>0</v>
      </c>
      <c r="N187" s="265"/>
      <c r="X187" s="201"/>
      <c r="Y187" s="201"/>
      <c r="Z187" s="201"/>
      <c r="AA187" s="224"/>
    </row>
    <row r="188" spans="1:27" s="225" customFormat="1" ht="18" customHeight="1">
      <c r="A188" s="274">
        <f t="shared" si="13"/>
        <v>0</v>
      </c>
      <c r="B188" s="275">
        <f t="shared" si="11"/>
        <v>0</v>
      </c>
      <c r="C188" s="276">
        <f>IF(($P$9-SUM($C$9:C187))&gt;0,$AA$9,0)</f>
        <v>0</v>
      </c>
      <c r="D188" s="277">
        <f>IF(($P$10-SUM($D$9:D187))&gt;0,$AA$10,0)</f>
        <v>0</v>
      </c>
      <c r="E188" s="278">
        <f>IF(P$13&gt;1,"未定",ROUND(((P$9-SUM(C$9:C187))*P$14/100)/12,0))</f>
        <v>0</v>
      </c>
      <c r="F188" s="279">
        <f t="shared" si="10"/>
        <v>0</v>
      </c>
      <c r="G188" s="280" t="s">
        <v>119</v>
      </c>
      <c r="H188" s="281">
        <f>IF(P$13&gt;1,"未定",SUM(E177:E188))</f>
        <v>0</v>
      </c>
      <c r="I188" s="282"/>
      <c r="J188" s="282"/>
      <c r="K188" s="282"/>
      <c r="L188" s="282"/>
      <c r="M188" s="283">
        <f t="shared" si="12"/>
        <v>0</v>
      </c>
      <c r="N188" s="265"/>
      <c r="X188" s="201"/>
      <c r="Y188" s="201"/>
      <c r="Z188" s="201"/>
      <c r="AA188" s="224"/>
    </row>
    <row r="189" spans="1:27" s="225" customFormat="1" ht="18" customHeight="1">
      <c r="A189" s="239">
        <f t="shared" si="13"/>
        <v>0</v>
      </c>
      <c r="B189" s="240">
        <f t="shared" si="11"/>
        <v>0</v>
      </c>
      <c r="C189" s="241">
        <f>IF(($P$9-SUM($C$9:C188))&gt;0,$AA$9,0)</f>
        <v>0</v>
      </c>
      <c r="D189" s="242">
        <f>IF(($P$10-SUM($D$9:D188))&gt;0,$AA$10,0)</f>
        <v>0</v>
      </c>
      <c r="E189" s="243">
        <f>IF(P$13&gt;1,"未定",ROUND(((P$9-SUM(C$9:C188))*P$14/100)/12,0))</f>
        <v>0</v>
      </c>
      <c r="F189" s="244">
        <f t="shared" si="10"/>
        <v>0</v>
      </c>
      <c r="G189" s="616" t="s">
        <v>134</v>
      </c>
      <c r="H189" s="617"/>
      <c r="I189" s="245"/>
      <c r="J189" s="245"/>
      <c r="K189" s="245"/>
      <c r="L189" s="245"/>
      <c r="M189" s="247">
        <f t="shared" si="12"/>
        <v>0</v>
      </c>
      <c r="N189" s="265"/>
      <c r="X189" s="201"/>
      <c r="Y189" s="201"/>
      <c r="Z189" s="201"/>
      <c r="AA189" s="224"/>
    </row>
    <row r="190" spans="1:27" s="225" customFormat="1" ht="18" customHeight="1">
      <c r="A190" s="251">
        <f t="shared" si="13"/>
        <v>0</v>
      </c>
      <c r="B190" s="252">
        <f t="shared" si="11"/>
        <v>0</v>
      </c>
      <c r="C190" s="253">
        <f>IF(($P$9-SUM($C$9:C189))&gt;0,$AA$9,0)</f>
        <v>0</v>
      </c>
      <c r="D190" s="254">
        <f>IF(($P$10-SUM($D$9:D189))&gt;0,$AA$10,0)</f>
        <v>0</v>
      </c>
      <c r="E190" s="255">
        <f>IF(P$13&gt;1,"未定",ROUND(((P$9-SUM(C$9:C189))*P$14/100)/12,0))</f>
        <v>0</v>
      </c>
      <c r="F190" s="256">
        <f t="shared" si="10"/>
        <v>0</v>
      </c>
      <c r="G190" s="618"/>
      <c r="H190" s="619"/>
      <c r="I190" s="257"/>
      <c r="J190" s="257"/>
      <c r="K190" s="257"/>
      <c r="L190" s="257"/>
      <c r="M190" s="258">
        <f t="shared" si="12"/>
        <v>0</v>
      </c>
      <c r="N190" s="265"/>
      <c r="X190" s="201"/>
      <c r="Y190" s="201"/>
      <c r="Z190" s="201"/>
      <c r="AA190" s="224"/>
    </row>
    <row r="191" spans="1:27" s="225" customFormat="1" ht="18" customHeight="1">
      <c r="A191" s="251">
        <f t="shared" si="13"/>
        <v>0</v>
      </c>
      <c r="B191" s="252">
        <f t="shared" si="11"/>
        <v>0</v>
      </c>
      <c r="C191" s="253">
        <f>IF(($P$9-SUM($C$9:C190))&gt;0,$AA$9,0)</f>
        <v>0</v>
      </c>
      <c r="D191" s="254">
        <f>IF(($P$10-SUM($D$9:D190))&gt;0,$AA$10,0)</f>
        <v>0</v>
      </c>
      <c r="E191" s="255">
        <f>IF(P$13&gt;1,"未定",ROUND(((P$9-SUM(C$9:C190))*P$14/100)/12,0))</f>
        <v>0</v>
      </c>
      <c r="F191" s="256">
        <f t="shared" si="10"/>
        <v>0</v>
      </c>
      <c r="G191" s="618"/>
      <c r="H191" s="619"/>
      <c r="I191" s="257"/>
      <c r="J191" s="257"/>
      <c r="K191" s="257"/>
      <c r="L191" s="257"/>
      <c r="M191" s="258">
        <f t="shared" si="12"/>
        <v>0</v>
      </c>
      <c r="N191" s="265"/>
      <c r="X191" s="201"/>
      <c r="Y191" s="201"/>
      <c r="Z191" s="201"/>
      <c r="AA191" s="224"/>
    </row>
    <row r="192" spans="1:27" s="225" customFormat="1" ht="18" customHeight="1">
      <c r="A192" s="251">
        <f t="shared" si="13"/>
        <v>0</v>
      </c>
      <c r="B192" s="252">
        <f t="shared" si="11"/>
        <v>0</v>
      </c>
      <c r="C192" s="253">
        <f>IF(($P$9-SUM($C$9:C191))&gt;0,$AA$9,0)</f>
        <v>0</v>
      </c>
      <c r="D192" s="254">
        <f>IF(($P$10-SUM($D$9:D191))&gt;0,$AA$10,0)</f>
        <v>0</v>
      </c>
      <c r="E192" s="255">
        <f>IF(P$13&gt;1,"未定",ROUND(((P$9-SUM(C$9:C191))*P$14/100)/12,0))</f>
        <v>0</v>
      </c>
      <c r="F192" s="256">
        <f t="shared" si="10"/>
        <v>0</v>
      </c>
      <c r="G192" s="618"/>
      <c r="H192" s="619"/>
      <c r="I192" s="257"/>
      <c r="J192" s="257"/>
      <c r="K192" s="257"/>
      <c r="L192" s="257"/>
      <c r="M192" s="258">
        <f t="shared" si="12"/>
        <v>0</v>
      </c>
      <c r="N192" s="265"/>
      <c r="X192" s="201"/>
      <c r="Y192" s="201"/>
      <c r="Z192" s="201"/>
      <c r="AA192" s="224"/>
    </row>
    <row r="193" spans="1:27" s="225" customFormat="1" ht="18" customHeight="1">
      <c r="A193" s="251">
        <f t="shared" si="13"/>
        <v>0</v>
      </c>
      <c r="B193" s="252">
        <f t="shared" si="11"/>
        <v>0</v>
      </c>
      <c r="C193" s="253">
        <f>IF(($P$9-SUM($C$9:C192))&gt;0,$AA$9,0)</f>
        <v>0</v>
      </c>
      <c r="D193" s="254">
        <f>IF(($P$10-SUM($D$9:D192))&gt;0,$AA$10,0)</f>
        <v>0</v>
      </c>
      <c r="E193" s="255">
        <f>IF(P$13&gt;1,"未定",ROUND(((P$9-SUM(C$9:C192))*P$14/100)/12,0))</f>
        <v>0</v>
      </c>
      <c r="F193" s="256">
        <f t="shared" ref="F193:F256" si="14">IF(P$13&gt;1,"未定",B193+E193)</f>
        <v>0</v>
      </c>
      <c r="G193" s="618"/>
      <c r="H193" s="619"/>
      <c r="I193" s="257"/>
      <c r="J193" s="257"/>
      <c r="K193" s="257"/>
      <c r="L193" s="257"/>
      <c r="M193" s="258">
        <f t="shared" si="12"/>
        <v>0</v>
      </c>
      <c r="N193" s="265"/>
      <c r="X193" s="201"/>
      <c r="Y193" s="201"/>
      <c r="Z193" s="201"/>
      <c r="AA193" s="224"/>
    </row>
    <row r="194" spans="1:27" s="225" customFormat="1" ht="18" customHeight="1">
      <c r="A194" s="251">
        <f t="shared" si="13"/>
        <v>0</v>
      </c>
      <c r="B194" s="252">
        <f t="shared" si="11"/>
        <v>0</v>
      </c>
      <c r="C194" s="253">
        <f>IF(($P$9-SUM($C$9:C193))&gt;0,$AA$9,0)</f>
        <v>0</v>
      </c>
      <c r="D194" s="254">
        <f>IF(($P$10-SUM($D$9:D193))&gt;0,$AA$10,0)</f>
        <v>0</v>
      </c>
      <c r="E194" s="255">
        <f>IF(P$13&gt;1,"未定",ROUND(((P$9-SUM(C$9:C193))*P$14/100)/12,0))</f>
        <v>0</v>
      </c>
      <c r="F194" s="256">
        <f t="shared" si="14"/>
        <v>0</v>
      </c>
      <c r="G194" s="618"/>
      <c r="H194" s="619"/>
      <c r="I194" s="257"/>
      <c r="J194" s="257"/>
      <c r="K194" s="257"/>
      <c r="L194" s="257"/>
      <c r="M194" s="258">
        <f t="shared" si="12"/>
        <v>0</v>
      </c>
      <c r="N194" s="265"/>
      <c r="X194" s="201"/>
      <c r="Y194" s="201"/>
      <c r="Z194" s="201"/>
      <c r="AA194" s="224"/>
    </row>
    <row r="195" spans="1:27" s="225" customFormat="1" ht="18" customHeight="1">
      <c r="A195" s="251">
        <f t="shared" si="13"/>
        <v>0</v>
      </c>
      <c r="B195" s="252">
        <f t="shared" si="11"/>
        <v>0</v>
      </c>
      <c r="C195" s="253">
        <f>IF(($P$9-SUM($C$9:C194))&gt;0,$AA$9,0)</f>
        <v>0</v>
      </c>
      <c r="D195" s="254">
        <f>IF(($P$10-SUM($D$9:D194))&gt;0,$AA$10,0)</f>
        <v>0</v>
      </c>
      <c r="E195" s="255">
        <f>IF(P$13&gt;1,"未定",ROUND(((P$9-SUM(C$9:C194))*P$14/100)/12,0))</f>
        <v>0</v>
      </c>
      <c r="F195" s="256">
        <f t="shared" si="14"/>
        <v>0</v>
      </c>
      <c r="G195" s="618"/>
      <c r="H195" s="619"/>
      <c r="I195" s="257"/>
      <c r="J195" s="257"/>
      <c r="K195" s="257"/>
      <c r="L195" s="257"/>
      <c r="M195" s="258">
        <f t="shared" si="12"/>
        <v>0</v>
      </c>
      <c r="N195" s="265"/>
      <c r="X195" s="201"/>
      <c r="Y195" s="201"/>
      <c r="Z195" s="201"/>
      <c r="AA195" s="224"/>
    </row>
    <row r="196" spans="1:27" s="225" customFormat="1" ht="18" customHeight="1">
      <c r="A196" s="251">
        <f t="shared" si="13"/>
        <v>0</v>
      </c>
      <c r="B196" s="252">
        <f t="shared" si="11"/>
        <v>0</v>
      </c>
      <c r="C196" s="253">
        <f>IF(($P$9-SUM($C$9:C195))&gt;0,$AA$9,0)</f>
        <v>0</v>
      </c>
      <c r="D196" s="254">
        <f>IF(($P$10-SUM($D$9:D195))&gt;0,$AA$10,0)</f>
        <v>0</v>
      </c>
      <c r="E196" s="255">
        <f>IF(P$13&gt;1,"未定",ROUND(((P$9-SUM(C$9:C195))*P$14/100)/12,0))</f>
        <v>0</v>
      </c>
      <c r="F196" s="256">
        <f t="shared" si="14"/>
        <v>0</v>
      </c>
      <c r="G196" s="618"/>
      <c r="H196" s="619"/>
      <c r="I196" s="257"/>
      <c r="J196" s="257"/>
      <c r="K196" s="257"/>
      <c r="L196" s="257"/>
      <c r="M196" s="258">
        <f t="shared" si="12"/>
        <v>0</v>
      </c>
      <c r="N196" s="265"/>
      <c r="X196" s="201"/>
      <c r="Y196" s="201"/>
      <c r="Z196" s="201"/>
      <c r="AA196" s="224"/>
    </row>
    <row r="197" spans="1:27" s="225" customFormat="1" ht="18" customHeight="1">
      <c r="A197" s="251">
        <f t="shared" si="13"/>
        <v>0</v>
      </c>
      <c r="B197" s="252">
        <f t="shared" si="11"/>
        <v>0</v>
      </c>
      <c r="C197" s="253">
        <f>IF(($P$9-SUM($C$9:C196))&gt;0,$AA$9,0)</f>
        <v>0</v>
      </c>
      <c r="D197" s="254">
        <f>IF(($P$10-SUM($D$9:D196))&gt;0,$AA$10,0)</f>
        <v>0</v>
      </c>
      <c r="E197" s="255">
        <f>IF(P$13&gt;1,"未定",ROUND(((P$9-SUM(C$9:C196))*P$14/100)/12,0))</f>
        <v>0</v>
      </c>
      <c r="F197" s="256">
        <f t="shared" si="14"/>
        <v>0</v>
      </c>
      <c r="G197" s="618"/>
      <c r="H197" s="619"/>
      <c r="I197" s="257"/>
      <c r="J197" s="257"/>
      <c r="K197" s="257"/>
      <c r="L197" s="257"/>
      <c r="M197" s="258">
        <f t="shared" si="12"/>
        <v>0</v>
      </c>
      <c r="N197" s="265"/>
      <c r="X197" s="201"/>
      <c r="Y197" s="201"/>
      <c r="Z197" s="201"/>
      <c r="AA197" s="224"/>
    </row>
    <row r="198" spans="1:27" s="225" customFormat="1" ht="18" customHeight="1">
      <c r="A198" s="251">
        <f t="shared" si="13"/>
        <v>0</v>
      </c>
      <c r="B198" s="252">
        <f t="shared" si="11"/>
        <v>0</v>
      </c>
      <c r="C198" s="253">
        <f>IF(($P$9-SUM($C$9:C197))&gt;0,$AA$9,0)</f>
        <v>0</v>
      </c>
      <c r="D198" s="254">
        <f>IF(($P$10-SUM($D$9:D197))&gt;0,$AA$10,0)</f>
        <v>0</v>
      </c>
      <c r="E198" s="255">
        <f>IF(P$13&gt;1,"未定",ROUND(((P$9-SUM(C$9:C197))*P$14/100)/12,0))</f>
        <v>0</v>
      </c>
      <c r="F198" s="256">
        <f t="shared" si="14"/>
        <v>0</v>
      </c>
      <c r="G198" s="266" t="s">
        <v>105</v>
      </c>
      <c r="H198" s="298">
        <f>IF(P$13&gt;1,"未定",SUM(F189:F200))</f>
        <v>0</v>
      </c>
      <c r="I198" s="257"/>
      <c r="J198" s="257"/>
      <c r="K198" s="257"/>
      <c r="L198" s="257"/>
      <c r="M198" s="258">
        <f t="shared" si="12"/>
        <v>0</v>
      </c>
      <c r="N198" s="265"/>
      <c r="X198" s="201"/>
      <c r="Y198" s="201"/>
      <c r="Z198" s="201"/>
      <c r="AA198" s="224"/>
    </row>
    <row r="199" spans="1:27" s="225" customFormat="1" ht="18" customHeight="1">
      <c r="A199" s="251">
        <f t="shared" si="13"/>
        <v>0</v>
      </c>
      <c r="B199" s="252">
        <f t="shared" si="11"/>
        <v>0</v>
      </c>
      <c r="C199" s="253">
        <f>IF(($P$9-SUM($C$9:C198))&gt;0,$AA$9,0)</f>
        <v>0</v>
      </c>
      <c r="D199" s="254">
        <f>IF(($P$10-SUM($D$9:D198))&gt;0,$AA$10,0)</f>
        <v>0</v>
      </c>
      <c r="E199" s="255">
        <f>IF(P$13&gt;1,"未定",ROUND(((P$9-SUM(C$9:C198))*P$14/100)/12,0))</f>
        <v>0</v>
      </c>
      <c r="F199" s="256">
        <f t="shared" si="14"/>
        <v>0</v>
      </c>
      <c r="G199" s="270" t="s">
        <v>117</v>
      </c>
      <c r="H199" s="271">
        <f>SUM(B189:B200)</f>
        <v>0</v>
      </c>
      <c r="I199" s="257"/>
      <c r="J199" s="257"/>
      <c r="K199" s="257"/>
      <c r="L199" s="257"/>
      <c r="M199" s="258">
        <f t="shared" si="12"/>
        <v>0</v>
      </c>
      <c r="N199" s="265"/>
      <c r="X199" s="201"/>
      <c r="Y199" s="201"/>
      <c r="Z199" s="201"/>
      <c r="AA199" s="224"/>
    </row>
    <row r="200" spans="1:27" s="225" customFormat="1" ht="18" customHeight="1">
      <c r="A200" s="274">
        <f t="shared" si="13"/>
        <v>0</v>
      </c>
      <c r="B200" s="275">
        <f t="shared" si="11"/>
        <v>0</v>
      </c>
      <c r="C200" s="276">
        <f>IF(($P$9-SUM($C$9:C199))&gt;0,$AA$9,0)</f>
        <v>0</v>
      </c>
      <c r="D200" s="277">
        <f>IF(($P$10-SUM($D$9:D199))&gt;0,$AA$10,0)</f>
        <v>0</v>
      </c>
      <c r="E200" s="255">
        <f>IF(P$13&gt;1,"未定",ROUND(((P$9-SUM(C$9:C199))*P$14/100)/12,0))</f>
        <v>0</v>
      </c>
      <c r="F200" s="279">
        <f t="shared" si="14"/>
        <v>0</v>
      </c>
      <c r="G200" s="280" t="s">
        <v>119</v>
      </c>
      <c r="H200" s="281">
        <f>IF(P$13&gt;1,"未定",SUM(E189:E200))</f>
        <v>0</v>
      </c>
      <c r="I200" s="282"/>
      <c r="J200" s="282"/>
      <c r="K200" s="282"/>
      <c r="L200" s="282"/>
      <c r="M200" s="283">
        <f t="shared" si="12"/>
        <v>0</v>
      </c>
      <c r="N200" s="265"/>
      <c r="X200" s="201"/>
      <c r="Y200" s="201"/>
      <c r="Z200" s="201"/>
      <c r="AA200" s="224"/>
    </row>
    <row r="201" spans="1:27" s="225" customFormat="1" ht="18" customHeight="1">
      <c r="A201" s="239">
        <f t="shared" si="13"/>
        <v>0</v>
      </c>
      <c r="B201" s="240">
        <f t="shared" ref="B201:B264" si="15">SUM(C201:D201)</f>
        <v>0</v>
      </c>
      <c r="C201" s="241">
        <f>IF(($P$9-SUM($C$9:C200))&gt;0,$AA$9,0)</f>
        <v>0</v>
      </c>
      <c r="D201" s="242">
        <f>IF(($P$10-SUM($D$9:D200))&gt;0,$AA$10,0)</f>
        <v>0</v>
      </c>
      <c r="E201" s="243">
        <f>IF(P$13&gt;1,"未定",ROUND(((P$9-SUM(C$9:C200))*P$14/100)/12,0))</f>
        <v>0</v>
      </c>
      <c r="F201" s="244">
        <f t="shared" si="14"/>
        <v>0</v>
      </c>
      <c r="G201" s="616" t="s">
        <v>135</v>
      </c>
      <c r="H201" s="617"/>
      <c r="I201" s="245"/>
      <c r="J201" s="245"/>
      <c r="K201" s="245"/>
      <c r="L201" s="245"/>
      <c r="M201" s="247">
        <f t="shared" ref="M201:M264" si="16">SUM(I201:L201)</f>
        <v>0</v>
      </c>
      <c r="N201" s="265"/>
      <c r="X201" s="201"/>
      <c r="Y201" s="201"/>
      <c r="Z201" s="201"/>
      <c r="AA201" s="224"/>
    </row>
    <row r="202" spans="1:27" s="225" customFormat="1" ht="18" customHeight="1">
      <c r="A202" s="251">
        <f t="shared" ref="A202:A265" si="17">IF(F202&gt;0,A201+1,0)</f>
        <v>0</v>
      </c>
      <c r="B202" s="252">
        <f t="shared" si="15"/>
        <v>0</v>
      </c>
      <c r="C202" s="253">
        <f>IF(($P$9-SUM($C$9:C201))&gt;0,$AA$9,0)</f>
        <v>0</v>
      </c>
      <c r="D202" s="254">
        <f>IF(($P$10-SUM($D$9:D201))&gt;0,$AA$10,0)</f>
        <v>0</v>
      </c>
      <c r="E202" s="255">
        <f>IF(P$13&gt;1,"未定",ROUND(((P$9-SUM(C$9:C201))*P$14/100)/12,0))</f>
        <v>0</v>
      </c>
      <c r="F202" s="256">
        <f t="shared" si="14"/>
        <v>0</v>
      </c>
      <c r="G202" s="618"/>
      <c r="H202" s="619"/>
      <c r="I202" s="257"/>
      <c r="J202" s="257"/>
      <c r="K202" s="257"/>
      <c r="L202" s="257"/>
      <c r="M202" s="258">
        <f t="shared" si="16"/>
        <v>0</v>
      </c>
      <c r="N202" s="265"/>
      <c r="X202" s="201"/>
      <c r="Y202" s="201"/>
      <c r="Z202" s="201"/>
      <c r="AA202" s="224"/>
    </row>
    <row r="203" spans="1:27" s="225" customFormat="1" ht="18" customHeight="1">
      <c r="A203" s="251">
        <f t="shared" si="17"/>
        <v>0</v>
      </c>
      <c r="B203" s="252">
        <f t="shared" si="15"/>
        <v>0</v>
      </c>
      <c r="C203" s="253">
        <f>IF(($P$9-SUM($C$9:C202))&gt;0,$AA$9,0)</f>
        <v>0</v>
      </c>
      <c r="D203" s="254">
        <f>IF(($P$10-SUM($D$9:D202))&gt;0,$AA$10,0)</f>
        <v>0</v>
      </c>
      <c r="E203" s="255">
        <f>IF(P$13&gt;1,"未定",ROUND(((P$9-SUM(C$9:C202))*P$14/100)/12,0))</f>
        <v>0</v>
      </c>
      <c r="F203" s="256">
        <f t="shared" si="14"/>
        <v>0</v>
      </c>
      <c r="G203" s="618"/>
      <c r="H203" s="619"/>
      <c r="I203" s="257"/>
      <c r="J203" s="257"/>
      <c r="K203" s="257"/>
      <c r="L203" s="257"/>
      <c r="M203" s="258">
        <f t="shared" si="16"/>
        <v>0</v>
      </c>
      <c r="N203" s="265"/>
      <c r="X203" s="201"/>
      <c r="Y203" s="201"/>
      <c r="Z203" s="201"/>
      <c r="AA203" s="224"/>
    </row>
    <row r="204" spans="1:27" s="225" customFormat="1" ht="18" customHeight="1">
      <c r="A204" s="251">
        <f t="shared" si="17"/>
        <v>0</v>
      </c>
      <c r="B204" s="252">
        <f t="shared" si="15"/>
        <v>0</v>
      </c>
      <c r="C204" s="253">
        <f>IF(($P$9-SUM($C$9:C203))&gt;0,$AA$9,0)</f>
        <v>0</v>
      </c>
      <c r="D204" s="254">
        <f>IF(($P$10-SUM($D$9:D203))&gt;0,$AA$10,0)</f>
        <v>0</v>
      </c>
      <c r="E204" s="255">
        <f>IF(P$13&gt;1,"未定",ROUND(((P$9-SUM(C$9:C203))*P$14/100)/12,0))</f>
        <v>0</v>
      </c>
      <c r="F204" s="256">
        <f t="shared" si="14"/>
        <v>0</v>
      </c>
      <c r="G204" s="618"/>
      <c r="H204" s="619"/>
      <c r="I204" s="257"/>
      <c r="J204" s="257"/>
      <c r="K204" s="257"/>
      <c r="L204" s="257"/>
      <c r="M204" s="258">
        <f t="shared" si="16"/>
        <v>0</v>
      </c>
      <c r="N204" s="265"/>
      <c r="X204" s="201"/>
      <c r="Y204" s="201"/>
      <c r="Z204" s="201"/>
      <c r="AA204" s="224"/>
    </row>
    <row r="205" spans="1:27" s="225" customFormat="1" ht="18" customHeight="1">
      <c r="A205" s="251">
        <f t="shared" si="17"/>
        <v>0</v>
      </c>
      <c r="B205" s="252">
        <f t="shared" si="15"/>
        <v>0</v>
      </c>
      <c r="C205" s="253">
        <f>IF(($P$9-SUM($C$9:C204))&gt;0,$AA$9,0)</f>
        <v>0</v>
      </c>
      <c r="D205" s="254">
        <f>IF(($P$10-SUM($D$9:D204))&gt;0,$AA$10,0)</f>
        <v>0</v>
      </c>
      <c r="E205" s="255">
        <f>IF(P$13&gt;1,"未定",ROUND(((P$9-SUM(C$9:C204))*P$14/100)/12,0))</f>
        <v>0</v>
      </c>
      <c r="F205" s="256">
        <f t="shared" si="14"/>
        <v>0</v>
      </c>
      <c r="G205" s="618"/>
      <c r="H205" s="619"/>
      <c r="I205" s="257"/>
      <c r="J205" s="257"/>
      <c r="K205" s="257"/>
      <c r="L205" s="257"/>
      <c r="M205" s="258">
        <f t="shared" si="16"/>
        <v>0</v>
      </c>
      <c r="N205" s="265"/>
      <c r="X205" s="201"/>
      <c r="Y205" s="201"/>
      <c r="Z205" s="201"/>
      <c r="AA205" s="224"/>
    </row>
    <row r="206" spans="1:27" s="225" customFormat="1" ht="18" customHeight="1">
      <c r="A206" s="251">
        <f t="shared" si="17"/>
        <v>0</v>
      </c>
      <c r="B206" s="252">
        <f t="shared" si="15"/>
        <v>0</v>
      </c>
      <c r="C206" s="253">
        <f>IF(($P$9-SUM($C$9:C205))&gt;0,$AA$9,0)</f>
        <v>0</v>
      </c>
      <c r="D206" s="254">
        <f>IF(($P$10-SUM($D$9:D205))&gt;0,$AA$10,0)</f>
        <v>0</v>
      </c>
      <c r="E206" s="255">
        <f>IF(P$13&gt;1,"未定",ROUND(((P$9-SUM(C$9:C205))*P$14/100)/12,0))</f>
        <v>0</v>
      </c>
      <c r="F206" s="256">
        <f t="shared" si="14"/>
        <v>0</v>
      </c>
      <c r="G206" s="618"/>
      <c r="H206" s="619"/>
      <c r="I206" s="257"/>
      <c r="J206" s="257"/>
      <c r="K206" s="257"/>
      <c r="L206" s="257"/>
      <c r="M206" s="258">
        <f t="shared" si="16"/>
        <v>0</v>
      </c>
      <c r="N206" s="265"/>
      <c r="X206" s="201"/>
      <c r="Y206" s="201"/>
      <c r="Z206" s="201"/>
      <c r="AA206" s="224"/>
    </row>
    <row r="207" spans="1:27" s="225" customFormat="1" ht="18" customHeight="1">
      <c r="A207" s="251">
        <f t="shared" si="17"/>
        <v>0</v>
      </c>
      <c r="B207" s="252">
        <f t="shared" si="15"/>
        <v>0</v>
      </c>
      <c r="C207" s="253">
        <f>IF(($P$9-SUM($C$9:C206))&gt;0,$AA$9,0)</f>
        <v>0</v>
      </c>
      <c r="D207" s="254">
        <f>IF(($P$10-SUM($D$9:D206))&gt;0,$AA$10,0)</f>
        <v>0</v>
      </c>
      <c r="E207" s="255">
        <f>IF(P$13&gt;1,"未定",ROUND(((P$9-SUM(C$9:C206))*P$14/100)/12,0))</f>
        <v>0</v>
      </c>
      <c r="F207" s="256">
        <f t="shared" si="14"/>
        <v>0</v>
      </c>
      <c r="G207" s="618"/>
      <c r="H207" s="619"/>
      <c r="I207" s="257"/>
      <c r="J207" s="257"/>
      <c r="K207" s="257"/>
      <c r="L207" s="257"/>
      <c r="M207" s="258">
        <f t="shared" si="16"/>
        <v>0</v>
      </c>
      <c r="N207" s="265"/>
      <c r="X207" s="201"/>
      <c r="Y207" s="201"/>
      <c r="Z207" s="201"/>
      <c r="AA207" s="224"/>
    </row>
    <row r="208" spans="1:27" s="225" customFormat="1" ht="18" customHeight="1">
      <c r="A208" s="251">
        <f t="shared" si="17"/>
        <v>0</v>
      </c>
      <c r="B208" s="252">
        <f t="shared" si="15"/>
        <v>0</v>
      </c>
      <c r="C208" s="253">
        <f>IF(($P$9-SUM($C$9:C207))&gt;0,$AA$9,0)</f>
        <v>0</v>
      </c>
      <c r="D208" s="254">
        <f>IF(($P$10-SUM($D$9:D207))&gt;0,$AA$10,0)</f>
        <v>0</v>
      </c>
      <c r="E208" s="255">
        <f>IF(P$13&gt;1,"未定",ROUND(((P$9-SUM(C$9:C207))*P$14/100)/12,0))</f>
        <v>0</v>
      </c>
      <c r="F208" s="256">
        <f t="shared" si="14"/>
        <v>0</v>
      </c>
      <c r="G208" s="618"/>
      <c r="H208" s="619"/>
      <c r="I208" s="257"/>
      <c r="J208" s="257"/>
      <c r="K208" s="257"/>
      <c r="L208" s="257"/>
      <c r="M208" s="258">
        <f t="shared" si="16"/>
        <v>0</v>
      </c>
      <c r="N208" s="265"/>
      <c r="X208" s="201"/>
      <c r="Y208" s="201"/>
      <c r="Z208" s="201"/>
      <c r="AA208" s="224"/>
    </row>
    <row r="209" spans="1:27" s="225" customFormat="1" ht="18" customHeight="1">
      <c r="A209" s="251">
        <f t="shared" si="17"/>
        <v>0</v>
      </c>
      <c r="B209" s="252">
        <f t="shared" si="15"/>
        <v>0</v>
      </c>
      <c r="C209" s="253">
        <f>IF(($P$9-SUM($C$9:C208))&gt;0,$AA$9,0)</f>
        <v>0</v>
      </c>
      <c r="D209" s="254">
        <f>IF(($P$10-SUM($D$9:D208))&gt;0,$AA$10,0)</f>
        <v>0</v>
      </c>
      <c r="E209" s="255">
        <f>IF(P$13&gt;1,"未定",ROUND(((P$9-SUM(C$9:C208))*P$14/100)/12,0))</f>
        <v>0</v>
      </c>
      <c r="F209" s="256">
        <f t="shared" si="14"/>
        <v>0</v>
      </c>
      <c r="G209" s="618"/>
      <c r="H209" s="619"/>
      <c r="I209" s="257"/>
      <c r="J209" s="257"/>
      <c r="K209" s="257"/>
      <c r="L209" s="257"/>
      <c r="M209" s="258">
        <f t="shared" si="16"/>
        <v>0</v>
      </c>
      <c r="N209" s="265"/>
      <c r="X209" s="201"/>
      <c r="Y209" s="201"/>
      <c r="Z209" s="201"/>
      <c r="AA209" s="224"/>
    </row>
    <row r="210" spans="1:27" s="225" customFormat="1" ht="18" customHeight="1">
      <c r="A210" s="251">
        <f t="shared" si="17"/>
        <v>0</v>
      </c>
      <c r="B210" s="252">
        <f t="shared" si="15"/>
        <v>0</v>
      </c>
      <c r="C210" s="253">
        <f>IF(($P$9-SUM($C$9:C209))&gt;0,$AA$9,0)</f>
        <v>0</v>
      </c>
      <c r="D210" s="254">
        <f>IF(($P$10-SUM($D$9:D209))&gt;0,$AA$10,0)</f>
        <v>0</v>
      </c>
      <c r="E210" s="255">
        <f>IF(P$13&gt;1,"未定",ROUND(((P$9-SUM(C$9:C209))*P$14/100)/12,0))</f>
        <v>0</v>
      </c>
      <c r="F210" s="256">
        <f t="shared" si="14"/>
        <v>0</v>
      </c>
      <c r="G210" s="266" t="s">
        <v>105</v>
      </c>
      <c r="H210" s="298">
        <f>IF(P$13&gt;1,"未定",SUM(F201:F212))</f>
        <v>0</v>
      </c>
      <c r="I210" s="257"/>
      <c r="J210" s="257"/>
      <c r="K210" s="257"/>
      <c r="L210" s="257"/>
      <c r="M210" s="258">
        <f t="shared" si="16"/>
        <v>0</v>
      </c>
      <c r="N210" s="265"/>
      <c r="X210" s="201"/>
      <c r="Y210" s="201"/>
      <c r="Z210" s="201"/>
      <c r="AA210" s="224"/>
    </row>
    <row r="211" spans="1:27" s="225" customFormat="1" ht="18" customHeight="1">
      <c r="A211" s="251">
        <f t="shared" si="17"/>
        <v>0</v>
      </c>
      <c r="B211" s="252">
        <f t="shared" si="15"/>
        <v>0</v>
      </c>
      <c r="C211" s="253">
        <f>IF(($P$9-SUM($C$9:C210))&gt;0,$AA$9,0)</f>
        <v>0</v>
      </c>
      <c r="D211" s="254">
        <f>IF(($P$10-SUM($D$9:D210))&gt;0,$AA$10,0)</f>
        <v>0</v>
      </c>
      <c r="E211" s="255">
        <f>IF(P$13&gt;1,"未定",ROUND(((P$9-SUM(C$9:C210))*P$14/100)/12,0))</f>
        <v>0</v>
      </c>
      <c r="F211" s="256">
        <f t="shared" si="14"/>
        <v>0</v>
      </c>
      <c r="G211" s="270" t="s">
        <v>117</v>
      </c>
      <c r="H211" s="271">
        <f>SUM(B201:B212)</f>
        <v>0</v>
      </c>
      <c r="I211" s="257"/>
      <c r="J211" s="257"/>
      <c r="K211" s="257"/>
      <c r="L211" s="257"/>
      <c r="M211" s="258">
        <f t="shared" si="16"/>
        <v>0</v>
      </c>
      <c r="N211" s="265"/>
      <c r="X211" s="201"/>
      <c r="Y211" s="201"/>
      <c r="Z211" s="201"/>
      <c r="AA211" s="224"/>
    </row>
    <row r="212" spans="1:27" s="225" customFormat="1" ht="18" customHeight="1">
      <c r="A212" s="274">
        <f t="shared" si="17"/>
        <v>0</v>
      </c>
      <c r="B212" s="275">
        <f t="shared" si="15"/>
        <v>0</v>
      </c>
      <c r="C212" s="276">
        <f>IF(($P$9-SUM($C$9:C211))&gt;0,$AA$9,0)</f>
        <v>0</v>
      </c>
      <c r="D212" s="277">
        <f>IF(($P$10-SUM($D$9:D211))&gt;0,$AA$10,0)</f>
        <v>0</v>
      </c>
      <c r="E212" s="255">
        <f>IF(P$13&gt;1,"未定",ROUND(((P$9-SUM(C$9:C211))*P$14/100)/12,0))</f>
        <v>0</v>
      </c>
      <c r="F212" s="279">
        <f t="shared" si="14"/>
        <v>0</v>
      </c>
      <c r="G212" s="280" t="s">
        <v>119</v>
      </c>
      <c r="H212" s="281">
        <f>IF(P$13&gt;1,"未定",SUM(E201:E212))</f>
        <v>0</v>
      </c>
      <c r="I212" s="282"/>
      <c r="J212" s="282"/>
      <c r="K212" s="282"/>
      <c r="L212" s="282"/>
      <c r="M212" s="283">
        <f t="shared" si="16"/>
        <v>0</v>
      </c>
      <c r="N212" s="265"/>
      <c r="X212" s="201"/>
      <c r="Y212" s="201"/>
      <c r="Z212" s="201"/>
      <c r="AA212" s="224"/>
    </row>
    <row r="213" spans="1:27" s="225" customFormat="1" ht="18" customHeight="1">
      <c r="A213" s="239">
        <f t="shared" si="17"/>
        <v>0</v>
      </c>
      <c r="B213" s="240">
        <f t="shared" si="15"/>
        <v>0</v>
      </c>
      <c r="C213" s="241">
        <f>IF(($P$9-SUM($C$9:C212))&gt;0,$AA$9,0)</f>
        <v>0</v>
      </c>
      <c r="D213" s="242">
        <f>IF(($P$10-SUM($D$9:D212))&gt;0,$AA$10,0)</f>
        <v>0</v>
      </c>
      <c r="E213" s="243">
        <f>IF(P$13&gt;1,"未定",ROUND(((P$9-SUM(C$9:C212))*P$14/100)/12,0))</f>
        <v>0</v>
      </c>
      <c r="F213" s="244">
        <f t="shared" si="14"/>
        <v>0</v>
      </c>
      <c r="G213" s="616" t="s">
        <v>136</v>
      </c>
      <c r="H213" s="617"/>
      <c r="I213" s="245"/>
      <c r="J213" s="245"/>
      <c r="K213" s="245"/>
      <c r="L213" s="245"/>
      <c r="M213" s="247">
        <f t="shared" si="16"/>
        <v>0</v>
      </c>
      <c r="N213" s="265"/>
      <c r="X213" s="201"/>
      <c r="Y213" s="201"/>
      <c r="Z213" s="201"/>
      <c r="AA213" s="224"/>
    </row>
    <row r="214" spans="1:27" s="225" customFormat="1" ht="18" customHeight="1">
      <c r="A214" s="251">
        <f t="shared" si="17"/>
        <v>0</v>
      </c>
      <c r="B214" s="252">
        <f t="shared" si="15"/>
        <v>0</v>
      </c>
      <c r="C214" s="253">
        <f>IF(($P$9-SUM($C$9:C213))&gt;0,$AA$9,0)</f>
        <v>0</v>
      </c>
      <c r="D214" s="254">
        <f>IF(($P$10-SUM($D$9:D213))&gt;0,$AA$10,0)</f>
        <v>0</v>
      </c>
      <c r="E214" s="255">
        <f>IF(P$13&gt;1,"未定",ROUND(((P$9-SUM(C$9:C213))*P$14/100)/12,0))</f>
        <v>0</v>
      </c>
      <c r="F214" s="256">
        <f t="shared" si="14"/>
        <v>0</v>
      </c>
      <c r="G214" s="618"/>
      <c r="H214" s="619"/>
      <c r="I214" s="257"/>
      <c r="J214" s="257"/>
      <c r="K214" s="257"/>
      <c r="L214" s="257"/>
      <c r="M214" s="258">
        <f t="shared" si="16"/>
        <v>0</v>
      </c>
      <c r="N214" s="265"/>
      <c r="X214" s="201"/>
      <c r="Y214" s="201"/>
      <c r="Z214" s="201"/>
      <c r="AA214" s="224"/>
    </row>
    <row r="215" spans="1:27" s="225" customFormat="1" ht="18" customHeight="1">
      <c r="A215" s="251">
        <f t="shared" si="17"/>
        <v>0</v>
      </c>
      <c r="B215" s="252">
        <f t="shared" si="15"/>
        <v>0</v>
      </c>
      <c r="C215" s="253">
        <f>IF(($P$9-SUM($C$9:C214))&gt;0,$AA$9,0)</f>
        <v>0</v>
      </c>
      <c r="D215" s="254">
        <f>IF(($P$10-SUM($D$9:D214))&gt;0,$AA$10,0)</f>
        <v>0</v>
      </c>
      <c r="E215" s="255">
        <f>IF(P$13&gt;1,"未定",ROUND(((P$9-SUM(C$9:C214))*P$14/100)/12,0))</f>
        <v>0</v>
      </c>
      <c r="F215" s="256">
        <f t="shared" si="14"/>
        <v>0</v>
      </c>
      <c r="G215" s="618"/>
      <c r="H215" s="619"/>
      <c r="I215" s="257"/>
      <c r="J215" s="257"/>
      <c r="K215" s="257"/>
      <c r="L215" s="257"/>
      <c r="M215" s="258">
        <f t="shared" si="16"/>
        <v>0</v>
      </c>
      <c r="N215" s="265"/>
      <c r="X215" s="201"/>
      <c r="Y215" s="201"/>
      <c r="Z215" s="201"/>
      <c r="AA215" s="224"/>
    </row>
    <row r="216" spans="1:27" s="225" customFormat="1" ht="18" customHeight="1">
      <c r="A216" s="251">
        <f t="shared" si="17"/>
        <v>0</v>
      </c>
      <c r="B216" s="252">
        <f t="shared" si="15"/>
        <v>0</v>
      </c>
      <c r="C216" s="253">
        <f>IF(($P$9-SUM($C$9:C215))&gt;0,$AA$9,0)</f>
        <v>0</v>
      </c>
      <c r="D216" s="254">
        <f>IF(($P$10-SUM($D$9:D215))&gt;0,$AA$10,0)</f>
        <v>0</v>
      </c>
      <c r="E216" s="255">
        <f>IF(P$13&gt;1,"未定",ROUND(((P$9-SUM(C$9:C215))*P$14/100)/12,0))</f>
        <v>0</v>
      </c>
      <c r="F216" s="256">
        <f t="shared" si="14"/>
        <v>0</v>
      </c>
      <c r="G216" s="618"/>
      <c r="H216" s="619"/>
      <c r="I216" s="257"/>
      <c r="J216" s="257"/>
      <c r="K216" s="257"/>
      <c r="L216" s="257"/>
      <c r="M216" s="258">
        <f t="shared" si="16"/>
        <v>0</v>
      </c>
      <c r="N216" s="265"/>
      <c r="X216" s="201"/>
      <c r="Y216" s="201"/>
      <c r="Z216" s="201"/>
      <c r="AA216" s="224"/>
    </row>
    <row r="217" spans="1:27" s="225" customFormat="1" ht="18" customHeight="1">
      <c r="A217" s="251">
        <f t="shared" si="17"/>
        <v>0</v>
      </c>
      <c r="B217" s="252">
        <f t="shared" si="15"/>
        <v>0</v>
      </c>
      <c r="C217" s="253">
        <f>IF(($P$9-SUM($C$9:C216))&gt;0,$AA$9,0)</f>
        <v>0</v>
      </c>
      <c r="D217" s="254">
        <f>IF(($P$10-SUM($D$9:D216))&gt;0,$AA$10,0)</f>
        <v>0</v>
      </c>
      <c r="E217" s="255">
        <f>IF(P$13&gt;1,"未定",ROUND(((P$9-SUM(C$9:C216))*P$14/100)/12,0))</f>
        <v>0</v>
      </c>
      <c r="F217" s="256">
        <f t="shared" si="14"/>
        <v>0</v>
      </c>
      <c r="G217" s="618"/>
      <c r="H217" s="619"/>
      <c r="I217" s="257"/>
      <c r="J217" s="257"/>
      <c r="K217" s="257"/>
      <c r="L217" s="257"/>
      <c r="M217" s="258">
        <f t="shared" si="16"/>
        <v>0</v>
      </c>
      <c r="N217" s="265"/>
      <c r="X217" s="201"/>
      <c r="Y217" s="201"/>
      <c r="Z217" s="201"/>
      <c r="AA217" s="224"/>
    </row>
    <row r="218" spans="1:27" s="225" customFormat="1" ht="18" customHeight="1">
      <c r="A218" s="251">
        <f t="shared" si="17"/>
        <v>0</v>
      </c>
      <c r="B218" s="252">
        <f t="shared" si="15"/>
        <v>0</v>
      </c>
      <c r="C218" s="253">
        <f>IF(($P$9-SUM($C$9:C217))&gt;0,$AA$9,0)</f>
        <v>0</v>
      </c>
      <c r="D218" s="254">
        <f>IF(($P$10-SUM($D$9:D217))&gt;0,$AA$10,0)</f>
        <v>0</v>
      </c>
      <c r="E218" s="255">
        <f>IF(P$13&gt;1,"未定",ROUND(((P$9-SUM(C$9:C217))*P$14/100)/12,0))</f>
        <v>0</v>
      </c>
      <c r="F218" s="256">
        <f t="shared" si="14"/>
        <v>0</v>
      </c>
      <c r="G218" s="618"/>
      <c r="H218" s="619"/>
      <c r="I218" s="257"/>
      <c r="J218" s="257"/>
      <c r="K218" s="257"/>
      <c r="L218" s="257"/>
      <c r="M218" s="258">
        <f t="shared" si="16"/>
        <v>0</v>
      </c>
      <c r="N218" s="265"/>
      <c r="X218" s="201"/>
      <c r="Y218" s="201"/>
      <c r="Z218" s="201"/>
      <c r="AA218" s="224"/>
    </row>
    <row r="219" spans="1:27" s="225" customFormat="1" ht="18" customHeight="1">
      <c r="A219" s="251">
        <f t="shared" si="17"/>
        <v>0</v>
      </c>
      <c r="B219" s="252">
        <f t="shared" si="15"/>
        <v>0</v>
      </c>
      <c r="C219" s="253">
        <f>IF(($P$9-SUM($C$9:C218))&gt;0,$AA$9,0)</f>
        <v>0</v>
      </c>
      <c r="D219" s="254">
        <f>IF(($P$10-SUM($D$9:D218))&gt;0,$AA$10,0)</f>
        <v>0</v>
      </c>
      <c r="E219" s="255">
        <f>IF(P$13&gt;1,"未定",ROUND(((P$9-SUM(C$9:C218))*P$14/100)/12,0))</f>
        <v>0</v>
      </c>
      <c r="F219" s="256">
        <f t="shared" si="14"/>
        <v>0</v>
      </c>
      <c r="G219" s="618"/>
      <c r="H219" s="619"/>
      <c r="I219" s="257"/>
      <c r="J219" s="257"/>
      <c r="K219" s="257"/>
      <c r="L219" s="257"/>
      <c r="M219" s="258">
        <f t="shared" si="16"/>
        <v>0</v>
      </c>
      <c r="N219" s="265"/>
      <c r="X219" s="201"/>
      <c r="Y219" s="201"/>
      <c r="Z219" s="201"/>
      <c r="AA219" s="224"/>
    </row>
    <row r="220" spans="1:27" s="225" customFormat="1" ht="18" customHeight="1">
      <c r="A220" s="251">
        <f t="shared" si="17"/>
        <v>0</v>
      </c>
      <c r="B220" s="252">
        <f t="shared" si="15"/>
        <v>0</v>
      </c>
      <c r="C220" s="253">
        <f>IF(($P$9-SUM($C$9:C219))&gt;0,$AA$9,0)</f>
        <v>0</v>
      </c>
      <c r="D220" s="254">
        <f>IF(($P$10-SUM($D$9:D219))&gt;0,$AA$10,0)</f>
        <v>0</v>
      </c>
      <c r="E220" s="255">
        <f>IF(P$13&gt;1,"未定",ROUND(((P$9-SUM(C$9:C219))*P$14/100)/12,0))</f>
        <v>0</v>
      </c>
      <c r="F220" s="256">
        <f t="shared" si="14"/>
        <v>0</v>
      </c>
      <c r="G220" s="618"/>
      <c r="H220" s="619"/>
      <c r="I220" s="257"/>
      <c r="J220" s="257"/>
      <c r="K220" s="257"/>
      <c r="L220" s="257"/>
      <c r="M220" s="258">
        <f t="shared" si="16"/>
        <v>0</v>
      </c>
      <c r="N220" s="265"/>
      <c r="X220" s="201"/>
      <c r="Y220" s="201"/>
      <c r="Z220" s="201"/>
      <c r="AA220" s="224"/>
    </row>
    <row r="221" spans="1:27" s="225" customFormat="1" ht="18" customHeight="1">
      <c r="A221" s="251">
        <f t="shared" si="17"/>
        <v>0</v>
      </c>
      <c r="B221" s="252">
        <f t="shared" si="15"/>
        <v>0</v>
      </c>
      <c r="C221" s="253">
        <f>IF(($P$9-SUM($C$9:C220))&gt;0,$AA$9,0)</f>
        <v>0</v>
      </c>
      <c r="D221" s="254">
        <f>IF(($P$10-SUM($D$9:D220))&gt;0,$AA$10,0)</f>
        <v>0</v>
      </c>
      <c r="E221" s="255">
        <f>IF(P$13&gt;1,"未定",ROUND(((P$9-SUM(C$9:C220))*P$14/100)/12,0))</f>
        <v>0</v>
      </c>
      <c r="F221" s="256">
        <f t="shared" si="14"/>
        <v>0</v>
      </c>
      <c r="G221" s="618"/>
      <c r="H221" s="619"/>
      <c r="I221" s="257"/>
      <c r="J221" s="257"/>
      <c r="K221" s="257"/>
      <c r="L221" s="257"/>
      <c r="M221" s="258">
        <f t="shared" si="16"/>
        <v>0</v>
      </c>
      <c r="N221" s="265"/>
      <c r="X221" s="201"/>
      <c r="Y221" s="201"/>
      <c r="Z221" s="201"/>
      <c r="AA221" s="224"/>
    </row>
    <row r="222" spans="1:27" s="225" customFormat="1" ht="18" customHeight="1">
      <c r="A222" s="251">
        <f t="shared" si="17"/>
        <v>0</v>
      </c>
      <c r="B222" s="252">
        <f t="shared" si="15"/>
        <v>0</v>
      </c>
      <c r="C222" s="253">
        <f>IF(($P$9-SUM($C$9:C221))&gt;0,$AA$9,0)</f>
        <v>0</v>
      </c>
      <c r="D222" s="254">
        <f>IF(($P$10-SUM($D$9:D221))&gt;0,$AA$10,0)</f>
        <v>0</v>
      </c>
      <c r="E222" s="255">
        <f>IF(P$13&gt;1,"未定",ROUND(((P$9-SUM(C$9:C221))*P$14/100)/12,0))</f>
        <v>0</v>
      </c>
      <c r="F222" s="256">
        <f t="shared" si="14"/>
        <v>0</v>
      </c>
      <c r="G222" s="266" t="s">
        <v>105</v>
      </c>
      <c r="H222" s="298">
        <f>IF(P$13&gt;1,"未定",SUM(F213:F224))</f>
        <v>0</v>
      </c>
      <c r="I222" s="257"/>
      <c r="J222" s="257"/>
      <c r="K222" s="257"/>
      <c r="L222" s="257"/>
      <c r="M222" s="258">
        <f t="shared" si="16"/>
        <v>0</v>
      </c>
      <c r="N222" s="265"/>
      <c r="X222" s="201"/>
      <c r="Y222" s="201"/>
      <c r="Z222" s="201"/>
      <c r="AA222" s="224"/>
    </row>
    <row r="223" spans="1:27" s="225" customFormat="1" ht="18" customHeight="1">
      <c r="A223" s="251">
        <f t="shared" si="17"/>
        <v>0</v>
      </c>
      <c r="B223" s="252">
        <f t="shared" si="15"/>
        <v>0</v>
      </c>
      <c r="C223" s="253">
        <f>IF(($P$9-SUM($C$9:C222))&gt;0,$AA$9,0)</f>
        <v>0</v>
      </c>
      <c r="D223" s="254">
        <f>IF(($P$10-SUM($D$9:D222))&gt;0,$AA$10,0)</f>
        <v>0</v>
      </c>
      <c r="E223" s="255">
        <f>IF(P$13&gt;1,"未定",ROUND(((P$9-SUM(C$9:C222))*P$14/100)/12,0))</f>
        <v>0</v>
      </c>
      <c r="F223" s="256">
        <f t="shared" si="14"/>
        <v>0</v>
      </c>
      <c r="G223" s="270" t="s">
        <v>117</v>
      </c>
      <c r="H223" s="271">
        <f>SUM(B213:B224)</f>
        <v>0</v>
      </c>
      <c r="I223" s="257"/>
      <c r="J223" s="257"/>
      <c r="K223" s="257"/>
      <c r="L223" s="257"/>
      <c r="M223" s="258">
        <f t="shared" si="16"/>
        <v>0</v>
      </c>
      <c r="N223" s="265"/>
      <c r="X223" s="201"/>
      <c r="Y223" s="201"/>
      <c r="Z223" s="201"/>
      <c r="AA223" s="224"/>
    </row>
    <row r="224" spans="1:27" s="225" customFormat="1" ht="18" customHeight="1">
      <c r="A224" s="274">
        <f t="shared" si="17"/>
        <v>0</v>
      </c>
      <c r="B224" s="275">
        <f t="shared" si="15"/>
        <v>0</v>
      </c>
      <c r="C224" s="276">
        <f>IF(($P$9-SUM($C$9:C223))&gt;0,$AA$9,0)</f>
        <v>0</v>
      </c>
      <c r="D224" s="277">
        <f>IF(($P$10-SUM($D$9:D223))&gt;0,$AA$10,0)</f>
        <v>0</v>
      </c>
      <c r="E224" s="278">
        <f>IF(P$13&gt;1,"未定",ROUND(((P$9-SUM(C$9:C223))*P$14/100)/12,0))</f>
        <v>0</v>
      </c>
      <c r="F224" s="279">
        <f t="shared" si="14"/>
        <v>0</v>
      </c>
      <c r="G224" s="280" t="s">
        <v>119</v>
      </c>
      <c r="H224" s="281">
        <f>IF(P$13&gt;1,"未定",SUM(E213:E224))</f>
        <v>0</v>
      </c>
      <c r="I224" s="282"/>
      <c r="J224" s="282"/>
      <c r="K224" s="282"/>
      <c r="L224" s="282"/>
      <c r="M224" s="283">
        <f t="shared" si="16"/>
        <v>0</v>
      </c>
      <c r="N224" s="265"/>
      <c r="X224" s="201"/>
      <c r="Y224" s="201"/>
      <c r="Z224" s="201"/>
      <c r="AA224" s="224"/>
    </row>
    <row r="225" spans="1:27" s="225" customFormat="1" ht="18" customHeight="1">
      <c r="A225" s="239">
        <f t="shared" si="17"/>
        <v>0</v>
      </c>
      <c r="B225" s="240">
        <f t="shared" si="15"/>
        <v>0</v>
      </c>
      <c r="C225" s="241">
        <f>IF(($P$9-SUM($C$9:C224))&gt;0,$AA$9,0)</f>
        <v>0</v>
      </c>
      <c r="D225" s="242">
        <f>IF(($P$10-SUM($D$9:D224))&gt;0,$AA$10,0)</f>
        <v>0</v>
      </c>
      <c r="E225" s="243">
        <f>IF(P$13&gt;1,"未定",ROUND(((P$9-SUM(C$9:C224))*P$14/100)/12,0))</f>
        <v>0</v>
      </c>
      <c r="F225" s="244">
        <f t="shared" si="14"/>
        <v>0</v>
      </c>
      <c r="G225" s="616" t="s">
        <v>137</v>
      </c>
      <c r="H225" s="617"/>
      <c r="I225" s="245"/>
      <c r="J225" s="245"/>
      <c r="K225" s="245"/>
      <c r="L225" s="245"/>
      <c r="M225" s="247">
        <f t="shared" si="16"/>
        <v>0</v>
      </c>
      <c r="N225" s="265"/>
      <c r="X225" s="201"/>
      <c r="Y225" s="201"/>
      <c r="Z225" s="201"/>
      <c r="AA225" s="224"/>
    </row>
    <row r="226" spans="1:27" s="225" customFormat="1" ht="18" customHeight="1">
      <c r="A226" s="251">
        <f t="shared" si="17"/>
        <v>0</v>
      </c>
      <c r="B226" s="252">
        <f t="shared" si="15"/>
        <v>0</v>
      </c>
      <c r="C226" s="253">
        <f>IF(($P$9-SUM($C$9:C225))&gt;0,$AA$9,0)</f>
        <v>0</v>
      </c>
      <c r="D226" s="254">
        <f>IF(($P$10-SUM($D$9:D225))&gt;0,$AA$10,0)</f>
        <v>0</v>
      </c>
      <c r="E226" s="255">
        <f>IF(P$13&gt;1,"未定",ROUND(((P$9-SUM(C$9:C225))*P$14/100)/12,0))</f>
        <v>0</v>
      </c>
      <c r="F226" s="256">
        <f t="shared" si="14"/>
        <v>0</v>
      </c>
      <c r="G226" s="618"/>
      <c r="H226" s="619"/>
      <c r="I226" s="257"/>
      <c r="J226" s="257"/>
      <c r="K226" s="257"/>
      <c r="L226" s="257"/>
      <c r="M226" s="258">
        <f t="shared" si="16"/>
        <v>0</v>
      </c>
      <c r="N226" s="265"/>
      <c r="X226" s="201"/>
      <c r="Y226" s="201"/>
      <c r="Z226" s="201"/>
      <c r="AA226" s="224"/>
    </row>
    <row r="227" spans="1:27" s="225" customFormat="1" ht="18" customHeight="1">
      <c r="A227" s="251">
        <f t="shared" si="17"/>
        <v>0</v>
      </c>
      <c r="B227" s="252">
        <f t="shared" si="15"/>
        <v>0</v>
      </c>
      <c r="C227" s="253">
        <f>IF(($P$9-SUM($C$9:C226))&gt;0,$AA$9,0)</f>
        <v>0</v>
      </c>
      <c r="D227" s="254">
        <f>IF(($P$10-SUM($D$9:D226))&gt;0,$AA$10,0)</f>
        <v>0</v>
      </c>
      <c r="E227" s="255">
        <f>IF(P$13&gt;1,"未定",ROUND(((P$9-SUM(C$9:C226))*P$14/100)/12,0))</f>
        <v>0</v>
      </c>
      <c r="F227" s="256">
        <f t="shared" si="14"/>
        <v>0</v>
      </c>
      <c r="G227" s="618"/>
      <c r="H227" s="619"/>
      <c r="I227" s="257"/>
      <c r="J227" s="257"/>
      <c r="K227" s="257"/>
      <c r="L227" s="257"/>
      <c r="M227" s="258">
        <f t="shared" si="16"/>
        <v>0</v>
      </c>
      <c r="N227" s="265"/>
      <c r="X227" s="201"/>
      <c r="Y227" s="201"/>
      <c r="Z227" s="201"/>
      <c r="AA227" s="224"/>
    </row>
    <row r="228" spans="1:27" s="225" customFormat="1" ht="18" customHeight="1">
      <c r="A228" s="251">
        <f t="shared" si="17"/>
        <v>0</v>
      </c>
      <c r="B228" s="252">
        <f t="shared" si="15"/>
        <v>0</v>
      </c>
      <c r="C228" s="253">
        <f>IF(($P$9-SUM($C$9:C227))&gt;0,$AA$9,0)</f>
        <v>0</v>
      </c>
      <c r="D228" s="254">
        <f>IF(($P$10-SUM($D$9:D227))&gt;0,$AA$10,0)</f>
        <v>0</v>
      </c>
      <c r="E228" s="255">
        <f>IF(P$13&gt;1,"未定",ROUND(((P$9-SUM(C$9:C227))*P$14/100)/12,0))</f>
        <v>0</v>
      </c>
      <c r="F228" s="256">
        <f t="shared" si="14"/>
        <v>0</v>
      </c>
      <c r="G228" s="618"/>
      <c r="H228" s="619"/>
      <c r="I228" s="257"/>
      <c r="J228" s="257"/>
      <c r="K228" s="257"/>
      <c r="L228" s="257"/>
      <c r="M228" s="258">
        <f t="shared" si="16"/>
        <v>0</v>
      </c>
      <c r="N228" s="265"/>
      <c r="X228" s="201"/>
      <c r="Y228" s="201"/>
      <c r="Z228" s="201"/>
      <c r="AA228" s="224"/>
    </row>
    <row r="229" spans="1:27" s="225" customFormat="1" ht="18" customHeight="1">
      <c r="A229" s="251">
        <f t="shared" si="17"/>
        <v>0</v>
      </c>
      <c r="B229" s="252">
        <f t="shared" si="15"/>
        <v>0</v>
      </c>
      <c r="C229" s="253">
        <f>IF(($P$9-SUM($C$9:C228))&gt;0,$AA$9,0)</f>
        <v>0</v>
      </c>
      <c r="D229" s="254">
        <f>IF(($P$10-SUM($D$9:D228))&gt;0,$AA$10,0)</f>
        <v>0</v>
      </c>
      <c r="E229" s="255">
        <f>IF(P$13&gt;1,"未定",ROUND(((P$9-SUM(C$9:C228))*P$14/100)/12,0))</f>
        <v>0</v>
      </c>
      <c r="F229" s="256">
        <f t="shared" si="14"/>
        <v>0</v>
      </c>
      <c r="G229" s="618"/>
      <c r="H229" s="619"/>
      <c r="I229" s="257"/>
      <c r="J229" s="257"/>
      <c r="K229" s="257"/>
      <c r="L229" s="257"/>
      <c r="M229" s="258">
        <f t="shared" si="16"/>
        <v>0</v>
      </c>
      <c r="N229" s="265"/>
      <c r="X229" s="201"/>
      <c r="Y229" s="201"/>
      <c r="Z229" s="201"/>
      <c r="AA229" s="224"/>
    </row>
    <row r="230" spans="1:27" s="225" customFormat="1" ht="18" customHeight="1">
      <c r="A230" s="251">
        <f t="shared" si="17"/>
        <v>0</v>
      </c>
      <c r="B230" s="252">
        <f t="shared" si="15"/>
        <v>0</v>
      </c>
      <c r="C230" s="253">
        <f>IF(($P$9-SUM($C$9:C229))&gt;0,$AA$9,0)</f>
        <v>0</v>
      </c>
      <c r="D230" s="254">
        <f>IF(($P$10-SUM($D$9:D229))&gt;0,$AA$10,0)</f>
        <v>0</v>
      </c>
      <c r="E230" s="255">
        <f>IF(P$13&gt;1,"未定",ROUND(((P$9-SUM(C$9:C229))*P$14/100)/12,0))</f>
        <v>0</v>
      </c>
      <c r="F230" s="256">
        <f t="shared" si="14"/>
        <v>0</v>
      </c>
      <c r="G230" s="618"/>
      <c r="H230" s="619"/>
      <c r="I230" s="257"/>
      <c r="J230" s="257"/>
      <c r="K230" s="257"/>
      <c r="L230" s="257"/>
      <c r="M230" s="258">
        <f t="shared" si="16"/>
        <v>0</v>
      </c>
      <c r="N230" s="265"/>
      <c r="X230" s="201"/>
      <c r="Y230" s="201"/>
      <c r="Z230" s="201"/>
      <c r="AA230" s="224"/>
    </row>
    <row r="231" spans="1:27" s="225" customFormat="1" ht="18" customHeight="1">
      <c r="A231" s="251">
        <f t="shared" si="17"/>
        <v>0</v>
      </c>
      <c r="B231" s="252">
        <f t="shared" si="15"/>
        <v>0</v>
      </c>
      <c r="C231" s="253">
        <f>IF(($P$9-SUM($C$9:C230))&gt;0,$AA$9,0)</f>
        <v>0</v>
      </c>
      <c r="D231" s="254">
        <f>IF(($P$10-SUM($D$9:D230))&gt;0,$AA$10,0)</f>
        <v>0</v>
      </c>
      <c r="E231" s="255">
        <f>IF(P$13&gt;1,"未定",ROUND(((P$9-SUM(C$9:C230))*P$14/100)/12,0))</f>
        <v>0</v>
      </c>
      <c r="F231" s="256">
        <f t="shared" si="14"/>
        <v>0</v>
      </c>
      <c r="G231" s="618"/>
      <c r="H231" s="619"/>
      <c r="I231" s="257"/>
      <c r="J231" s="257"/>
      <c r="K231" s="257"/>
      <c r="L231" s="257"/>
      <c r="M231" s="258">
        <f t="shared" si="16"/>
        <v>0</v>
      </c>
      <c r="N231" s="265"/>
      <c r="X231" s="201"/>
      <c r="Y231" s="201"/>
      <c r="Z231" s="201"/>
      <c r="AA231" s="224"/>
    </row>
    <row r="232" spans="1:27" s="225" customFormat="1" ht="18" customHeight="1">
      <c r="A232" s="251">
        <f t="shared" si="17"/>
        <v>0</v>
      </c>
      <c r="B232" s="252">
        <f t="shared" si="15"/>
        <v>0</v>
      </c>
      <c r="C232" s="253">
        <f>IF(($P$9-SUM($C$9:C231))&gt;0,$AA$9,0)</f>
        <v>0</v>
      </c>
      <c r="D232" s="254">
        <f>IF(($P$10-SUM($D$9:D231))&gt;0,$AA$10,0)</f>
        <v>0</v>
      </c>
      <c r="E232" s="255">
        <f>IF(P$13&gt;1,"未定",ROUND(((P$9-SUM(C$9:C231))*P$14/100)/12,0))</f>
        <v>0</v>
      </c>
      <c r="F232" s="256">
        <f t="shared" si="14"/>
        <v>0</v>
      </c>
      <c r="G232" s="618"/>
      <c r="H232" s="619"/>
      <c r="I232" s="257"/>
      <c r="J232" s="257"/>
      <c r="K232" s="257"/>
      <c r="L232" s="257"/>
      <c r="M232" s="258">
        <f t="shared" si="16"/>
        <v>0</v>
      </c>
      <c r="N232" s="265"/>
      <c r="X232" s="201"/>
      <c r="Y232" s="201"/>
      <c r="Z232" s="201"/>
      <c r="AA232" s="224"/>
    </row>
    <row r="233" spans="1:27" s="225" customFormat="1" ht="18" customHeight="1">
      <c r="A233" s="251">
        <f t="shared" si="17"/>
        <v>0</v>
      </c>
      <c r="B233" s="252">
        <f t="shared" si="15"/>
        <v>0</v>
      </c>
      <c r="C233" s="253">
        <f>IF(($P$9-SUM($C$9:C232))&gt;0,$AA$9,0)</f>
        <v>0</v>
      </c>
      <c r="D233" s="254">
        <f>IF(($P$10-SUM($D$9:D232))&gt;0,$AA$10,0)</f>
        <v>0</v>
      </c>
      <c r="E233" s="255">
        <f>IF(P$13&gt;1,"未定",ROUND(((P$9-SUM(C$9:C232))*P$14/100)/12,0))</f>
        <v>0</v>
      </c>
      <c r="F233" s="256">
        <f t="shared" si="14"/>
        <v>0</v>
      </c>
      <c r="G233" s="618"/>
      <c r="H233" s="619"/>
      <c r="I233" s="257"/>
      <c r="J233" s="257"/>
      <c r="K233" s="257"/>
      <c r="L233" s="257"/>
      <c r="M233" s="258">
        <f t="shared" si="16"/>
        <v>0</v>
      </c>
      <c r="N233" s="265"/>
      <c r="X233" s="201"/>
      <c r="Y233" s="201"/>
      <c r="Z233" s="201"/>
      <c r="AA233" s="224"/>
    </row>
    <row r="234" spans="1:27" s="225" customFormat="1" ht="18" customHeight="1">
      <c r="A234" s="251">
        <f t="shared" si="17"/>
        <v>0</v>
      </c>
      <c r="B234" s="252">
        <f t="shared" si="15"/>
        <v>0</v>
      </c>
      <c r="C234" s="253">
        <f>IF(($P$9-SUM($C$9:C233))&gt;0,$AA$9,0)</f>
        <v>0</v>
      </c>
      <c r="D234" s="254">
        <f>IF(($P$10-SUM($D$9:D233))&gt;0,$AA$10,0)</f>
        <v>0</v>
      </c>
      <c r="E234" s="255">
        <f>IF(P$13&gt;1,"未定",ROUND(((P$9-SUM(C$9:C233))*P$14/100)/12,0))</f>
        <v>0</v>
      </c>
      <c r="F234" s="256">
        <f t="shared" si="14"/>
        <v>0</v>
      </c>
      <c r="G234" s="266" t="s">
        <v>105</v>
      </c>
      <c r="H234" s="298">
        <f>IF(P$13&gt;1,"未定",SUM(F225:F236))</f>
        <v>0</v>
      </c>
      <c r="I234" s="257"/>
      <c r="J234" s="257"/>
      <c r="K234" s="257"/>
      <c r="L234" s="257"/>
      <c r="M234" s="258">
        <f t="shared" si="16"/>
        <v>0</v>
      </c>
      <c r="N234" s="265"/>
      <c r="X234" s="201"/>
      <c r="Y234" s="201"/>
      <c r="Z234" s="201"/>
      <c r="AA234" s="224"/>
    </row>
    <row r="235" spans="1:27" s="225" customFormat="1" ht="18" customHeight="1">
      <c r="A235" s="251">
        <f t="shared" si="17"/>
        <v>0</v>
      </c>
      <c r="B235" s="252">
        <f t="shared" si="15"/>
        <v>0</v>
      </c>
      <c r="C235" s="253">
        <f>IF(($P$9-SUM($C$9:C234))&gt;0,$AA$9,0)</f>
        <v>0</v>
      </c>
      <c r="D235" s="254">
        <f>IF(($P$10-SUM($D$9:D234))&gt;0,$AA$10,0)</f>
        <v>0</v>
      </c>
      <c r="E235" s="255">
        <f>IF(P$13&gt;1,"未定",ROUND(((P$9-SUM(C$9:C234))*P$14/100)/12,0))</f>
        <v>0</v>
      </c>
      <c r="F235" s="256">
        <f t="shared" si="14"/>
        <v>0</v>
      </c>
      <c r="G235" s="270" t="s">
        <v>117</v>
      </c>
      <c r="H235" s="271">
        <f>SUM(B225:B236)</f>
        <v>0</v>
      </c>
      <c r="I235" s="257"/>
      <c r="J235" s="257"/>
      <c r="K235" s="257"/>
      <c r="L235" s="257"/>
      <c r="M235" s="258">
        <f t="shared" si="16"/>
        <v>0</v>
      </c>
      <c r="N235" s="265"/>
      <c r="X235" s="201"/>
      <c r="Y235" s="201"/>
      <c r="Z235" s="201"/>
      <c r="AA235" s="224"/>
    </row>
    <row r="236" spans="1:27" s="225" customFormat="1" ht="18" customHeight="1">
      <c r="A236" s="274">
        <f t="shared" si="17"/>
        <v>0</v>
      </c>
      <c r="B236" s="275">
        <f t="shared" si="15"/>
        <v>0</v>
      </c>
      <c r="C236" s="276">
        <f>IF(($P$9-SUM($C$9:C235))&gt;0,$AA$9,0)</f>
        <v>0</v>
      </c>
      <c r="D236" s="277">
        <f>IF(($P$10-SUM($D$9:D235))&gt;0,$AA$10,0)</f>
        <v>0</v>
      </c>
      <c r="E236" s="255">
        <f>IF(P$13&gt;1,"未定",ROUND(((P$9-SUM(C$9:C235))*P$14/100)/12,0))</f>
        <v>0</v>
      </c>
      <c r="F236" s="279">
        <f t="shared" si="14"/>
        <v>0</v>
      </c>
      <c r="G236" s="280" t="s">
        <v>119</v>
      </c>
      <c r="H236" s="281">
        <f>IF(P$13&gt;1,"未定",SUM(E225:E236))</f>
        <v>0</v>
      </c>
      <c r="I236" s="282"/>
      <c r="J236" s="282"/>
      <c r="K236" s="282"/>
      <c r="L236" s="282"/>
      <c r="M236" s="283">
        <f t="shared" si="16"/>
        <v>0</v>
      </c>
      <c r="N236" s="265"/>
      <c r="X236" s="201"/>
      <c r="Y236" s="201"/>
      <c r="Z236" s="201"/>
      <c r="AA236" s="224"/>
    </row>
    <row r="237" spans="1:27" s="225" customFormat="1" ht="18" customHeight="1">
      <c r="A237" s="239">
        <f t="shared" si="17"/>
        <v>0</v>
      </c>
      <c r="B237" s="240">
        <f t="shared" si="15"/>
        <v>0</v>
      </c>
      <c r="C237" s="241">
        <f>IF(($P$9-SUM($C$9:C236))&gt;0,$AA$9,0)</f>
        <v>0</v>
      </c>
      <c r="D237" s="242">
        <f>IF(($P$10-SUM($D$9:D236))&gt;0,$AA$10,0)</f>
        <v>0</v>
      </c>
      <c r="E237" s="243">
        <f>IF(P$13&gt;1,"未定",ROUND(((P$9-SUM(C$9:C236))*P$14/100)/12,0))</f>
        <v>0</v>
      </c>
      <c r="F237" s="244">
        <f t="shared" si="14"/>
        <v>0</v>
      </c>
      <c r="G237" s="616" t="s">
        <v>138</v>
      </c>
      <c r="H237" s="617"/>
      <c r="I237" s="245"/>
      <c r="J237" s="245"/>
      <c r="K237" s="245"/>
      <c r="L237" s="245"/>
      <c r="M237" s="247">
        <f t="shared" si="16"/>
        <v>0</v>
      </c>
      <c r="N237" s="265"/>
      <c r="X237" s="201"/>
      <c r="Y237" s="201"/>
      <c r="Z237" s="201"/>
      <c r="AA237" s="224"/>
    </row>
    <row r="238" spans="1:27" s="225" customFormat="1" ht="18" customHeight="1">
      <c r="A238" s="251">
        <f t="shared" si="17"/>
        <v>0</v>
      </c>
      <c r="B238" s="252">
        <f t="shared" si="15"/>
        <v>0</v>
      </c>
      <c r="C238" s="253">
        <f>IF(($P$9-SUM($C$9:C237))&gt;0,$AA$9,0)</f>
        <v>0</v>
      </c>
      <c r="D238" s="254">
        <f>IF(($P$10-SUM($D$9:D237))&gt;0,$AA$10,0)</f>
        <v>0</v>
      </c>
      <c r="E238" s="255">
        <f>IF(P$13&gt;1,"未定",ROUND(((P$9-SUM(C$9:C237))*P$14/100)/12,0))</f>
        <v>0</v>
      </c>
      <c r="F238" s="256">
        <f t="shared" si="14"/>
        <v>0</v>
      </c>
      <c r="G238" s="618"/>
      <c r="H238" s="619"/>
      <c r="I238" s="257"/>
      <c r="J238" s="257"/>
      <c r="K238" s="257"/>
      <c r="L238" s="257"/>
      <c r="M238" s="258">
        <f t="shared" si="16"/>
        <v>0</v>
      </c>
      <c r="N238" s="265"/>
      <c r="X238" s="201"/>
      <c r="Y238" s="201"/>
      <c r="Z238" s="201"/>
      <c r="AA238" s="224"/>
    </row>
    <row r="239" spans="1:27" s="225" customFormat="1" ht="18" customHeight="1">
      <c r="A239" s="251">
        <f t="shared" si="17"/>
        <v>0</v>
      </c>
      <c r="B239" s="252">
        <f t="shared" si="15"/>
        <v>0</v>
      </c>
      <c r="C239" s="253">
        <f>IF(($P$9-SUM($C$9:C238))&gt;0,$AA$9,0)</f>
        <v>0</v>
      </c>
      <c r="D239" s="254">
        <f>IF(($P$10-SUM($D$9:D238))&gt;0,$AA$10,0)</f>
        <v>0</v>
      </c>
      <c r="E239" s="255">
        <f>IF(P$13&gt;1,"未定",ROUND(((P$9-SUM(C$9:C238))*P$14/100)/12,0))</f>
        <v>0</v>
      </c>
      <c r="F239" s="256">
        <f t="shared" si="14"/>
        <v>0</v>
      </c>
      <c r="G239" s="618"/>
      <c r="H239" s="619"/>
      <c r="I239" s="257"/>
      <c r="J239" s="257"/>
      <c r="K239" s="257"/>
      <c r="L239" s="257"/>
      <c r="M239" s="258">
        <f t="shared" si="16"/>
        <v>0</v>
      </c>
      <c r="N239" s="265"/>
      <c r="X239" s="201"/>
      <c r="Y239" s="201"/>
      <c r="Z239" s="201"/>
      <c r="AA239" s="224"/>
    </row>
    <row r="240" spans="1:27" s="225" customFormat="1" ht="18" customHeight="1">
      <c r="A240" s="251">
        <f t="shared" si="17"/>
        <v>0</v>
      </c>
      <c r="B240" s="252">
        <f t="shared" si="15"/>
        <v>0</v>
      </c>
      <c r="C240" s="253">
        <f>IF(($P$9-SUM($C$9:C239))&gt;0,$AA$9,0)</f>
        <v>0</v>
      </c>
      <c r="D240" s="254">
        <f>IF(($P$10-SUM($D$9:D239))&gt;0,$AA$10,0)</f>
        <v>0</v>
      </c>
      <c r="E240" s="255">
        <f>IF(P$13&gt;1,"未定",ROUND(((P$9-SUM(C$9:C239))*P$14/100)/12,0))</f>
        <v>0</v>
      </c>
      <c r="F240" s="256">
        <f t="shared" si="14"/>
        <v>0</v>
      </c>
      <c r="G240" s="618"/>
      <c r="H240" s="619"/>
      <c r="I240" s="257"/>
      <c r="J240" s="257"/>
      <c r="K240" s="257"/>
      <c r="L240" s="257"/>
      <c r="M240" s="258">
        <f t="shared" si="16"/>
        <v>0</v>
      </c>
      <c r="N240" s="265"/>
      <c r="X240" s="201"/>
      <c r="Y240" s="201"/>
      <c r="Z240" s="201"/>
      <c r="AA240" s="224"/>
    </row>
    <row r="241" spans="1:27" s="225" customFormat="1" ht="18" customHeight="1">
      <c r="A241" s="251">
        <f t="shared" si="17"/>
        <v>0</v>
      </c>
      <c r="B241" s="252">
        <f t="shared" si="15"/>
        <v>0</v>
      </c>
      <c r="C241" s="253">
        <f>IF(($P$9-SUM($C$9:C240))&gt;0,$AA$9,0)</f>
        <v>0</v>
      </c>
      <c r="D241" s="254">
        <f>IF(($P$10-SUM($D$9:D240))&gt;0,$AA$10,0)</f>
        <v>0</v>
      </c>
      <c r="E241" s="255">
        <f>IF(P$13&gt;1,"未定",ROUND(((P$9-SUM(C$9:C240))*P$14/100)/12,0))</f>
        <v>0</v>
      </c>
      <c r="F241" s="256">
        <f t="shared" si="14"/>
        <v>0</v>
      </c>
      <c r="G241" s="618"/>
      <c r="H241" s="619"/>
      <c r="I241" s="257"/>
      <c r="J241" s="257"/>
      <c r="K241" s="257"/>
      <c r="L241" s="257"/>
      <c r="M241" s="258">
        <f t="shared" si="16"/>
        <v>0</v>
      </c>
      <c r="N241" s="265"/>
      <c r="X241" s="201"/>
      <c r="Y241" s="201"/>
      <c r="Z241" s="201"/>
      <c r="AA241" s="224"/>
    </row>
    <row r="242" spans="1:27" s="225" customFormat="1" ht="18" customHeight="1">
      <c r="A242" s="251">
        <f t="shared" si="17"/>
        <v>0</v>
      </c>
      <c r="B242" s="252">
        <f t="shared" si="15"/>
        <v>0</v>
      </c>
      <c r="C242" s="253">
        <f>IF(($P$9-SUM($C$9:C241))&gt;0,$AA$9,0)</f>
        <v>0</v>
      </c>
      <c r="D242" s="254">
        <f>IF(($P$10-SUM($D$9:D241))&gt;0,$AA$10,0)</f>
        <v>0</v>
      </c>
      <c r="E242" s="255">
        <f>IF(P$13&gt;1,"未定",ROUND(((P$9-SUM(C$9:C241))*P$14/100)/12,0))</f>
        <v>0</v>
      </c>
      <c r="F242" s="256">
        <f t="shared" si="14"/>
        <v>0</v>
      </c>
      <c r="G242" s="618"/>
      <c r="H242" s="619"/>
      <c r="I242" s="257"/>
      <c r="J242" s="257"/>
      <c r="K242" s="257"/>
      <c r="L242" s="257"/>
      <c r="M242" s="258">
        <f t="shared" si="16"/>
        <v>0</v>
      </c>
      <c r="N242" s="265"/>
      <c r="X242" s="201"/>
      <c r="Y242" s="201"/>
      <c r="Z242" s="201"/>
      <c r="AA242" s="224"/>
    </row>
    <row r="243" spans="1:27" s="225" customFormat="1" ht="18" customHeight="1">
      <c r="A243" s="251">
        <f t="shared" si="17"/>
        <v>0</v>
      </c>
      <c r="B243" s="252">
        <f t="shared" si="15"/>
        <v>0</v>
      </c>
      <c r="C243" s="253">
        <f>IF(($P$9-SUM($C$9:C242))&gt;0,$AA$9,0)</f>
        <v>0</v>
      </c>
      <c r="D243" s="254">
        <f>IF(($P$10-SUM($D$9:D242))&gt;0,$AA$10,0)</f>
        <v>0</v>
      </c>
      <c r="E243" s="255">
        <f>IF(P$13&gt;1,"未定",ROUND(((P$9-SUM(C$9:C242))*P$14/100)/12,0))</f>
        <v>0</v>
      </c>
      <c r="F243" s="256">
        <f t="shared" si="14"/>
        <v>0</v>
      </c>
      <c r="G243" s="618"/>
      <c r="H243" s="619"/>
      <c r="I243" s="257"/>
      <c r="J243" s="257"/>
      <c r="K243" s="257"/>
      <c r="L243" s="257"/>
      <c r="M243" s="258">
        <f t="shared" si="16"/>
        <v>0</v>
      </c>
      <c r="N243" s="265"/>
      <c r="X243" s="201"/>
      <c r="Y243" s="201"/>
      <c r="Z243" s="201"/>
      <c r="AA243" s="224"/>
    </row>
    <row r="244" spans="1:27" s="225" customFormat="1" ht="18" customHeight="1">
      <c r="A244" s="251">
        <f t="shared" si="17"/>
        <v>0</v>
      </c>
      <c r="B244" s="252">
        <f t="shared" si="15"/>
        <v>0</v>
      </c>
      <c r="C244" s="253">
        <f>IF(($P$9-SUM($C$9:C243))&gt;0,$AA$9,0)</f>
        <v>0</v>
      </c>
      <c r="D244" s="254">
        <f>IF(($P$10-SUM($D$9:D243))&gt;0,$AA$10,0)</f>
        <v>0</v>
      </c>
      <c r="E244" s="255">
        <f>IF(P$13&gt;1,"未定",ROUND(((P$9-SUM(C$9:C243))*P$14/100)/12,0))</f>
        <v>0</v>
      </c>
      <c r="F244" s="256">
        <f t="shared" si="14"/>
        <v>0</v>
      </c>
      <c r="G244" s="618"/>
      <c r="H244" s="619"/>
      <c r="I244" s="257"/>
      <c r="J244" s="257"/>
      <c r="K244" s="257"/>
      <c r="L244" s="257"/>
      <c r="M244" s="258">
        <f t="shared" si="16"/>
        <v>0</v>
      </c>
      <c r="N244" s="265"/>
      <c r="X244" s="201"/>
      <c r="Y244" s="201"/>
      <c r="Z244" s="201"/>
      <c r="AA244" s="224"/>
    </row>
    <row r="245" spans="1:27" s="225" customFormat="1" ht="18" customHeight="1">
      <c r="A245" s="251">
        <f t="shared" si="17"/>
        <v>0</v>
      </c>
      <c r="B245" s="252">
        <f t="shared" si="15"/>
        <v>0</v>
      </c>
      <c r="C245" s="253">
        <f>IF(($P$9-SUM($C$9:C244))&gt;0,$AA$9,0)</f>
        <v>0</v>
      </c>
      <c r="D245" s="254">
        <f>IF(($P$10-SUM($D$9:D244))&gt;0,$AA$10,0)</f>
        <v>0</v>
      </c>
      <c r="E245" s="255">
        <f>IF(P$13&gt;1,"未定",ROUND(((P$9-SUM(C$9:C244))*P$14/100)/12,0))</f>
        <v>0</v>
      </c>
      <c r="F245" s="256">
        <f t="shared" si="14"/>
        <v>0</v>
      </c>
      <c r="G245" s="618"/>
      <c r="H245" s="619"/>
      <c r="I245" s="257"/>
      <c r="J245" s="257"/>
      <c r="K245" s="257"/>
      <c r="L245" s="257"/>
      <c r="M245" s="258">
        <f t="shared" si="16"/>
        <v>0</v>
      </c>
      <c r="N245" s="265"/>
      <c r="X245" s="201"/>
      <c r="Y245" s="201"/>
      <c r="Z245" s="201"/>
      <c r="AA245" s="224"/>
    </row>
    <row r="246" spans="1:27" s="225" customFormat="1" ht="18" customHeight="1">
      <c r="A246" s="251">
        <f t="shared" si="17"/>
        <v>0</v>
      </c>
      <c r="B246" s="252">
        <f t="shared" si="15"/>
        <v>0</v>
      </c>
      <c r="C246" s="253">
        <f>IF(($P$9-SUM($C$9:C245))&gt;0,$AA$9,0)</f>
        <v>0</v>
      </c>
      <c r="D246" s="254">
        <f>IF(($P$10-SUM($D$9:D245))&gt;0,$AA$10,0)</f>
        <v>0</v>
      </c>
      <c r="E246" s="255">
        <f>IF(P$13&gt;1,"未定",ROUND(((P$9-SUM(C$9:C245))*P$14/100)/12,0))</f>
        <v>0</v>
      </c>
      <c r="F246" s="256">
        <f t="shared" si="14"/>
        <v>0</v>
      </c>
      <c r="G246" s="266" t="s">
        <v>105</v>
      </c>
      <c r="H246" s="298">
        <f>IF(P$13&gt;1,"未定",SUM(F237:F248))</f>
        <v>0</v>
      </c>
      <c r="I246" s="257"/>
      <c r="J246" s="257"/>
      <c r="K246" s="257"/>
      <c r="L246" s="257"/>
      <c r="M246" s="258">
        <f t="shared" si="16"/>
        <v>0</v>
      </c>
      <c r="N246" s="265"/>
      <c r="X246" s="201"/>
      <c r="Y246" s="201"/>
      <c r="Z246" s="201"/>
      <c r="AA246" s="224"/>
    </row>
    <row r="247" spans="1:27" s="225" customFormat="1" ht="18" customHeight="1">
      <c r="A247" s="251">
        <f t="shared" si="17"/>
        <v>0</v>
      </c>
      <c r="B247" s="252">
        <f t="shared" si="15"/>
        <v>0</v>
      </c>
      <c r="C247" s="253">
        <f>IF(($P$9-SUM($C$9:C246))&gt;0,$AA$9,0)</f>
        <v>0</v>
      </c>
      <c r="D247" s="254">
        <f>IF(($P$10-SUM($D$9:D246))&gt;0,$AA$10,0)</f>
        <v>0</v>
      </c>
      <c r="E247" s="255">
        <f>IF(P$13&gt;1,"未定",ROUND(((P$9-SUM(C$9:C246))*P$14/100)/12,0))</f>
        <v>0</v>
      </c>
      <c r="F247" s="256">
        <f t="shared" si="14"/>
        <v>0</v>
      </c>
      <c r="G247" s="270" t="s">
        <v>117</v>
      </c>
      <c r="H247" s="271">
        <f>SUM(B237:B248)</f>
        <v>0</v>
      </c>
      <c r="I247" s="257"/>
      <c r="J247" s="257"/>
      <c r="K247" s="257"/>
      <c r="L247" s="257"/>
      <c r="M247" s="258">
        <f t="shared" si="16"/>
        <v>0</v>
      </c>
      <c r="N247" s="265"/>
      <c r="X247" s="201"/>
      <c r="Y247" s="201"/>
      <c r="Z247" s="201"/>
      <c r="AA247" s="224"/>
    </row>
    <row r="248" spans="1:27" s="225" customFormat="1" ht="18" customHeight="1">
      <c r="A248" s="274">
        <f t="shared" si="17"/>
        <v>0</v>
      </c>
      <c r="B248" s="275">
        <f t="shared" si="15"/>
        <v>0</v>
      </c>
      <c r="C248" s="276">
        <f>IF(($P$9-SUM($C$9:C247))&gt;0,$AA$9,0)</f>
        <v>0</v>
      </c>
      <c r="D248" s="277">
        <f>IF(($P$10-SUM($D$9:D247))&gt;0,$AA$10,0)</f>
        <v>0</v>
      </c>
      <c r="E248" s="255">
        <f>IF(P$13&gt;1,"未定",ROUND(((P$9-SUM(C$9:C247))*P$14/100)/12,0))</f>
        <v>0</v>
      </c>
      <c r="F248" s="279">
        <f t="shared" si="14"/>
        <v>0</v>
      </c>
      <c r="G248" s="280" t="s">
        <v>119</v>
      </c>
      <c r="H248" s="281">
        <f>IF(P$13&gt;1,"未定",SUM(E237:E248))</f>
        <v>0</v>
      </c>
      <c r="I248" s="282"/>
      <c r="J248" s="282"/>
      <c r="K248" s="282"/>
      <c r="L248" s="282"/>
      <c r="M248" s="283">
        <f t="shared" si="16"/>
        <v>0</v>
      </c>
      <c r="N248" s="265"/>
      <c r="X248" s="201"/>
      <c r="Y248" s="201"/>
      <c r="Z248" s="201"/>
      <c r="AA248" s="224"/>
    </row>
    <row r="249" spans="1:27" s="225" customFormat="1" ht="18" customHeight="1">
      <c r="A249" s="239">
        <f t="shared" si="17"/>
        <v>0</v>
      </c>
      <c r="B249" s="240">
        <f t="shared" si="15"/>
        <v>0</v>
      </c>
      <c r="C249" s="241">
        <f>IF(($P$9-SUM($C$9:C248))&gt;0,$AA$9,0)</f>
        <v>0</v>
      </c>
      <c r="D249" s="242">
        <f>IF(($P$10-SUM($D$9:D248))&gt;0,$AA$10,0)</f>
        <v>0</v>
      </c>
      <c r="E249" s="243">
        <f>IF(P$13&gt;1,"未定",ROUND(((P$9-SUM(C$9:C248))*P$14/100)/12,0))</f>
        <v>0</v>
      </c>
      <c r="F249" s="244">
        <f t="shared" si="14"/>
        <v>0</v>
      </c>
      <c r="G249" s="616" t="s">
        <v>139</v>
      </c>
      <c r="H249" s="617"/>
      <c r="I249" s="245"/>
      <c r="J249" s="245"/>
      <c r="K249" s="245"/>
      <c r="L249" s="245"/>
      <c r="M249" s="247">
        <f t="shared" si="16"/>
        <v>0</v>
      </c>
      <c r="N249" s="265"/>
      <c r="X249" s="201"/>
      <c r="Y249" s="201"/>
      <c r="Z249" s="201"/>
      <c r="AA249" s="224"/>
    </row>
    <row r="250" spans="1:27" s="225" customFormat="1" ht="18" customHeight="1">
      <c r="A250" s="251">
        <f t="shared" si="17"/>
        <v>0</v>
      </c>
      <c r="B250" s="252">
        <f t="shared" si="15"/>
        <v>0</v>
      </c>
      <c r="C250" s="253">
        <f>IF(($P$9-SUM($C$9:C249))&gt;0,$AA$9,0)</f>
        <v>0</v>
      </c>
      <c r="D250" s="254">
        <f>IF(($P$10-SUM($D$9:D249))&gt;0,$AA$10,0)</f>
        <v>0</v>
      </c>
      <c r="E250" s="255">
        <f>IF(P$13&gt;1,"未定",ROUND(((P$9-SUM(C$9:C249))*P$14/100)/12,0))</f>
        <v>0</v>
      </c>
      <c r="F250" s="256">
        <f t="shared" si="14"/>
        <v>0</v>
      </c>
      <c r="G250" s="618"/>
      <c r="H250" s="619"/>
      <c r="I250" s="257"/>
      <c r="J250" s="257"/>
      <c r="K250" s="257"/>
      <c r="L250" s="257"/>
      <c r="M250" s="258">
        <f t="shared" si="16"/>
        <v>0</v>
      </c>
      <c r="N250" s="265"/>
      <c r="X250" s="201"/>
      <c r="Y250" s="201"/>
      <c r="Z250" s="201"/>
      <c r="AA250" s="224"/>
    </row>
    <row r="251" spans="1:27" s="225" customFormat="1" ht="18" customHeight="1">
      <c r="A251" s="251">
        <f t="shared" si="17"/>
        <v>0</v>
      </c>
      <c r="B251" s="252">
        <f t="shared" si="15"/>
        <v>0</v>
      </c>
      <c r="C251" s="253">
        <f>IF(($P$9-SUM($C$9:C250))&gt;0,$AA$9,0)</f>
        <v>0</v>
      </c>
      <c r="D251" s="254">
        <f>IF(($P$10-SUM($D$9:D250))&gt;0,$AA$10,0)</f>
        <v>0</v>
      </c>
      <c r="E251" s="255">
        <f>IF(P$13&gt;1,"未定",ROUND(((P$9-SUM(C$9:C250))*P$14/100)/12,0))</f>
        <v>0</v>
      </c>
      <c r="F251" s="256">
        <f t="shared" si="14"/>
        <v>0</v>
      </c>
      <c r="G251" s="618"/>
      <c r="H251" s="619"/>
      <c r="I251" s="257"/>
      <c r="J251" s="257"/>
      <c r="K251" s="257"/>
      <c r="L251" s="257"/>
      <c r="M251" s="258">
        <f t="shared" si="16"/>
        <v>0</v>
      </c>
      <c r="N251" s="265"/>
      <c r="X251" s="201"/>
      <c r="Y251" s="201"/>
      <c r="Z251" s="201"/>
      <c r="AA251" s="224"/>
    </row>
    <row r="252" spans="1:27" s="225" customFormat="1" ht="18" customHeight="1">
      <c r="A252" s="251">
        <f t="shared" si="17"/>
        <v>0</v>
      </c>
      <c r="B252" s="252">
        <f t="shared" si="15"/>
        <v>0</v>
      </c>
      <c r="C252" s="253">
        <f>IF(($P$9-SUM($C$9:C251))&gt;0,$AA$9,0)</f>
        <v>0</v>
      </c>
      <c r="D252" s="254">
        <f>IF(($P$10-SUM($D$9:D251))&gt;0,$AA$10,0)</f>
        <v>0</v>
      </c>
      <c r="E252" s="255">
        <f>IF(P$13&gt;1,"未定",ROUND(((P$9-SUM(C$9:C251))*P$14/100)/12,0))</f>
        <v>0</v>
      </c>
      <c r="F252" s="256">
        <f t="shared" si="14"/>
        <v>0</v>
      </c>
      <c r="G252" s="618"/>
      <c r="H252" s="619"/>
      <c r="I252" s="257"/>
      <c r="J252" s="257"/>
      <c r="K252" s="257"/>
      <c r="L252" s="257"/>
      <c r="M252" s="258">
        <f t="shared" si="16"/>
        <v>0</v>
      </c>
      <c r="N252" s="265"/>
      <c r="X252" s="201"/>
      <c r="Y252" s="201"/>
      <c r="Z252" s="201"/>
      <c r="AA252" s="224"/>
    </row>
    <row r="253" spans="1:27" s="225" customFormat="1" ht="18" customHeight="1">
      <c r="A253" s="251">
        <f t="shared" si="17"/>
        <v>0</v>
      </c>
      <c r="B253" s="252">
        <f t="shared" si="15"/>
        <v>0</v>
      </c>
      <c r="C253" s="253">
        <f>IF(($P$9-SUM($C$9:C252))&gt;0,$AA$9,0)</f>
        <v>0</v>
      </c>
      <c r="D253" s="254">
        <f>IF(($P$10-SUM($D$9:D252))&gt;0,$AA$10,0)</f>
        <v>0</v>
      </c>
      <c r="E253" s="255">
        <f>IF(P$13&gt;1,"未定",ROUND(((P$9-SUM(C$9:C252))*P$14/100)/12,0))</f>
        <v>0</v>
      </c>
      <c r="F253" s="256">
        <f t="shared" si="14"/>
        <v>0</v>
      </c>
      <c r="G253" s="618"/>
      <c r="H253" s="619"/>
      <c r="I253" s="257"/>
      <c r="J253" s="257"/>
      <c r="K253" s="257"/>
      <c r="L253" s="257"/>
      <c r="M253" s="258">
        <f t="shared" si="16"/>
        <v>0</v>
      </c>
      <c r="N253" s="265"/>
      <c r="X253" s="201"/>
      <c r="Y253" s="201"/>
      <c r="Z253" s="201"/>
      <c r="AA253" s="224"/>
    </row>
    <row r="254" spans="1:27" s="225" customFormat="1" ht="18" customHeight="1">
      <c r="A254" s="251">
        <f t="shared" si="17"/>
        <v>0</v>
      </c>
      <c r="B254" s="252">
        <f t="shared" si="15"/>
        <v>0</v>
      </c>
      <c r="C254" s="253">
        <f>IF(($P$9-SUM($C$9:C253))&gt;0,$AA$9,0)</f>
        <v>0</v>
      </c>
      <c r="D254" s="254">
        <f>IF(($P$10-SUM($D$9:D253))&gt;0,$AA$10,0)</f>
        <v>0</v>
      </c>
      <c r="E254" s="255">
        <f>IF(P$13&gt;1,"未定",ROUND(((P$9-SUM(C$9:C253))*P$14/100)/12,0))</f>
        <v>0</v>
      </c>
      <c r="F254" s="256">
        <f t="shared" si="14"/>
        <v>0</v>
      </c>
      <c r="G254" s="618"/>
      <c r="H254" s="619"/>
      <c r="I254" s="257"/>
      <c r="J254" s="257"/>
      <c r="K254" s="257"/>
      <c r="L254" s="257"/>
      <c r="M254" s="258">
        <f t="shared" si="16"/>
        <v>0</v>
      </c>
      <c r="N254" s="265"/>
      <c r="X254" s="201"/>
      <c r="Y254" s="201"/>
      <c r="Z254" s="201"/>
      <c r="AA254" s="224"/>
    </row>
    <row r="255" spans="1:27" s="225" customFormat="1" ht="18" customHeight="1">
      <c r="A255" s="251">
        <f t="shared" si="17"/>
        <v>0</v>
      </c>
      <c r="B255" s="252">
        <f t="shared" si="15"/>
        <v>0</v>
      </c>
      <c r="C255" s="253">
        <f>IF(($P$9-SUM($C$9:C254))&gt;0,$AA$9,0)</f>
        <v>0</v>
      </c>
      <c r="D255" s="254">
        <f>IF(($P$10-SUM($D$9:D254))&gt;0,$AA$10,0)</f>
        <v>0</v>
      </c>
      <c r="E255" s="255">
        <f>IF(P$13&gt;1,"未定",ROUND(((P$9-SUM(C$9:C254))*P$14/100)/12,0))</f>
        <v>0</v>
      </c>
      <c r="F255" s="256">
        <f t="shared" si="14"/>
        <v>0</v>
      </c>
      <c r="G255" s="618"/>
      <c r="H255" s="619"/>
      <c r="I255" s="257"/>
      <c r="J255" s="257"/>
      <c r="K255" s="257"/>
      <c r="L255" s="257"/>
      <c r="M255" s="258">
        <f t="shared" si="16"/>
        <v>0</v>
      </c>
      <c r="N255" s="265"/>
      <c r="X255" s="201"/>
      <c r="Y255" s="201"/>
      <c r="Z255" s="201"/>
      <c r="AA255" s="224"/>
    </row>
    <row r="256" spans="1:27" s="225" customFormat="1" ht="18" customHeight="1">
      <c r="A256" s="251">
        <f t="shared" si="17"/>
        <v>0</v>
      </c>
      <c r="B256" s="252">
        <f t="shared" si="15"/>
        <v>0</v>
      </c>
      <c r="C256" s="253">
        <f>IF(($P$9-SUM($C$9:C255))&gt;0,$AA$9,0)</f>
        <v>0</v>
      </c>
      <c r="D256" s="254">
        <f>IF(($P$10-SUM($D$9:D255))&gt;0,$AA$10,0)</f>
        <v>0</v>
      </c>
      <c r="E256" s="255">
        <f>IF(P$13&gt;1,"未定",ROUND(((P$9-SUM(C$9:C255))*P$14/100)/12,0))</f>
        <v>0</v>
      </c>
      <c r="F256" s="256">
        <f t="shared" si="14"/>
        <v>0</v>
      </c>
      <c r="G256" s="618"/>
      <c r="H256" s="619"/>
      <c r="I256" s="257"/>
      <c r="J256" s="257"/>
      <c r="K256" s="257"/>
      <c r="L256" s="257"/>
      <c r="M256" s="258">
        <f t="shared" si="16"/>
        <v>0</v>
      </c>
      <c r="N256" s="265"/>
      <c r="X256" s="201"/>
      <c r="Y256" s="201"/>
      <c r="Z256" s="201"/>
      <c r="AA256" s="224"/>
    </row>
    <row r="257" spans="1:27" s="225" customFormat="1" ht="18" customHeight="1">
      <c r="A257" s="251">
        <f t="shared" si="17"/>
        <v>0</v>
      </c>
      <c r="B257" s="252">
        <f t="shared" si="15"/>
        <v>0</v>
      </c>
      <c r="C257" s="253">
        <f>IF(($P$9-SUM($C$9:C256))&gt;0,$AA$9,0)</f>
        <v>0</v>
      </c>
      <c r="D257" s="254">
        <f>IF(($P$10-SUM($D$9:D256))&gt;0,$AA$10,0)</f>
        <v>0</v>
      </c>
      <c r="E257" s="255">
        <f>IF(P$13&gt;1,"未定",ROUND(((P$9-SUM(C$9:C256))*P$14/100)/12,0))</f>
        <v>0</v>
      </c>
      <c r="F257" s="256">
        <f t="shared" ref="F257:F320" si="18">IF(P$13&gt;1,"未定",B257+E257)</f>
        <v>0</v>
      </c>
      <c r="G257" s="618"/>
      <c r="H257" s="619"/>
      <c r="I257" s="257"/>
      <c r="J257" s="257"/>
      <c r="K257" s="257"/>
      <c r="L257" s="257"/>
      <c r="M257" s="258">
        <f t="shared" si="16"/>
        <v>0</v>
      </c>
      <c r="N257" s="265"/>
      <c r="X257" s="201"/>
      <c r="Y257" s="201"/>
      <c r="Z257" s="201"/>
      <c r="AA257" s="224"/>
    </row>
    <row r="258" spans="1:27" s="225" customFormat="1" ht="18" customHeight="1">
      <c r="A258" s="251">
        <f t="shared" si="17"/>
        <v>0</v>
      </c>
      <c r="B258" s="252">
        <f t="shared" si="15"/>
        <v>0</v>
      </c>
      <c r="C258" s="253">
        <f>IF(($P$9-SUM($C$9:C257))&gt;0,$AA$9,0)</f>
        <v>0</v>
      </c>
      <c r="D258" s="254">
        <f>IF(($P$10-SUM($D$9:D257))&gt;0,$AA$10,0)</f>
        <v>0</v>
      </c>
      <c r="E258" s="255">
        <f>IF(P$13&gt;1,"未定",ROUND(((P$9-SUM(C$9:C257))*P$14/100)/12,0))</f>
        <v>0</v>
      </c>
      <c r="F258" s="256">
        <f t="shared" si="18"/>
        <v>0</v>
      </c>
      <c r="G258" s="266" t="s">
        <v>105</v>
      </c>
      <c r="H258" s="298">
        <f>IF(P$13&gt;1,"未定",SUM(F249:F260))</f>
        <v>0</v>
      </c>
      <c r="I258" s="257"/>
      <c r="J258" s="257"/>
      <c r="K258" s="257"/>
      <c r="L258" s="257"/>
      <c r="M258" s="258">
        <f t="shared" si="16"/>
        <v>0</v>
      </c>
      <c r="N258" s="265"/>
      <c r="X258" s="201"/>
      <c r="Y258" s="201"/>
      <c r="Z258" s="201"/>
      <c r="AA258" s="224"/>
    </row>
    <row r="259" spans="1:27" s="225" customFormat="1" ht="18" customHeight="1">
      <c r="A259" s="251">
        <f t="shared" si="17"/>
        <v>0</v>
      </c>
      <c r="B259" s="252">
        <f t="shared" si="15"/>
        <v>0</v>
      </c>
      <c r="C259" s="253">
        <f>IF(($P$9-SUM($C$9:C258))&gt;0,$AA$9,0)</f>
        <v>0</v>
      </c>
      <c r="D259" s="254">
        <f>IF(($P$10-SUM($D$9:D258))&gt;0,$AA$10,0)</f>
        <v>0</v>
      </c>
      <c r="E259" s="255">
        <f>IF(P$13&gt;1,"未定",ROUND(((P$9-SUM(C$9:C258))*P$14/100)/12,0))</f>
        <v>0</v>
      </c>
      <c r="F259" s="256">
        <f t="shared" si="18"/>
        <v>0</v>
      </c>
      <c r="G259" s="270" t="s">
        <v>117</v>
      </c>
      <c r="H259" s="271">
        <f>SUM(B249:B260)</f>
        <v>0</v>
      </c>
      <c r="I259" s="257"/>
      <c r="J259" s="257"/>
      <c r="K259" s="257"/>
      <c r="L259" s="257"/>
      <c r="M259" s="258">
        <f t="shared" si="16"/>
        <v>0</v>
      </c>
      <c r="N259" s="265"/>
      <c r="X259" s="201"/>
      <c r="Y259" s="201"/>
      <c r="Z259" s="201"/>
      <c r="AA259" s="224"/>
    </row>
    <row r="260" spans="1:27" s="225" customFormat="1" ht="18" customHeight="1">
      <c r="A260" s="274">
        <f t="shared" si="17"/>
        <v>0</v>
      </c>
      <c r="B260" s="275">
        <f t="shared" si="15"/>
        <v>0</v>
      </c>
      <c r="C260" s="276">
        <f>IF(($P$9-SUM($C$9:C259))&gt;0,$AA$9,0)</f>
        <v>0</v>
      </c>
      <c r="D260" s="277">
        <f>IF(($P$10-SUM($D$9:D259))&gt;0,$AA$10,0)</f>
        <v>0</v>
      </c>
      <c r="E260" s="278">
        <f>IF(P$13&gt;1,"未定",ROUND(((P$9-SUM(C$9:C259))*P$14/100)/12,0))</f>
        <v>0</v>
      </c>
      <c r="F260" s="279">
        <f t="shared" si="18"/>
        <v>0</v>
      </c>
      <c r="G260" s="280" t="s">
        <v>119</v>
      </c>
      <c r="H260" s="281">
        <f>IF(P$13&gt;1,"未定",SUM(E249:E260))</f>
        <v>0</v>
      </c>
      <c r="I260" s="282"/>
      <c r="J260" s="282"/>
      <c r="K260" s="282"/>
      <c r="L260" s="282"/>
      <c r="M260" s="283">
        <f t="shared" si="16"/>
        <v>0</v>
      </c>
      <c r="N260" s="265"/>
      <c r="X260" s="201"/>
      <c r="Y260" s="201"/>
      <c r="Z260" s="201"/>
      <c r="AA260" s="224"/>
    </row>
    <row r="261" spans="1:27" s="225" customFormat="1" ht="18" customHeight="1">
      <c r="A261" s="239">
        <f t="shared" si="17"/>
        <v>0</v>
      </c>
      <c r="B261" s="240">
        <f t="shared" si="15"/>
        <v>0</v>
      </c>
      <c r="C261" s="241">
        <f>IF(($P$9-SUM($C$9:C260))&gt;0,$AA$9,0)</f>
        <v>0</v>
      </c>
      <c r="D261" s="242">
        <f>IF(($P$10-SUM($D$9:D260))&gt;0,$AA$10,0)</f>
        <v>0</v>
      </c>
      <c r="E261" s="243">
        <f>IF(P$13&gt;1,"未定",ROUND(((P$9-SUM(C$9:C260))*P$14/100)/12,0))</f>
        <v>0</v>
      </c>
      <c r="F261" s="244">
        <f t="shared" si="18"/>
        <v>0</v>
      </c>
      <c r="G261" s="616" t="s">
        <v>140</v>
      </c>
      <c r="H261" s="617"/>
      <c r="I261" s="245"/>
      <c r="J261" s="245"/>
      <c r="K261" s="245"/>
      <c r="L261" s="245"/>
      <c r="M261" s="247">
        <f t="shared" si="16"/>
        <v>0</v>
      </c>
      <c r="N261" s="265"/>
      <c r="X261" s="201"/>
      <c r="Y261" s="201"/>
      <c r="Z261" s="201"/>
      <c r="AA261" s="224"/>
    </row>
    <row r="262" spans="1:27" s="225" customFormat="1" ht="18" customHeight="1">
      <c r="A262" s="251">
        <f t="shared" si="17"/>
        <v>0</v>
      </c>
      <c r="B262" s="252">
        <f t="shared" si="15"/>
        <v>0</v>
      </c>
      <c r="C262" s="253">
        <f>IF(($P$9-SUM($C$9:C261))&gt;0,$AA$9,0)</f>
        <v>0</v>
      </c>
      <c r="D262" s="254">
        <f>IF(($P$10-SUM($D$9:D261))&gt;0,$AA$10,0)</f>
        <v>0</v>
      </c>
      <c r="E262" s="255">
        <f>IF(P$13&gt;1,"未定",ROUND(((P$9-SUM(C$9:C261))*P$14/100)/12,0))</f>
        <v>0</v>
      </c>
      <c r="F262" s="256">
        <f t="shared" si="18"/>
        <v>0</v>
      </c>
      <c r="G262" s="618"/>
      <c r="H262" s="619"/>
      <c r="I262" s="257"/>
      <c r="J262" s="257"/>
      <c r="K262" s="257"/>
      <c r="L262" s="257"/>
      <c r="M262" s="258">
        <f t="shared" si="16"/>
        <v>0</v>
      </c>
      <c r="N262" s="265"/>
      <c r="X262" s="201"/>
      <c r="Y262" s="201"/>
      <c r="Z262" s="201"/>
      <c r="AA262" s="224"/>
    </row>
    <row r="263" spans="1:27" s="225" customFormat="1" ht="18" customHeight="1">
      <c r="A263" s="251">
        <f t="shared" si="17"/>
        <v>0</v>
      </c>
      <c r="B263" s="252">
        <f t="shared" si="15"/>
        <v>0</v>
      </c>
      <c r="C263" s="253">
        <f>IF(($P$9-SUM($C$9:C262))&gt;0,$AA$9,0)</f>
        <v>0</v>
      </c>
      <c r="D263" s="254">
        <f>IF(($P$10-SUM($D$9:D262))&gt;0,$AA$10,0)</f>
        <v>0</v>
      </c>
      <c r="E263" s="255">
        <f>IF(P$13&gt;1,"未定",ROUND(((P$9-SUM(C$9:C262))*P$14/100)/12,0))</f>
        <v>0</v>
      </c>
      <c r="F263" s="256">
        <f t="shared" si="18"/>
        <v>0</v>
      </c>
      <c r="G263" s="618"/>
      <c r="H263" s="619"/>
      <c r="I263" s="257"/>
      <c r="J263" s="257"/>
      <c r="K263" s="257"/>
      <c r="L263" s="257"/>
      <c r="M263" s="258">
        <f t="shared" si="16"/>
        <v>0</v>
      </c>
      <c r="N263" s="265"/>
      <c r="X263" s="201"/>
      <c r="Y263" s="201"/>
      <c r="Z263" s="201"/>
      <c r="AA263" s="224"/>
    </row>
    <row r="264" spans="1:27" s="225" customFormat="1" ht="18" customHeight="1">
      <c r="A264" s="251">
        <f t="shared" si="17"/>
        <v>0</v>
      </c>
      <c r="B264" s="252">
        <f t="shared" si="15"/>
        <v>0</v>
      </c>
      <c r="C264" s="253">
        <f>IF(($P$9-SUM($C$9:C263))&gt;0,$AA$9,0)</f>
        <v>0</v>
      </c>
      <c r="D264" s="254">
        <f>IF(($P$10-SUM($D$9:D263))&gt;0,$AA$10,0)</f>
        <v>0</v>
      </c>
      <c r="E264" s="255">
        <f>IF(P$13&gt;1,"未定",ROUND(((P$9-SUM(C$9:C263))*P$14/100)/12,0))</f>
        <v>0</v>
      </c>
      <c r="F264" s="256">
        <f t="shared" si="18"/>
        <v>0</v>
      </c>
      <c r="G264" s="618"/>
      <c r="H264" s="619"/>
      <c r="I264" s="257"/>
      <c r="J264" s="257"/>
      <c r="K264" s="257"/>
      <c r="L264" s="257"/>
      <c r="M264" s="258">
        <f t="shared" si="16"/>
        <v>0</v>
      </c>
      <c r="N264" s="265"/>
      <c r="X264" s="201"/>
      <c r="Y264" s="201"/>
      <c r="Z264" s="201"/>
      <c r="AA264" s="224"/>
    </row>
    <row r="265" spans="1:27" s="225" customFormat="1" ht="18" customHeight="1">
      <c r="A265" s="251">
        <f t="shared" si="17"/>
        <v>0</v>
      </c>
      <c r="B265" s="252">
        <f t="shared" ref="B265:B296" si="19">SUM(C265:D265)</f>
        <v>0</v>
      </c>
      <c r="C265" s="253">
        <f>IF(($P$9-SUM($C$9:C264))&gt;0,$AA$9,0)</f>
        <v>0</v>
      </c>
      <c r="D265" s="254">
        <f>IF(($P$10-SUM($D$9:D264))&gt;0,$AA$10,0)</f>
        <v>0</v>
      </c>
      <c r="E265" s="255">
        <f>IF(P$13&gt;1,"未定",ROUND(((P$9-SUM(C$9:C264))*P$14/100)/12,0))</f>
        <v>0</v>
      </c>
      <c r="F265" s="256">
        <f t="shared" si="18"/>
        <v>0</v>
      </c>
      <c r="G265" s="618"/>
      <c r="H265" s="619"/>
      <c r="I265" s="257"/>
      <c r="J265" s="257"/>
      <c r="K265" s="257"/>
      <c r="L265" s="257"/>
      <c r="M265" s="258">
        <f t="shared" ref="M265:M328" si="20">SUM(I265:L265)</f>
        <v>0</v>
      </c>
      <c r="N265" s="265"/>
      <c r="X265" s="201"/>
      <c r="Y265" s="201"/>
      <c r="Z265" s="201"/>
      <c r="AA265" s="224"/>
    </row>
    <row r="266" spans="1:27" s="225" customFormat="1" ht="18" customHeight="1">
      <c r="A266" s="251">
        <f t="shared" ref="A266:A329" si="21">IF(F266&gt;0,A265+1,0)</f>
        <v>0</v>
      </c>
      <c r="B266" s="252">
        <f t="shared" si="19"/>
        <v>0</v>
      </c>
      <c r="C266" s="253">
        <f>IF(($P$9-SUM($C$9:C265))&gt;0,$AA$9,0)</f>
        <v>0</v>
      </c>
      <c r="D266" s="254">
        <f>IF(($P$10-SUM($D$9:D265))&gt;0,$AA$10,0)</f>
        <v>0</v>
      </c>
      <c r="E266" s="255">
        <f>IF(P$13&gt;1,"未定",ROUND(((P$9-SUM(C$9:C265))*P$14/100)/12,0))</f>
        <v>0</v>
      </c>
      <c r="F266" s="256">
        <f t="shared" si="18"/>
        <v>0</v>
      </c>
      <c r="G266" s="618"/>
      <c r="H266" s="619"/>
      <c r="I266" s="257"/>
      <c r="J266" s="257"/>
      <c r="K266" s="257"/>
      <c r="L266" s="257"/>
      <c r="M266" s="258">
        <f t="shared" si="20"/>
        <v>0</v>
      </c>
      <c r="N266" s="265"/>
      <c r="X266" s="201"/>
      <c r="Y266" s="201"/>
      <c r="Z266" s="201"/>
      <c r="AA266" s="224"/>
    </row>
    <row r="267" spans="1:27" s="225" customFormat="1" ht="18" customHeight="1">
      <c r="A267" s="251">
        <f t="shared" si="21"/>
        <v>0</v>
      </c>
      <c r="B267" s="252">
        <f t="shared" si="19"/>
        <v>0</v>
      </c>
      <c r="C267" s="253">
        <f>IF(($P$9-SUM($C$9:C266))&gt;0,$AA$9,0)</f>
        <v>0</v>
      </c>
      <c r="D267" s="254">
        <f>IF(($P$10-SUM($D$9:D266))&gt;0,$AA$10,0)</f>
        <v>0</v>
      </c>
      <c r="E267" s="255">
        <f>IF(P$13&gt;1,"未定",ROUND(((P$9-SUM(C$9:C266))*P$14/100)/12,0))</f>
        <v>0</v>
      </c>
      <c r="F267" s="256">
        <f t="shared" si="18"/>
        <v>0</v>
      </c>
      <c r="G267" s="618"/>
      <c r="H267" s="619"/>
      <c r="I267" s="257"/>
      <c r="J267" s="257"/>
      <c r="K267" s="257"/>
      <c r="L267" s="257"/>
      <c r="M267" s="258">
        <f t="shared" si="20"/>
        <v>0</v>
      </c>
      <c r="N267" s="265"/>
      <c r="X267" s="201"/>
      <c r="Y267" s="201"/>
      <c r="Z267" s="201"/>
      <c r="AA267" s="224"/>
    </row>
    <row r="268" spans="1:27" s="225" customFormat="1" ht="18" customHeight="1">
      <c r="A268" s="251">
        <f t="shared" si="21"/>
        <v>0</v>
      </c>
      <c r="B268" s="252">
        <f t="shared" si="19"/>
        <v>0</v>
      </c>
      <c r="C268" s="253">
        <f>IF(($P$9-SUM($C$9:C267))&gt;0,$AA$9,0)</f>
        <v>0</v>
      </c>
      <c r="D268" s="254">
        <f>IF(($P$10-SUM($D$9:D267))&gt;0,$AA$10,0)</f>
        <v>0</v>
      </c>
      <c r="E268" s="255">
        <f>IF(P$13&gt;1,"未定",ROUND(((P$9-SUM(C$9:C267))*P$14/100)/12,0))</f>
        <v>0</v>
      </c>
      <c r="F268" s="256">
        <f t="shared" si="18"/>
        <v>0</v>
      </c>
      <c r="G268" s="618"/>
      <c r="H268" s="619"/>
      <c r="I268" s="257"/>
      <c r="J268" s="257"/>
      <c r="K268" s="257"/>
      <c r="L268" s="257"/>
      <c r="M268" s="258">
        <f t="shared" si="20"/>
        <v>0</v>
      </c>
      <c r="N268" s="265"/>
      <c r="X268" s="201"/>
      <c r="Y268" s="201"/>
      <c r="Z268" s="201"/>
      <c r="AA268" s="224"/>
    </row>
    <row r="269" spans="1:27" s="225" customFormat="1" ht="18" customHeight="1">
      <c r="A269" s="251">
        <f t="shared" si="21"/>
        <v>0</v>
      </c>
      <c r="B269" s="252">
        <f t="shared" si="19"/>
        <v>0</v>
      </c>
      <c r="C269" s="253">
        <f>IF(($P$9-SUM($C$9:C268))&gt;0,$AA$9,0)</f>
        <v>0</v>
      </c>
      <c r="D269" s="254">
        <f>IF(($P$10-SUM($D$9:D268))&gt;0,$AA$10,0)</f>
        <v>0</v>
      </c>
      <c r="E269" s="255">
        <f>IF(P$13&gt;1,"未定",ROUND(((P$9-SUM(C$9:C268))*P$14/100)/12,0))</f>
        <v>0</v>
      </c>
      <c r="F269" s="256">
        <f t="shared" si="18"/>
        <v>0</v>
      </c>
      <c r="G269" s="618"/>
      <c r="H269" s="619"/>
      <c r="I269" s="257"/>
      <c r="J269" s="257"/>
      <c r="K269" s="257"/>
      <c r="L269" s="257"/>
      <c r="M269" s="258">
        <f t="shared" si="20"/>
        <v>0</v>
      </c>
      <c r="N269" s="265"/>
      <c r="X269" s="201"/>
      <c r="Y269" s="201"/>
      <c r="Z269" s="201"/>
      <c r="AA269" s="224"/>
    </row>
    <row r="270" spans="1:27" s="225" customFormat="1" ht="18" customHeight="1">
      <c r="A270" s="251">
        <f t="shared" si="21"/>
        <v>0</v>
      </c>
      <c r="B270" s="252">
        <f t="shared" si="19"/>
        <v>0</v>
      </c>
      <c r="C270" s="253">
        <f>IF(($P$9-SUM($C$9:C269))&gt;0,$AA$9,0)</f>
        <v>0</v>
      </c>
      <c r="D270" s="254">
        <f>IF(($P$10-SUM($D$9:D269))&gt;0,$AA$10,0)</f>
        <v>0</v>
      </c>
      <c r="E270" s="255">
        <f>IF(P$13&gt;1,"未定",ROUND(((P$9-SUM(C$9:C269))*P$14/100)/12,0))</f>
        <v>0</v>
      </c>
      <c r="F270" s="256">
        <f t="shared" si="18"/>
        <v>0</v>
      </c>
      <c r="G270" s="266" t="s">
        <v>105</v>
      </c>
      <c r="H270" s="298">
        <f>IF(P$13&gt;1,"未定",SUM(F261:F272))</f>
        <v>0</v>
      </c>
      <c r="I270" s="257"/>
      <c r="J270" s="257"/>
      <c r="K270" s="257"/>
      <c r="L270" s="257"/>
      <c r="M270" s="258">
        <f t="shared" si="20"/>
        <v>0</v>
      </c>
      <c r="N270" s="265"/>
      <c r="X270" s="201"/>
      <c r="Y270" s="201"/>
      <c r="Z270" s="201"/>
      <c r="AA270" s="224"/>
    </row>
    <row r="271" spans="1:27" s="225" customFormat="1" ht="18" customHeight="1">
      <c r="A271" s="251">
        <f t="shared" si="21"/>
        <v>0</v>
      </c>
      <c r="B271" s="252">
        <f t="shared" si="19"/>
        <v>0</v>
      </c>
      <c r="C271" s="253">
        <f>IF(($P$9-SUM($C$9:C270))&gt;0,$AA$9,0)</f>
        <v>0</v>
      </c>
      <c r="D271" s="254">
        <f>IF(($P$10-SUM($D$9:D270))&gt;0,$AA$10,0)</f>
        <v>0</v>
      </c>
      <c r="E271" s="255">
        <f>IF(P$13&gt;1,"未定",ROUND(((P$9-SUM(C$9:C270))*P$14/100)/12,0))</f>
        <v>0</v>
      </c>
      <c r="F271" s="256">
        <f t="shared" si="18"/>
        <v>0</v>
      </c>
      <c r="G271" s="270" t="s">
        <v>117</v>
      </c>
      <c r="H271" s="271">
        <f>SUM(B261:B272)</f>
        <v>0</v>
      </c>
      <c r="I271" s="257"/>
      <c r="J271" s="257"/>
      <c r="K271" s="257"/>
      <c r="L271" s="257"/>
      <c r="M271" s="258">
        <f t="shared" si="20"/>
        <v>0</v>
      </c>
      <c r="N271" s="265"/>
      <c r="X271" s="201"/>
      <c r="Y271" s="201"/>
      <c r="Z271" s="201"/>
      <c r="AA271" s="224"/>
    </row>
    <row r="272" spans="1:27" s="225" customFormat="1" ht="18" customHeight="1">
      <c r="A272" s="274">
        <f t="shared" si="21"/>
        <v>0</v>
      </c>
      <c r="B272" s="275">
        <f t="shared" si="19"/>
        <v>0</v>
      </c>
      <c r="C272" s="276">
        <f>IF(($P$9-SUM($C$9:C271))&gt;0,$AA$9,0)</f>
        <v>0</v>
      </c>
      <c r="D272" s="277">
        <f>IF(($P$10-SUM($D$9:D271))&gt;0,$AA$10,0)</f>
        <v>0</v>
      </c>
      <c r="E272" s="255">
        <f>IF(P$13&gt;1,"未定",ROUND(((P$9-SUM(C$9:C271))*P$14/100)/12,0))</f>
        <v>0</v>
      </c>
      <c r="F272" s="279">
        <f t="shared" si="18"/>
        <v>0</v>
      </c>
      <c r="G272" s="280" t="s">
        <v>119</v>
      </c>
      <c r="H272" s="281">
        <f>IF(P$13&gt;1,"未定",SUM(E261:E272))</f>
        <v>0</v>
      </c>
      <c r="I272" s="282"/>
      <c r="J272" s="282"/>
      <c r="K272" s="282"/>
      <c r="L272" s="282"/>
      <c r="M272" s="283">
        <f t="shared" si="20"/>
        <v>0</v>
      </c>
      <c r="N272" s="265"/>
      <c r="X272" s="201"/>
      <c r="Y272" s="201"/>
      <c r="Z272" s="201"/>
      <c r="AA272" s="224"/>
    </row>
    <row r="273" spans="1:27" s="225" customFormat="1" ht="18" customHeight="1">
      <c r="A273" s="239">
        <f t="shared" si="21"/>
        <v>0</v>
      </c>
      <c r="B273" s="240">
        <f t="shared" si="19"/>
        <v>0</v>
      </c>
      <c r="C273" s="241">
        <f>IF(($P$9-SUM($C$9:C272))&gt;0,$AA$9,0)</f>
        <v>0</v>
      </c>
      <c r="D273" s="242">
        <f>IF(($P$10-SUM($D$9:D272))&gt;0,$AA$10,0)</f>
        <v>0</v>
      </c>
      <c r="E273" s="243">
        <f>IF(P$13&gt;1,"未定",ROUND(((P$9-SUM(C$9:C272))*P$14/100)/12,0))</f>
        <v>0</v>
      </c>
      <c r="F273" s="244">
        <f t="shared" si="18"/>
        <v>0</v>
      </c>
      <c r="G273" s="616" t="s">
        <v>141</v>
      </c>
      <c r="H273" s="617"/>
      <c r="I273" s="245"/>
      <c r="J273" s="245"/>
      <c r="K273" s="245"/>
      <c r="L273" s="245"/>
      <c r="M273" s="247">
        <f t="shared" si="20"/>
        <v>0</v>
      </c>
      <c r="N273" s="265"/>
      <c r="X273" s="201"/>
      <c r="Y273" s="201"/>
      <c r="Z273" s="201"/>
      <c r="AA273" s="224"/>
    </row>
    <row r="274" spans="1:27" s="225" customFormat="1" ht="18" customHeight="1">
      <c r="A274" s="251">
        <f t="shared" si="21"/>
        <v>0</v>
      </c>
      <c r="B274" s="252">
        <f t="shared" si="19"/>
        <v>0</v>
      </c>
      <c r="C274" s="253">
        <f>IF(($P$9-SUM($C$9:C273))&gt;0,$AA$9,0)</f>
        <v>0</v>
      </c>
      <c r="D274" s="254">
        <f>IF(($P$10-SUM($D$9:D273))&gt;0,$AA$10,0)</f>
        <v>0</v>
      </c>
      <c r="E274" s="255">
        <f>IF(P$13&gt;1,"未定",ROUND(((P$9-SUM(C$9:C273))*P$14/100)/12,0))</f>
        <v>0</v>
      </c>
      <c r="F274" s="256">
        <f t="shared" si="18"/>
        <v>0</v>
      </c>
      <c r="G274" s="618"/>
      <c r="H274" s="619"/>
      <c r="I274" s="257"/>
      <c r="J274" s="257"/>
      <c r="K274" s="257"/>
      <c r="L274" s="257"/>
      <c r="M274" s="258">
        <f t="shared" si="20"/>
        <v>0</v>
      </c>
      <c r="N274" s="265"/>
      <c r="X274" s="201"/>
      <c r="Y274" s="201"/>
      <c r="Z274" s="201"/>
      <c r="AA274" s="224"/>
    </row>
    <row r="275" spans="1:27" s="225" customFormat="1" ht="18" customHeight="1">
      <c r="A275" s="251">
        <f t="shared" si="21"/>
        <v>0</v>
      </c>
      <c r="B275" s="252">
        <f t="shared" si="19"/>
        <v>0</v>
      </c>
      <c r="C275" s="253">
        <f>IF(($P$9-SUM($C$9:C274))&gt;0,$AA$9,0)</f>
        <v>0</v>
      </c>
      <c r="D275" s="254">
        <f>IF(($P$10-SUM($D$9:D274))&gt;0,$AA$10,0)</f>
        <v>0</v>
      </c>
      <c r="E275" s="255">
        <f>IF(P$13&gt;1,"未定",ROUND(((P$9-SUM(C$9:C274))*P$14/100)/12,0))</f>
        <v>0</v>
      </c>
      <c r="F275" s="256">
        <f t="shared" si="18"/>
        <v>0</v>
      </c>
      <c r="G275" s="618"/>
      <c r="H275" s="619"/>
      <c r="I275" s="257"/>
      <c r="J275" s="257"/>
      <c r="K275" s="257"/>
      <c r="L275" s="257"/>
      <c r="M275" s="258">
        <f t="shared" si="20"/>
        <v>0</v>
      </c>
      <c r="N275" s="265"/>
      <c r="X275" s="201"/>
      <c r="Y275" s="201"/>
      <c r="Z275" s="201"/>
      <c r="AA275" s="224"/>
    </row>
    <row r="276" spans="1:27" s="225" customFormat="1" ht="18" customHeight="1">
      <c r="A276" s="251">
        <f t="shared" si="21"/>
        <v>0</v>
      </c>
      <c r="B276" s="252">
        <f t="shared" si="19"/>
        <v>0</v>
      </c>
      <c r="C276" s="253">
        <f>IF(($P$9-SUM($C$9:C275))&gt;0,$AA$9,0)</f>
        <v>0</v>
      </c>
      <c r="D276" s="254">
        <f>IF(($P$10-SUM($D$9:D275))&gt;0,$AA$10,0)</f>
        <v>0</v>
      </c>
      <c r="E276" s="255">
        <f>IF(P$13&gt;1,"未定",ROUND(((P$9-SUM(C$9:C275))*P$14/100)/12,0))</f>
        <v>0</v>
      </c>
      <c r="F276" s="256">
        <f t="shared" si="18"/>
        <v>0</v>
      </c>
      <c r="G276" s="618"/>
      <c r="H276" s="619"/>
      <c r="I276" s="257"/>
      <c r="J276" s="257"/>
      <c r="K276" s="257"/>
      <c r="L276" s="257"/>
      <c r="M276" s="258">
        <f t="shared" si="20"/>
        <v>0</v>
      </c>
      <c r="N276" s="265"/>
      <c r="X276" s="201"/>
      <c r="Y276" s="201"/>
      <c r="Z276" s="201"/>
      <c r="AA276" s="224"/>
    </row>
    <row r="277" spans="1:27" s="225" customFormat="1" ht="18" customHeight="1">
      <c r="A277" s="251">
        <f t="shared" si="21"/>
        <v>0</v>
      </c>
      <c r="B277" s="252">
        <f t="shared" si="19"/>
        <v>0</v>
      </c>
      <c r="C277" s="253">
        <f>IF(($P$9-SUM($C$9:C276))&gt;0,$AA$9,0)</f>
        <v>0</v>
      </c>
      <c r="D277" s="254">
        <f>IF(($P$10-SUM($D$9:D276))&gt;0,$AA$10,0)</f>
        <v>0</v>
      </c>
      <c r="E277" s="255">
        <f>IF(P$13&gt;1,"未定",ROUND(((P$9-SUM(C$9:C276))*P$14/100)/12,0))</f>
        <v>0</v>
      </c>
      <c r="F277" s="256">
        <f t="shared" si="18"/>
        <v>0</v>
      </c>
      <c r="G277" s="618"/>
      <c r="H277" s="619"/>
      <c r="I277" s="257"/>
      <c r="J277" s="257"/>
      <c r="K277" s="257"/>
      <c r="L277" s="257"/>
      <c r="M277" s="258">
        <f t="shared" si="20"/>
        <v>0</v>
      </c>
      <c r="N277" s="265"/>
      <c r="X277" s="201"/>
      <c r="Y277" s="201"/>
      <c r="Z277" s="201"/>
      <c r="AA277" s="224"/>
    </row>
    <row r="278" spans="1:27" s="225" customFormat="1" ht="18" customHeight="1">
      <c r="A278" s="251">
        <f t="shared" si="21"/>
        <v>0</v>
      </c>
      <c r="B278" s="252">
        <f t="shared" si="19"/>
        <v>0</v>
      </c>
      <c r="C278" s="253">
        <f>IF(($P$9-SUM($C$9:C277))&gt;0,$AA$9,0)</f>
        <v>0</v>
      </c>
      <c r="D278" s="254">
        <f>IF(($P$10-SUM($D$9:D277))&gt;0,$AA$10,0)</f>
        <v>0</v>
      </c>
      <c r="E278" s="255">
        <f>IF(P$13&gt;1,"未定",ROUND(((P$9-SUM(C$9:C277))*P$14/100)/12,0))</f>
        <v>0</v>
      </c>
      <c r="F278" s="256">
        <f t="shared" si="18"/>
        <v>0</v>
      </c>
      <c r="G278" s="618"/>
      <c r="H278" s="619"/>
      <c r="I278" s="257"/>
      <c r="J278" s="257"/>
      <c r="K278" s="257"/>
      <c r="L278" s="257"/>
      <c r="M278" s="258">
        <f t="shared" si="20"/>
        <v>0</v>
      </c>
      <c r="N278" s="265"/>
      <c r="X278" s="201"/>
      <c r="Y278" s="201"/>
      <c r="Z278" s="201"/>
      <c r="AA278" s="224"/>
    </row>
    <row r="279" spans="1:27" s="225" customFormat="1" ht="18" customHeight="1">
      <c r="A279" s="251">
        <f t="shared" si="21"/>
        <v>0</v>
      </c>
      <c r="B279" s="252">
        <f t="shared" si="19"/>
        <v>0</v>
      </c>
      <c r="C279" s="253">
        <f>IF(($P$9-SUM($C$9:C278))&gt;0,$AA$9,0)</f>
        <v>0</v>
      </c>
      <c r="D279" s="254">
        <f>IF(($P$10-SUM($D$9:D278))&gt;0,$AA$10,0)</f>
        <v>0</v>
      </c>
      <c r="E279" s="255">
        <f>IF(P$13&gt;1,"未定",ROUND(((P$9-SUM(C$9:C278))*P$14/100)/12,0))</f>
        <v>0</v>
      </c>
      <c r="F279" s="256">
        <f t="shared" si="18"/>
        <v>0</v>
      </c>
      <c r="G279" s="618"/>
      <c r="H279" s="619"/>
      <c r="I279" s="257"/>
      <c r="J279" s="257"/>
      <c r="K279" s="257"/>
      <c r="L279" s="257"/>
      <c r="M279" s="258">
        <f t="shared" si="20"/>
        <v>0</v>
      </c>
      <c r="N279" s="265"/>
      <c r="X279" s="201"/>
      <c r="Y279" s="201"/>
      <c r="Z279" s="201"/>
      <c r="AA279" s="224"/>
    </row>
    <row r="280" spans="1:27" s="225" customFormat="1" ht="18" customHeight="1">
      <c r="A280" s="251">
        <f t="shared" si="21"/>
        <v>0</v>
      </c>
      <c r="B280" s="252">
        <f t="shared" si="19"/>
        <v>0</v>
      </c>
      <c r="C280" s="253">
        <f>IF(($P$9-SUM($C$9:C279))&gt;0,$AA$9,0)</f>
        <v>0</v>
      </c>
      <c r="D280" s="254">
        <f>IF(($P$10-SUM($D$9:D279))&gt;0,$AA$10,0)</f>
        <v>0</v>
      </c>
      <c r="E280" s="255">
        <f>IF(P$13&gt;1,"未定",ROUND(((P$9-SUM(C$9:C279))*P$14/100)/12,0))</f>
        <v>0</v>
      </c>
      <c r="F280" s="256">
        <f t="shared" si="18"/>
        <v>0</v>
      </c>
      <c r="G280" s="618"/>
      <c r="H280" s="619"/>
      <c r="I280" s="257"/>
      <c r="J280" s="257"/>
      <c r="K280" s="257"/>
      <c r="L280" s="257"/>
      <c r="M280" s="258">
        <f t="shared" si="20"/>
        <v>0</v>
      </c>
      <c r="N280" s="265"/>
      <c r="X280" s="201"/>
      <c r="Y280" s="201"/>
      <c r="Z280" s="201"/>
      <c r="AA280" s="224"/>
    </row>
    <row r="281" spans="1:27" s="225" customFormat="1" ht="18" customHeight="1">
      <c r="A281" s="251">
        <f t="shared" si="21"/>
        <v>0</v>
      </c>
      <c r="B281" s="252">
        <f t="shared" si="19"/>
        <v>0</v>
      </c>
      <c r="C281" s="253">
        <f>IF(($P$9-SUM($C$9:C280))&gt;0,$AA$9,0)</f>
        <v>0</v>
      </c>
      <c r="D281" s="254">
        <f>IF(($P$10-SUM($D$9:D280))&gt;0,$AA$10,0)</f>
        <v>0</v>
      </c>
      <c r="E281" s="255">
        <f>IF(P$13&gt;1,"未定",ROUND(((P$9-SUM(C$9:C280))*P$14/100)/12,0))</f>
        <v>0</v>
      </c>
      <c r="F281" s="256">
        <f t="shared" si="18"/>
        <v>0</v>
      </c>
      <c r="G281" s="618"/>
      <c r="H281" s="619"/>
      <c r="I281" s="257"/>
      <c r="J281" s="257"/>
      <c r="K281" s="257"/>
      <c r="L281" s="257"/>
      <c r="M281" s="258">
        <f t="shared" si="20"/>
        <v>0</v>
      </c>
      <c r="N281" s="265"/>
      <c r="X281" s="201"/>
      <c r="Y281" s="201"/>
      <c r="Z281" s="201"/>
      <c r="AA281" s="224"/>
    </row>
    <row r="282" spans="1:27" s="225" customFormat="1" ht="18" customHeight="1">
      <c r="A282" s="251">
        <f t="shared" si="21"/>
        <v>0</v>
      </c>
      <c r="B282" s="252">
        <f t="shared" si="19"/>
        <v>0</v>
      </c>
      <c r="C282" s="253">
        <f>IF(($P$9-SUM($C$9:C281))&gt;0,$AA$9,0)</f>
        <v>0</v>
      </c>
      <c r="D282" s="254">
        <f>IF(($P$10-SUM($D$9:D281))&gt;0,$AA$10,0)</f>
        <v>0</v>
      </c>
      <c r="E282" s="255">
        <f>IF(P$13&gt;1,"未定",ROUND(((P$9-SUM(C$9:C281))*P$14/100)/12,0))</f>
        <v>0</v>
      </c>
      <c r="F282" s="256">
        <f t="shared" si="18"/>
        <v>0</v>
      </c>
      <c r="G282" s="266" t="s">
        <v>105</v>
      </c>
      <c r="H282" s="298">
        <f>IF(P$13&gt;1,"未定",SUM(F273:F284))</f>
        <v>0</v>
      </c>
      <c r="I282" s="257"/>
      <c r="J282" s="257"/>
      <c r="K282" s="257"/>
      <c r="L282" s="257"/>
      <c r="M282" s="258">
        <f t="shared" si="20"/>
        <v>0</v>
      </c>
      <c r="N282" s="265"/>
      <c r="X282" s="201"/>
      <c r="Y282" s="201"/>
      <c r="Z282" s="201"/>
      <c r="AA282" s="224"/>
    </row>
    <row r="283" spans="1:27" s="225" customFormat="1" ht="18" customHeight="1">
      <c r="A283" s="251">
        <f t="shared" si="21"/>
        <v>0</v>
      </c>
      <c r="B283" s="252">
        <f t="shared" si="19"/>
        <v>0</v>
      </c>
      <c r="C283" s="253">
        <f>IF(($P$9-SUM($C$9:C282))&gt;0,$AA$9,0)</f>
        <v>0</v>
      </c>
      <c r="D283" s="254">
        <f>IF(($P$10-SUM($D$9:D282))&gt;0,$AA$10,0)</f>
        <v>0</v>
      </c>
      <c r="E283" s="255">
        <f>IF(P$13&gt;1,"未定",ROUND(((P$9-SUM(C$9:C282))*P$14/100)/12,0))</f>
        <v>0</v>
      </c>
      <c r="F283" s="256">
        <f t="shared" si="18"/>
        <v>0</v>
      </c>
      <c r="G283" s="270" t="s">
        <v>117</v>
      </c>
      <c r="H283" s="271">
        <f>SUM(B273:B284)</f>
        <v>0</v>
      </c>
      <c r="I283" s="257"/>
      <c r="J283" s="257"/>
      <c r="K283" s="257"/>
      <c r="L283" s="257"/>
      <c r="M283" s="258">
        <f t="shared" si="20"/>
        <v>0</v>
      </c>
      <c r="N283" s="265"/>
      <c r="X283" s="201"/>
      <c r="Y283" s="201"/>
      <c r="Z283" s="201"/>
      <c r="AA283" s="224"/>
    </row>
    <row r="284" spans="1:27" s="225" customFormat="1" ht="18" customHeight="1">
      <c r="A284" s="274">
        <f t="shared" si="21"/>
        <v>0</v>
      </c>
      <c r="B284" s="275">
        <f t="shared" si="19"/>
        <v>0</v>
      </c>
      <c r="C284" s="276">
        <f>IF(($P$9-SUM($C$9:C283))&gt;0,$AA$9,0)</f>
        <v>0</v>
      </c>
      <c r="D284" s="277">
        <f>IF(($P$10-SUM($D$9:D283))&gt;0,$AA$10,0)</f>
        <v>0</v>
      </c>
      <c r="E284" s="255">
        <f>IF(P$13&gt;1,"未定",ROUND(((P$9-SUM(C$9:C283))*P$14/100)/12,0))</f>
        <v>0</v>
      </c>
      <c r="F284" s="279">
        <f t="shared" si="18"/>
        <v>0</v>
      </c>
      <c r="G284" s="280" t="s">
        <v>119</v>
      </c>
      <c r="H284" s="281">
        <f>IF(P$13&gt;1,"未定",SUM(E273:E284))</f>
        <v>0</v>
      </c>
      <c r="I284" s="282"/>
      <c r="J284" s="282"/>
      <c r="K284" s="282"/>
      <c r="L284" s="282"/>
      <c r="M284" s="283">
        <f t="shared" si="20"/>
        <v>0</v>
      </c>
      <c r="N284" s="265"/>
      <c r="X284" s="201"/>
      <c r="Y284" s="201"/>
      <c r="Z284" s="201"/>
      <c r="AA284" s="224"/>
    </row>
    <row r="285" spans="1:27" s="225" customFormat="1" ht="18" customHeight="1">
      <c r="A285" s="239">
        <f t="shared" si="21"/>
        <v>0</v>
      </c>
      <c r="B285" s="240">
        <f t="shared" si="19"/>
        <v>0</v>
      </c>
      <c r="C285" s="241">
        <f>IF(($P$9-SUM($C$9:C284))&gt;0,$AA$9,0)</f>
        <v>0</v>
      </c>
      <c r="D285" s="242">
        <f>IF(($P$10-SUM($D$9:D284))&gt;0,$AA$10,0)</f>
        <v>0</v>
      </c>
      <c r="E285" s="243">
        <f>IF(P$13&gt;1,"未定",ROUND(((P$9-SUM(C$9:C284))*P$14/100)/12,0))</f>
        <v>0</v>
      </c>
      <c r="F285" s="244">
        <f t="shared" si="18"/>
        <v>0</v>
      </c>
      <c r="G285" s="616" t="s">
        <v>142</v>
      </c>
      <c r="H285" s="617"/>
      <c r="I285" s="245"/>
      <c r="J285" s="245"/>
      <c r="K285" s="245"/>
      <c r="L285" s="245"/>
      <c r="M285" s="247">
        <f t="shared" si="20"/>
        <v>0</v>
      </c>
      <c r="N285" s="265"/>
      <c r="X285" s="201"/>
      <c r="Y285" s="201"/>
      <c r="Z285" s="201"/>
      <c r="AA285" s="224"/>
    </row>
    <row r="286" spans="1:27" s="225" customFormat="1" ht="18" customHeight="1">
      <c r="A286" s="251">
        <f t="shared" si="21"/>
        <v>0</v>
      </c>
      <c r="B286" s="252">
        <f t="shared" si="19"/>
        <v>0</v>
      </c>
      <c r="C286" s="253">
        <f>IF(($P$9-SUM($C$9:C285))&gt;0,$AA$9,0)</f>
        <v>0</v>
      </c>
      <c r="D286" s="254">
        <f>IF(($P$10-SUM($D$9:D285))&gt;0,$AA$10,0)</f>
        <v>0</v>
      </c>
      <c r="E286" s="255">
        <f>IF(P$13&gt;1,"未定",ROUND(((P$9-SUM(C$9:C285))*P$14/100)/12,0))</f>
        <v>0</v>
      </c>
      <c r="F286" s="256">
        <f t="shared" si="18"/>
        <v>0</v>
      </c>
      <c r="G286" s="618"/>
      <c r="H286" s="619"/>
      <c r="I286" s="257"/>
      <c r="J286" s="257"/>
      <c r="K286" s="257"/>
      <c r="L286" s="257"/>
      <c r="M286" s="258">
        <f t="shared" si="20"/>
        <v>0</v>
      </c>
      <c r="N286" s="265"/>
      <c r="X286" s="201"/>
      <c r="Y286" s="201"/>
      <c r="Z286" s="201"/>
      <c r="AA286" s="224"/>
    </row>
    <row r="287" spans="1:27" s="225" customFormat="1" ht="18" customHeight="1">
      <c r="A287" s="251">
        <f t="shared" si="21"/>
        <v>0</v>
      </c>
      <c r="B287" s="252">
        <f t="shared" si="19"/>
        <v>0</v>
      </c>
      <c r="C287" s="253">
        <f>IF(($P$9-SUM($C$9:C286))&gt;0,$AA$9,0)</f>
        <v>0</v>
      </c>
      <c r="D287" s="254">
        <f>IF(($P$10-SUM($D$9:D286))&gt;0,$AA$10,0)</f>
        <v>0</v>
      </c>
      <c r="E287" s="255">
        <f>IF(P$13&gt;1,"未定",ROUND(((P$9-SUM(C$9:C286))*P$14/100)/12,0))</f>
        <v>0</v>
      </c>
      <c r="F287" s="256">
        <f t="shared" si="18"/>
        <v>0</v>
      </c>
      <c r="G287" s="618"/>
      <c r="H287" s="619"/>
      <c r="I287" s="257"/>
      <c r="J287" s="257"/>
      <c r="K287" s="257"/>
      <c r="L287" s="257"/>
      <c r="M287" s="258">
        <f t="shared" si="20"/>
        <v>0</v>
      </c>
      <c r="N287" s="265"/>
      <c r="X287" s="201"/>
      <c r="Y287" s="201"/>
      <c r="Z287" s="201"/>
      <c r="AA287" s="224"/>
    </row>
    <row r="288" spans="1:27" s="225" customFormat="1" ht="18" customHeight="1">
      <c r="A288" s="251">
        <f t="shared" si="21"/>
        <v>0</v>
      </c>
      <c r="B288" s="252">
        <f t="shared" si="19"/>
        <v>0</v>
      </c>
      <c r="C288" s="253">
        <f>IF(($P$9-SUM($C$9:C287))&gt;0,$AA$9,0)</f>
        <v>0</v>
      </c>
      <c r="D288" s="254">
        <f>IF(($P$10-SUM($D$9:D287))&gt;0,$AA$10,0)</f>
        <v>0</v>
      </c>
      <c r="E288" s="255">
        <f>IF(P$13&gt;1,"未定",ROUND(((P$9-SUM(C$9:C287))*P$14/100)/12,0))</f>
        <v>0</v>
      </c>
      <c r="F288" s="256">
        <f t="shared" si="18"/>
        <v>0</v>
      </c>
      <c r="G288" s="618"/>
      <c r="H288" s="619"/>
      <c r="I288" s="257"/>
      <c r="J288" s="257"/>
      <c r="K288" s="257"/>
      <c r="L288" s="257"/>
      <c r="M288" s="258">
        <f t="shared" si="20"/>
        <v>0</v>
      </c>
      <c r="N288" s="265"/>
      <c r="X288" s="201"/>
      <c r="Y288" s="201"/>
      <c r="Z288" s="201"/>
      <c r="AA288" s="224"/>
    </row>
    <row r="289" spans="1:27" s="225" customFormat="1" ht="18" customHeight="1">
      <c r="A289" s="251">
        <f t="shared" si="21"/>
        <v>0</v>
      </c>
      <c r="B289" s="252">
        <f t="shared" si="19"/>
        <v>0</v>
      </c>
      <c r="C289" s="253">
        <f>IF(($P$9-SUM($C$9:C288))&gt;0,$AA$9,0)</f>
        <v>0</v>
      </c>
      <c r="D289" s="254">
        <f>IF(($P$10-SUM($D$9:D288))&gt;0,$AA$10,0)</f>
        <v>0</v>
      </c>
      <c r="E289" s="255">
        <f>IF(P$13&gt;1,"未定",ROUND(((P$9-SUM(C$9:C288))*P$14/100)/12,0))</f>
        <v>0</v>
      </c>
      <c r="F289" s="256">
        <f t="shared" si="18"/>
        <v>0</v>
      </c>
      <c r="G289" s="618"/>
      <c r="H289" s="619"/>
      <c r="I289" s="257"/>
      <c r="J289" s="257"/>
      <c r="K289" s="257"/>
      <c r="L289" s="257"/>
      <c r="M289" s="258">
        <f t="shared" si="20"/>
        <v>0</v>
      </c>
      <c r="N289" s="265"/>
      <c r="X289" s="201"/>
      <c r="Y289" s="201"/>
      <c r="Z289" s="201"/>
      <c r="AA289" s="224"/>
    </row>
    <row r="290" spans="1:27" s="225" customFormat="1" ht="18" customHeight="1">
      <c r="A290" s="251">
        <f t="shared" si="21"/>
        <v>0</v>
      </c>
      <c r="B290" s="252">
        <f t="shared" si="19"/>
        <v>0</v>
      </c>
      <c r="C290" s="253">
        <f>IF(($P$9-SUM($C$9:C289))&gt;0,$AA$9,0)</f>
        <v>0</v>
      </c>
      <c r="D290" s="254">
        <f>IF(($P$10-SUM($D$9:D289))&gt;0,$AA$10,0)</f>
        <v>0</v>
      </c>
      <c r="E290" s="255">
        <f>IF(P$13&gt;1,"未定",ROUND(((P$9-SUM(C$9:C289))*P$14/100)/12,0))</f>
        <v>0</v>
      </c>
      <c r="F290" s="256">
        <f t="shared" si="18"/>
        <v>0</v>
      </c>
      <c r="G290" s="618"/>
      <c r="H290" s="619"/>
      <c r="I290" s="257"/>
      <c r="J290" s="257"/>
      <c r="K290" s="257"/>
      <c r="L290" s="257"/>
      <c r="M290" s="258">
        <f t="shared" si="20"/>
        <v>0</v>
      </c>
      <c r="N290" s="265"/>
      <c r="X290" s="201"/>
      <c r="Y290" s="201"/>
      <c r="Z290" s="201"/>
      <c r="AA290" s="224"/>
    </row>
    <row r="291" spans="1:27" s="225" customFormat="1" ht="18" customHeight="1">
      <c r="A291" s="251">
        <f t="shared" si="21"/>
        <v>0</v>
      </c>
      <c r="B291" s="252">
        <f t="shared" si="19"/>
        <v>0</v>
      </c>
      <c r="C291" s="253">
        <f>IF(($P$9-SUM($C$9:C290))&gt;0,$AA$9,0)</f>
        <v>0</v>
      </c>
      <c r="D291" s="254">
        <f>IF(($P$10-SUM($D$9:D290))&gt;0,$AA$10,0)</f>
        <v>0</v>
      </c>
      <c r="E291" s="255">
        <f>IF(P$13&gt;1,"未定",ROUND(((P$9-SUM(C$9:C290))*P$14/100)/12,0))</f>
        <v>0</v>
      </c>
      <c r="F291" s="256">
        <f t="shared" si="18"/>
        <v>0</v>
      </c>
      <c r="G291" s="618"/>
      <c r="H291" s="619"/>
      <c r="I291" s="257"/>
      <c r="J291" s="257"/>
      <c r="K291" s="257"/>
      <c r="L291" s="257"/>
      <c r="M291" s="258">
        <f t="shared" si="20"/>
        <v>0</v>
      </c>
      <c r="N291" s="265"/>
      <c r="X291" s="201"/>
      <c r="Y291" s="201"/>
      <c r="Z291" s="201"/>
      <c r="AA291" s="224"/>
    </row>
    <row r="292" spans="1:27" s="225" customFormat="1" ht="18" customHeight="1">
      <c r="A292" s="251">
        <f t="shared" si="21"/>
        <v>0</v>
      </c>
      <c r="B292" s="252">
        <f t="shared" si="19"/>
        <v>0</v>
      </c>
      <c r="C292" s="253">
        <f>IF(($P$9-SUM($C$9:C291))&gt;0,$AA$9,0)</f>
        <v>0</v>
      </c>
      <c r="D292" s="254">
        <f>IF(($P$10-SUM($D$9:D291))&gt;0,$AA$10,0)</f>
        <v>0</v>
      </c>
      <c r="E292" s="255">
        <f>IF(P$13&gt;1,"未定",ROUND(((P$9-SUM(C$9:C291))*P$14/100)/12,0))</f>
        <v>0</v>
      </c>
      <c r="F292" s="256">
        <f t="shared" si="18"/>
        <v>0</v>
      </c>
      <c r="G292" s="618"/>
      <c r="H292" s="619"/>
      <c r="I292" s="257"/>
      <c r="J292" s="257"/>
      <c r="K292" s="257"/>
      <c r="L292" s="257"/>
      <c r="M292" s="258">
        <f t="shared" si="20"/>
        <v>0</v>
      </c>
      <c r="N292" s="265"/>
      <c r="X292" s="201"/>
      <c r="Y292" s="201"/>
      <c r="Z292" s="201"/>
      <c r="AA292" s="224"/>
    </row>
    <row r="293" spans="1:27" s="225" customFormat="1" ht="18" customHeight="1">
      <c r="A293" s="251">
        <f t="shared" si="21"/>
        <v>0</v>
      </c>
      <c r="B293" s="252">
        <f t="shared" si="19"/>
        <v>0</v>
      </c>
      <c r="C293" s="253">
        <f>IF(($P$9-SUM($C$9:C292))&gt;0,$AA$9,0)</f>
        <v>0</v>
      </c>
      <c r="D293" s="254">
        <f>IF(($P$10-SUM($D$9:D292))&gt;0,$AA$10,0)</f>
        <v>0</v>
      </c>
      <c r="E293" s="255">
        <f>IF(P$13&gt;1,"未定",ROUND(((P$9-SUM(C$9:C292))*P$14/100)/12,0))</f>
        <v>0</v>
      </c>
      <c r="F293" s="256">
        <f t="shared" si="18"/>
        <v>0</v>
      </c>
      <c r="G293" s="618"/>
      <c r="H293" s="619"/>
      <c r="I293" s="257"/>
      <c r="J293" s="257"/>
      <c r="K293" s="257"/>
      <c r="L293" s="257"/>
      <c r="M293" s="258">
        <f t="shared" si="20"/>
        <v>0</v>
      </c>
      <c r="N293" s="265"/>
      <c r="X293" s="201"/>
      <c r="Y293" s="201"/>
      <c r="Z293" s="201"/>
      <c r="AA293" s="224"/>
    </row>
    <row r="294" spans="1:27" s="225" customFormat="1" ht="18" customHeight="1">
      <c r="A294" s="251">
        <f t="shared" si="21"/>
        <v>0</v>
      </c>
      <c r="B294" s="252">
        <f t="shared" si="19"/>
        <v>0</v>
      </c>
      <c r="C294" s="253">
        <f>IF(($P$9-SUM($C$9:C293))&gt;0,$AA$9,0)</f>
        <v>0</v>
      </c>
      <c r="D294" s="254">
        <f>IF(($P$10-SUM($D$9:D293))&gt;0,$AA$10,0)</f>
        <v>0</v>
      </c>
      <c r="E294" s="255">
        <f>IF(P$13&gt;1,"未定",ROUND(((P$9-SUM(C$9:C293))*P$14/100)/12,0))</f>
        <v>0</v>
      </c>
      <c r="F294" s="256">
        <f t="shared" si="18"/>
        <v>0</v>
      </c>
      <c r="G294" s="266" t="s">
        <v>105</v>
      </c>
      <c r="H294" s="298">
        <f>IF(P$13&gt;1,"未定",SUM(F285:F296))</f>
        <v>0</v>
      </c>
      <c r="I294" s="257"/>
      <c r="J294" s="257"/>
      <c r="K294" s="257"/>
      <c r="L294" s="257"/>
      <c r="M294" s="258">
        <f t="shared" si="20"/>
        <v>0</v>
      </c>
      <c r="N294" s="265"/>
      <c r="X294" s="201"/>
      <c r="Y294" s="201"/>
      <c r="Z294" s="201"/>
      <c r="AA294" s="224"/>
    </row>
    <row r="295" spans="1:27" s="225" customFormat="1" ht="18" customHeight="1">
      <c r="A295" s="251">
        <f t="shared" si="21"/>
        <v>0</v>
      </c>
      <c r="B295" s="252">
        <f t="shared" si="19"/>
        <v>0</v>
      </c>
      <c r="C295" s="253">
        <f>IF(($P$9-SUM($C$9:C294))&gt;0,$AA$9,0)</f>
        <v>0</v>
      </c>
      <c r="D295" s="254">
        <f>IF(($P$10-SUM($D$9:D294))&gt;0,$AA$10,0)</f>
        <v>0</v>
      </c>
      <c r="E295" s="255">
        <f>IF(P$13&gt;1,"未定",ROUND(((P$9-SUM(C$9:C294))*P$14/100)/12,0))</f>
        <v>0</v>
      </c>
      <c r="F295" s="256">
        <f t="shared" si="18"/>
        <v>0</v>
      </c>
      <c r="G295" s="270" t="s">
        <v>117</v>
      </c>
      <c r="H295" s="271">
        <f>SUM(B285:B296)</f>
        <v>0</v>
      </c>
      <c r="I295" s="257"/>
      <c r="J295" s="257"/>
      <c r="K295" s="257"/>
      <c r="L295" s="257"/>
      <c r="M295" s="258">
        <f t="shared" si="20"/>
        <v>0</v>
      </c>
      <c r="N295" s="265"/>
      <c r="X295" s="201"/>
      <c r="Y295" s="201"/>
      <c r="Z295" s="201"/>
      <c r="AA295" s="224"/>
    </row>
    <row r="296" spans="1:27" s="225" customFormat="1" ht="18" customHeight="1">
      <c r="A296" s="274">
        <f t="shared" si="21"/>
        <v>0</v>
      </c>
      <c r="B296" s="275">
        <f t="shared" si="19"/>
        <v>0</v>
      </c>
      <c r="C296" s="276">
        <f>IF(($P$9-SUM($C$9:C295))&gt;0,$AA$9,0)</f>
        <v>0</v>
      </c>
      <c r="D296" s="277">
        <f>IF(($P$10-SUM($D$9:D295))&gt;0,$AA$10,0)</f>
        <v>0</v>
      </c>
      <c r="E296" s="278">
        <f>IF(P$13&gt;1,"未定",ROUND(((P$9-SUM(C$9:C295))*P$14/100)/12,0))</f>
        <v>0</v>
      </c>
      <c r="F296" s="279">
        <f t="shared" si="18"/>
        <v>0</v>
      </c>
      <c r="G296" s="280" t="s">
        <v>119</v>
      </c>
      <c r="H296" s="281">
        <f>IF(P$13&gt;1,"未定",SUM(E285:E296))</f>
        <v>0</v>
      </c>
      <c r="I296" s="282"/>
      <c r="J296" s="282"/>
      <c r="K296" s="282"/>
      <c r="L296" s="282"/>
      <c r="M296" s="283">
        <f t="shared" si="20"/>
        <v>0</v>
      </c>
      <c r="N296" s="265"/>
      <c r="X296" s="201"/>
      <c r="Y296" s="201"/>
      <c r="Z296" s="201"/>
      <c r="AA296" s="224"/>
    </row>
    <row r="297" spans="1:27" s="225" customFormat="1" ht="18" customHeight="1">
      <c r="A297" s="239">
        <f t="shared" si="21"/>
        <v>0</v>
      </c>
      <c r="B297" s="240">
        <f t="shared" ref="B297:B360" si="22">SUM(C297:D297)</f>
        <v>0</v>
      </c>
      <c r="C297" s="241">
        <f>IF(($P$9-SUM($C$9:C296))&gt;0,$AA$9,0)</f>
        <v>0</v>
      </c>
      <c r="D297" s="242">
        <f>IF(($P$10-SUM($D$9:D296))&gt;0,$AA$10,0)</f>
        <v>0</v>
      </c>
      <c r="E297" s="243">
        <f>IF(P$13&gt;1,"未定",ROUND(((P$9-SUM(C$9:C296))*P$14/100)/12,0))</f>
        <v>0</v>
      </c>
      <c r="F297" s="244">
        <f t="shared" si="18"/>
        <v>0</v>
      </c>
      <c r="G297" s="616" t="s">
        <v>143</v>
      </c>
      <c r="H297" s="617"/>
      <c r="I297" s="245"/>
      <c r="J297" s="245"/>
      <c r="K297" s="245"/>
      <c r="L297" s="245"/>
      <c r="M297" s="247">
        <f t="shared" si="20"/>
        <v>0</v>
      </c>
      <c r="N297" s="265"/>
      <c r="X297" s="201"/>
      <c r="Y297" s="201"/>
      <c r="Z297" s="201"/>
      <c r="AA297" s="224"/>
    </row>
    <row r="298" spans="1:27" s="225" customFormat="1" ht="18" customHeight="1">
      <c r="A298" s="251">
        <f t="shared" si="21"/>
        <v>0</v>
      </c>
      <c r="B298" s="252">
        <f t="shared" si="22"/>
        <v>0</v>
      </c>
      <c r="C298" s="253">
        <f>IF(($P$9-SUM($C$9:C297))&gt;0,$AA$9,0)</f>
        <v>0</v>
      </c>
      <c r="D298" s="254">
        <f>IF(($P$10-SUM($D$9:D297))&gt;0,$AA$10,0)</f>
        <v>0</v>
      </c>
      <c r="E298" s="255">
        <f>IF(P$13&gt;1,"未定",ROUND(((P$9-SUM(C$9:C297))*P$14/100)/12,0))</f>
        <v>0</v>
      </c>
      <c r="F298" s="256">
        <f t="shared" si="18"/>
        <v>0</v>
      </c>
      <c r="G298" s="618"/>
      <c r="H298" s="619"/>
      <c r="I298" s="257"/>
      <c r="J298" s="257"/>
      <c r="K298" s="257"/>
      <c r="L298" s="257"/>
      <c r="M298" s="258">
        <f t="shared" si="20"/>
        <v>0</v>
      </c>
      <c r="N298" s="265"/>
      <c r="X298" s="201"/>
      <c r="Y298" s="201"/>
      <c r="Z298" s="201"/>
      <c r="AA298" s="224"/>
    </row>
    <row r="299" spans="1:27" s="225" customFormat="1" ht="18" customHeight="1">
      <c r="A299" s="251">
        <f t="shared" si="21"/>
        <v>0</v>
      </c>
      <c r="B299" s="252">
        <f t="shared" si="22"/>
        <v>0</v>
      </c>
      <c r="C299" s="253">
        <f>IF(($P$9-SUM($C$9:C298))&gt;0,$AA$9,0)</f>
        <v>0</v>
      </c>
      <c r="D299" s="254">
        <f>IF(($P$10-SUM($D$9:D298))&gt;0,$AA$10,0)</f>
        <v>0</v>
      </c>
      <c r="E299" s="255">
        <f>IF(P$13&gt;1,"未定",ROUND(((P$9-SUM(C$9:C298))*P$14/100)/12,0))</f>
        <v>0</v>
      </c>
      <c r="F299" s="256">
        <f t="shared" si="18"/>
        <v>0</v>
      </c>
      <c r="G299" s="618"/>
      <c r="H299" s="619"/>
      <c r="I299" s="257"/>
      <c r="J299" s="257"/>
      <c r="K299" s="257"/>
      <c r="L299" s="257"/>
      <c r="M299" s="258">
        <f t="shared" si="20"/>
        <v>0</v>
      </c>
      <c r="N299" s="265"/>
      <c r="X299" s="201"/>
      <c r="Y299" s="201"/>
      <c r="Z299" s="201"/>
      <c r="AA299" s="224"/>
    </row>
    <row r="300" spans="1:27" s="225" customFormat="1" ht="18" customHeight="1">
      <c r="A300" s="251">
        <f t="shared" si="21"/>
        <v>0</v>
      </c>
      <c r="B300" s="252">
        <f t="shared" si="22"/>
        <v>0</v>
      </c>
      <c r="C300" s="253">
        <f>IF(($P$9-SUM($C$9:C299))&gt;0,$AA$9,0)</f>
        <v>0</v>
      </c>
      <c r="D300" s="254">
        <f>IF(($P$10-SUM($D$9:D299))&gt;0,$AA$10,0)</f>
        <v>0</v>
      </c>
      <c r="E300" s="255">
        <f>IF(P$13&gt;1,"未定",ROUND(((P$9-SUM(C$9:C299))*P$14/100)/12,0))</f>
        <v>0</v>
      </c>
      <c r="F300" s="256">
        <f t="shared" si="18"/>
        <v>0</v>
      </c>
      <c r="G300" s="618"/>
      <c r="H300" s="619"/>
      <c r="I300" s="257"/>
      <c r="J300" s="257"/>
      <c r="K300" s="257"/>
      <c r="L300" s="257"/>
      <c r="M300" s="258">
        <f t="shared" si="20"/>
        <v>0</v>
      </c>
      <c r="N300" s="265"/>
      <c r="X300" s="201"/>
      <c r="Y300" s="201"/>
      <c r="Z300" s="201"/>
      <c r="AA300" s="224"/>
    </row>
    <row r="301" spans="1:27" s="225" customFormat="1" ht="18" customHeight="1">
      <c r="A301" s="251">
        <f t="shared" si="21"/>
        <v>0</v>
      </c>
      <c r="B301" s="252">
        <f t="shared" si="22"/>
        <v>0</v>
      </c>
      <c r="C301" s="253">
        <f>IF(($P$9-SUM($C$9:C300))&gt;0,$AA$9,0)</f>
        <v>0</v>
      </c>
      <c r="D301" s="254">
        <f>IF(($P$10-SUM($D$9:D300))&gt;0,$AA$10,0)</f>
        <v>0</v>
      </c>
      <c r="E301" s="255">
        <f>IF(P$13&gt;1,"未定",ROUND(((P$9-SUM(C$9:C300))*P$14/100)/12,0))</f>
        <v>0</v>
      </c>
      <c r="F301" s="256">
        <f t="shared" si="18"/>
        <v>0</v>
      </c>
      <c r="G301" s="618"/>
      <c r="H301" s="619"/>
      <c r="I301" s="257"/>
      <c r="J301" s="257"/>
      <c r="K301" s="257"/>
      <c r="L301" s="257"/>
      <c r="M301" s="258">
        <f t="shared" si="20"/>
        <v>0</v>
      </c>
      <c r="N301" s="265"/>
      <c r="X301" s="201"/>
      <c r="Y301" s="201"/>
      <c r="Z301" s="201"/>
      <c r="AA301" s="224"/>
    </row>
    <row r="302" spans="1:27" s="225" customFormat="1" ht="18" customHeight="1">
      <c r="A302" s="251">
        <f t="shared" si="21"/>
        <v>0</v>
      </c>
      <c r="B302" s="252">
        <f t="shared" si="22"/>
        <v>0</v>
      </c>
      <c r="C302" s="253">
        <f>IF(($P$9-SUM($C$9:C301))&gt;0,$AA$9,0)</f>
        <v>0</v>
      </c>
      <c r="D302" s="254">
        <f>IF(($P$10-SUM($D$9:D301))&gt;0,$AA$10,0)</f>
        <v>0</v>
      </c>
      <c r="E302" s="255">
        <f>IF(P$13&gt;1,"未定",ROUND(((P$9-SUM(C$9:C301))*P$14/100)/12,0))</f>
        <v>0</v>
      </c>
      <c r="F302" s="256">
        <f t="shared" si="18"/>
        <v>0</v>
      </c>
      <c r="G302" s="618"/>
      <c r="H302" s="619"/>
      <c r="I302" s="257"/>
      <c r="J302" s="257"/>
      <c r="K302" s="257"/>
      <c r="L302" s="257"/>
      <c r="M302" s="258">
        <f t="shared" si="20"/>
        <v>0</v>
      </c>
      <c r="N302" s="265"/>
      <c r="X302" s="201"/>
      <c r="Y302" s="201"/>
      <c r="Z302" s="201"/>
      <c r="AA302" s="224"/>
    </row>
    <row r="303" spans="1:27" s="225" customFormat="1" ht="18" customHeight="1">
      <c r="A303" s="251">
        <f t="shared" si="21"/>
        <v>0</v>
      </c>
      <c r="B303" s="252">
        <f t="shared" si="22"/>
        <v>0</v>
      </c>
      <c r="C303" s="253">
        <f>IF(($P$9-SUM($C$9:C302))&gt;0,$AA$9,0)</f>
        <v>0</v>
      </c>
      <c r="D303" s="254">
        <f>IF(($P$10-SUM($D$9:D302))&gt;0,$AA$10,0)</f>
        <v>0</v>
      </c>
      <c r="E303" s="255">
        <f>IF(P$13&gt;1,"未定",ROUND(((P$9-SUM(C$9:C302))*P$14/100)/12,0))</f>
        <v>0</v>
      </c>
      <c r="F303" s="256">
        <f t="shared" si="18"/>
        <v>0</v>
      </c>
      <c r="G303" s="618"/>
      <c r="H303" s="619"/>
      <c r="I303" s="257"/>
      <c r="J303" s="257"/>
      <c r="K303" s="257"/>
      <c r="L303" s="257"/>
      <c r="M303" s="258">
        <f t="shared" si="20"/>
        <v>0</v>
      </c>
      <c r="N303" s="265"/>
      <c r="X303" s="201"/>
      <c r="Y303" s="201"/>
      <c r="Z303" s="201"/>
      <c r="AA303" s="224"/>
    </row>
    <row r="304" spans="1:27" s="225" customFormat="1" ht="18" customHeight="1">
      <c r="A304" s="251">
        <f t="shared" si="21"/>
        <v>0</v>
      </c>
      <c r="B304" s="252">
        <f t="shared" si="22"/>
        <v>0</v>
      </c>
      <c r="C304" s="253">
        <f>IF(($P$9-SUM($C$9:C303))&gt;0,$AA$9,0)</f>
        <v>0</v>
      </c>
      <c r="D304" s="254">
        <f>IF(($P$10-SUM($D$9:D303))&gt;0,$AA$10,0)</f>
        <v>0</v>
      </c>
      <c r="E304" s="255">
        <f>IF(P$13&gt;1,"未定",ROUND(((P$9-SUM(C$9:C303))*P$14/100)/12,0))</f>
        <v>0</v>
      </c>
      <c r="F304" s="256">
        <f t="shared" si="18"/>
        <v>0</v>
      </c>
      <c r="G304" s="618"/>
      <c r="H304" s="619"/>
      <c r="I304" s="257"/>
      <c r="J304" s="257"/>
      <c r="K304" s="257"/>
      <c r="L304" s="257"/>
      <c r="M304" s="258">
        <f t="shared" si="20"/>
        <v>0</v>
      </c>
      <c r="N304" s="265"/>
      <c r="X304" s="201"/>
      <c r="Y304" s="201"/>
      <c r="Z304" s="201"/>
      <c r="AA304" s="224"/>
    </row>
    <row r="305" spans="1:27" s="225" customFormat="1" ht="18" customHeight="1">
      <c r="A305" s="251">
        <f t="shared" si="21"/>
        <v>0</v>
      </c>
      <c r="B305" s="252">
        <f t="shared" si="22"/>
        <v>0</v>
      </c>
      <c r="C305" s="253">
        <f>IF(($P$9-SUM($C$9:C304))&gt;0,$AA$9,0)</f>
        <v>0</v>
      </c>
      <c r="D305" s="254">
        <f>IF(($P$10-SUM($D$9:D304))&gt;0,$AA$10,0)</f>
        <v>0</v>
      </c>
      <c r="E305" s="255">
        <f>IF(P$13&gt;1,"未定",ROUND(((P$9-SUM(C$9:C304))*P$14/100)/12,0))</f>
        <v>0</v>
      </c>
      <c r="F305" s="256">
        <f t="shared" si="18"/>
        <v>0</v>
      </c>
      <c r="G305" s="618"/>
      <c r="H305" s="619"/>
      <c r="I305" s="257"/>
      <c r="J305" s="257"/>
      <c r="K305" s="257"/>
      <c r="L305" s="257"/>
      <c r="M305" s="258">
        <f t="shared" si="20"/>
        <v>0</v>
      </c>
      <c r="N305" s="265"/>
      <c r="X305" s="201"/>
      <c r="Y305" s="201"/>
      <c r="Z305" s="201"/>
      <c r="AA305" s="224"/>
    </row>
    <row r="306" spans="1:27" s="225" customFormat="1" ht="18" customHeight="1">
      <c r="A306" s="251">
        <f t="shared" si="21"/>
        <v>0</v>
      </c>
      <c r="B306" s="252">
        <f t="shared" si="22"/>
        <v>0</v>
      </c>
      <c r="C306" s="253">
        <f>IF(($P$9-SUM($C$9:C305))&gt;0,$AA$9,0)</f>
        <v>0</v>
      </c>
      <c r="D306" s="254">
        <f>IF(($P$10-SUM($D$9:D305))&gt;0,$AA$10,0)</f>
        <v>0</v>
      </c>
      <c r="E306" s="255">
        <f>IF(P$13&gt;1,"未定",ROUND(((P$9-SUM(C$9:C305))*P$14/100)/12,0))</f>
        <v>0</v>
      </c>
      <c r="F306" s="256">
        <f t="shared" si="18"/>
        <v>0</v>
      </c>
      <c r="G306" s="266" t="s">
        <v>105</v>
      </c>
      <c r="H306" s="298">
        <f>IF(P$13&gt;1,"未定",SUM(F297:F308))</f>
        <v>0</v>
      </c>
      <c r="I306" s="257"/>
      <c r="J306" s="257"/>
      <c r="K306" s="257"/>
      <c r="L306" s="257"/>
      <c r="M306" s="258">
        <f t="shared" si="20"/>
        <v>0</v>
      </c>
      <c r="N306" s="265"/>
      <c r="X306" s="201"/>
      <c r="Y306" s="201"/>
      <c r="Z306" s="201"/>
      <c r="AA306" s="224"/>
    </row>
    <row r="307" spans="1:27" s="225" customFormat="1" ht="18" customHeight="1">
      <c r="A307" s="251">
        <f t="shared" si="21"/>
        <v>0</v>
      </c>
      <c r="B307" s="252">
        <f t="shared" si="22"/>
        <v>0</v>
      </c>
      <c r="C307" s="253">
        <f>IF(($P$9-SUM($C$9:C306))&gt;0,$AA$9,0)</f>
        <v>0</v>
      </c>
      <c r="D307" s="254">
        <f>IF(($P$10-SUM($D$9:D306))&gt;0,$AA$10,0)</f>
        <v>0</v>
      </c>
      <c r="E307" s="255">
        <f>IF(P$13&gt;1,"未定",ROUND(((P$9-SUM(C$9:C306))*P$14/100)/12,0))</f>
        <v>0</v>
      </c>
      <c r="F307" s="256">
        <f t="shared" si="18"/>
        <v>0</v>
      </c>
      <c r="G307" s="270" t="s">
        <v>117</v>
      </c>
      <c r="H307" s="271">
        <f>SUM(B297:B308)</f>
        <v>0</v>
      </c>
      <c r="I307" s="257"/>
      <c r="J307" s="257"/>
      <c r="K307" s="257"/>
      <c r="L307" s="257"/>
      <c r="M307" s="258">
        <f t="shared" si="20"/>
        <v>0</v>
      </c>
      <c r="N307" s="265"/>
      <c r="X307" s="201"/>
      <c r="Y307" s="201"/>
      <c r="Z307" s="201"/>
      <c r="AA307" s="224"/>
    </row>
    <row r="308" spans="1:27" s="225" customFormat="1" ht="18" customHeight="1">
      <c r="A308" s="274">
        <f t="shared" si="21"/>
        <v>0</v>
      </c>
      <c r="B308" s="275">
        <f t="shared" si="22"/>
        <v>0</v>
      </c>
      <c r="C308" s="276">
        <f>IF(($P$9-SUM($C$9:C307))&gt;0,$AA$9,0)</f>
        <v>0</v>
      </c>
      <c r="D308" s="277">
        <f>IF(($P$10-SUM($D$9:D307))&gt;0,$AA$10,0)</f>
        <v>0</v>
      </c>
      <c r="E308" s="278">
        <f>IF(P$13&gt;1,"未定",ROUND(((P$9-SUM(C$9:C307))*P$14/100)/12,0))</f>
        <v>0</v>
      </c>
      <c r="F308" s="279">
        <f t="shared" si="18"/>
        <v>0</v>
      </c>
      <c r="G308" s="280" t="s">
        <v>119</v>
      </c>
      <c r="H308" s="281">
        <f>IF(P$13&gt;1,"未定",SUM(E297:E308))</f>
        <v>0</v>
      </c>
      <c r="I308" s="282"/>
      <c r="J308" s="282"/>
      <c r="K308" s="282"/>
      <c r="L308" s="282"/>
      <c r="M308" s="283">
        <f t="shared" si="20"/>
        <v>0</v>
      </c>
      <c r="N308" s="265"/>
      <c r="X308" s="201"/>
      <c r="Y308" s="201"/>
      <c r="Z308" s="201"/>
      <c r="AA308" s="224"/>
    </row>
    <row r="309" spans="1:27" s="225" customFormat="1" ht="18" customHeight="1">
      <c r="A309" s="239">
        <f t="shared" si="21"/>
        <v>0</v>
      </c>
      <c r="B309" s="240">
        <f t="shared" si="22"/>
        <v>0</v>
      </c>
      <c r="C309" s="241">
        <f>IF(($P$9-SUM($C$9:C308))&gt;0,$AA$9,0)</f>
        <v>0</v>
      </c>
      <c r="D309" s="242">
        <f>IF(($P$10-SUM($D$9:D308))&gt;0,$AA$10,0)</f>
        <v>0</v>
      </c>
      <c r="E309" s="243">
        <f>IF(P$13&gt;1,"未定",ROUND(((P$9-SUM(C$9:C308))*P$14/100)/12,0))</f>
        <v>0</v>
      </c>
      <c r="F309" s="244">
        <f t="shared" si="18"/>
        <v>0</v>
      </c>
      <c r="G309" s="616" t="s">
        <v>24</v>
      </c>
      <c r="H309" s="617"/>
      <c r="I309" s="245"/>
      <c r="J309" s="245"/>
      <c r="K309" s="245"/>
      <c r="L309" s="245"/>
      <c r="M309" s="247">
        <f t="shared" si="20"/>
        <v>0</v>
      </c>
      <c r="N309" s="265"/>
      <c r="X309" s="201"/>
      <c r="Y309" s="201"/>
      <c r="Z309" s="201"/>
      <c r="AA309" s="224"/>
    </row>
    <row r="310" spans="1:27" s="225" customFormat="1" ht="18" customHeight="1">
      <c r="A310" s="251">
        <f t="shared" si="21"/>
        <v>0</v>
      </c>
      <c r="B310" s="252">
        <f t="shared" si="22"/>
        <v>0</v>
      </c>
      <c r="C310" s="253">
        <f>IF(($P$9-SUM($C$9:C309))&gt;0,$AA$9,0)</f>
        <v>0</v>
      </c>
      <c r="D310" s="254">
        <f>IF(($P$10-SUM($D$9:D309))&gt;0,$AA$10,0)</f>
        <v>0</v>
      </c>
      <c r="E310" s="255">
        <f>IF(P$13&gt;1,"未定",ROUND(((P$9-SUM(C$9:C309))*P$14/100)/12,0))</f>
        <v>0</v>
      </c>
      <c r="F310" s="256">
        <f t="shared" si="18"/>
        <v>0</v>
      </c>
      <c r="G310" s="618"/>
      <c r="H310" s="619"/>
      <c r="I310" s="257"/>
      <c r="J310" s="257"/>
      <c r="K310" s="257"/>
      <c r="L310" s="257"/>
      <c r="M310" s="258">
        <f t="shared" si="20"/>
        <v>0</v>
      </c>
      <c r="N310" s="265"/>
      <c r="X310" s="201"/>
      <c r="Y310" s="201"/>
      <c r="Z310" s="201"/>
      <c r="AA310" s="224"/>
    </row>
    <row r="311" spans="1:27" s="225" customFormat="1" ht="18" customHeight="1">
      <c r="A311" s="251">
        <f t="shared" si="21"/>
        <v>0</v>
      </c>
      <c r="B311" s="252">
        <f t="shared" si="22"/>
        <v>0</v>
      </c>
      <c r="C311" s="253">
        <f>IF(($P$9-SUM($C$9:C310))&gt;0,$AA$9,0)</f>
        <v>0</v>
      </c>
      <c r="D311" s="254">
        <f>IF(($P$10-SUM($D$9:D310))&gt;0,$AA$10,0)</f>
        <v>0</v>
      </c>
      <c r="E311" s="255">
        <f>IF(P$13&gt;1,"未定",ROUND(((P$9-SUM(C$9:C310))*P$14/100)/12,0))</f>
        <v>0</v>
      </c>
      <c r="F311" s="256">
        <f t="shared" si="18"/>
        <v>0</v>
      </c>
      <c r="G311" s="618"/>
      <c r="H311" s="619"/>
      <c r="I311" s="257"/>
      <c r="J311" s="257"/>
      <c r="K311" s="257"/>
      <c r="L311" s="257"/>
      <c r="M311" s="258">
        <f t="shared" si="20"/>
        <v>0</v>
      </c>
      <c r="N311" s="265"/>
      <c r="X311" s="201"/>
      <c r="Y311" s="201"/>
      <c r="Z311" s="201"/>
      <c r="AA311" s="224"/>
    </row>
    <row r="312" spans="1:27" s="225" customFormat="1" ht="18" customHeight="1">
      <c r="A312" s="251">
        <f t="shared" si="21"/>
        <v>0</v>
      </c>
      <c r="B312" s="252">
        <f t="shared" si="22"/>
        <v>0</v>
      </c>
      <c r="C312" s="253">
        <f>IF(($P$9-SUM($C$9:C311))&gt;0,$AA$9,0)</f>
        <v>0</v>
      </c>
      <c r="D312" s="254">
        <f>IF(($P$10-SUM($D$9:D311))&gt;0,$AA$10,0)</f>
        <v>0</v>
      </c>
      <c r="E312" s="255">
        <f>IF(P$13&gt;1,"未定",ROUND(((P$9-SUM(C$9:C311))*P$14/100)/12,0))</f>
        <v>0</v>
      </c>
      <c r="F312" s="256">
        <f t="shared" si="18"/>
        <v>0</v>
      </c>
      <c r="G312" s="618"/>
      <c r="H312" s="619"/>
      <c r="I312" s="257"/>
      <c r="J312" s="257"/>
      <c r="K312" s="257"/>
      <c r="L312" s="257"/>
      <c r="M312" s="258">
        <f t="shared" si="20"/>
        <v>0</v>
      </c>
      <c r="N312" s="265"/>
      <c r="X312" s="201"/>
      <c r="Y312" s="201"/>
      <c r="Z312" s="201"/>
      <c r="AA312" s="224"/>
    </row>
    <row r="313" spans="1:27" s="225" customFormat="1" ht="18" customHeight="1">
      <c r="A313" s="251">
        <f t="shared" si="21"/>
        <v>0</v>
      </c>
      <c r="B313" s="252">
        <f t="shared" si="22"/>
        <v>0</v>
      </c>
      <c r="C313" s="253">
        <f>IF(($P$9-SUM($C$9:C312))&gt;0,$AA$9,0)</f>
        <v>0</v>
      </c>
      <c r="D313" s="254">
        <f>IF(($P$10-SUM($D$9:D312))&gt;0,$AA$10,0)</f>
        <v>0</v>
      </c>
      <c r="E313" s="255">
        <f>IF(P$13&gt;1,"未定",ROUND(((P$9-SUM(C$9:C312))*P$14/100)/12,0))</f>
        <v>0</v>
      </c>
      <c r="F313" s="256">
        <f t="shared" si="18"/>
        <v>0</v>
      </c>
      <c r="G313" s="618"/>
      <c r="H313" s="619"/>
      <c r="I313" s="257"/>
      <c r="J313" s="257"/>
      <c r="K313" s="257"/>
      <c r="L313" s="257"/>
      <c r="M313" s="258">
        <f t="shared" si="20"/>
        <v>0</v>
      </c>
      <c r="N313" s="265"/>
      <c r="X313" s="201"/>
      <c r="Y313" s="201"/>
      <c r="Z313" s="201"/>
      <c r="AA313" s="224"/>
    </row>
    <row r="314" spans="1:27" s="225" customFormat="1" ht="18" customHeight="1">
      <c r="A314" s="251">
        <f t="shared" si="21"/>
        <v>0</v>
      </c>
      <c r="B314" s="252">
        <f t="shared" si="22"/>
        <v>0</v>
      </c>
      <c r="C314" s="253">
        <f>IF(($P$9-SUM($C$9:C313))&gt;0,$AA$9,0)</f>
        <v>0</v>
      </c>
      <c r="D314" s="254">
        <f>IF(($P$10-SUM($D$9:D313))&gt;0,$AA$10,0)</f>
        <v>0</v>
      </c>
      <c r="E314" s="255">
        <f>IF(P$13&gt;1,"未定",ROUND(((P$9-SUM(C$9:C313))*P$14/100)/12,0))</f>
        <v>0</v>
      </c>
      <c r="F314" s="256">
        <f t="shared" si="18"/>
        <v>0</v>
      </c>
      <c r="G314" s="618"/>
      <c r="H314" s="619"/>
      <c r="I314" s="257"/>
      <c r="J314" s="257"/>
      <c r="K314" s="257"/>
      <c r="L314" s="257"/>
      <c r="M314" s="258">
        <f t="shared" si="20"/>
        <v>0</v>
      </c>
      <c r="N314" s="265"/>
      <c r="X314" s="201"/>
      <c r="Y314" s="201"/>
      <c r="Z314" s="201"/>
      <c r="AA314" s="224"/>
    </row>
    <row r="315" spans="1:27" s="225" customFormat="1" ht="18" customHeight="1">
      <c r="A315" s="251">
        <f t="shared" si="21"/>
        <v>0</v>
      </c>
      <c r="B315" s="252">
        <f t="shared" si="22"/>
        <v>0</v>
      </c>
      <c r="C315" s="253">
        <f>IF(($P$9-SUM($C$9:C314))&gt;0,$AA$9,0)</f>
        <v>0</v>
      </c>
      <c r="D315" s="254">
        <f>IF(($P$10-SUM($D$9:D314))&gt;0,$AA$10,0)</f>
        <v>0</v>
      </c>
      <c r="E315" s="255">
        <f>IF(P$13&gt;1,"未定",ROUND(((P$9-SUM(C$9:C314))*P$14/100)/12,0))</f>
        <v>0</v>
      </c>
      <c r="F315" s="256">
        <f t="shared" si="18"/>
        <v>0</v>
      </c>
      <c r="G315" s="618"/>
      <c r="H315" s="619"/>
      <c r="I315" s="257"/>
      <c r="J315" s="257"/>
      <c r="K315" s="257"/>
      <c r="L315" s="257"/>
      <c r="M315" s="258">
        <f t="shared" si="20"/>
        <v>0</v>
      </c>
      <c r="N315" s="265"/>
      <c r="X315" s="201"/>
      <c r="Y315" s="201"/>
      <c r="Z315" s="201"/>
      <c r="AA315" s="224"/>
    </row>
    <row r="316" spans="1:27" s="225" customFormat="1" ht="18" customHeight="1">
      <c r="A316" s="251">
        <f t="shared" si="21"/>
        <v>0</v>
      </c>
      <c r="B316" s="252">
        <f t="shared" si="22"/>
        <v>0</v>
      </c>
      <c r="C316" s="253">
        <f>IF(($P$9-SUM($C$9:C315))&gt;0,$AA$9,0)</f>
        <v>0</v>
      </c>
      <c r="D316" s="254">
        <f>IF(($P$10-SUM($D$9:D315))&gt;0,$AA$10,0)</f>
        <v>0</v>
      </c>
      <c r="E316" s="255">
        <f>IF(P$13&gt;1,"未定",ROUND(((P$9-SUM(C$9:C315))*P$14/100)/12,0))</f>
        <v>0</v>
      </c>
      <c r="F316" s="256">
        <f t="shared" si="18"/>
        <v>0</v>
      </c>
      <c r="G316" s="618"/>
      <c r="H316" s="619"/>
      <c r="I316" s="257"/>
      <c r="J316" s="257"/>
      <c r="K316" s="257"/>
      <c r="L316" s="257"/>
      <c r="M316" s="258">
        <f t="shared" si="20"/>
        <v>0</v>
      </c>
      <c r="N316" s="265"/>
      <c r="X316" s="201"/>
      <c r="Y316" s="201"/>
      <c r="Z316" s="201"/>
      <c r="AA316" s="224"/>
    </row>
    <row r="317" spans="1:27" s="225" customFormat="1" ht="18" customHeight="1">
      <c r="A317" s="251">
        <f t="shared" si="21"/>
        <v>0</v>
      </c>
      <c r="B317" s="252">
        <f t="shared" si="22"/>
        <v>0</v>
      </c>
      <c r="C317" s="253">
        <f>IF(($P$9-SUM($C$9:C316))&gt;0,$AA$9,0)</f>
        <v>0</v>
      </c>
      <c r="D317" s="254">
        <f>IF(($P$10-SUM($D$9:D316))&gt;0,$AA$10,0)</f>
        <v>0</v>
      </c>
      <c r="E317" s="255">
        <f>IF(P$13&gt;1,"未定",ROUND(((P$9-SUM(C$9:C316))*P$14/100)/12,0))</f>
        <v>0</v>
      </c>
      <c r="F317" s="256">
        <f t="shared" si="18"/>
        <v>0</v>
      </c>
      <c r="G317" s="618"/>
      <c r="H317" s="619"/>
      <c r="I317" s="257"/>
      <c r="J317" s="257"/>
      <c r="K317" s="257"/>
      <c r="L317" s="257"/>
      <c r="M317" s="258">
        <f t="shared" si="20"/>
        <v>0</v>
      </c>
      <c r="N317" s="265"/>
      <c r="X317" s="201"/>
      <c r="Y317" s="201"/>
      <c r="Z317" s="201"/>
      <c r="AA317" s="224"/>
    </row>
    <row r="318" spans="1:27" s="225" customFormat="1" ht="18" customHeight="1">
      <c r="A318" s="251">
        <f t="shared" si="21"/>
        <v>0</v>
      </c>
      <c r="B318" s="252">
        <f t="shared" si="22"/>
        <v>0</v>
      </c>
      <c r="C318" s="253">
        <f>IF(($P$9-SUM($C$9:C317))&gt;0,$AA$9,0)</f>
        <v>0</v>
      </c>
      <c r="D318" s="254">
        <f>IF(($P$10-SUM($D$9:D317))&gt;0,$AA$10,0)</f>
        <v>0</v>
      </c>
      <c r="E318" s="255">
        <f>IF(P$13&gt;1,"未定",ROUND(((P$9-SUM(C$9:C317))*P$14/100)/12,0))</f>
        <v>0</v>
      </c>
      <c r="F318" s="256">
        <f t="shared" si="18"/>
        <v>0</v>
      </c>
      <c r="G318" s="266" t="s">
        <v>105</v>
      </c>
      <c r="H318" s="298">
        <f>IF(P$13&gt;1,"未定",SUM(F309:F320))</f>
        <v>0</v>
      </c>
      <c r="I318" s="257"/>
      <c r="J318" s="257"/>
      <c r="K318" s="257"/>
      <c r="L318" s="257"/>
      <c r="M318" s="258">
        <f t="shared" si="20"/>
        <v>0</v>
      </c>
      <c r="N318" s="265"/>
      <c r="X318" s="201"/>
      <c r="Y318" s="201"/>
      <c r="Z318" s="201"/>
      <c r="AA318" s="224"/>
    </row>
    <row r="319" spans="1:27" s="225" customFormat="1" ht="18" customHeight="1">
      <c r="A319" s="251">
        <f t="shared" si="21"/>
        <v>0</v>
      </c>
      <c r="B319" s="252">
        <f t="shared" si="22"/>
        <v>0</v>
      </c>
      <c r="C319" s="253">
        <f>IF(($P$9-SUM($C$9:C318))&gt;0,$AA$9,0)</f>
        <v>0</v>
      </c>
      <c r="D319" s="254">
        <f>IF(($P$10-SUM($D$9:D318))&gt;0,$AA$10,0)</f>
        <v>0</v>
      </c>
      <c r="E319" s="255">
        <f>IF(P$13&gt;1,"未定",ROUND(((P$9-SUM(C$9:C318))*P$14/100)/12,0))</f>
        <v>0</v>
      </c>
      <c r="F319" s="256">
        <f t="shared" si="18"/>
        <v>0</v>
      </c>
      <c r="G319" s="270" t="s">
        <v>117</v>
      </c>
      <c r="H319" s="271">
        <f>SUM(B309:B320)</f>
        <v>0</v>
      </c>
      <c r="I319" s="257"/>
      <c r="J319" s="257"/>
      <c r="K319" s="257"/>
      <c r="L319" s="257"/>
      <c r="M319" s="258">
        <f t="shared" si="20"/>
        <v>0</v>
      </c>
      <c r="N319" s="265"/>
      <c r="X319" s="201"/>
      <c r="Y319" s="201"/>
      <c r="Z319" s="201"/>
      <c r="AA319" s="224"/>
    </row>
    <row r="320" spans="1:27" s="225" customFormat="1" ht="18" customHeight="1">
      <c r="A320" s="274">
        <f t="shared" si="21"/>
        <v>0</v>
      </c>
      <c r="B320" s="275">
        <f t="shared" si="22"/>
        <v>0</v>
      </c>
      <c r="C320" s="276">
        <f>IF(($P$9-SUM($C$9:C319))&gt;0,$AA$9,0)</f>
        <v>0</v>
      </c>
      <c r="D320" s="277">
        <f>IF(($P$10-SUM($D$9:D319))&gt;0,$AA$10,0)</f>
        <v>0</v>
      </c>
      <c r="E320" s="278">
        <f>IF(P$13&gt;1,"未定",ROUND(((P$9-SUM(C$9:C319))*P$14/100)/12,0))</f>
        <v>0</v>
      </c>
      <c r="F320" s="279">
        <f t="shared" si="18"/>
        <v>0</v>
      </c>
      <c r="G320" s="280" t="s">
        <v>119</v>
      </c>
      <c r="H320" s="281">
        <f>IF(P$13&gt;1,"未定",SUM(E309:E320))</f>
        <v>0</v>
      </c>
      <c r="I320" s="282"/>
      <c r="J320" s="282"/>
      <c r="K320" s="282"/>
      <c r="L320" s="282"/>
      <c r="M320" s="283">
        <f t="shared" si="20"/>
        <v>0</v>
      </c>
      <c r="N320" s="265"/>
      <c r="X320" s="201"/>
      <c r="Y320" s="201"/>
      <c r="Z320" s="201"/>
      <c r="AA320" s="224"/>
    </row>
    <row r="321" spans="1:27" s="225" customFormat="1" ht="18" customHeight="1">
      <c r="A321" s="239">
        <f t="shared" si="21"/>
        <v>0</v>
      </c>
      <c r="B321" s="240">
        <f t="shared" si="22"/>
        <v>0</v>
      </c>
      <c r="C321" s="241">
        <f>IF(($P$9-SUM($C$9:C320))&gt;0,$AA$9,0)</f>
        <v>0</v>
      </c>
      <c r="D321" s="242">
        <f>IF(($P$10-SUM($D$9:D320))&gt;0,$AA$10,0)</f>
        <v>0</v>
      </c>
      <c r="E321" s="243">
        <f>IF(P$13&gt;1,"未定",ROUND(((P$9-SUM(C$9:C320))*P$14/100)/12,0))</f>
        <v>0</v>
      </c>
      <c r="F321" s="244">
        <f t="shared" ref="F321:F384" si="23">IF(P$13&gt;1,"未定",B321+E321)</f>
        <v>0</v>
      </c>
      <c r="G321" s="616" t="s">
        <v>25</v>
      </c>
      <c r="H321" s="617"/>
      <c r="I321" s="245"/>
      <c r="J321" s="245"/>
      <c r="K321" s="245"/>
      <c r="L321" s="245"/>
      <c r="M321" s="247">
        <f t="shared" si="20"/>
        <v>0</v>
      </c>
      <c r="N321" s="265"/>
      <c r="X321" s="201"/>
      <c r="Y321" s="201"/>
      <c r="Z321" s="201"/>
      <c r="AA321" s="224"/>
    </row>
    <row r="322" spans="1:27" s="225" customFormat="1" ht="18" customHeight="1">
      <c r="A322" s="251">
        <f t="shared" si="21"/>
        <v>0</v>
      </c>
      <c r="B322" s="252">
        <f t="shared" si="22"/>
        <v>0</v>
      </c>
      <c r="C322" s="253">
        <f>IF(($P$9-SUM($C$9:C321))&gt;0,$AA$9,0)</f>
        <v>0</v>
      </c>
      <c r="D322" s="254">
        <f>IF(($P$10-SUM($D$9:D321))&gt;0,$AA$10,0)</f>
        <v>0</v>
      </c>
      <c r="E322" s="255">
        <f>IF(P$13&gt;1,"未定",ROUND(((P$9-SUM(C$9:C321))*P$14/100)/12,0))</f>
        <v>0</v>
      </c>
      <c r="F322" s="256">
        <f t="shared" si="23"/>
        <v>0</v>
      </c>
      <c r="G322" s="618"/>
      <c r="H322" s="619"/>
      <c r="I322" s="257"/>
      <c r="J322" s="257"/>
      <c r="K322" s="257"/>
      <c r="L322" s="257"/>
      <c r="M322" s="258">
        <f t="shared" si="20"/>
        <v>0</v>
      </c>
      <c r="N322" s="265"/>
      <c r="X322" s="201"/>
      <c r="Y322" s="201"/>
      <c r="Z322" s="201"/>
      <c r="AA322" s="224"/>
    </row>
    <row r="323" spans="1:27" s="225" customFormat="1" ht="18" customHeight="1">
      <c r="A323" s="251">
        <f t="shared" si="21"/>
        <v>0</v>
      </c>
      <c r="B323" s="252">
        <f t="shared" si="22"/>
        <v>0</v>
      </c>
      <c r="C323" s="253">
        <f>IF(($P$9-SUM($C$9:C322))&gt;0,$AA$9,0)</f>
        <v>0</v>
      </c>
      <c r="D323" s="254">
        <f>IF(($P$10-SUM($D$9:D322))&gt;0,$AA$10,0)</f>
        <v>0</v>
      </c>
      <c r="E323" s="255">
        <f>IF(P$13&gt;1,"未定",ROUND(((P$9-SUM(C$9:C322))*P$14/100)/12,0))</f>
        <v>0</v>
      </c>
      <c r="F323" s="256">
        <f t="shared" si="23"/>
        <v>0</v>
      </c>
      <c r="G323" s="618"/>
      <c r="H323" s="619"/>
      <c r="I323" s="257"/>
      <c r="J323" s="257"/>
      <c r="K323" s="257"/>
      <c r="L323" s="257"/>
      <c r="M323" s="258">
        <f t="shared" si="20"/>
        <v>0</v>
      </c>
      <c r="N323" s="265"/>
      <c r="X323" s="201"/>
      <c r="Y323" s="201"/>
      <c r="Z323" s="201"/>
      <c r="AA323" s="224"/>
    </row>
    <row r="324" spans="1:27" s="225" customFormat="1" ht="18" customHeight="1">
      <c r="A324" s="251">
        <f t="shared" si="21"/>
        <v>0</v>
      </c>
      <c r="B324" s="252">
        <f t="shared" si="22"/>
        <v>0</v>
      </c>
      <c r="C324" s="253">
        <f>IF(($P$9-SUM($C$9:C323))&gt;0,$AA$9,0)</f>
        <v>0</v>
      </c>
      <c r="D324" s="254">
        <f>IF(($P$10-SUM($D$9:D323))&gt;0,$AA$10,0)</f>
        <v>0</v>
      </c>
      <c r="E324" s="255">
        <f>IF(P$13&gt;1,"未定",ROUND(((P$9-SUM(C$9:C323))*P$14/100)/12,0))</f>
        <v>0</v>
      </c>
      <c r="F324" s="256">
        <f t="shared" si="23"/>
        <v>0</v>
      </c>
      <c r="G324" s="618"/>
      <c r="H324" s="619"/>
      <c r="I324" s="257"/>
      <c r="J324" s="257"/>
      <c r="K324" s="257"/>
      <c r="L324" s="257"/>
      <c r="M324" s="258">
        <f t="shared" si="20"/>
        <v>0</v>
      </c>
      <c r="N324" s="265"/>
      <c r="X324" s="201"/>
      <c r="Y324" s="201"/>
      <c r="Z324" s="201"/>
      <c r="AA324" s="224"/>
    </row>
    <row r="325" spans="1:27" s="225" customFormat="1" ht="18" customHeight="1">
      <c r="A325" s="251">
        <f t="shared" si="21"/>
        <v>0</v>
      </c>
      <c r="B325" s="252">
        <f t="shared" si="22"/>
        <v>0</v>
      </c>
      <c r="C325" s="253">
        <f>IF(($P$9-SUM($C$9:C324))&gt;0,$AA$9,0)</f>
        <v>0</v>
      </c>
      <c r="D325" s="254">
        <f>IF(($P$10-SUM($D$9:D324))&gt;0,$AA$10,0)</f>
        <v>0</v>
      </c>
      <c r="E325" s="255">
        <f>IF(P$13&gt;1,"未定",ROUND(((P$9-SUM(C$9:C324))*P$14/100)/12,0))</f>
        <v>0</v>
      </c>
      <c r="F325" s="256">
        <f t="shared" si="23"/>
        <v>0</v>
      </c>
      <c r="G325" s="618"/>
      <c r="H325" s="619"/>
      <c r="I325" s="257"/>
      <c r="J325" s="257"/>
      <c r="K325" s="257"/>
      <c r="L325" s="257"/>
      <c r="M325" s="258">
        <f t="shared" si="20"/>
        <v>0</v>
      </c>
      <c r="N325" s="265"/>
      <c r="X325" s="201"/>
      <c r="Y325" s="201"/>
      <c r="Z325" s="201"/>
      <c r="AA325" s="224"/>
    </row>
    <row r="326" spans="1:27" s="225" customFormat="1" ht="18" customHeight="1">
      <c r="A326" s="251">
        <f t="shared" si="21"/>
        <v>0</v>
      </c>
      <c r="B326" s="252">
        <f t="shared" si="22"/>
        <v>0</v>
      </c>
      <c r="C326" s="253">
        <f>IF(($P$9-SUM($C$9:C325))&gt;0,$AA$9,0)</f>
        <v>0</v>
      </c>
      <c r="D326" s="254">
        <f>IF(($P$10-SUM($D$9:D325))&gt;0,$AA$10,0)</f>
        <v>0</v>
      </c>
      <c r="E326" s="255">
        <f>IF(P$13&gt;1,"未定",ROUND(((P$9-SUM(C$9:C325))*P$14/100)/12,0))</f>
        <v>0</v>
      </c>
      <c r="F326" s="256">
        <f t="shared" si="23"/>
        <v>0</v>
      </c>
      <c r="G326" s="618"/>
      <c r="H326" s="619"/>
      <c r="I326" s="257"/>
      <c r="J326" s="257"/>
      <c r="K326" s="257"/>
      <c r="L326" s="257"/>
      <c r="M326" s="258">
        <f t="shared" si="20"/>
        <v>0</v>
      </c>
      <c r="N326" s="265"/>
      <c r="X326" s="201"/>
      <c r="Y326" s="201"/>
      <c r="Z326" s="201"/>
      <c r="AA326" s="224"/>
    </row>
    <row r="327" spans="1:27" s="225" customFormat="1" ht="18" customHeight="1">
      <c r="A327" s="251">
        <f t="shared" si="21"/>
        <v>0</v>
      </c>
      <c r="B327" s="252">
        <f t="shared" si="22"/>
        <v>0</v>
      </c>
      <c r="C327" s="253">
        <f>IF(($P$9-SUM($C$9:C326))&gt;0,$AA$9,0)</f>
        <v>0</v>
      </c>
      <c r="D327" s="254">
        <f>IF(($P$10-SUM($D$9:D326))&gt;0,$AA$10,0)</f>
        <v>0</v>
      </c>
      <c r="E327" s="255">
        <f>IF(P$13&gt;1,"未定",ROUND(((P$9-SUM(C$9:C326))*P$14/100)/12,0))</f>
        <v>0</v>
      </c>
      <c r="F327" s="256">
        <f t="shared" si="23"/>
        <v>0</v>
      </c>
      <c r="G327" s="618"/>
      <c r="H327" s="619"/>
      <c r="I327" s="257"/>
      <c r="J327" s="257"/>
      <c r="K327" s="257"/>
      <c r="L327" s="257"/>
      <c r="M327" s="258">
        <f t="shared" si="20"/>
        <v>0</v>
      </c>
      <c r="N327" s="265"/>
      <c r="X327" s="201"/>
      <c r="Y327" s="201"/>
      <c r="Z327" s="201"/>
      <c r="AA327" s="224"/>
    </row>
    <row r="328" spans="1:27" s="225" customFormat="1" ht="18" customHeight="1">
      <c r="A328" s="251">
        <f t="shared" si="21"/>
        <v>0</v>
      </c>
      <c r="B328" s="252">
        <f t="shared" si="22"/>
        <v>0</v>
      </c>
      <c r="C328" s="253">
        <f>IF(($P$9-SUM($C$9:C327))&gt;0,$AA$9,0)</f>
        <v>0</v>
      </c>
      <c r="D328" s="254">
        <f>IF(($P$10-SUM($D$9:D327))&gt;0,$AA$10,0)</f>
        <v>0</v>
      </c>
      <c r="E328" s="255">
        <f>IF(P$13&gt;1,"未定",ROUND(((P$9-SUM(C$9:C327))*P$14/100)/12,0))</f>
        <v>0</v>
      </c>
      <c r="F328" s="256">
        <f t="shared" si="23"/>
        <v>0</v>
      </c>
      <c r="G328" s="618"/>
      <c r="H328" s="619"/>
      <c r="I328" s="257"/>
      <c r="J328" s="257"/>
      <c r="K328" s="257"/>
      <c r="L328" s="257"/>
      <c r="M328" s="258">
        <f t="shared" si="20"/>
        <v>0</v>
      </c>
      <c r="N328" s="265"/>
      <c r="X328" s="201"/>
      <c r="Y328" s="201"/>
      <c r="Z328" s="201"/>
      <c r="AA328" s="224"/>
    </row>
    <row r="329" spans="1:27" s="225" customFormat="1" ht="18" customHeight="1">
      <c r="A329" s="251">
        <f t="shared" si="21"/>
        <v>0</v>
      </c>
      <c r="B329" s="252">
        <f t="shared" si="22"/>
        <v>0</v>
      </c>
      <c r="C329" s="253">
        <f>IF(($P$9-SUM($C$9:C328))&gt;0,$AA$9,0)</f>
        <v>0</v>
      </c>
      <c r="D329" s="254">
        <f>IF(($P$10-SUM($D$9:D328))&gt;0,$AA$10,0)</f>
        <v>0</v>
      </c>
      <c r="E329" s="255">
        <f>IF(P$13&gt;1,"未定",ROUND(((P$9-SUM(C$9:C328))*P$14/100)/12,0))</f>
        <v>0</v>
      </c>
      <c r="F329" s="256">
        <f t="shared" si="23"/>
        <v>0</v>
      </c>
      <c r="G329" s="618"/>
      <c r="H329" s="619"/>
      <c r="I329" s="257"/>
      <c r="J329" s="257"/>
      <c r="K329" s="257"/>
      <c r="L329" s="257"/>
      <c r="M329" s="258">
        <f t="shared" ref="M329:M392" si="24">SUM(I329:L329)</f>
        <v>0</v>
      </c>
      <c r="N329" s="265"/>
      <c r="X329" s="201"/>
      <c r="Y329" s="201"/>
      <c r="Z329" s="201"/>
      <c r="AA329" s="224"/>
    </row>
    <row r="330" spans="1:27" s="225" customFormat="1" ht="18" customHeight="1">
      <c r="A330" s="251">
        <f t="shared" ref="A330:A393" si="25">IF(F330&gt;0,A329+1,0)</f>
        <v>0</v>
      </c>
      <c r="B330" s="252">
        <f t="shared" si="22"/>
        <v>0</v>
      </c>
      <c r="C330" s="253">
        <f>IF(($P$9-SUM($C$9:C329))&gt;0,$AA$9,0)</f>
        <v>0</v>
      </c>
      <c r="D330" s="254">
        <f>IF(($P$10-SUM($D$9:D329))&gt;0,$AA$10,0)</f>
        <v>0</v>
      </c>
      <c r="E330" s="255">
        <f>IF(P$13&gt;1,"未定",ROUND(((P$9-SUM(C$9:C329))*P$14/100)/12,0))</f>
        <v>0</v>
      </c>
      <c r="F330" s="256">
        <f t="shared" si="23"/>
        <v>0</v>
      </c>
      <c r="G330" s="266" t="s">
        <v>105</v>
      </c>
      <c r="H330" s="298">
        <f>IF(P$13&gt;1,"未定",SUM(F321:F332))</f>
        <v>0</v>
      </c>
      <c r="I330" s="257"/>
      <c r="J330" s="257"/>
      <c r="K330" s="257"/>
      <c r="L330" s="257"/>
      <c r="M330" s="258">
        <f t="shared" si="24"/>
        <v>0</v>
      </c>
      <c r="N330" s="265"/>
      <c r="X330" s="201"/>
      <c r="Y330" s="201"/>
      <c r="Z330" s="201"/>
      <c r="AA330" s="224"/>
    </row>
    <row r="331" spans="1:27" s="225" customFormat="1" ht="18" customHeight="1">
      <c r="A331" s="251">
        <f t="shared" si="25"/>
        <v>0</v>
      </c>
      <c r="B331" s="252">
        <f t="shared" si="22"/>
        <v>0</v>
      </c>
      <c r="C331" s="253">
        <f>IF(($P$9-SUM($C$9:C330))&gt;0,$AA$9,0)</f>
        <v>0</v>
      </c>
      <c r="D331" s="254">
        <f>IF(($P$10-SUM($D$9:D330))&gt;0,$AA$10,0)</f>
        <v>0</v>
      </c>
      <c r="E331" s="255">
        <f>IF(P$13&gt;1,"未定",ROUND(((P$9-SUM(C$9:C330))*P$14/100)/12,0))</f>
        <v>0</v>
      </c>
      <c r="F331" s="256">
        <f t="shared" si="23"/>
        <v>0</v>
      </c>
      <c r="G331" s="270" t="s">
        <v>117</v>
      </c>
      <c r="H331" s="271">
        <f>SUM(B321:B332)</f>
        <v>0</v>
      </c>
      <c r="I331" s="257"/>
      <c r="J331" s="257"/>
      <c r="K331" s="257"/>
      <c r="L331" s="257"/>
      <c r="M331" s="258">
        <f t="shared" si="24"/>
        <v>0</v>
      </c>
      <c r="N331" s="265"/>
      <c r="X331" s="201"/>
      <c r="Y331" s="201"/>
      <c r="Z331" s="201"/>
      <c r="AA331" s="224"/>
    </row>
    <row r="332" spans="1:27" s="225" customFormat="1" ht="18" customHeight="1">
      <c r="A332" s="274">
        <f t="shared" si="25"/>
        <v>0</v>
      </c>
      <c r="B332" s="275">
        <f t="shared" si="22"/>
        <v>0</v>
      </c>
      <c r="C332" s="276">
        <f>IF(($P$9-SUM($C$9:C331))&gt;0,$AA$9,0)</f>
        <v>0</v>
      </c>
      <c r="D332" s="277">
        <f>IF(($P$10-SUM($D$9:D331))&gt;0,$AA$10,0)</f>
        <v>0</v>
      </c>
      <c r="E332" s="278">
        <f>IF(P$13&gt;1,"未定",ROUND(((P$9-SUM(C$9:C331))*P$14/100)/12,0))</f>
        <v>0</v>
      </c>
      <c r="F332" s="279">
        <f t="shared" si="23"/>
        <v>0</v>
      </c>
      <c r="G332" s="280" t="s">
        <v>119</v>
      </c>
      <c r="H332" s="281">
        <f>IF(P$13&gt;1,"未定",SUM(E321:E332))</f>
        <v>0</v>
      </c>
      <c r="I332" s="282"/>
      <c r="J332" s="282"/>
      <c r="K332" s="282"/>
      <c r="L332" s="282"/>
      <c r="M332" s="283">
        <f t="shared" si="24"/>
        <v>0</v>
      </c>
      <c r="N332" s="265"/>
      <c r="X332" s="201"/>
      <c r="Y332" s="201"/>
      <c r="Z332" s="201"/>
      <c r="AA332" s="224"/>
    </row>
    <row r="333" spans="1:27" s="225" customFormat="1" ht="18" customHeight="1">
      <c r="A333" s="239">
        <f t="shared" si="25"/>
        <v>0</v>
      </c>
      <c r="B333" s="240">
        <f t="shared" si="22"/>
        <v>0</v>
      </c>
      <c r="C333" s="241">
        <f>IF(($P$9-SUM($C$9:C332))&gt;0,$AA$9,0)</f>
        <v>0</v>
      </c>
      <c r="D333" s="242">
        <f>IF(($P$10-SUM($D$9:D332))&gt;0,$AA$10,0)</f>
        <v>0</v>
      </c>
      <c r="E333" s="243">
        <f>IF(P$13&gt;1,"未定",ROUND(((P$9-SUM(C$9:C332))*P$14/100)/12,0))</f>
        <v>0</v>
      </c>
      <c r="F333" s="244">
        <f t="shared" si="23"/>
        <v>0</v>
      </c>
      <c r="G333" s="616" t="s">
        <v>26</v>
      </c>
      <c r="H333" s="617"/>
      <c r="I333" s="245"/>
      <c r="J333" s="245"/>
      <c r="K333" s="245"/>
      <c r="L333" s="245"/>
      <c r="M333" s="247">
        <f t="shared" si="24"/>
        <v>0</v>
      </c>
      <c r="N333" s="265"/>
      <c r="X333" s="201"/>
      <c r="Y333" s="201"/>
      <c r="Z333" s="201"/>
      <c r="AA333" s="224"/>
    </row>
    <row r="334" spans="1:27" s="225" customFormat="1" ht="18" customHeight="1">
      <c r="A334" s="251">
        <f t="shared" si="25"/>
        <v>0</v>
      </c>
      <c r="B334" s="252">
        <f t="shared" si="22"/>
        <v>0</v>
      </c>
      <c r="C334" s="253">
        <f>IF(($P$9-SUM($C$9:C333))&gt;0,$AA$9,0)</f>
        <v>0</v>
      </c>
      <c r="D334" s="254">
        <f>IF(($P$10-SUM($D$9:D333))&gt;0,$AA$10,0)</f>
        <v>0</v>
      </c>
      <c r="E334" s="255">
        <f>IF(P$13&gt;1,"未定",ROUND(((P$9-SUM(C$9:C333))*P$14/100)/12,0))</f>
        <v>0</v>
      </c>
      <c r="F334" s="256">
        <f t="shared" si="23"/>
        <v>0</v>
      </c>
      <c r="G334" s="618"/>
      <c r="H334" s="619"/>
      <c r="I334" s="257"/>
      <c r="J334" s="257"/>
      <c r="K334" s="257"/>
      <c r="L334" s="257"/>
      <c r="M334" s="258">
        <f t="shared" si="24"/>
        <v>0</v>
      </c>
      <c r="N334" s="265"/>
      <c r="X334" s="201"/>
      <c r="Y334" s="201"/>
      <c r="Z334" s="201"/>
      <c r="AA334" s="224"/>
    </row>
    <row r="335" spans="1:27" s="225" customFormat="1" ht="18" customHeight="1">
      <c r="A335" s="251">
        <f t="shared" si="25"/>
        <v>0</v>
      </c>
      <c r="B335" s="252">
        <f t="shared" si="22"/>
        <v>0</v>
      </c>
      <c r="C335" s="253">
        <f>IF(($P$9-SUM($C$9:C334))&gt;0,$AA$9,0)</f>
        <v>0</v>
      </c>
      <c r="D335" s="254">
        <f>IF(($P$10-SUM($D$9:D334))&gt;0,$AA$10,0)</f>
        <v>0</v>
      </c>
      <c r="E335" s="255">
        <f>IF(P$13&gt;1,"未定",ROUND(((P$9-SUM(C$9:C334))*P$14/100)/12,0))</f>
        <v>0</v>
      </c>
      <c r="F335" s="256">
        <f t="shared" si="23"/>
        <v>0</v>
      </c>
      <c r="G335" s="618"/>
      <c r="H335" s="619"/>
      <c r="I335" s="257"/>
      <c r="J335" s="257"/>
      <c r="K335" s="257"/>
      <c r="L335" s="257"/>
      <c r="M335" s="258">
        <f t="shared" si="24"/>
        <v>0</v>
      </c>
      <c r="N335" s="265"/>
      <c r="X335" s="201"/>
      <c r="Y335" s="201"/>
      <c r="Z335" s="201"/>
      <c r="AA335" s="224"/>
    </row>
    <row r="336" spans="1:27" s="225" customFormat="1" ht="18" customHeight="1">
      <c r="A336" s="251">
        <f t="shared" si="25"/>
        <v>0</v>
      </c>
      <c r="B336" s="252">
        <f t="shared" si="22"/>
        <v>0</v>
      </c>
      <c r="C336" s="253">
        <f>IF(($P$9-SUM($C$9:C335))&gt;0,$AA$9,0)</f>
        <v>0</v>
      </c>
      <c r="D336" s="254">
        <f>IF(($P$10-SUM($D$9:D335))&gt;0,$AA$10,0)</f>
        <v>0</v>
      </c>
      <c r="E336" s="255">
        <f>IF(P$13&gt;1,"未定",ROUND(((P$9-SUM(C$9:C335))*P$14/100)/12,0))</f>
        <v>0</v>
      </c>
      <c r="F336" s="256">
        <f t="shared" si="23"/>
        <v>0</v>
      </c>
      <c r="G336" s="618"/>
      <c r="H336" s="619"/>
      <c r="I336" s="257"/>
      <c r="J336" s="257"/>
      <c r="K336" s="257"/>
      <c r="L336" s="257"/>
      <c r="M336" s="258">
        <f t="shared" si="24"/>
        <v>0</v>
      </c>
      <c r="N336" s="265"/>
      <c r="X336" s="201"/>
      <c r="Y336" s="201"/>
      <c r="Z336" s="201"/>
      <c r="AA336" s="224"/>
    </row>
    <row r="337" spans="1:27" s="225" customFormat="1" ht="18" customHeight="1">
      <c r="A337" s="251">
        <f t="shared" si="25"/>
        <v>0</v>
      </c>
      <c r="B337" s="252">
        <f t="shared" si="22"/>
        <v>0</v>
      </c>
      <c r="C337" s="253">
        <f>IF(($P$9-SUM($C$9:C336))&gt;0,$AA$9,0)</f>
        <v>0</v>
      </c>
      <c r="D337" s="254">
        <f>IF(($P$10-SUM($D$9:D336))&gt;0,$AA$10,0)</f>
        <v>0</v>
      </c>
      <c r="E337" s="255">
        <f>IF(P$13&gt;1,"未定",ROUND(((P$9-SUM(C$9:C336))*P$14/100)/12,0))</f>
        <v>0</v>
      </c>
      <c r="F337" s="256">
        <f t="shared" si="23"/>
        <v>0</v>
      </c>
      <c r="G337" s="618"/>
      <c r="H337" s="619"/>
      <c r="I337" s="257"/>
      <c r="J337" s="257"/>
      <c r="K337" s="257"/>
      <c r="L337" s="257"/>
      <c r="M337" s="258">
        <f t="shared" si="24"/>
        <v>0</v>
      </c>
      <c r="N337" s="265"/>
      <c r="X337" s="201"/>
      <c r="Y337" s="201"/>
      <c r="Z337" s="201"/>
      <c r="AA337" s="224"/>
    </row>
    <row r="338" spans="1:27" s="225" customFormat="1" ht="18" customHeight="1">
      <c r="A338" s="251">
        <f t="shared" si="25"/>
        <v>0</v>
      </c>
      <c r="B338" s="252">
        <f t="shared" si="22"/>
        <v>0</v>
      </c>
      <c r="C338" s="253">
        <f>IF(($P$9-SUM($C$9:C337))&gt;0,$AA$9,0)</f>
        <v>0</v>
      </c>
      <c r="D338" s="254">
        <f>IF(($P$10-SUM($D$9:D337))&gt;0,$AA$10,0)</f>
        <v>0</v>
      </c>
      <c r="E338" s="255">
        <f>IF(P$13&gt;1,"未定",ROUND(((P$9-SUM(C$9:C337))*P$14/100)/12,0))</f>
        <v>0</v>
      </c>
      <c r="F338" s="256">
        <f t="shared" si="23"/>
        <v>0</v>
      </c>
      <c r="G338" s="618"/>
      <c r="H338" s="619"/>
      <c r="I338" s="257"/>
      <c r="J338" s="257"/>
      <c r="K338" s="257"/>
      <c r="L338" s="257"/>
      <c r="M338" s="258">
        <f t="shared" si="24"/>
        <v>0</v>
      </c>
      <c r="N338" s="265"/>
      <c r="X338" s="201"/>
      <c r="Y338" s="201"/>
      <c r="Z338" s="201"/>
      <c r="AA338" s="224"/>
    </row>
    <row r="339" spans="1:27" s="225" customFormat="1" ht="18" customHeight="1">
      <c r="A339" s="251">
        <f t="shared" si="25"/>
        <v>0</v>
      </c>
      <c r="B339" s="252">
        <f t="shared" si="22"/>
        <v>0</v>
      </c>
      <c r="C339" s="253">
        <f>IF(($P$9-SUM($C$9:C338))&gt;0,$AA$9,0)</f>
        <v>0</v>
      </c>
      <c r="D339" s="254">
        <f>IF(($P$10-SUM($D$9:D338))&gt;0,$AA$10,0)</f>
        <v>0</v>
      </c>
      <c r="E339" s="255">
        <f>IF(P$13&gt;1,"未定",ROUND(((P$9-SUM(C$9:C338))*P$14/100)/12,0))</f>
        <v>0</v>
      </c>
      <c r="F339" s="256">
        <f t="shared" si="23"/>
        <v>0</v>
      </c>
      <c r="G339" s="618"/>
      <c r="H339" s="619"/>
      <c r="I339" s="257"/>
      <c r="J339" s="257"/>
      <c r="K339" s="257"/>
      <c r="L339" s="257"/>
      <c r="M339" s="258">
        <f t="shared" si="24"/>
        <v>0</v>
      </c>
      <c r="N339" s="265"/>
      <c r="X339" s="201"/>
      <c r="Y339" s="201"/>
      <c r="Z339" s="201"/>
      <c r="AA339" s="224"/>
    </row>
    <row r="340" spans="1:27" s="225" customFormat="1" ht="18" customHeight="1">
      <c r="A340" s="251">
        <f t="shared" si="25"/>
        <v>0</v>
      </c>
      <c r="B340" s="252">
        <f t="shared" si="22"/>
        <v>0</v>
      </c>
      <c r="C340" s="253">
        <f>IF(($P$9-SUM($C$9:C339))&gt;0,$AA$9,0)</f>
        <v>0</v>
      </c>
      <c r="D340" s="254">
        <f>IF(($P$10-SUM($D$9:D339))&gt;0,$AA$10,0)</f>
        <v>0</v>
      </c>
      <c r="E340" s="255">
        <f>IF(P$13&gt;1,"未定",ROUND(((P$9-SUM(C$9:C339))*P$14/100)/12,0))</f>
        <v>0</v>
      </c>
      <c r="F340" s="256">
        <f t="shared" si="23"/>
        <v>0</v>
      </c>
      <c r="G340" s="618"/>
      <c r="H340" s="619"/>
      <c r="I340" s="257"/>
      <c r="J340" s="257"/>
      <c r="K340" s="257"/>
      <c r="L340" s="257"/>
      <c r="M340" s="258">
        <f t="shared" si="24"/>
        <v>0</v>
      </c>
      <c r="N340" s="265"/>
      <c r="X340" s="201"/>
      <c r="Y340" s="201"/>
      <c r="Z340" s="201"/>
      <c r="AA340" s="224"/>
    </row>
    <row r="341" spans="1:27" s="225" customFormat="1" ht="18" customHeight="1">
      <c r="A341" s="251">
        <f t="shared" si="25"/>
        <v>0</v>
      </c>
      <c r="B341" s="252">
        <f t="shared" si="22"/>
        <v>0</v>
      </c>
      <c r="C341" s="253">
        <f>IF(($P$9-SUM($C$9:C340))&gt;0,$AA$9,0)</f>
        <v>0</v>
      </c>
      <c r="D341" s="254">
        <f>IF(($P$10-SUM($D$9:D340))&gt;0,$AA$10,0)</f>
        <v>0</v>
      </c>
      <c r="E341" s="255">
        <f>IF(P$13&gt;1,"未定",ROUND(((P$9-SUM(C$9:C340))*P$14/100)/12,0))</f>
        <v>0</v>
      </c>
      <c r="F341" s="256">
        <f t="shared" si="23"/>
        <v>0</v>
      </c>
      <c r="G341" s="618"/>
      <c r="H341" s="619"/>
      <c r="I341" s="257"/>
      <c r="J341" s="257"/>
      <c r="K341" s="257"/>
      <c r="L341" s="257"/>
      <c r="M341" s="258">
        <f t="shared" si="24"/>
        <v>0</v>
      </c>
      <c r="N341" s="265"/>
      <c r="X341" s="201"/>
      <c r="Y341" s="201"/>
      <c r="Z341" s="201"/>
      <c r="AA341" s="224"/>
    </row>
    <row r="342" spans="1:27" s="225" customFormat="1" ht="18" customHeight="1">
      <c r="A342" s="251">
        <f t="shared" si="25"/>
        <v>0</v>
      </c>
      <c r="B342" s="252">
        <f t="shared" si="22"/>
        <v>0</v>
      </c>
      <c r="C342" s="253">
        <f>IF(($P$9-SUM($C$9:C341))&gt;0,$AA$9,0)</f>
        <v>0</v>
      </c>
      <c r="D342" s="254">
        <f>IF(($P$10-SUM($D$9:D341))&gt;0,$AA$10,0)</f>
        <v>0</v>
      </c>
      <c r="E342" s="255">
        <f>IF(P$13&gt;1,"未定",ROUND(((P$9-SUM(C$9:C341))*P$14/100)/12,0))</f>
        <v>0</v>
      </c>
      <c r="F342" s="256">
        <f t="shared" si="23"/>
        <v>0</v>
      </c>
      <c r="G342" s="266" t="s">
        <v>105</v>
      </c>
      <c r="H342" s="298">
        <f>IF(P$13&gt;1,"未定",SUM(F333:F344))</f>
        <v>0</v>
      </c>
      <c r="I342" s="257"/>
      <c r="J342" s="257"/>
      <c r="K342" s="257"/>
      <c r="L342" s="257"/>
      <c r="M342" s="258">
        <f t="shared" si="24"/>
        <v>0</v>
      </c>
      <c r="N342" s="265"/>
      <c r="X342" s="201"/>
      <c r="Y342" s="201"/>
      <c r="Z342" s="201"/>
      <c r="AA342" s="224"/>
    </row>
    <row r="343" spans="1:27" s="225" customFormat="1" ht="18" customHeight="1">
      <c r="A343" s="251">
        <f t="shared" si="25"/>
        <v>0</v>
      </c>
      <c r="B343" s="252">
        <f t="shared" si="22"/>
        <v>0</v>
      </c>
      <c r="C343" s="253">
        <f>IF(($P$9-SUM($C$9:C342))&gt;0,$AA$9,0)</f>
        <v>0</v>
      </c>
      <c r="D343" s="254">
        <f>IF(($P$10-SUM($D$9:D342))&gt;0,$AA$10,0)</f>
        <v>0</v>
      </c>
      <c r="E343" s="255">
        <f>IF(P$13&gt;1,"未定",ROUND(((P$9-SUM(C$9:C342))*P$14/100)/12,0))</f>
        <v>0</v>
      </c>
      <c r="F343" s="256">
        <f t="shared" si="23"/>
        <v>0</v>
      </c>
      <c r="G343" s="270" t="s">
        <v>117</v>
      </c>
      <c r="H343" s="271">
        <f>SUM(B333:B344)</f>
        <v>0</v>
      </c>
      <c r="I343" s="257"/>
      <c r="J343" s="257"/>
      <c r="K343" s="257"/>
      <c r="L343" s="257"/>
      <c r="M343" s="258">
        <f t="shared" si="24"/>
        <v>0</v>
      </c>
      <c r="N343" s="265"/>
      <c r="X343" s="201"/>
      <c r="Y343" s="201"/>
      <c r="Z343" s="201"/>
      <c r="AA343" s="224"/>
    </row>
    <row r="344" spans="1:27" s="225" customFormat="1" ht="18" customHeight="1">
      <c r="A344" s="274">
        <f t="shared" si="25"/>
        <v>0</v>
      </c>
      <c r="B344" s="275">
        <f t="shared" si="22"/>
        <v>0</v>
      </c>
      <c r="C344" s="276">
        <f>IF(($P$9-SUM($C$9:C343))&gt;0,$AA$9,0)</f>
        <v>0</v>
      </c>
      <c r="D344" s="277">
        <f>IF(($P$10-SUM($D$9:D343))&gt;0,$AA$10,0)</f>
        <v>0</v>
      </c>
      <c r="E344" s="278">
        <f>IF(P$13&gt;1,"未定",ROUND(((P$9-SUM(C$9:C343))*P$14/100)/12,0))</f>
        <v>0</v>
      </c>
      <c r="F344" s="279">
        <f t="shared" si="23"/>
        <v>0</v>
      </c>
      <c r="G344" s="280" t="s">
        <v>119</v>
      </c>
      <c r="H344" s="281">
        <f>IF(P$13&gt;1,"未定",SUM(E333:E344))</f>
        <v>0</v>
      </c>
      <c r="I344" s="282"/>
      <c r="J344" s="282"/>
      <c r="K344" s="282"/>
      <c r="L344" s="282"/>
      <c r="M344" s="283">
        <f t="shared" si="24"/>
        <v>0</v>
      </c>
      <c r="N344" s="265"/>
      <c r="X344" s="201"/>
      <c r="Y344" s="201"/>
      <c r="Z344" s="201"/>
      <c r="AA344" s="224"/>
    </row>
    <row r="345" spans="1:27" s="225" customFormat="1" ht="18" customHeight="1">
      <c r="A345" s="239">
        <f t="shared" si="25"/>
        <v>0</v>
      </c>
      <c r="B345" s="240">
        <f t="shared" si="22"/>
        <v>0</v>
      </c>
      <c r="C345" s="241">
        <f>IF(($P$9-SUM($C$9:C344))&gt;0,$AA$9,0)</f>
        <v>0</v>
      </c>
      <c r="D345" s="242">
        <f>IF(($P$10-SUM($D$9:D344))&gt;0,$AA$10,0)</f>
        <v>0</v>
      </c>
      <c r="E345" s="243">
        <f>IF(P$13&gt;1,"未定",ROUND(((P$9-SUM(C$9:C344))*P$14/100)/12,0))</f>
        <v>0</v>
      </c>
      <c r="F345" s="244">
        <f t="shared" si="23"/>
        <v>0</v>
      </c>
      <c r="G345" s="616" t="s">
        <v>27</v>
      </c>
      <c r="H345" s="617"/>
      <c r="I345" s="245"/>
      <c r="J345" s="245"/>
      <c r="K345" s="245"/>
      <c r="L345" s="245"/>
      <c r="M345" s="247">
        <f t="shared" si="24"/>
        <v>0</v>
      </c>
      <c r="N345" s="265"/>
      <c r="X345" s="201"/>
      <c r="Y345" s="201"/>
      <c r="Z345" s="201"/>
      <c r="AA345" s="224"/>
    </row>
    <row r="346" spans="1:27" s="225" customFormat="1" ht="18" customHeight="1">
      <c r="A346" s="251">
        <f t="shared" si="25"/>
        <v>0</v>
      </c>
      <c r="B346" s="252">
        <f t="shared" si="22"/>
        <v>0</v>
      </c>
      <c r="C346" s="253">
        <f>IF(($P$9-SUM($C$9:C345))&gt;0,$AA$9,0)</f>
        <v>0</v>
      </c>
      <c r="D346" s="254">
        <f>IF(($P$10-SUM($D$9:D345))&gt;0,$AA$10,0)</f>
        <v>0</v>
      </c>
      <c r="E346" s="255">
        <f>IF(P$13&gt;1,"未定",ROUND(((P$9-SUM(C$9:C345))*P$14/100)/12,0))</f>
        <v>0</v>
      </c>
      <c r="F346" s="256">
        <f t="shared" si="23"/>
        <v>0</v>
      </c>
      <c r="G346" s="618"/>
      <c r="H346" s="619"/>
      <c r="I346" s="257"/>
      <c r="J346" s="257"/>
      <c r="K346" s="257"/>
      <c r="L346" s="257"/>
      <c r="M346" s="258">
        <f t="shared" si="24"/>
        <v>0</v>
      </c>
      <c r="N346" s="265"/>
      <c r="X346" s="201"/>
      <c r="Y346" s="201"/>
      <c r="Z346" s="201"/>
      <c r="AA346" s="224"/>
    </row>
    <row r="347" spans="1:27" s="225" customFormat="1" ht="18" customHeight="1">
      <c r="A347" s="251">
        <f t="shared" si="25"/>
        <v>0</v>
      </c>
      <c r="B347" s="252">
        <f t="shared" si="22"/>
        <v>0</v>
      </c>
      <c r="C347" s="253">
        <f>IF(($P$9-SUM($C$9:C346))&gt;0,$AA$9,0)</f>
        <v>0</v>
      </c>
      <c r="D347" s="254">
        <f>IF(($P$10-SUM($D$9:D346))&gt;0,$AA$10,0)</f>
        <v>0</v>
      </c>
      <c r="E347" s="255">
        <f>IF(P$13&gt;1,"未定",ROUND(((P$9-SUM(C$9:C346))*P$14/100)/12,0))</f>
        <v>0</v>
      </c>
      <c r="F347" s="256">
        <f t="shared" si="23"/>
        <v>0</v>
      </c>
      <c r="G347" s="618"/>
      <c r="H347" s="619"/>
      <c r="I347" s="257"/>
      <c r="J347" s="257"/>
      <c r="K347" s="257"/>
      <c r="L347" s="257"/>
      <c r="M347" s="258">
        <f t="shared" si="24"/>
        <v>0</v>
      </c>
      <c r="N347" s="265"/>
      <c r="X347" s="201"/>
      <c r="Y347" s="201"/>
      <c r="Z347" s="201"/>
      <c r="AA347" s="224"/>
    </row>
    <row r="348" spans="1:27" s="225" customFormat="1" ht="18" customHeight="1">
      <c r="A348" s="251">
        <f t="shared" si="25"/>
        <v>0</v>
      </c>
      <c r="B348" s="252">
        <f t="shared" si="22"/>
        <v>0</v>
      </c>
      <c r="C348" s="253">
        <f>IF(($P$9-SUM($C$9:C347))&gt;0,$AA$9,0)</f>
        <v>0</v>
      </c>
      <c r="D348" s="254">
        <f>IF(($P$10-SUM($D$9:D347))&gt;0,$AA$10,0)</f>
        <v>0</v>
      </c>
      <c r="E348" s="255">
        <f>IF(P$13&gt;1,"未定",ROUND(((P$9-SUM(C$9:C347))*P$14/100)/12,0))</f>
        <v>0</v>
      </c>
      <c r="F348" s="256">
        <f t="shared" si="23"/>
        <v>0</v>
      </c>
      <c r="G348" s="618"/>
      <c r="H348" s="619"/>
      <c r="I348" s="257"/>
      <c r="J348" s="257"/>
      <c r="K348" s="257"/>
      <c r="L348" s="257"/>
      <c r="M348" s="258">
        <f t="shared" si="24"/>
        <v>0</v>
      </c>
      <c r="N348" s="265"/>
      <c r="X348" s="201"/>
      <c r="Y348" s="201"/>
      <c r="Z348" s="201"/>
      <c r="AA348" s="224"/>
    </row>
    <row r="349" spans="1:27" s="225" customFormat="1" ht="18" customHeight="1">
      <c r="A349" s="251">
        <f t="shared" si="25"/>
        <v>0</v>
      </c>
      <c r="B349" s="252">
        <f t="shared" si="22"/>
        <v>0</v>
      </c>
      <c r="C349" s="253">
        <f>IF(($P$9-SUM($C$9:C348))&gt;0,$AA$9,0)</f>
        <v>0</v>
      </c>
      <c r="D349" s="254">
        <f>IF(($P$10-SUM($D$9:D348))&gt;0,$AA$10,0)</f>
        <v>0</v>
      </c>
      <c r="E349" s="255">
        <f>IF(P$13&gt;1,"未定",ROUND(((P$9-SUM(C$9:C348))*P$14/100)/12,0))</f>
        <v>0</v>
      </c>
      <c r="F349" s="256">
        <f t="shared" si="23"/>
        <v>0</v>
      </c>
      <c r="G349" s="618"/>
      <c r="H349" s="619"/>
      <c r="I349" s="257"/>
      <c r="J349" s="257"/>
      <c r="K349" s="257"/>
      <c r="L349" s="257"/>
      <c r="M349" s="258">
        <f t="shared" si="24"/>
        <v>0</v>
      </c>
      <c r="N349" s="265"/>
      <c r="X349" s="201"/>
      <c r="Y349" s="201"/>
      <c r="Z349" s="201"/>
      <c r="AA349" s="224"/>
    </row>
    <row r="350" spans="1:27" s="225" customFormat="1" ht="18" customHeight="1">
      <c r="A350" s="251">
        <f t="shared" si="25"/>
        <v>0</v>
      </c>
      <c r="B350" s="252">
        <f t="shared" si="22"/>
        <v>0</v>
      </c>
      <c r="C350" s="253">
        <f>IF(($P$9-SUM($C$9:C349))&gt;0,$AA$9,0)</f>
        <v>0</v>
      </c>
      <c r="D350" s="254">
        <f>IF(($P$10-SUM($D$9:D349))&gt;0,$AA$10,0)</f>
        <v>0</v>
      </c>
      <c r="E350" s="255">
        <f>IF(P$13&gt;1,"未定",ROUND(((P$9-SUM(C$9:C349))*P$14/100)/12,0))</f>
        <v>0</v>
      </c>
      <c r="F350" s="256">
        <f t="shared" si="23"/>
        <v>0</v>
      </c>
      <c r="G350" s="618"/>
      <c r="H350" s="619"/>
      <c r="I350" s="257"/>
      <c r="J350" s="257"/>
      <c r="K350" s="257"/>
      <c r="L350" s="257"/>
      <c r="M350" s="258">
        <f t="shared" si="24"/>
        <v>0</v>
      </c>
      <c r="N350" s="265"/>
      <c r="X350" s="201"/>
      <c r="Y350" s="201"/>
      <c r="Z350" s="201"/>
      <c r="AA350" s="224"/>
    </row>
    <row r="351" spans="1:27" s="225" customFormat="1" ht="18" customHeight="1">
      <c r="A351" s="251">
        <f t="shared" si="25"/>
        <v>0</v>
      </c>
      <c r="B351" s="252">
        <f t="shared" si="22"/>
        <v>0</v>
      </c>
      <c r="C351" s="253">
        <f>IF(($P$9-SUM($C$9:C350))&gt;0,$AA$9,0)</f>
        <v>0</v>
      </c>
      <c r="D351" s="254">
        <f>IF(($P$10-SUM($D$9:D350))&gt;0,$AA$10,0)</f>
        <v>0</v>
      </c>
      <c r="E351" s="255">
        <f>IF(P$13&gt;1,"未定",ROUND(((P$9-SUM(C$9:C350))*P$14/100)/12,0))</f>
        <v>0</v>
      </c>
      <c r="F351" s="256">
        <f t="shared" si="23"/>
        <v>0</v>
      </c>
      <c r="G351" s="618"/>
      <c r="H351" s="619"/>
      <c r="I351" s="257"/>
      <c r="J351" s="257"/>
      <c r="K351" s="257"/>
      <c r="L351" s="257"/>
      <c r="M351" s="258">
        <f t="shared" si="24"/>
        <v>0</v>
      </c>
      <c r="N351" s="265"/>
      <c r="X351" s="201"/>
      <c r="Y351" s="201"/>
      <c r="Z351" s="201"/>
      <c r="AA351" s="224"/>
    </row>
    <row r="352" spans="1:27" s="225" customFormat="1" ht="18" customHeight="1">
      <c r="A352" s="251">
        <f t="shared" si="25"/>
        <v>0</v>
      </c>
      <c r="B352" s="252">
        <f t="shared" si="22"/>
        <v>0</v>
      </c>
      <c r="C352" s="253">
        <f>IF(($P$9-SUM($C$9:C351))&gt;0,$AA$9,0)</f>
        <v>0</v>
      </c>
      <c r="D352" s="254">
        <f>IF(($P$10-SUM($D$9:D351))&gt;0,$AA$10,0)</f>
        <v>0</v>
      </c>
      <c r="E352" s="255">
        <f>IF(P$13&gt;1,"未定",ROUND(((P$9-SUM(C$9:C351))*P$14/100)/12,0))</f>
        <v>0</v>
      </c>
      <c r="F352" s="256">
        <f t="shared" si="23"/>
        <v>0</v>
      </c>
      <c r="G352" s="618"/>
      <c r="H352" s="619"/>
      <c r="I352" s="257"/>
      <c r="J352" s="257"/>
      <c r="K352" s="257"/>
      <c r="L352" s="257"/>
      <c r="M352" s="258">
        <f t="shared" si="24"/>
        <v>0</v>
      </c>
      <c r="N352" s="265"/>
      <c r="X352" s="201"/>
      <c r="Y352" s="201"/>
      <c r="Z352" s="201"/>
      <c r="AA352" s="224"/>
    </row>
    <row r="353" spans="1:27" s="225" customFormat="1" ht="18" customHeight="1">
      <c r="A353" s="251">
        <f t="shared" si="25"/>
        <v>0</v>
      </c>
      <c r="B353" s="252">
        <f t="shared" si="22"/>
        <v>0</v>
      </c>
      <c r="C353" s="253">
        <f>IF(($P$9-SUM($C$9:C352))&gt;0,$AA$9,0)</f>
        <v>0</v>
      </c>
      <c r="D353" s="254">
        <f>IF(($P$10-SUM($D$9:D352))&gt;0,$AA$10,0)</f>
        <v>0</v>
      </c>
      <c r="E353" s="255">
        <f>IF(P$13&gt;1,"未定",ROUND(((P$9-SUM(C$9:C352))*P$14/100)/12,0))</f>
        <v>0</v>
      </c>
      <c r="F353" s="256">
        <f t="shared" si="23"/>
        <v>0</v>
      </c>
      <c r="G353" s="618"/>
      <c r="H353" s="619"/>
      <c r="I353" s="257"/>
      <c r="J353" s="257"/>
      <c r="K353" s="257"/>
      <c r="L353" s="257"/>
      <c r="M353" s="258">
        <f t="shared" si="24"/>
        <v>0</v>
      </c>
      <c r="N353" s="265"/>
      <c r="X353" s="201"/>
      <c r="Y353" s="201"/>
      <c r="Z353" s="201"/>
      <c r="AA353" s="224"/>
    </row>
    <row r="354" spans="1:27" s="225" customFormat="1" ht="18" customHeight="1">
      <c r="A354" s="251">
        <f t="shared" si="25"/>
        <v>0</v>
      </c>
      <c r="B354" s="252">
        <f t="shared" si="22"/>
        <v>0</v>
      </c>
      <c r="C354" s="253">
        <f>IF(($P$9-SUM($C$9:C353))&gt;0,$AA$9,0)</f>
        <v>0</v>
      </c>
      <c r="D354" s="254">
        <f>IF(($P$10-SUM($D$9:D353))&gt;0,$AA$10,0)</f>
        <v>0</v>
      </c>
      <c r="E354" s="255">
        <f>IF(P$13&gt;1,"未定",ROUND(((P$9-SUM(C$9:C353))*P$14/100)/12,0))</f>
        <v>0</v>
      </c>
      <c r="F354" s="256">
        <f t="shared" si="23"/>
        <v>0</v>
      </c>
      <c r="G354" s="266" t="s">
        <v>105</v>
      </c>
      <c r="H354" s="298">
        <f>IF(P$13&gt;1,"未定",SUM(F345:F356))</f>
        <v>0</v>
      </c>
      <c r="I354" s="257"/>
      <c r="J354" s="257"/>
      <c r="K354" s="257"/>
      <c r="L354" s="257"/>
      <c r="M354" s="258">
        <f t="shared" si="24"/>
        <v>0</v>
      </c>
      <c r="N354" s="265"/>
      <c r="X354" s="201"/>
      <c r="Y354" s="201"/>
      <c r="Z354" s="201"/>
      <c r="AA354" s="224"/>
    </row>
    <row r="355" spans="1:27" s="225" customFormat="1" ht="18" customHeight="1">
      <c r="A355" s="251">
        <f t="shared" si="25"/>
        <v>0</v>
      </c>
      <c r="B355" s="252">
        <f t="shared" si="22"/>
        <v>0</v>
      </c>
      <c r="C355" s="253">
        <f>IF(($P$9-SUM($C$9:C354))&gt;0,$AA$9,0)</f>
        <v>0</v>
      </c>
      <c r="D355" s="254">
        <f>IF(($P$10-SUM($D$9:D354))&gt;0,$AA$10,0)</f>
        <v>0</v>
      </c>
      <c r="E355" s="255">
        <f>IF(P$13&gt;1,"未定",ROUND(((P$9-SUM(C$9:C354))*P$14/100)/12,0))</f>
        <v>0</v>
      </c>
      <c r="F355" s="256">
        <f t="shared" si="23"/>
        <v>0</v>
      </c>
      <c r="G355" s="270" t="s">
        <v>117</v>
      </c>
      <c r="H355" s="271">
        <f>SUM(B345:B356)</f>
        <v>0</v>
      </c>
      <c r="I355" s="257"/>
      <c r="J355" s="257"/>
      <c r="K355" s="257"/>
      <c r="L355" s="257"/>
      <c r="M355" s="258">
        <f t="shared" si="24"/>
        <v>0</v>
      </c>
      <c r="N355" s="265"/>
      <c r="X355" s="201"/>
      <c r="Y355" s="201"/>
      <c r="Z355" s="201"/>
      <c r="AA355" s="224"/>
    </row>
    <row r="356" spans="1:27" s="225" customFormat="1" ht="18" customHeight="1">
      <c r="A356" s="274">
        <f t="shared" si="25"/>
        <v>0</v>
      </c>
      <c r="B356" s="275">
        <f t="shared" si="22"/>
        <v>0</v>
      </c>
      <c r="C356" s="276">
        <f>IF(($P$9-SUM($C$9:C355))&gt;0,$AA$9,0)</f>
        <v>0</v>
      </c>
      <c r="D356" s="277">
        <f>IF(($P$10-SUM($D$9:D355))&gt;0,$AA$10,0)</f>
        <v>0</v>
      </c>
      <c r="E356" s="278">
        <f>IF(P$13&gt;1,"未定",ROUND(((P$9-SUM(C$9:C355))*P$14/100)/12,0))</f>
        <v>0</v>
      </c>
      <c r="F356" s="279">
        <f t="shared" si="23"/>
        <v>0</v>
      </c>
      <c r="G356" s="280" t="s">
        <v>119</v>
      </c>
      <c r="H356" s="281">
        <f>IF(P$13&gt;1,"未定",SUM(E345:E356))</f>
        <v>0</v>
      </c>
      <c r="I356" s="282"/>
      <c r="J356" s="282"/>
      <c r="K356" s="282"/>
      <c r="L356" s="282"/>
      <c r="M356" s="283">
        <f t="shared" si="24"/>
        <v>0</v>
      </c>
      <c r="N356" s="265"/>
      <c r="X356" s="201"/>
      <c r="Y356" s="201"/>
      <c r="Z356" s="201"/>
      <c r="AA356" s="224"/>
    </row>
    <row r="357" spans="1:27" s="225" customFormat="1" ht="18" customHeight="1">
      <c r="A357" s="239">
        <f t="shared" si="25"/>
        <v>0</v>
      </c>
      <c r="B357" s="240">
        <f t="shared" si="22"/>
        <v>0</v>
      </c>
      <c r="C357" s="241">
        <f>IF(($P$9-SUM($C$9:C356))&gt;0,$AA$9,0)</f>
        <v>0</v>
      </c>
      <c r="D357" s="242">
        <f>IF(($P$10-SUM($D$9:D356))&gt;0,$AA$10,0)</f>
        <v>0</v>
      </c>
      <c r="E357" s="243">
        <f>IF(P$13&gt;1,"未定",ROUND(((P$9-SUM(C$9:C356))*P$14/100)/12,0))</f>
        <v>0</v>
      </c>
      <c r="F357" s="244">
        <f t="shared" si="23"/>
        <v>0</v>
      </c>
      <c r="G357" s="616" t="s">
        <v>28</v>
      </c>
      <c r="H357" s="617"/>
      <c r="I357" s="245"/>
      <c r="J357" s="245"/>
      <c r="K357" s="245"/>
      <c r="L357" s="245"/>
      <c r="M357" s="247">
        <f t="shared" si="24"/>
        <v>0</v>
      </c>
      <c r="N357" s="265"/>
      <c r="X357" s="201"/>
      <c r="Y357" s="201"/>
      <c r="Z357" s="201"/>
      <c r="AA357" s="224"/>
    </row>
    <row r="358" spans="1:27" s="225" customFormat="1" ht="18" customHeight="1">
      <c r="A358" s="251">
        <f t="shared" si="25"/>
        <v>0</v>
      </c>
      <c r="B358" s="252">
        <f t="shared" si="22"/>
        <v>0</v>
      </c>
      <c r="C358" s="253">
        <f>IF(($P$9-SUM($C$9:C357))&gt;0,$AA$9,0)</f>
        <v>0</v>
      </c>
      <c r="D358" s="254">
        <f>IF(($P$10-SUM($D$9:D357))&gt;0,$AA$10,0)</f>
        <v>0</v>
      </c>
      <c r="E358" s="255">
        <f>IF(P$13&gt;1,"未定",ROUND(((P$9-SUM(C$9:C357))*P$14/100)/12,0))</f>
        <v>0</v>
      </c>
      <c r="F358" s="256">
        <f t="shared" si="23"/>
        <v>0</v>
      </c>
      <c r="G358" s="618"/>
      <c r="H358" s="619"/>
      <c r="I358" s="257"/>
      <c r="J358" s="257"/>
      <c r="K358" s="257"/>
      <c r="L358" s="257"/>
      <c r="M358" s="258">
        <f t="shared" si="24"/>
        <v>0</v>
      </c>
      <c r="N358" s="265"/>
      <c r="X358" s="201"/>
      <c r="Y358" s="201"/>
      <c r="Z358" s="201"/>
      <c r="AA358" s="224"/>
    </row>
    <row r="359" spans="1:27" s="225" customFormat="1" ht="18" customHeight="1">
      <c r="A359" s="251">
        <f t="shared" si="25"/>
        <v>0</v>
      </c>
      <c r="B359" s="252">
        <f t="shared" si="22"/>
        <v>0</v>
      </c>
      <c r="C359" s="253">
        <f>IF(($P$9-SUM($C$9:C358))&gt;0,$AA$9,0)</f>
        <v>0</v>
      </c>
      <c r="D359" s="254">
        <f>IF(($P$10-SUM($D$9:D358))&gt;0,$AA$10,0)</f>
        <v>0</v>
      </c>
      <c r="E359" s="255">
        <f>IF(P$13&gt;1,"未定",ROUND(((P$9-SUM(C$9:C358))*P$14/100)/12,0))</f>
        <v>0</v>
      </c>
      <c r="F359" s="256">
        <f t="shared" si="23"/>
        <v>0</v>
      </c>
      <c r="G359" s="618"/>
      <c r="H359" s="619"/>
      <c r="I359" s="257"/>
      <c r="J359" s="257"/>
      <c r="K359" s="257"/>
      <c r="L359" s="257"/>
      <c r="M359" s="258">
        <f t="shared" si="24"/>
        <v>0</v>
      </c>
      <c r="N359" s="265"/>
      <c r="X359" s="201"/>
      <c r="Y359" s="201"/>
      <c r="Z359" s="201"/>
      <c r="AA359" s="224"/>
    </row>
    <row r="360" spans="1:27" s="225" customFormat="1" ht="18" customHeight="1">
      <c r="A360" s="251">
        <f t="shared" si="25"/>
        <v>0</v>
      </c>
      <c r="B360" s="252">
        <f t="shared" si="22"/>
        <v>0</v>
      </c>
      <c r="C360" s="253">
        <f>IF(($P$9-SUM($C$9:C359))&gt;0,$AA$9,0)</f>
        <v>0</v>
      </c>
      <c r="D360" s="254">
        <f>IF(($P$10-SUM($D$9:D359))&gt;0,$AA$10,0)</f>
        <v>0</v>
      </c>
      <c r="E360" s="255">
        <f>IF(P$13&gt;1,"未定",ROUND(((P$9-SUM(C$9:C359))*P$14/100)/12,0))</f>
        <v>0</v>
      </c>
      <c r="F360" s="256">
        <f t="shared" si="23"/>
        <v>0</v>
      </c>
      <c r="G360" s="618"/>
      <c r="H360" s="619"/>
      <c r="I360" s="257"/>
      <c r="J360" s="257"/>
      <c r="K360" s="257"/>
      <c r="L360" s="257"/>
      <c r="M360" s="258">
        <f t="shared" si="24"/>
        <v>0</v>
      </c>
      <c r="N360" s="265"/>
      <c r="X360" s="201"/>
      <c r="Y360" s="201"/>
      <c r="Z360" s="201"/>
      <c r="AA360" s="224"/>
    </row>
    <row r="361" spans="1:27" s="225" customFormat="1" ht="18" customHeight="1">
      <c r="A361" s="251">
        <f t="shared" si="25"/>
        <v>0</v>
      </c>
      <c r="B361" s="252">
        <f t="shared" ref="B361:B424" si="26">SUM(C361:D361)</f>
        <v>0</v>
      </c>
      <c r="C361" s="253">
        <f>IF(($P$9-SUM($C$9:C360))&gt;0,$AA$9,0)</f>
        <v>0</v>
      </c>
      <c r="D361" s="254">
        <f>IF(($P$10-SUM($D$9:D360))&gt;0,$AA$10,0)</f>
        <v>0</v>
      </c>
      <c r="E361" s="255">
        <f>IF(P$13&gt;1,"未定",ROUND(((P$9-SUM(C$9:C360))*P$14/100)/12,0))</f>
        <v>0</v>
      </c>
      <c r="F361" s="256">
        <f t="shared" si="23"/>
        <v>0</v>
      </c>
      <c r="G361" s="618"/>
      <c r="H361" s="619"/>
      <c r="I361" s="257"/>
      <c r="J361" s="257"/>
      <c r="K361" s="257"/>
      <c r="L361" s="257"/>
      <c r="M361" s="258">
        <f t="shared" si="24"/>
        <v>0</v>
      </c>
      <c r="N361" s="265"/>
      <c r="X361" s="201"/>
      <c r="Y361" s="201"/>
      <c r="Z361" s="201"/>
      <c r="AA361" s="224"/>
    </row>
    <row r="362" spans="1:27" s="225" customFormat="1" ht="18" customHeight="1">
      <c r="A362" s="251">
        <f t="shared" si="25"/>
        <v>0</v>
      </c>
      <c r="B362" s="252">
        <f t="shared" si="26"/>
        <v>0</v>
      </c>
      <c r="C362" s="253">
        <f>IF(($P$9-SUM($C$9:C361))&gt;0,$AA$9,0)</f>
        <v>0</v>
      </c>
      <c r="D362" s="254">
        <f>IF(($P$10-SUM($D$9:D361))&gt;0,$AA$10,0)</f>
        <v>0</v>
      </c>
      <c r="E362" s="255">
        <f>IF(P$13&gt;1,"未定",ROUND(((P$9-SUM(C$9:C361))*P$14/100)/12,0))</f>
        <v>0</v>
      </c>
      <c r="F362" s="256">
        <f t="shared" si="23"/>
        <v>0</v>
      </c>
      <c r="G362" s="618"/>
      <c r="H362" s="619"/>
      <c r="I362" s="257"/>
      <c r="J362" s="257"/>
      <c r="K362" s="257"/>
      <c r="L362" s="257"/>
      <c r="M362" s="258">
        <f t="shared" si="24"/>
        <v>0</v>
      </c>
      <c r="N362" s="265"/>
      <c r="X362" s="201"/>
      <c r="Y362" s="201"/>
      <c r="Z362" s="201"/>
      <c r="AA362" s="224"/>
    </row>
    <row r="363" spans="1:27" s="225" customFormat="1" ht="18" customHeight="1">
      <c r="A363" s="251">
        <f t="shared" si="25"/>
        <v>0</v>
      </c>
      <c r="B363" s="252">
        <f t="shared" si="26"/>
        <v>0</v>
      </c>
      <c r="C363" s="253">
        <f>IF(($P$9-SUM($C$9:C362))&gt;0,$AA$9,0)</f>
        <v>0</v>
      </c>
      <c r="D363" s="254">
        <f>IF(($P$10-SUM($D$9:D362))&gt;0,$AA$10,0)</f>
        <v>0</v>
      </c>
      <c r="E363" s="255">
        <f>IF(P$13&gt;1,"未定",ROUND(((P$9-SUM(C$9:C362))*P$14/100)/12,0))</f>
        <v>0</v>
      </c>
      <c r="F363" s="256">
        <f t="shared" si="23"/>
        <v>0</v>
      </c>
      <c r="G363" s="618"/>
      <c r="H363" s="619"/>
      <c r="I363" s="257"/>
      <c r="J363" s="257"/>
      <c r="K363" s="257"/>
      <c r="L363" s="257"/>
      <c r="M363" s="258">
        <f t="shared" si="24"/>
        <v>0</v>
      </c>
      <c r="N363" s="265"/>
      <c r="X363" s="201"/>
      <c r="Y363" s="201"/>
      <c r="Z363" s="201"/>
      <c r="AA363" s="224"/>
    </row>
    <row r="364" spans="1:27" s="225" customFormat="1" ht="18" customHeight="1">
      <c r="A364" s="251">
        <f t="shared" si="25"/>
        <v>0</v>
      </c>
      <c r="B364" s="252">
        <f t="shared" si="26"/>
        <v>0</v>
      </c>
      <c r="C364" s="253">
        <f>IF(($P$9-SUM($C$9:C363))&gt;0,$AA$9,0)</f>
        <v>0</v>
      </c>
      <c r="D364" s="254">
        <f>IF(($P$10-SUM($D$9:D363))&gt;0,$AA$10,0)</f>
        <v>0</v>
      </c>
      <c r="E364" s="255">
        <f>IF(P$13&gt;1,"未定",ROUND(((P$9-SUM(C$9:C363))*P$14/100)/12,0))</f>
        <v>0</v>
      </c>
      <c r="F364" s="256">
        <f t="shared" si="23"/>
        <v>0</v>
      </c>
      <c r="G364" s="618"/>
      <c r="H364" s="619"/>
      <c r="I364" s="257"/>
      <c r="J364" s="257"/>
      <c r="K364" s="257"/>
      <c r="L364" s="257"/>
      <c r="M364" s="258">
        <f t="shared" si="24"/>
        <v>0</v>
      </c>
      <c r="N364" s="265"/>
      <c r="X364" s="201"/>
      <c r="Y364" s="201"/>
      <c r="Z364" s="201"/>
      <c r="AA364" s="224"/>
    </row>
    <row r="365" spans="1:27" s="225" customFormat="1" ht="18" customHeight="1">
      <c r="A365" s="251">
        <f t="shared" si="25"/>
        <v>0</v>
      </c>
      <c r="B365" s="252">
        <f t="shared" si="26"/>
        <v>0</v>
      </c>
      <c r="C365" s="253">
        <f>IF(($P$9-SUM($C$9:C364))&gt;0,$AA$9,0)</f>
        <v>0</v>
      </c>
      <c r="D365" s="254">
        <f>IF(($P$10-SUM($D$9:D364))&gt;0,$AA$10,0)</f>
        <v>0</v>
      </c>
      <c r="E365" s="255">
        <f>IF(P$13&gt;1,"未定",ROUND(((P$9-SUM(C$9:C364))*P$14/100)/12,0))</f>
        <v>0</v>
      </c>
      <c r="F365" s="256">
        <f t="shared" si="23"/>
        <v>0</v>
      </c>
      <c r="G365" s="618"/>
      <c r="H365" s="619"/>
      <c r="I365" s="257"/>
      <c r="J365" s="257"/>
      <c r="K365" s="257"/>
      <c r="L365" s="257"/>
      <c r="M365" s="258">
        <f t="shared" si="24"/>
        <v>0</v>
      </c>
      <c r="N365" s="265"/>
      <c r="X365" s="201"/>
      <c r="Y365" s="201"/>
      <c r="Z365" s="201"/>
      <c r="AA365" s="224"/>
    </row>
    <row r="366" spans="1:27" s="225" customFormat="1" ht="18" customHeight="1">
      <c r="A366" s="251">
        <f t="shared" si="25"/>
        <v>0</v>
      </c>
      <c r="B366" s="252">
        <f t="shared" si="26"/>
        <v>0</v>
      </c>
      <c r="C366" s="253">
        <f>IF(($P$9-SUM($C$9:C365))&gt;0,$AA$9,0)</f>
        <v>0</v>
      </c>
      <c r="D366" s="254">
        <f>IF(($P$10-SUM($D$9:D365))&gt;0,$AA$10,0)</f>
        <v>0</v>
      </c>
      <c r="E366" s="255">
        <f>IF(P$13&gt;1,"未定",ROUND(((P$9-SUM(C$9:C365))*P$14/100)/12,0))</f>
        <v>0</v>
      </c>
      <c r="F366" s="256">
        <f t="shared" si="23"/>
        <v>0</v>
      </c>
      <c r="G366" s="266" t="s">
        <v>105</v>
      </c>
      <c r="H366" s="298">
        <f>IF(P$13&gt;1,"未定",SUM(F357:F368))</f>
        <v>0</v>
      </c>
      <c r="I366" s="257"/>
      <c r="J366" s="257"/>
      <c r="K366" s="257"/>
      <c r="L366" s="257"/>
      <c r="M366" s="258">
        <f t="shared" si="24"/>
        <v>0</v>
      </c>
      <c r="N366" s="265"/>
      <c r="X366" s="201"/>
      <c r="Y366" s="201"/>
      <c r="Z366" s="201"/>
      <c r="AA366" s="224"/>
    </row>
    <row r="367" spans="1:27" s="225" customFormat="1" ht="18" customHeight="1">
      <c r="A367" s="251">
        <f t="shared" si="25"/>
        <v>0</v>
      </c>
      <c r="B367" s="252">
        <f t="shared" si="26"/>
        <v>0</v>
      </c>
      <c r="C367" s="253">
        <f>IF(($P$9-SUM($C$9:C366))&gt;0,$AA$9,0)</f>
        <v>0</v>
      </c>
      <c r="D367" s="254">
        <f>IF(($P$10-SUM($D$9:D366))&gt;0,$AA$10,0)</f>
        <v>0</v>
      </c>
      <c r="E367" s="255">
        <f>IF(P$13&gt;1,"未定",ROUND(((P$9-SUM(C$9:C366))*P$14/100)/12,0))</f>
        <v>0</v>
      </c>
      <c r="F367" s="256">
        <f t="shared" si="23"/>
        <v>0</v>
      </c>
      <c r="G367" s="270" t="s">
        <v>117</v>
      </c>
      <c r="H367" s="271">
        <f>SUM(B357:B368)</f>
        <v>0</v>
      </c>
      <c r="I367" s="257"/>
      <c r="J367" s="257"/>
      <c r="K367" s="257"/>
      <c r="L367" s="257"/>
      <c r="M367" s="258">
        <f t="shared" si="24"/>
        <v>0</v>
      </c>
      <c r="N367" s="265"/>
      <c r="X367" s="201"/>
      <c r="Y367" s="201"/>
      <c r="Z367" s="201"/>
      <c r="AA367" s="224"/>
    </row>
    <row r="368" spans="1:27" s="225" customFormat="1" ht="18" customHeight="1">
      <c r="A368" s="274">
        <f t="shared" si="25"/>
        <v>0</v>
      </c>
      <c r="B368" s="275">
        <f t="shared" si="26"/>
        <v>0</v>
      </c>
      <c r="C368" s="276">
        <f>IF(($P$9-SUM($C$9:C367))&gt;0,$AA$9,0)</f>
        <v>0</v>
      </c>
      <c r="D368" s="277">
        <f>IF(($P$10-SUM($D$9:D367))&gt;0,$AA$10,0)</f>
        <v>0</v>
      </c>
      <c r="E368" s="278">
        <f>IF(P$13&gt;1,"未定",ROUND(((P$9-SUM(C$9:C367))*P$14/100)/12,0))</f>
        <v>0</v>
      </c>
      <c r="F368" s="279">
        <f t="shared" si="23"/>
        <v>0</v>
      </c>
      <c r="G368" s="280" t="s">
        <v>119</v>
      </c>
      <c r="H368" s="281">
        <f>IF(P$13&gt;1,"未定",SUM(E357:E368))</f>
        <v>0</v>
      </c>
      <c r="I368" s="282"/>
      <c r="J368" s="282"/>
      <c r="K368" s="282"/>
      <c r="L368" s="282"/>
      <c r="M368" s="283">
        <f t="shared" si="24"/>
        <v>0</v>
      </c>
      <c r="N368" s="265"/>
      <c r="X368" s="201"/>
      <c r="Y368" s="201"/>
      <c r="Z368" s="201"/>
      <c r="AA368" s="224"/>
    </row>
    <row r="369" spans="1:27" s="225" customFormat="1" ht="18" customHeight="1">
      <c r="A369" s="239">
        <f t="shared" si="25"/>
        <v>0</v>
      </c>
      <c r="B369" s="240">
        <f t="shared" si="26"/>
        <v>0</v>
      </c>
      <c r="C369" s="241">
        <f>IF(($P$9-SUM($C$9:C368))&gt;0,$AA$9,0)</f>
        <v>0</v>
      </c>
      <c r="D369" s="242">
        <f>IF(($P$10-SUM($D$9:D368))&gt;0,$AA$10,0)</f>
        <v>0</v>
      </c>
      <c r="E369" s="243">
        <f>IF(P$13&gt;1,"未定",ROUND(((P$9-SUM(C$9:C368))*P$14/100)/12,0))</f>
        <v>0</v>
      </c>
      <c r="F369" s="244">
        <f t="shared" si="23"/>
        <v>0</v>
      </c>
      <c r="G369" s="616" t="s">
        <v>29</v>
      </c>
      <c r="H369" s="617"/>
      <c r="I369" s="245"/>
      <c r="J369" s="245"/>
      <c r="K369" s="245"/>
      <c r="L369" s="245"/>
      <c r="M369" s="247">
        <f t="shared" si="24"/>
        <v>0</v>
      </c>
      <c r="N369" s="265"/>
      <c r="X369" s="201"/>
      <c r="Y369" s="201"/>
      <c r="Z369" s="201"/>
      <c r="AA369" s="224"/>
    </row>
    <row r="370" spans="1:27" s="225" customFormat="1" ht="18" customHeight="1">
      <c r="A370" s="251">
        <f t="shared" si="25"/>
        <v>0</v>
      </c>
      <c r="B370" s="252">
        <f t="shared" si="26"/>
        <v>0</v>
      </c>
      <c r="C370" s="253">
        <f>IF(($P$9-SUM($C$9:C369))&gt;0,$AA$9,0)</f>
        <v>0</v>
      </c>
      <c r="D370" s="254">
        <f>IF(($P$10-SUM($D$9:D369))&gt;0,$AA$10,0)</f>
        <v>0</v>
      </c>
      <c r="E370" s="255">
        <f>IF(P$13&gt;1,"未定",ROUND(((P$9-SUM(C$9:C369))*P$14/100)/12,0))</f>
        <v>0</v>
      </c>
      <c r="F370" s="256">
        <f t="shared" si="23"/>
        <v>0</v>
      </c>
      <c r="G370" s="618"/>
      <c r="H370" s="619"/>
      <c r="I370" s="257"/>
      <c r="J370" s="257"/>
      <c r="K370" s="257"/>
      <c r="L370" s="257"/>
      <c r="M370" s="258">
        <f t="shared" si="24"/>
        <v>0</v>
      </c>
      <c r="N370" s="265"/>
      <c r="X370" s="201"/>
      <c r="Y370" s="201"/>
      <c r="Z370" s="201"/>
      <c r="AA370" s="224"/>
    </row>
    <row r="371" spans="1:27" s="225" customFormat="1" ht="18" customHeight="1">
      <c r="A371" s="251">
        <f t="shared" si="25"/>
        <v>0</v>
      </c>
      <c r="B371" s="252">
        <f t="shared" si="26"/>
        <v>0</v>
      </c>
      <c r="C371" s="253">
        <f>IF(($P$9-SUM($C$9:C370))&gt;0,$AA$9,0)</f>
        <v>0</v>
      </c>
      <c r="D371" s="254">
        <f>IF(($P$10-SUM($D$9:D370))&gt;0,$AA$10,0)</f>
        <v>0</v>
      </c>
      <c r="E371" s="255">
        <f>IF(P$13&gt;1,"未定",ROUND(((P$9-SUM(C$9:C370))*P$14/100)/12,0))</f>
        <v>0</v>
      </c>
      <c r="F371" s="256">
        <f t="shared" si="23"/>
        <v>0</v>
      </c>
      <c r="G371" s="618"/>
      <c r="H371" s="619"/>
      <c r="I371" s="257"/>
      <c r="J371" s="257"/>
      <c r="K371" s="257"/>
      <c r="L371" s="257"/>
      <c r="M371" s="258">
        <f t="shared" si="24"/>
        <v>0</v>
      </c>
      <c r="N371" s="265"/>
      <c r="X371" s="201"/>
      <c r="Y371" s="201"/>
      <c r="Z371" s="201"/>
      <c r="AA371" s="224"/>
    </row>
    <row r="372" spans="1:27" s="225" customFormat="1" ht="18" customHeight="1">
      <c r="A372" s="251">
        <f t="shared" si="25"/>
        <v>0</v>
      </c>
      <c r="B372" s="252">
        <f t="shared" si="26"/>
        <v>0</v>
      </c>
      <c r="C372" s="253">
        <f>IF(($P$9-SUM($C$9:C371))&gt;0,$AA$9,0)</f>
        <v>0</v>
      </c>
      <c r="D372" s="254">
        <f>IF(($P$10-SUM($D$9:D371))&gt;0,$AA$10,0)</f>
        <v>0</v>
      </c>
      <c r="E372" s="255">
        <f>IF(P$13&gt;1,"未定",ROUND(((P$9-SUM(C$9:C371))*P$14/100)/12,0))</f>
        <v>0</v>
      </c>
      <c r="F372" s="256">
        <f t="shared" si="23"/>
        <v>0</v>
      </c>
      <c r="G372" s="618"/>
      <c r="H372" s="619"/>
      <c r="I372" s="257"/>
      <c r="J372" s="257"/>
      <c r="K372" s="257"/>
      <c r="L372" s="257"/>
      <c r="M372" s="258">
        <f t="shared" si="24"/>
        <v>0</v>
      </c>
      <c r="N372" s="265"/>
      <c r="X372" s="201"/>
      <c r="Y372" s="201"/>
      <c r="Z372" s="201"/>
      <c r="AA372" s="224"/>
    </row>
    <row r="373" spans="1:27" s="225" customFormat="1" ht="18" customHeight="1">
      <c r="A373" s="251">
        <f t="shared" si="25"/>
        <v>0</v>
      </c>
      <c r="B373" s="252">
        <f t="shared" si="26"/>
        <v>0</v>
      </c>
      <c r="C373" s="253">
        <f>IF(($P$9-SUM($C$9:C372))&gt;0,$AA$9,0)</f>
        <v>0</v>
      </c>
      <c r="D373" s="254">
        <f>IF(($P$10-SUM($D$9:D372))&gt;0,$AA$10,0)</f>
        <v>0</v>
      </c>
      <c r="E373" s="255">
        <f>IF(P$13&gt;1,"未定",ROUND(((P$9-SUM(C$9:C372))*P$14/100)/12,0))</f>
        <v>0</v>
      </c>
      <c r="F373" s="256">
        <f t="shared" si="23"/>
        <v>0</v>
      </c>
      <c r="G373" s="618"/>
      <c r="H373" s="619"/>
      <c r="I373" s="257"/>
      <c r="J373" s="257"/>
      <c r="K373" s="257"/>
      <c r="L373" s="257"/>
      <c r="M373" s="258">
        <f t="shared" si="24"/>
        <v>0</v>
      </c>
      <c r="N373" s="265"/>
      <c r="X373" s="201"/>
      <c r="Y373" s="201"/>
      <c r="Z373" s="201"/>
      <c r="AA373" s="224"/>
    </row>
    <row r="374" spans="1:27" s="225" customFormat="1" ht="18" customHeight="1">
      <c r="A374" s="251">
        <f t="shared" si="25"/>
        <v>0</v>
      </c>
      <c r="B374" s="252">
        <f t="shared" si="26"/>
        <v>0</v>
      </c>
      <c r="C374" s="253">
        <f>IF(($P$9-SUM($C$9:C373))&gt;0,$AA$9,0)</f>
        <v>0</v>
      </c>
      <c r="D374" s="254">
        <f>IF(($P$10-SUM($D$9:D373))&gt;0,$AA$10,0)</f>
        <v>0</v>
      </c>
      <c r="E374" s="255">
        <f>IF(P$13&gt;1,"未定",ROUND(((P$9-SUM(C$9:C373))*P$14/100)/12,0))</f>
        <v>0</v>
      </c>
      <c r="F374" s="256">
        <f t="shared" si="23"/>
        <v>0</v>
      </c>
      <c r="G374" s="618"/>
      <c r="H374" s="619"/>
      <c r="I374" s="257"/>
      <c r="J374" s="257"/>
      <c r="K374" s="257"/>
      <c r="L374" s="257"/>
      <c r="M374" s="258">
        <f t="shared" si="24"/>
        <v>0</v>
      </c>
      <c r="N374" s="265"/>
      <c r="X374" s="201"/>
      <c r="Y374" s="201"/>
      <c r="Z374" s="201"/>
      <c r="AA374" s="224"/>
    </row>
    <row r="375" spans="1:27" s="225" customFormat="1" ht="18" customHeight="1">
      <c r="A375" s="251">
        <f t="shared" si="25"/>
        <v>0</v>
      </c>
      <c r="B375" s="252">
        <f t="shared" si="26"/>
        <v>0</v>
      </c>
      <c r="C375" s="253">
        <f>IF(($P$9-SUM($C$9:C374))&gt;0,$AA$9,0)</f>
        <v>0</v>
      </c>
      <c r="D375" s="254">
        <f>IF(($P$10-SUM($D$9:D374))&gt;0,$AA$10,0)</f>
        <v>0</v>
      </c>
      <c r="E375" s="255">
        <f>IF(P$13&gt;1,"未定",ROUND(((P$9-SUM(C$9:C374))*P$14/100)/12,0))</f>
        <v>0</v>
      </c>
      <c r="F375" s="256">
        <f t="shared" si="23"/>
        <v>0</v>
      </c>
      <c r="G375" s="618"/>
      <c r="H375" s="619"/>
      <c r="I375" s="257"/>
      <c r="J375" s="257"/>
      <c r="K375" s="257"/>
      <c r="L375" s="257"/>
      <c r="M375" s="258">
        <f t="shared" si="24"/>
        <v>0</v>
      </c>
      <c r="N375" s="265"/>
      <c r="X375" s="201"/>
      <c r="Y375" s="201"/>
      <c r="Z375" s="201"/>
      <c r="AA375" s="224"/>
    </row>
    <row r="376" spans="1:27" s="225" customFormat="1" ht="18" customHeight="1">
      <c r="A376" s="251">
        <f t="shared" si="25"/>
        <v>0</v>
      </c>
      <c r="B376" s="252">
        <f t="shared" si="26"/>
        <v>0</v>
      </c>
      <c r="C376" s="253">
        <f>IF(($P$9-SUM($C$9:C375))&gt;0,$AA$9,0)</f>
        <v>0</v>
      </c>
      <c r="D376" s="254">
        <f>IF(($P$10-SUM($D$9:D375))&gt;0,$AA$10,0)</f>
        <v>0</v>
      </c>
      <c r="E376" s="255">
        <f>IF(P$13&gt;1,"未定",ROUND(((P$9-SUM(C$9:C375))*P$14/100)/12,0))</f>
        <v>0</v>
      </c>
      <c r="F376" s="256">
        <f t="shared" si="23"/>
        <v>0</v>
      </c>
      <c r="G376" s="618"/>
      <c r="H376" s="619"/>
      <c r="I376" s="257"/>
      <c r="J376" s="257"/>
      <c r="K376" s="257"/>
      <c r="L376" s="257"/>
      <c r="M376" s="258">
        <f t="shared" si="24"/>
        <v>0</v>
      </c>
      <c r="N376" s="265"/>
      <c r="X376" s="201"/>
      <c r="Y376" s="201"/>
      <c r="Z376" s="201"/>
      <c r="AA376" s="224"/>
    </row>
    <row r="377" spans="1:27" s="225" customFormat="1" ht="18" customHeight="1">
      <c r="A377" s="251">
        <f t="shared" si="25"/>
        <v>0</v>
      </c>
      <c r="B377" s="252">
        <f t="shared" si="26"/>
        <v>0</v>
      </c>
      <c r="C377" s="253">
        <f>IF(($P$9-SUM($C$9:C376))&gt;0,$AA$9,0)</f>
        <v>0</v>
      </c>
      <c r="D377" s="254">
        <f>IF(($P$10-SUM($D$9:D376))&gt;0,$AA$10,0)</f>
        <v>0</v>
      </c>
      <c r="E377" s="255">
        <f>IF(P$13&gt;1,"未定",ROUND(((P$9-SUM(C$9:C376))*P$14/100)/12,0))</f>
        <v>0</v>
      </c>
      <c r="F377" s="256">
        <f t="shared" si="23"/>
        <v>0</v>
      </c>
      <c r="G377" s="618"/>
      <c r="H377" s="619"/>
      <c r="I377" s="257"/>
      <c r="J377" s="257"/>
      <c r="K377" s="257"/>
      <c r="L377" s="257"/>
      <c r="M377" s="258">
        <f t="shared" si="24"/>
        <v>0</v>
      </c>
      <c r="N377" s="265"/>
      <c r="X377" s="201"/>
      <c r="Y377" s="201"/>
      <c r="Z377" s="201"/>
      <c r="AA377" s="224"/>
    </row>
    <row r="378" spans="1:27" s="225" customFormat="1" ht="18" customHeight="1">
      <c r="A378" s="251">
        <f t="shared" si="25"/>
        <v>0</v>
      </c>
      <c r="B378" s="252">
        <f t="shared" si="26"/>
        <v>0</v>
      </c>
      <c r="C378" s="253">
        <f>IF(($P$9-SUM($C$9:C377))&gt;0,$AA$9,0)</f>
        <v>0</v>
      </c>
      <c r="D378" s="254">
        <f>IF(($P$10-SUM($D$9:D377))&gt;0,$AA$10,0)</f>
        <v>0</v>
      </c>
      <c r="E378" s="255">
        <f>IF(P$13&gt;1,"未定",ROUND(((P$9-SUM(C$9:C377))*P$14/100)/12,0))</f>
        <v>0</v>
      </c>
      <c r="F378" s="256">
        <f t="shared" si="23"/>
        <v>0</v>
      </c>
      <c r="G378" s="266" t="s">
        <v>105</v>
      </c>
      <c r="H378" s="298">
        <f>IF(P$13&gt;1,"未定",SUM(F369:F380))</f>
        <v>0</v>
      </c>
      <c r="I378" s="257"/>
      <c r="J378" s="257"/>
      <c r="K378" s="257"/>
      <c r="L378" s="257"/>
      <c r="M378" s="258">
        <f t="shared" si="24"/>
        <v>0</v>
      </c>
      <c r="N378" s="265"/>
      <c r="X378" s="201"/>
      <c r="Y378" s="201"/>
      <c r="Z378" s="201"/>
      <c r="AA378" s="224"/>
    </row>
    <row r="379" spans="1:27" s="225" customFormat="1" ht="18" customHeight="1">
      <c r="A379" s="251">
        <f t="shared" si="25"/>
        <v>0</v>
      </c>
      <c r="B379" s="252">
        <f t="shared" si="26"/>
        <v>0</v>
      </c>
      <c r="C379" s="253">
        <f>IF(($P$9-SUM($C$9:C378))&gt;0,$AA$9,0)</f>
        <v>0</v>
      </c>
      <c r="D379" s="254">
        <f>IF(($P$10-SUM($D$9:D378))&gt;0,$AA$10,0)</f>
        <v>0</v>
      </c>
      <c r="E379" s="255">
        <f>IF(P$13&gt;1,"未定",ROUND(((P$9-SUM(C$9:C378))*P$14/100)/12,0))</f>
        <v>0</v>
      </c>
      <c r="F379" s="256">
        <f t="shared" si="23"/>
        <v>0</v>
      </c>
      <c r="G379" s="270" t="s">
        <v>117</v>
      </c>
      <c r="H379" s="271">
        <f>SUM(B369:B380)</f>
        <v>0</v>
      </c>
      <c r="I379" s="257"/>
      <c r="J379" s="257"/>
      <c r="K379" s="257"/>
      <c r="L379" s="257"/>
      <c r="M379" s="258">
        <f t="shared" si="24"/>
        <v>0</v>
      </c>
      <c r="N379" s="265"/>
      <c r="X379" s="201"/>
      <c r="Y379" s="201"/>
      <c r="Z379" s="201"/>
      <c r="AA379" s="224"/>
    </row>
    <row r="380" spans="1:27" s="225" customFormat="1" ht="18" customHeight="1">
      <c r="A380" s="274">
        <f t="shared" si="25"/>
        <v>0</v>
      </c>
      <c r="B380" s="275">
        <f t="shared" si="26"/>
        <v>0</v>
      </c>
      <c r="C380" s="276">
        <f>IF(($P$9-SUM($C$9:C379))&gt;0,$AA$9,0)</f>
        <v>0</v>
      </c>
      <c r="D380" s="277">
        <f>IF(($P$10-SUM($D$9:D379))&gt;0,$AA$10,0)</f>
        <v>0</v>
      </c>
      <c r="E380" s="278">
        <f>IF(P$13&gt;1,"未定",ROUND(((P$9-SUM(C$9:C379))*P$14/100)/12,0))</f>
        <v>0</v>
      </c>
      <c r="F380" s="279">
        <f t="shared" si="23"/>
        <v>0</v>
      </c>
      <c r="G380" s="280" t="s">
        <v>119</v>
      </c>
      <c r="H380" s="281">
        <f>IF(P$13&gt;1,"未定",SUM(E369:E380))</f>
        <v>0</v>
      </c>
      <c r="I380" s="282"/>
      <c r="J380" s="282"/>
      <c r="K380" s="282"/>
      <c r="L380" s="282"/>
      <c r="M380" s="283">
        <f t="shared" si="24"/>
        <v>0</v>
      </c>
      <c r="N380" s="265"/>
      <c r="X380" s="201"/>
      <c r="Y380" s="201"/>
      <c r="Z380" s="201"/>
      <c r="AA380" s="224"/>
    </row>
    <row r="381" spans="1:27" s="225" customFormat="1" ht="18" customHeight="1">
      <c r="A381" s="239">
        <f t="shared" si="25"/>
        <v>0</v>
      </c>
      <c r="B381" s="240">
        <f t="shared" si="26"/>
        <v>0</v>
      </c>
      <c r="C381" s="241">
        <f>IF(($P$9-SUM($C$9:C380))&gt;0,$AA$9,0)</f>
        <v>0</v>
      </c>
      <c r="D381" s="242">
        <f>IF(($P$10-SUM($D$9:D380))&gt;0,$AA$10,0)</f>
        <v>0</v>
      </c>
      <c r="E381" s="243">
        <f>IF(P$13&gt;1,"未定",ROUND(((P$9-SUM(C$9:C380))*P$14/100)/12,0))</f>
        <v>0</v>
      </c>
      <c r="F381" s="244">
        <f t="shared" si="23"/>
        <v>0</v>
      </c>
      <c r="G381" s="616" t="s">
        <v>30</v>
      </c>
      <c r="H381" s="617"/>
      <c r="I381" s="245"/>
      <c r="J381" s="245"/>
      <c r="K381" s="245"/>
      <c r="L381" s="245"/>
      <c r="M381" s="247">
        <f t="shared" si="24"/>
        <v>0</v>
      </c>
      <c r="N381" s="265"/>
      <c r="X381" s="201"/>
      <c r="Y381" s="201"/>
      <c r="Z381" s="201"/>
      <c r="AA381" s="224"/>
    </row>
    <row r="382" spans="1:27" s="225" customFormat="1" ht="18" customHeight="1">
      <c r="A382" s="251">
        <f t="shared" si="25"/>
        <v>0</v>
      </c>
      <c r="B382" s="252">
        <f t="shared" si="26"/>
        <v>0</v>
      </c>
      <c r="C382" s="253">
        <f>IF(($P$9-SUM($C$9:C381))&gt;0,$AA$9,0)</f>
        <v>0</v>
      </c>
      <c r="D382" s="254">
        <f>IF(($P$10-SUM($D$9:D381))&gt;0,$AA$10,0)</f>
        <v>0</v>
      </c>
      <c r="E382" s="255">
        <f>IF(P$13&gt;1,"未定",ROUND(((P$9-SUM(C$9:C381))*P$14/100)/12,0))</f>
        <v>0</v>
      </c>
      <c r="F382" s="256">
        <f t="shared" si="23"/>
        <v>0</v>
      </c>
      <c r="G382" s="618"/>
      <c r="H382" s="619"/>
      <c r="I382" s="257"/>
      <c r="J382" s="257"/>
      <c r="K382" s="257"/>
      <c r="L382" s="257"/>
      <c r="M382" s="258">
        <f t="shared" si="24"/>
        <v>0</v>
      </c>
      <c r="N382" s="265"/>
      <c r="X382" s="201"/>
      <c r="Y382" s="201"/>
      <c r="Z382" s="201"/>
      <c r="AA382" s="224"/>
    </row>
    <row r="383" spans="1:27" s="225" customFormat="1" ht="18" customHeight="1">
      <c r="A383" s="251">
        <f t="shared" si="25"/>
        <v>0</v>
      </c>
      <c r="B383" s="252">
        <f t="shared" si="26"/>
        <v>0</v>
      </c>
      <c r="C383" s="253">
        <f>IF(($P$9-SUM($C$9:C382))&gt;0,$AA$9,0)</f>
        <v>0</v>
      </c>
      <c r="D383" s="254">
        <f>IF(($P$10-SUM($D$9:D382))&gt;0,$AA$10,0)</f>
        <v>0</v>
      </c>
      <c r="E383" s="255">
        <f>IF(P$13&gt;1,"未定",ROUND(((P$9-SUM(C$9:C382))*P$14/100)/12,0))</f>
        <v>0</v>
      </c>
      <c r="F383" s="256">
        <f t="shared" si="23"/>
        <v>0</v>
      </c>
      <c r="G383" s="618"/>
      <c r="H383" s="619"/>
      <c r="I383" s="257"/>
      <c r="J383" s="257"/>
      <c r="K383" s="257"/>
      <c r="L383" s="257"/>
      <c r="M383" s="258">
        <f t="shared" si="24"/>
        <v>0</v>
      </c>
      <c r="N383" s="265"/>
      <c r="X383" s="201"/>
      <c r="Y383" s="201"/>
      <c r="Z383" s="201"/>
      <c r="AA383" s="224"/>
    </row>
    <row r="384" spans="1:27" s="225" customFormat="1" ht="18" customHeight="1">
      <c r="A384" s="251">
        <f t="shared" si="25"/>
        <v>0</v>
      </c>
      <c r="B384" s="252">
        <f t="shared" si="26"/>
        <v>0</v>
      </c>
      <c r="C384" s="253">
        <f>IF(($P$9-SUM($C$9:C383))&gt;0,$AA$9,0)</f>
        <v>0</v>
      </c>
      <c r="D384" s="254">
        <f>IF(($P$10-SUM($D$9:D383))&gt;0,$AA$10,0)</f>
        <v>0</v>
      </c>
      <c r="E384" s="255">
        <f>IF(P$13&gt;1,"未定",ROUND(((P$9-SUM(C$9:C383))*P$14/100)/12,0))</f>
        <v>0</v>
      </c>
      <c r="F384" s="256">
        <f t="shared" si="23"/>
        <v>0</v>
      </c>
      <c r="G384" s="618"/>
      <c r="H384" s="619"/>
      <c r="I384" s="257"/>
      <c r="J384" s="257"/>
      <c r="K384" s="257"/>
      <c r="L384" s="257"/>
      <c r="M384" s="258">
        <f t="shared" si="24"/>
        <v>0</v>
      </c>
      <c r="N384" s="265"/>
      <c r="X384" s="201"/>
      <c r="Y384" s="201"/>
      <c r="Z384" s="201"/>
      <c r="AA384" s="224"/>
    </row>
    <row r="385" spans="1:27" s="225" customFormat="1" ht="18" customHeight="1">
      <c r="A385" s="251">
        <f t="shared" si="25"/>
        <v>0</v>
      </c>
      <c r="B385" s="252">
        <f t="shared" si="26"/>
        <v>0</v>
      </c>
      <c r="C385" s="253">
        <f>IF(($P$9-SUM($C$9:C384))&gt;0,$AA$9,0)</f>
        <v>0</v>
      </c>
      <c r="D385" s="254">
        <f>IF(($P$10-SUM($D$9:D384))&gt;0,$AA$10,0)</f>
        <v>0</v>
      </c>
      <c r="E385" s="255">
        <f>IF(P$13&gt;1,"未定",ROUND(((P$9-SUM(C$9:C384))*P$14/100)/12,0))</f>
        <v>0</v>
      </c>
      <c r="F385" s="256">
        <f t="shared" ref="F385:F448" si="27">IF(P$13&gt;1,"未定",B385+E385)</f>
        <v>0</v>
      </c>
      <c r="G385" s="618"/>
      <c r="H385" s="619"/>
      <c r="I385" s="257"/>
      <c r="J385" s="257"/>
      <c r="K385" s="257"/>
      <c r="L385" s="257"/>
      <c r="M385" s="258">
        <f t="shared" si="24"/>
        <v>0</v>
      </c>
      <c r="N385" s="265"/>
      <c r="X385" s="201"/>
      <c r="Y385" s="201"/>
      <c r="Z385" s="201"/>
      <c r="AA385" s="224"/>
    </row>
    <row r="386" spans="1:27" s="225" customFormat="1" ht="18" customHeight="1">
      <c r="A386" s="251">
        <f t="shared" si="25"/>
        <v>0</v>
      </c>
      <c r="B386" s="252">
        <f t="shared" si="26"/>
        <v>0</v>
      </c>
      <c r="C386" s="253">
        <f>IF(($P$9-SUM($C$9:C385))&gt;0,$AA$9,0)</f>
        <v>0</v>
      </c>
      <c r="D386" s="254">
        <f>IF(($P$10-SUM($D$9:D385))&gt;0,$AA$10,0)</f>
        <v>0</v>
      </c>
      <c r="E386" s="255">
        <f>IF(P$13&gt;1,"未定",ROUND(((P$9-SUM(C$9:C385))*P$14/100)/12,0))</f>
        <v>0</v>
      </c>
      <c r="F386" s="256">
        <f t="shared" si="27"/>
        <v>0</v>
      </c>
      <c r="G386" s="618"/>
      <c r="H386" s="619"/>
      <c r="I386" s="257"/>
      <c r="J386" s="257"/>
      <c r="K386" s="257"/>
      <c r="L386" s="257"/>
      <c r="M386" s="258">
        <f t="shared" si="24"/>
        <v>0</v>
      </c>
      <c r="N386" s="265"/>
      <c r="X386" s="201"/>
      <c r="Y386" s="201"/>
      <c r="Z386" s="201"/>
      <c r="AA386" s="224"/>
    </row>
    <row r="387" spans="1:27" s="225" customFormat="1" ht="18" customHeight="1">
      <c r="A387" s="251">
        <f t="shared" si="25"/>
        <v>0</v>
      </c>
      <c r="B387" s="252">
        <f t="shared" si="26"/>
        <v>0</v>
      </c>
      <c r="C387" s="253">
        <f>IF(($P$9-SUM($C$9:C386))&gt;0,$AA$9,0)</f>
        <v>0</v>
      </c>
      <c r="D387" s="254">
        <f>IF(($P$10-SUM($D$9:D386))&gt;0,$AA$10,0)</f>
        <v>0</v>
      </c>
      <c r="E387" s="255">
        <f>IF(P$13&gt;1,"未定",ROUND(((P$9-SUM(C$9:C386))*P$14/100)/12,0))</f>
        <v>0</v>
      </c>
      <c r="F387" s="256">
        <f t="shared" si="27"/>
        <v>0</v>
      </c>
      <c r="G387" s="618"/>
      <c r="H387" s="619"/>
      <c r="I387" s="257"/>
      <c r="J387" s="257"/>
      <c r="K387" s="257"/>
      <c r="L387" s="257"/>
      <c r="M387" s="258">
        <f t="shared" si="24"/>
        <v>0</v>
      </c>
      <c r="N387" s="265"/>
      <c r="X387" s="201"/>
      <c r="Y387" s="201"/>
      <c r="Z387" s="201"/>
      <c r="AA387" s="224"/>
    </row>
    <row r="388" spans="1:27" s="225" customFormat="1" ht="18" customHeight="1">
      <c r="A388" s="251">
        <f t="shared" si="25"/>
        <v>0</v>
      </c>
      <c r="B388" s="252">
        <f t="shared" si="26"/>
        <v>0</v>
      </c>
      <c r="C388" s="253">
        <f>IF(($P$9-SUM($C$9:C387))&gt;0,$AA$9,0)</f>
        <v>0</v>
      </c>
      <c r="D388" s="254">
        <f>IF(($P$10-SUM($D$9:D387))&gt;0,$AA$10,0)</f>
        <v>0</v>
      </c>
      <c r="E388" s="255">
        <f>IF(P$13&gt;1,"未定",ROUND(((P$9-SUM(C$9:C387))*P$14/100)/12,0))</f>
        <v>0</v>
      </c>
      <c r="F388" s="256">
        <f t="shared" si="27"/>
        <v>0</v>
      </c>
      <c r="G388" s="618"/>
      <c r="H388" s="619"/>
      <c r="I388" s="257"/>
      <c r="J388" s="257"/>
      <c r="K388" s="257"/>
      <c r="L388" s="257"/>
      <c r="M388" s="258">
        <f t="shared" si="24"/>
        <v>0</v>
      </c>
      <c r="N388" s="265"/>
      <c r="X388" s="201"/>
      <c r="Y388" s="201"/>
      <c r="Z388" s="201"/>
      <c r="AA388" s="224"/>
    </row>
    <row r="389" spans="1:27" s="225" customFormat="1" ht="18" customHeight="1">
      <c r="A389" s="251">
        <f t="shared" si="25"/>
        <v>0</v>
      </c>
      <c r="B389" s="252">
        <f t="shared" si="26"/>
        <v>0</v>
      </c>
      <c r="C389" s="253">
        <f>IF(($P$9-SUM($C$9:C388))&gt;0,$AA$9,0)</f>
        <v>0</v>
      </c>
      <c r="D389" s="254">
        <f>IF(($P$10-SUM($D$9:D388))&gt;0,$AA$10,0)</f>
        <v>0</v>
      </c>
      <c r="E389" s="255">
        <f>IF(P$13&gt;1,"未定",ROUND(((P$9-SUM(C$9:C388))*P$14/100)/12,0))</f>
        <v>0</v>
      </c>
      <c r="F389" s="256">
        <f t="shared" si="27"/>
        <v>0</v>
      </c>
      <c r="G389" s="618"/>
      <c r="H389" s="619"/>
      <c r="I389" s="257"/>
      <c r="J389" s="257"/>
      <c r="K389" s="257"/>
      <c r="L389" s="257"/>
      <c r="M389" s="258">
        <f t="shared" si="24"/>
        <v>0</v>
      </c>
      <c r="N389" s="265"/>
      <c r="X389" s="201"/>
      <c r="Y389" s="201"/>
      <c r="Z389" s="201"/>
      <c r="AA389" s="224"/>
    </row>
    <row r="390" spans="1:27" s="225" customFormat="1" ht="18" customHeight="1">
      <c r="A390" s="251">
        <f t="shared" si="25"/>
        <v>0</v>
      </c>
      <c r="B390" s="252">
        <f t="shared" si="26"/>
        <v>0</v>
      </c>
      <c r="C390" s="253">
        <f>IF(($P$9-SUM($C$9:C389))&gt;0,$AA$9,0)</f>
        <v>0</v>
      </c>
      <c r="D390" s="254">
        <f>IF(($P$10-SUM($D$9:D389))&gt;0,$AA$10,0)</f>
        <v>0</v>
      </c>
      <c r="E390" s="255">
        <f>IF(P$13&gt;1,"未定",ROUND(((P$9-SUM(C$9:C389))*P$14/100)/12,0))</f>
        <v>0</v>
      </c>
      <c r="F390" s="256">
        <f t="shared" si="27"/>
        <v>0</v>
      </c>
      <c r="G390" s="266" t="s">
        <v>105</v>
      </c>
      <c r="H390" s="298">
        <f>IF(P$13&gt;1,"未定",SUM(F381:F392))</f>
        <v>0</v>
      </c>
      <c r="I390" s="257"/>
      <c r="J390" s="257"/>
      <c r="K390" s="257"/>
      <c r="L390" s="257"/>
      <c r="M390" s="258">
        <f t="shared" si="24"/>
        <v>0</v>
      </c>
      <c r="N390" s="265"/>
      <c r="X390" s="201"/>
      <c r="Y390" s="201"/>
      <c r="Z390" s="201"/>
      <c r="AA390" s="224"/>
    </row>
    <row r="391" spans="1:27" s="225" customFormat="1" ht="18" customHeight="1">
      <c r="A391" s="251">
        <f t="shared" si="25"/>
        <v>0</v>
      </c>
      <c r="B391" s="252">
        <f t="shared" si="26"/>
        <v>0</v>
      </c>
      <c r="C391" s="253">
        <f>IF(($P$9-SUM($C$9:C390))&gt;0,$AA$9,0)</f>
        <v>0</v>
      </c>
      <c r="D391" s="254">
        <f>IF(($P$10-SUM($D$9:D390))&gt;0,$AA$10,0)</f>
        <v>0</v>
      </c>
      <c r="E391" s="255">
        <f>IF(P$13&gt;1,"未定",ROUND(((P$9-SUM(C$9:C390))*P$14/100)/12,0))</f>
        <v>0</v>
      </c>
      <c r="F391" s="256">
        <f t="shared" si="27"/>
        <v>0</v>
      </c>
      <c r="G391" s="270" t="s">
        <v>117</v>
      </c>
      <c r="H391" s="271">
        <f>SUM(B381:B392)</f>
        <v>0</v>
      </c>
      <c r="I391" s="257"/>
      <c r="J391" s="257"/>
      <c r="K391" s="257"/>
      <c r="L391" s="257"/>
      <c r="M391" s="258">
        <f t="shared" si="24"/>
        <v>0</v>
      </c>
      <c r="N391" s="265"/>
      <c r="X391" s="201"/>
      <c r="Y391" s="201"/>
      <c r="Z391" s="201"/>
      <c r="AA391" s="224"/>
    </row>
    <row r="392" spans="1:27" s="225" customFormat="1" ht="18" customHeight="1">
      <c r="A392" s="274">
        <f t="shared" si="25"/>
        <v>0</v>
      </c>
      <c r="B392" s="275">
        <f t="shared" si="26"/>
        <v>0</v>
      </c>
      <c r="C392" s="276">
        <f>IF(($P$9-SUM($C$9:C391))&gt;0,$AA$9,0)</f>
        <v>0</v>
      </c>
      <c r="D392" s="277">
        <f>IF(($P$10-SUM($D$9:D391))&gt;0,$AA$10,0)</f>
        <v>0</v>
      </c>
      <c r="E392" s="278">
        <f>IF(P$13&gt;1,"未定",ROUND(((P$9-SUM(C$9:C391))*P$14/100)/12,0))</f>
        <v>0</v>
      </c>
      <c r="F392" s="279">
        <f t="shared" si="27"/>
        <v>0</v>
      </c>
      <c r="G392" s="280" t="s">
        <v>119</v>
      </c>
      <c r="H392" s="281">
        <f>IF(P$13&gt;1,"未定",SUM(E381:E392))</f>
        <v>0</v>
      </c>
      <c r="I392" s="282"/>
      <c r="J392" s="282"/>
      <c r="K392" s="282"/>
      <c r="L392" s="282"/>
      <c r="M392" s="283">
        <f t="shared" si="24"/>
        <v>0</v>
      </c>
      <c r="N392" s="265"/>
      <c r="X392" s="201"/>
      <c r="Y392" s="201"/>
      <c r="Z392" s="201"/>
      <c r="AA392" s="224"/>
    </row>
    <row r="393" spans="1:27" s="225" customFormat="1" ht="18" customHeight="1">
      <c r="A393" s="239">
        <f t="shared" si="25"/>
        <v>0</v>
      </c>
      <c r="B393" s="240">
        <f t="shared" si="26"/>
        <v>0</v>
      </c>
      <c r="C393" s="241">
        <f>IF(($P$9-SUM($C$9:C392))&gt;0,$AA$9,0)</f>
        <v>0</v>
      </c>
      <c r="D393" s="242">
        <f>IF(($P$10-SUM($D$9:D392))&gt;0,$AA$10,0)</f>
        <v>0</v>
      </c>
      <c r="E393" s="243">
        <f>IF(P$13&gt;1,"未定",ROUND(((P$9-SUM(C$9:C392))*P$14/100)/12,0))</f>
        <v>0</v>
      </c>
      <c r="F393" s="244">
        <f t="shared" si="27"/>
        <v>0</v>
      </c>
      <c r="G393" s="616" t="s">
        <v>31</v>
      </c>
      <c r="H393" s="617"/>
      <c r="I393" s="245"/>
      <c r="J393" s="245"/>
      <c r="K393" s="245"/>
      <c r="L393" s="245"/>
      <c r="M393" s="247">
        <f t="shared" ref="M393:M456" si="28">SUM(I393:L393)</f>
        <v>0</v>
      </c>
      <c r="N393" s="265"/>
      <c r="X393" s="201"/>
      <c r="Y393" s="201"/>
      <c r="Z393" s="201"/>
      <c r="AA393" s="224"/>
    </row>
    <row r="394" spans="1:27" s="225" customFormat="1" ht="18" customHeight="1">
      <c r="A394" s="251">
        <f t="shared" ref="A394:A457" si="29">IF(F394&gt;0,A393+1,0)</f>
        <v>0</v>
      </c>
      <c r="B394" s="252">
        <f t="shared" si="26"/>
        <v>0</v>
      </c>
      <c r="C394" s="253">
        <f>IF(($P$9-SUM($C$9:C393))&gt;0,$AA$9,0)</f>
        <v>0</v>
      </c>
      <c r="D394" s="254">
        <f>IF(($P$10-SUM($D$9:D393))&gt;0,$AA$10,0)</f>
        <v>0</v>
      </c>
      <c r="E394" s="255">
        <f>IF(P$13&gt;1,"未定",ROUND(((P$9-SUM(C$9:C393))*P$14/100)/12,0))</f>
        <v>0</v>
      </c>
      <c r="F394" s="256">
        <f t="shared" si="27"/>
        <v>0</v>
      </c>
      <c r="G394" s="618"/>
      <c r="H394" s="619"/>
      <c r="I394" s="257"/>
      <c r="J394" s="257"/>
      <c r="K394" s="257"/>
      <c r="L394" s="257"/>
      <c r="M394" s="258">
        <f t="shared" si="28"/>
        <v>0</v>
      </c>
      <c r="N394" s="265"/>
      <c r="X394" s="201"/>
      <c r="Y394" s="201"/>
      <c r="Z394" s="201"/>
      <c r="AA394" s="224"/>
    </row>
    <row r="395" spans="1:27" s="225" customFormat="1" ht="18" customHeight="1">
      <c r="A395" s="251">
        <f t="shared" si="29"/>
        <v>0</v>
      </c>
      <c r="B395" s="252">
        <f t="shared" si="26"/>
        <v>0</v>
      </c>
      <c r="C395" s="253">
        <f>IF(($P$9-SUM($C$9:C394))&gt;0,$AA$9,0)</f>
        <v>0</v>
      </c>
      <c r="D395" s="254">
        <f>IF(($P$10-SUM($D$9:D394))&gt;0,$AA$10,0)</f>
        <v>0</v>
      </c>
      <c r="E395" s="255">
        <f>IF(P$13&gt;1,"未定",ROUND(((P$9-SUM(C$9:C394))*P$14/100)/12,0))</f>
        <v>0</v>
      </c>
      <c r="F395" s="256">
        <f t="shared" si="27"/>
        <v>0</v>
      </c>
      <c r="G395" s="618"/>
      <c r="H395" s="619"/>
      <c r="I395" s="257"/>
      <c r="J395" s="257"/>
      <c r="K395" s="257"/>
      <c r="L395" s="257"/>
      <c r="M395" s="258">
        <f t="shared" si="28"/>
        <v>0</v>
      </c>
      <c r="N395" s="265"/>
      <c r="X395" s="201"/>
      <c r="Y395" s="201"/>
      <c r="Z395" s="201"/>
      <c r="AA395" s="224"/>
    </row>
    <row r="396" spans="1:27" s="225" customFormat="1" ht="18" customHeight="1">
      <c r="A396" s="251">
        <f t="shared" si="29"/>
        <v>0</v>
      </c>
      <c r="B396" s="252">
        <f t="shared" si="26"/>
        <v>0</v>
      </c>
      <c r="C396" s="253">
        <f>IF(($P$9-SUM($C$9:C395))&gt;0,$AA$9,0)</f>
        <v>0</v>
      </c>
      <c r="D396" s="254">
        <f>IF(($P$10-SUM($D$9:D395))&gt;0,$AA$10,0)</f>
        <v>0</v>
      </c>
      <c r="E396" s="255">
        <f>IF(P$13&gt;1,"未定",ROUND(((P$9-SUM(C$9:C395))*P$14/100)/12,0))</f>
        <v>0</v>
      </c>
      <c r="F396" s="256">
        <f t="shared" si="27"/>
        <v>0</v>
      </c>
      <c r="G396" s="618"/>
      <c r="H396" s="619"/>
      <c r="I396" s="257"/>
      <c r="J396" s="257"/>
      <c r="K396" s="257"/>
      <c r="L396" s="257"/>
      <c r="M396" s="258">
        <f t="shared" si="28"/>
        <v>0</v>
      </c>
      <c r="N396" s="265"/>
      <c r="X396" s="201"/>
      <c r="Y396" s="201"/>
      <c r="Z396" s="201"/>
      <c r="AA396" s="224"/>
    </row>
    <row r="397" spans="1:27" s="225" customFormat="1" ht="18" customHeight="1">
      <c r="A397" s="251">
        <f t="shared" si="29"/>
        <v>0</v>
      </c>
      <c r="B397" s="252">
        <f t="shared" si="26"/>
        <v>0</v>
      </c>
      <c r="C397" s="253">
        <f>IF(($P$9-SUM($C$9:C396))&gt;0,$AA$9,0)</f>
        <v>0</v>
      </c>
      <c r="D397" s="254">
        <f>IF(($P$10-SUM($D$9:D396))&gt;0,$AA$10,0)</f>
        <v>0</v>
      </c>
      <c r="E397" s="255">
        <f>IF(P$13&gt;1,"未定",ROUND(((P$9-SUM(C$9:C396))*P$14/100)/12,0))</f>
        <v>0</v>
      </c>
      <c r="F397" s="256">
        <f t="shared" si="27"/>
        <v>0</v>
      </c>
      <c r="G397" s="618"/>
      <c r="H397" s="619"/>
      <c r="I397" s="257"/>
      <c r="J397" s="257"/>
      <c r="K397" s="257"/>
      <c r="L397" s="257"/>
      <c r="M397" s="258">
        <f t="shared" si="28"/>
        <v>0</v>
      </c>
      <c r="N397" s="265"/>
      <c r="X397" s="201"/>
      <c r="Y397" s="201"/>
      <c r="Z397" s="201"/>
      <c r="AA397" s="224"/>
    </row>
    <row r="398" spans="1:27" s="225" customFormat="1" ht="18" customHeight="1">
      <c r="A398" s="251">
        <f t="shared" si="29"/>
        <v>0</v>
      </c>
      <c r="B398" s="252">
        <f t="shared" si="26"/>
        <v>0</v>
      </c>
      <c r="C398" s="253">
        <f>IF(($P$9-SUM($C$9:C397))&gt;0,$AA$9,0)</f>
        <v>0</v>
      </c>
      <c r="D398" s="254">
        <f>IF(($P$10-SUM($D$9:D397))&gt;0,$AA$10,0)</f>
        <v>0</v>
      </c>
      <c r="E398" s="255">
        <f>IF(P$13&gt;1,"未定",ROUND(((P$9-SUM(C$9:C397))*P$14/100)/12,0))</f>
        <v>0</v>
      </c>
      <c r="F398" s="256">
        <f t="shared" si="27"/>
        <v>0</v>
      </c>
      <c r="G398" s="618"/>
      <c r="H398" s="619"/>
      <c r="I398" s="257"/>
      <c r="J398" s="257"/>
      <c r="K398" s="257"/>
      <c r="L398" s="257"/>
      <c r="M398" s="258">
        <f t="shared" si="28"/>
        <v>0</v>
      </c>
      <c r="N398" s="265"/>
      <c r="X398" s="201"/>
      <c r="Y398" s="201"/>
      <c r="Z398" s="201"/>
      <c r="AA398" s="224"/>
    </row>
    <row r="399" spans="1:27" s="225" customFormat="1" ht="18" customHeight="1">
      <c r="A399" s="251">
        <f t="shared" si="29"/>
        <v>0</v>
      </c>
      <c r="B399" s="252">
        <f t="shared" si="26"/>
        <v>0</v>
      </c>
      <c r="C399" s="253">
        <f>IF(($P$9-SUM($C$9:C398))&gt;0,$AA$9,0)</f>
        <v>0</v>
      </c>
      <c r="D399" s="254">
        <f>IF(($P$10-SUM($D$9:D398))&gt;0,$AA$10,0)</f>
        <v>0</v>
      </c>
      <c r="E399" s="255">
        <f>IF(P$13&gt;1,"未定",ROUND(((P$9-SUM(C$9:C398))*P$14/100)/12,0))</f>
        <v>0</v>
      </c>
      <c r="F399" s="256">
        <f t="shared" si="27"/>
        <v>0</v>
      </c>
      <c r="G399" s="618"/>
      <c r="H399" s="619"/>
      <c r="I399" s="257"/>
      <c r="J399" s="257"/>
      <c r="K399" s="257"/>
      <c r="L399" s="257"/>
      <c r="M399" s="258">
        <f t="shared" si="28"/>
        <v>0</v>
      </c>
      <c r="N399" s="265"/>
      <c r="X399" s="201"/>
      <c r="Y399" s="201"/>
      <c r="Z399" s="201"/>
      <c r="AA399" s="224"/>
    </row>
    <row r="400" spans="1:27" s="225" customFormat="1" ht="18" customHeight="1">
      <c r="A400" s="251">
        <f t="shared" si="29"/>
        <v>0</v>
      </c>
      <c r="B400" s="252">
        <f t="shared" si="26"/>
        <v>0</v>
      </c>
      <c r="C400" s="253">
        <f>IF(($P$9-SUM($C$9:C399))&gt;0,$AA$9,0)</f>
        <v>0</v>
      </c>
      <c r="D400" s="254">
        <f>IF(($P$10-SUM($D$9:D399))&gt;0,$AA$10,0)</f>
        <v>0</v>
      </c>
      <c r="E400" s="255">
        <f>IF(P$13&gt;1,"未定",ROUND(((P$9-SUM(C$9:C399))*P$14/100)/12,0))</f>
        <v>0</v>
      </c>
      <c r="F400" s="256">
        <f t="shared" si="27"/>
        <v>0</v>
      </c>
      <c r="G400" s="618"/>
      <c r="H400" s="619"/>
      <c r="I400" s="257"/>
      <c r="J400" s="257"/>
      <c r="K400" s="257"/>
      <c r="L400" s="257"/>
      <c r="M400" s="258">
        <f t="shared" si="28"/>
        <v>0</v>
      </c>
      <c r="N400" s="265"/>
      <c r="X400" s="201"/>
      <c r="Y400" s="201"/>
      <c r="Z400" s="201"/>
      <c r="AA400" s="224"/>
    </row>
    <row r="401" spans="1:27" s="225" customFormat="1" ht="18" customHeight="1">
      <c r="A401" s="251">
        <f t="shared" si="29"/>
        <v>0</v>
      </c>
      <c r="B401" s="252">
        <f t="shared" si="26"/>
        <v>0</v>
      </c>
      <c r="C401" s="253">
        <f>IF(($P$9-SUM($C$9:C400))&gt;0,$AA$9,0)</f>
        <v>0</v>
      </c>
      <c r="D401" s="254">
        <f>IF(($P$10-SUM($D$9:D400))&gt;0,$AA$10,0)</f>
        <v>0</v>
      </c>
      <c r="E401" s="255">
        <f>IF(P$13&gt;1,"未定",ROUND(((P$9-SUM(C$9:C400))*P$14/100)/12,0))</f>
        <v>0</v>
      </c>
      <c r="F401" s="256">
        <f t="shared" si="27"/>
        <v>0</v>
      </c>
      <c r="G401" s="618"/>
      <c r="H401" s="619"/>
      <c r="I401" s="257"/>
      <c r="J401" s="257"/>
      <c r="K401" s="257"/>
      <c r="L401" s="257"/>
      <c r="M401" s="258">
        <f t="shared" si="28"/>
        <v>0</v>
      </c>
      <c r="N401" s="265"/>
      <c r="X401" s="201"/>
      <c r="Y401" s="201"/>
      <c r="Z401" s="201"/>
      <c r="AA401" s="224"/>
    </row>
    <row r="402" spans="1:27" s="225" customFormat="1" ht="18" customHeight="1">
      <c r="A402" s="251">
        <f t="shared" si="29"/>
        <v>0</v>
      </c>
      <c r="B402" s="252">
        <f t="shared" si="26"/>
        <v>0</v>
      </c>
      <c r="C402" s="253">
        <f>IF(($P$9-SUM($C$9:C401))&gt;0,$AA$9,0)</f>
        <v>0</v>
      </c>
      <c r="D402" s="254">
        <f>IF(($P$10-SUM($D$9:D401))&gt;0,$AA$10,0)</f>
        <v>0</v>
      </c>
      <c r="E402" s="255">
        <f>IF(P$13&gt;1,"未定",ROUND(((P$9-SUM(C$9:C401))*P$14/100)/12,0))</f>
        <v>0</v>
      </c>
      <c r="F402" s="256">
        <f t="shared" si="27"/>
        <v>0</v>
      </c>
      <c r="G402" s="266" t="s">
        <v>105</v>
      </c>
      <c r="H402" s="298">
        <f>IF(P$13&gt;1,"未定",SUM(F393:F404))</f>
        <v>0</v>
      </c>
      <c r="I402" s="257"/>
      <c r="J402" s="257"/>
      <c r="K402" s="257"/>
      <c r="L402" s="257"/>
      <c r="M402" s="258">
        <f t="shared" si="28"/>
        <v>0</v>
      </c>
      <c r="N402" s="265"/>
      <c r="X402" s="201"/>
      <c r="Y402" s="201"/>
      <c r="Z402" s="201"/>
      <c r="AA402" s="224"/>
    </row>
    <row r="403" spans="1:27" s="225" customFormat="1" ht="18" customHeight="1">
      <c r="A403" s="251">
        <f t="shared" si="29"/>
        <v>0</v>
      </c>
      <c r="B403" s="252">
        <f t="shared" si="26"/>
        <v>0</v>
      </c>
      <c r="C403" s="253">
        <f>IF(($P$9-SUM($C$9:C402))&gt;0,$AA$9,0)</f>
        <v>0</v>
      </c>
      <c r="D403" s="254">
        <f>IF(($P$10-SUM($D$9:D402))&gt;0,$AA$10,0)</f>
        <v>0</v>
      </c>
      <c r="E403" s="255">
        <f>IF(P$13&gt;1,"未定",ROUND(((P$9-SUM(C$9:C402))*P$14/100)/12,0))</f>
        <v>0</v>
      </c>
      <c r="F403" s="256">
        <f t="shared" si="27"/>
        <v>0</v>
      </c>
      <c r="G403" s="270" t="s">
        <v>117</v>
      </c>
      <c r="H403" s="271">
        <f>SUM(B393:B404)</f>
        <v>0</v>
      </c>
      <c r="I403" s="257"/>
      <c r="J403" s="257"/>
      <c r="K403" s="257"/>
      <c r="L403" s="257"/>
      <c r="M403" s="258">
        <f t="shared" si="28"/>
        <v>0</v>
      </c>
      <c r="N403" s="265"/>
      <c r="X403" s="201"/>
      <c r="Y403" s="201"/>
      <c r="Z403" s="201"/>
      <c r="AA403" s="224"/>
    </row>
    <row r="404" spans="1:27" s="225" customFormat="1" ht="18" customHeight="1">
      <c r="A404" s="274">
        <f t="shared" si="29"/>
        <v>0</v>
      </c>
      <c r="B404" s="275">
        <f t="shared" si="26"/>
        <v>0</v>
      </c>
      <c r="C404" s="276">
        <f>IF(($P$9-SUM($C$9:C403))&gt;0,$AA$9,0)</f>
        <v>0</v>
      </c>
      <c r="D404" s="277">
        <f>IF(($P$10-SUM($D$9:D403))&gt;0,$AA$10,0)</f>
        <v>0</v>
      </c>
      <c r="E404" s="278">
        <f>IF(P$13&gt;1,"未定",ROUND(((P$9-SUM(C$9:C403))*P$14/100)/12,0))</f>
        <v>0</v>
      </c>
      <c r="F404" s="279">
        <f t="shared" si="27"/>
        <v>0</v>
      </c>
      <c r="G404" s="280" t="s">
        <v>119</v>
      </c>
      <c r="H404" s="281">
        <f>IF(P$13&gt;1,"未定",SUM(E393:E404))</f>
        <v>0</v>
      </c>
      <c r="I404" s="282"/>
      <c r="J404" s="282"/>
      <c r="K404" s="282"/>
      <c r="L404" s="282"/>
      <c r="M404" s="283">
        <f t="shared" si="28"/>
        <v>0</v>
      </c>
      <c r="N404" s="265"/>
      <c r="X404" s="201"/>
      <c r="Y404" s="201"/>
      <c r="Z404" s="201"/>
      <c r="AA404" s="224"/>
    </row>
    <row r="405" spans="1:27" s="225" customFormat="1" ht="18" customHeight="1">
      <c r="A405" s="239">
        <f t="shared" si="29"/>
        <v>0</v>
      </c>
      <c r="B405" s="240">
        <f t="shared" si="26"/>
        <v>0</v>
      </c>
      <c r="C405" s="241">
        <f>IF(($P$9-SUM($C$9:C404))&gt;0,$AA$9,0)</f>
        <v>0</v>
      </c>
      <c r="D405" s="242">
        <f>IF(($P$10-SUM($D$9:D404))&gt;0,$AA$10,0)</f>
        <v>0</v>
      </c>
      <c r="E405" s="243">
        <f>IF(P$13&gt;1,"未定",ROUND(((P$9-SUM(C$9:C404))*P$14/100)/12,0))</f>
        <v>0</v>
      </c>
      <c r="F405" s="244">
        <f t="shared" si="27"/>
        <v>0</v>
      </c>
      <c r="G405" s="616" t="s">
        <v>32</v>
      </c>
      <c r="H405" s="617"/>
      <c r="I405" s="245"/>
      <c r="J405" s="245"/>
      <c r="K405" s="245"/>
      <c r="L405" s="245"/>
      <c r="M405" s="247">
        <f t="shared" si="28"/>
        <v>0</v>
      </c>
      <c r="N405" s="265"/>
      <c r="X405" s="201"/>
      <c r="Y405" s="201"/>
      <c r="Z405" s="201"/>
      <c r="AA405" s="224"/>
    </row>
    <row r="406" spans="1:27" s="225" customFormat="1" ht="18" customHeight="1">
      <c r="A406" s="251">
        <f t="shared" si="29"/>
        <v>0</v>
      </c>
      <c r="B406" s="252">
        <f t="shared" si="26"/>
        <v>0</v>
      </c>
      <c r="C406" s="253">
        <f>IF(($P$9-SUM($C$9:C405))&gt;0,$AA$9,0)</f>
        <v>0</v>
      </c>
      <c r="D406" s="254">
        <f>IF(($P$10-SUM($D$9:D405))&gt;0,$AA$10,0)</f>
        <v>0</v>
      </c>
      <c r="E406" s="255">
        <f>IF(P$13&gt;1,"未定",ROUND(((P$9-SUM(C$9:C405))*P$14/100)/12,0))</f>
        <v>0</v>
      </c>
      <c r="F406" s="256">
        <f t="shared" si="27"/>
        <v>0</v>
      </c>
      <c r="G406" s="618"/>
      <c r="H406" s="619"/>
      <c r="I406" s="257"/>
      <c r="J406" s="257"/>
      <c r="K406" s="257"/>
      <c r="L406" s="257"/>
      <c r="M406" s="258">
        <f t="shared" si="28"/>
        <v>0</v>
      </c>
      <c r="N406" s="265"/>
      <c r="X406" s="201"/>
      <c r="Y406" s="201"/>
      <c r="Z406" s="201"/>
      <c r="AA406" s="224"/>
    </row>
    <row r="407" spans="1:27" s="225" customFormat="1" ht="18" customHeight="1">
      <c r="A407" s="251">
        <f t="shared" si="29"/>
        <v>0</v>
      </c>
      <c r="B407" s="252">
        <f t="shared" si="26"/>
        <v>0</v>
      </c>
      <c r="C407" s="253">
        <f>IF(($P$9-SUM($C$9:C406))&gt;0,$AA$9,0)</f>
        <v>0</v>
      </c>
      <c r="D407" s="254">
        <f>IF(($P$10-SUM($D$9:D406))&gt;0,$AA$10,0)</f>
        <v>0</v>
      </c>
      <c r="E407" s="255">
        <f>IF(P$13&gt;1,"未定",ROUND(((P$9-SUM(C$9:C406))*P$14/100)/12,0))</f>
        <v>0</v>
      </c>
      <c r="F407" s="256">
        <f t="shared" si="27"/>
        <v>0</v>
      </c>
      <c r="G407" s="618"/>
      <c r="H407" s="619"/>
      <c r="I407" s="257"/>
      <c r="J407" s="257"/>
      <c r="K407" s="257"/>
      <c r="L407" s="257"/>
      <c r="M407" s="258">
        <f t="shared" si="28"/>
        <v>0</v>
      </c>
      <c r="N407" s="265"/>
      <c r="X407" s="201"/>
      <c r="Y407" s="201"/>
      <c r="Z407" s="201"/>
      <c r="AA407" s="224"/>
    </row>
    <row r="408" spans="1:27" s="225" customFormat="1" ht="18" customHeight="1">
      <c r="A408" s="251">
        <f t="shared" si="29"/>
        <v>0</v>
      </c>
      <c r="B408" s="252">
        <f t="shared" si="26"/>
        <v>0</v>
      </c>
      <c r="C408" s="253">
        <f>IF(($P$9-SUM($C$9:C407))&gt;0,$AA$9,0)</f>
        <v>0</v>
      </c>
      <c r="D408" s="254">
        <f>IF(($P$10-SUM($D$9:D407))&gt;0,$AA$10,0)</f>
        <v>0</v>
      </c>
      <c r="E408" s="255">
        <f>IF(P$13&gt;1,"未定",ROUND(((P$9-SUM(C$9:C407))*P$14/100)/12,0))</f>
        <v>0</v>
      </c>
      <c r="F408" s="256">
        <f t="shared" si="27"/>
        <v>0</v>
      </c>
      <c r="G408" s="618"/>
      <c r="H408" s="619"/>
      <c r="I408" s="257"/>
      <c r="J408" s="257"/>
      <c r="K408" s="257"/>
      <c r="L408" s="257"/>
      <c r="M408" s="258">
        <f t="shared" si="28"/>
        <v>0</v>
      </c>
      <c r="N408" s="265"/>
      <c r="X408" s="201"/>
      <c r="Y408" s="201"/>
      <c r="Z408" s="201"/>
      <c r="AA408" s="224"/>
    </row>
    <row r="409" spans="1:27" s="225" customFormat="1" ht="18" customHeight="1">
      <c r="A409" s="251">
        <f t="shared" si="29"/>
        <v>0</v>
      </c>
      <c r="B409" s="252">
        <f t="shared" si="26"/>
        <v>0</v>
      </c>
      <c r="C409" s="253">
        <f>IF(($P$9-SUM($C$9:C408))&gt;0,$AA$9,0)</f>
        <v>0</v>
      </c>
      <c r="D409" s="254">
        <f>IF(($P$10-SUM($D$9:D408))&gt;0,$AA$10,0)</f>
        <v>0</v>
      </c>
      <c r="E409" s="255">
        <f>IF(P$13&gt;1,"未定",ROUND(((P$9-SUM(C$9:C408))*P$14/100)/12,0))</f>
        <v>0</v>
      </c>
      <c r="F409" s="256">
        <f t="shared" si="27"/>
        <v>0</v>
      </c>
      <c r="G409" s="618"/>
      <c r="H409" s="619"/>
      <c r="I409" s="257"/>
      <c r="J409" s="257"/>
      <c r="K409" s="257"/>
      <c r="L409" s="257"/>
      <c r="M409" s="258">
        <f t="shared" si="28"/>
        <v>0</v>
      </c>
      <c r="N409" s="265"/>
      <c r="X409" s="201"/>
      <c r="Y409" s="201"/>
      <c r="Z409" s="201"/>
      <c r="AA409" s="224"/>
    </row>
    <row r="410" spans="1:27" s="225" customFormat="1" ht="18" customHeight="1">
      <c r="A410" s="251">
        <f t="shared" si="29"/>
        <v>0</v>
      </c>
      <c r="B410" s="252">
        <f t="shared" si="26"/>
        <v>0</v>
      </c>
      <c r="C410" s="253">
        <f>IF(($P$9-SUM($C$9:C409))&gt;0,$AA$9,0)</f>
        <v>0</v>
      </c>
      <c r="D410" s="254">
        <f>IF(($P$10-SUM($D$9:D409))&gt;0,$AA$10,0)</f>
        <v>0</v>
      </c>
      <c r="E410" s="255">
        <f>IF(P$13&gt;1,"未定",ROUND(((P$9-SUM(C$9:C409))*P$14/100)/12,0))</f>
        <v>0</v>
      </c>
      <c r="F410" s="256">
        <f t="shared" si="27"/>
        <v>0</v>
      </c>
      <c r="G410" s="618"/>
      <c r="H410" s="619"/>
      <c r="I410" s="257"/>
      <c r="J410" s="257"/>
      <c r="K410" s="257"/>
      <c r="L410" s="257"/>
      <c r="M410" s="258">
        <f t="shared" si="28"/>
        <v>0</v>
      </c>
      <c r="N410" s="265"/>
      <c r="X410" s="201"/>
      <c r="Y410" s="201"/>
      <c r="Z410" s="201"/>
      <c r="AA410" s="224"/>
    </row>
    <row r="411" spans="1:27" s="225" customFormat="1" ht="18" customHeight="1">
      <c r="A411" s="251">
        <f t="shared" si="29"/>
        <v>0</v>
      </c>
      <c r="B411" s="252">
        <f t="shared" si="26"/>
        <v>0</v>
      </c>
      <c r="C411" s="253">
        <f>IF(($P$9-SUM($C$9:C410))&gt;0,$AA$9,0)</f>
        <v>0</v>
      </c>
      <c r="D411" s="254">
        <f>IF(($P$10-SUM($D$9:D410))&gt;0,$AA$10,0)</f>
        <v>0</v>
      </c>
      <c r="E411" s="255">
        <f>IF(P$13&gt;1,"未定",ROUND(((P$9-SUM(C$9:C410))*P$14/100)/12,0))</f>
        <v>0</v>
      </c>
      <c r="F411" s="256">
        <f t="shared" si="27"/>
        <v>0</v>
      </c>
      <c r="G411" s="618"/>
      <c r="H411" s="619"/>
      <c r="I411" s="257"/>
      <c r="J411" s="257"/>
      <c r="K411" s="257"/>
      <c r="L411" s="257"/>
      <c r="M411" s="258">
        <f t="shared" si="28"/>
        <v>0</v>
      </c>
      <c r="N411" s="265"/>
      <c r="X411" s="201"/>
      <c r="Y411" s="201"/>
      <c r="Z411" s="201"/>
      <c r="AA411" s="224"/>
    </row>
    <row r="412" spans="1:27" s="225" customFormat="1" ht="18" customHeight="1">
      <c r="A412" s="251">
        <f t="shared" si="29"/>
        <v>0</v>
      </c>
      <c r="B412" s="252">
        <f t="shared" si="26"/>
        <v>0</v>
      </c>
      <c r="C412" s="253">
        <f>IF(($P$9-SUM($C$9:C411))&gt;0,$AA$9,0)</f>
        <v>0</v>
      </c>
      <c r="D412" s="254">
        <f>IF(($P$10-SUM($D$9:D411))&gt;0,$AA$10,0)</f>
        <v>0</v>
      </c>
      <c r="E412" s="255">
        <f>IF(P$13&gt;1,"未定",ROUND(((P$9-SUM(C$9:C411))*P$14/100)/12,0))</f>
        <v>0</v>
      </c>
      <c r="F412" s="256">
        <f t="shared" si="27"/>
        <v>0</v>
      </c>
      <c r="G412" s="618"/>
      <c r="H412" s="619"/>
      <c r="I412" s="257"/>
      <c r="J412" s="257"/>
      <c r="K412" s="257"/>
      <c r="L412" s="257"/>
      <c r="M412" s="258">
        <f t="shared" si="28"/>
        <v>0</v>
      </c>
      <c r="N412" s="265"/>
      <c r="X412" s="201"/>
      <c r="Y412" s="201"/>
      <c r="Z412" s="201"/>
      <c r="AA412" s="224"/>
    </row>
    <row r="413" spans="1:27" s="225" customFormat="1" ht="18" customHeight="1">
      <c r="A413" s="251">
        <f t="shared" si="29"/>
        <v>0</v>
      </c>
      <c r="B413" s="252">
        <f t="shared" si="26"/>
        <v>0</v>
      </c>
      <c r="C413" s="253">
        <f>IF(($P$9-SUM($C$9:C412))&gt;0,$AA$9,0)</f>
        <v>0</v>
      </c>
      <c r="D413" s="254">
        <f>IF(($P$10-SUM($D$9:D412))&gt;0,$AA$10,0)</f>
        <v>0</v>
      </c>
      <c r="E413" s="255">
        <f>IF(P$13&gt;1,"未定",ROUND(((P$9-SUM(C$9:C412))*P$14/100)/12,0))</f>
        <v>0</v>
      </c>
      <c r="F413" s="256">
        <f t="shared" si="27"/>
        <v>0</v>
      </c>
      <c r="G413" s="618"/>
      <c r="H413" s="619"/>
      <c r="I413" s="257"/>
      <c r="J413" s="257"/>
      <c r="K413" s="257"/>
      <c r="L413" s="257"/>
      <c r="M413" s="258">
        <f t="shared" si="28"/>
        <v>0</v>
      </c>
      <c r="N413" s="265"/>
      <c r="X413" s="201"/>
      <c r="Y413" s="201"/>
      <c r="Z413" s="201"/>
      <c r="AA413" s="224"/>
    </row>
    <row r="414" spans="1:27" s="225" customFormat="1" ht="18" customHeight="1">
      <c r="A414" s="251">
        <f t="shared" si="29"/>
        <v>0</v>
      </c>
      <c r="B414" s="252">
        <f t="shared" si="26"/>
        <v>0</v>
      </c>
      <c r="C414" s="253">
        <f>IF(($P$9-SUM($C$9:C413))&gt;0,$AA$9,0)</f>
        <v>0</v>
      </c>
      <c r="D414" s="254">
        <f>IF(($P$10-SUM($D$9:D413))&gt;0,$AA$10,0)</f>
        <v>0</v>
      </c>
      <c r="E414" s="255">
        <f>IF(P$13&gt;1,"未定",ROUND(((P$9-SUM(C$9:C413))*P$14/100)/12,0))</f>
        <v>0</v>
      </c>
      <c r="F414" s="256">
        <f t="shared" si="27"/>
        <v>0</v>
      </c>
      <c r="G414" s="266" t="s">
        <v>105</v>
      </c>
      <c r="H414" s="298">
        <f>IF(P$13&gt;1,"未定",SUM(F405:F416))</f>
        <v>0</v>
      </c>
      <c r="I414" s="257"/>
      <c r="J414" s="257"/>
      <c r="K414" s="257"/>
      <c r="L414" s="257"/>
      <c r="M414" s="258">
        <f t="shared" si="28"/>
        <v>0</v>
      </c>
      <c r="N414" s="265"/>
      <c r="X414" s="201"/>
      <c r="Y414" s="201"/>
      <c r="Z414" s="201"/>
      <c r="AA414" s="224"/>
    </row>
    <row r="415" spans="1:27" s="225" customFormat="1" ht="18" customHeight="1">
      <c r="A415" s="251">
        <f t="shared" si="29"/>
        <v>0</v>
      </c>
      <c r="B415" s="252">
        <f t="shared" si="26"/>
        <v>0</v>
      </c>
      <c r="C415" s="253">
        <f>IF(($P$9-SUM($C$9:C414))&gt;0,$AA$9,0)</f>
        <v>0</v>
      </c>
      <c r="D415" s="254">
        <f>IF(($P$10-SUM($D$9:D414))&gt;0,$AA$10,0)</f>
        <v>0</v>
      </c>
      <c r="E415" s="255">
        <f>IF(P$13&gt;1,"未定",ROUND(((P$9-SUM(C$9:C414))*P$14/100)/12,0))</f>
        <v>0</v>
      </c>
      <c r="F415" s="256">
        <f t="shared" si="27"/>
        <v>0</v>
      </c>
      <c r="G415" s="270" t="s">
        <v>117</v>
      </c>
      <c r="H415" s="271">
        <f>SUM(B405:B416)</f>
        <v>0</v>
      </c>
      <c r="I415" s="257"/>
      <c r="J415" s="257"/>
      <c r="K415" s="257"/>
      <c r="L415" s="257"/>
      <c r="M415" s="258">
        <f t="shared" si="28"/>
        <v>0</v>
      </c>
      <c r="N415" s="265"/>
      <c r="X415" s="201"/>
      <c r="Y415" s="201"/>
      <c r="Z415" s="201"/>
      <c r="AA415" s="224"/>
    </row>
    <row r="416" spans="1:27" s="225" customFormat="1" ht="18" customHeight="1">
      <c r="A416" s="274">
        <f t="shared" si="29"/>
        <v>0</v>
      </c>
      <c r="B416" s="275">
        <f t="shared" si="26"/>
        <v>0</v>
      </c>
      <c r="C416" s="276">
        <f>IF(($P$9-SUM($C$9:C415))&gt;0,$AA$9,0)</f>
        <v>0</v>
      </c>
      <c r="D416" s="277">
        <f>IF(($P$10-SUM($D$9:D415))&gt;0,$AA$10,0)</f>
        <v>0</v>
      </c>
      <c r="E416" s="278">
        <f>IF(P$13&gt;1,"未定",ROUND(((P$9-SUM(C$9:C415))*P$14/100)/12,0))</f>
        <v>0</v>
      </c>
      <c r="F416" s="279">
        <f t="shared" si="27"/>
        <v>0</v>
      </c>
      <c r="G416" s="280" t="s">
        <v>119</v>
      </c>
      <c r="H416" s="281">
        <f>IF(P$13&gt;1,"未定",SUM(E405:E416))</f>
        <v>0</v>
      </c>
      <c r="I416" s="282"/>
      <c r="J416" s="282"/>
      <c r="K416" s="282"/>
      <c r="L416" s="282"/>
      <c r="M416" s="283">
        <f t="shared" si="28"/>
        <v>0</v>
      </c>
      <c r="N416" s="265"/>
      <c r="X416" s="201"/>
      <c r="Y416" s="201"/>
      <c r="Z416" s="201"/>
      <c r="AA416" s="224"/>
    </row>
    <row r="417" spans="1:27" s="225" customFormat="1" ht="18" customHeight="1">
      <c r="A417" s="239">
        <f t="shared" si="29"/>
        <v>0</v>
      </c>
      <c r="B417" s="240">
        <f t="shared" si="26"/>
        <v>0</v>
      </c>
      <c r="C417" s="241">
        <f>IF(($P$9-SUM($C$9:C416))&gt;0,$AA$9,0)</f>
        <v>0</v>
      </c>
      <c r="D417" s="242">
        <f>IF(($P$10-SUM($D$9:D416))&gt;0,$AA$10,0)</f>
        <v>0</v>
      </c>
      <c r="E417" s="243">
        <f>IF(P$13&gt;1,"未定",ROUND(((P$9-SUM(C$9:C416))*P$14/100)/12,0))</f>
        <v>0</v>
      </c>
      <c r="F417" s="244">
        <f t="shared" si="27"/>
        <v>0</v>
      </c>
      <c r="G417" s="616" t="s">
        <v>33</v>
      </c>
      <c r="H417" s="617"/>
      <c r="I417" s="245"/>
      <c r="J417" s="245"/>
      <c r="K417" s="245"/>
      <c r="L417" s="245"/>
      <c r="M417" s="247">
        <f t="shared" si="28"/>
        <v>0</v>
      </c>
      <c r="N417" s="265"/>
      <c r="X417" s="201"/>
      <c r="Y417" s="201"/>
      <c r="Z417" s="201"/>
      <c r="AA417" s="224"/>
    </row>
    <row r="418" spans="1:27" s="225" customFormat="1" ht="18" customHeight="1">
      <c r="A418" s="251">
        <f t="shared" si="29"/>
        <v>0</v>
      </c>
      <c r="B418" s="252">
        <f t="shared" si="26"/>
        <v>0</v>
      </c>
      <c r="C418" s="253">
        <f>IF(($P$9-SUM($C$9:C417))&gt;0,$AA$9,0)</f>
        <v>0</v>
      </c>
      <c r="D418" s="254">
        <f>IF(($P$10-SUM($D$9:D417))&gt;0,$AA$10,0)</f>
        <v>0</v>
      </c>
      <c r="E418" s="255">
        <f>IF(P$13&gt;1,"未定",ROUND(((P$9-SUM(C$9:C417))*P$14/100)/12,0))</f>
        <v>0</v>
      </c>
      <c r="F418" s="256">
        <f t="shared" si="27"/>
        <v>0</v>
      </c>
      <c r="G418" s="618"/>
      <c r="H418" s="619"/>
      <c r="I418" s="257"/>
      <c r="J418" s="257"/>
      <c r="K418" s="257"/>
      <c r="L418" s="257"/>
      <c r="M418" s="258">
        <f t="shared" si="28"/>
        <v>0</v>
      </c>
      <c r="N418" s="265"/>
      <c r="X418" s="201"/>
      <c r="Y418" s="201"/>
      <c r="Z418" s="201"/>
      <c r="AA418" s="224"/>
    </row>
    <row r="419" spans="1:27" s="225" customFormat="1" ht="18" customHeight="1">
      <c r="A419" s="251">
        <f t="shared" si="29"/>
        <v>0</v>
      </c>
      <c r="B419" s="252">
        <f t="shared" si="26"/>
        <v>0</v>
      </c>
      <c r="C419" s="253">
        <f>IF(($P$9-SUM($C$9:C418))&gt;0,$AA$9,0)</f>
        <v>0</v>
      </c>
      <c r="D419" s="254">
        <f>IF(($P$10-SUM($D$9:D418))&gt;0,$AA$10,0)</f>
        <v>0</v>
      </c>
      <c r="E419" s="255">
        <f>IF(P$13&gt;1,"未定",ROUND(((P$9-SUM(C$9:C418))*P$14/100)/12,0))</f>
        <v>0</v>
      </c>
      <c r="F419" s="256">
        <f t="shared" si="27"/>
        <v>0</v>
      </c>
      <c r="G419" s="618"/>
      <c r="H419" s="619"/>
      <c r="I419" s="257"/>
      <c r="J419" s="257"/>
      <c r="K419" s="257"/>
      <c r="L419" s="257"/>
      <c r="M419" s="258">
        <f t="shared" si="28"/>
        <v>0</v>
      </c>
      <c r="N419" s="265"/>
      <c r="X419" s="201"/>
      <c r="Y419" s="201"/>
      <c r="Z419" s="201"/>
      <c r="AA419" s="224"/>
    </row>
    <row r="420" spans="1:27" s="225" customFormat="1" ht="18" customHeight="1">
      <c r="A420" s="251">
        <f t="shared" si="29"/>
        <v>0</v>
      </c>
      <c r="B420" s="252">
        <f t="shared" si="26"/>
        <v>0</v>
      </c>
      <c r="C420" s="253">
        <f>IF(($P$9-SUM($C$9:C419))&gt;0,$AA$9,0)</f>
        <v>0</v>
      </c>
      <c r="D420" s="254">
        <f>IF(($P$10-SUM($D$9:D419))&gt;0,$AA$10,0)</f>
        <v>0</v>
      </c>
      <c r="E420" s="255">
        <f>IF(P$13&gt;1,"未定",ROUND(((P$9-SUM(C$9:C419))*P$14/100)/12,0))</f>
        <v>0</v>
      </c>
      <c r="F420" s="256">
        <f t="shared" si="27"/>
        <v>0</v>
      </c>
      <c r="G420" s="618"/>
      <c r="H420" s="619"/>
      <c r="I420" s="257"/>
      <c r="J420" s="257"/>
      <c r="K420" s="257"/>
      <c r="L420" s="257"/>
      <c r="M420" s="258">
        <f t="shared" si="28"/>
        <v>0</v>
      </c>
      <c r="N420" s="265"/>
      <c r="X420" s="201"/>
      <c r="Y420" s="201"/>
      <c r="Z420" s="201"/>
      <c r="AA420" s="224"/>
    </row>
    <row r="421" spans="1:27" s="225" customFormat="1" ht="18" customHeight="1">
      <c r="A421" s="251">
        <f t="shared" si="29"/>
        <v>0</v>
      </c>
      <c r="B421" s="252">
        <f t="shared" si="26"/>
        <v>0</v>
      </c>
      <c r="C421" s="253">
        <f>IF(($P$9-SUM($C$9:C420))&gt;0,$AA$9,0)</f>
        <v>0</v>
      </c>
      <c r="D421" s="254">
        <f>IF(($P$10-SUM($D$9:D420))&gt;0,$AA$10,0)</f>
        <v>0</v>
      </c>
      <c r="E421" s="255">
        <f>IF(P$13&gt;1,"未定",ROUND(((P$9-SUM(C$9:C420))*P$14/100)/12,0))</f>
        <v>0</v>
      </c>
      <c r="F421" s="256">
        <f t="shared" si="27"/>
        <v>0</v>
      </c>
      <c r="G421" s="618"/>
      <c r="H421" s="619"/>
      <c r="I421" s="257"/>
      <c r="J421" s="257"/>
      <c r="K421" s="257"/>
      <c r="L421" s="257"/>
      <c r="M421" s="258">
        <f t="shared" si="28"/>
        <v>0</v>
      </c>
      <c r="N421" s="265"/>
      <c r="X421" s="201"/>
      <c r="Y421" s="201"/>
      <c r="Z421" s="201"/>
      <c r="AA421" s="224"/>
    </row>
    <row r="422" spans="1:27" s="225" customFormat="1" ht="18" customHeight="1">
      <c r="A422" s="251">
        <f t="shared" si="29"/>
        <v>0</v>
      </c>
      <c r="B422" s="252">
        <f t="shared" si="26"/>
        <v>0</v>
      </c>
      <c r="C422" s="253">
        <f>IF(($P$9-SUM($C$9:C421))&gt;0,$AA$9,0)</f>
        <v>0</v>
      </c>
      <c r="D422" s="254">
        <f>IF(($P$10-SUM($D$9:D421))&gt;0,$AA$10,0)</f>
        <v>0</v>
      </c>
      <c r="E422" s="255">
        <f>IF(P$13&gt;1,"未定",ROUND(((P$9-SUM(C$9:C421))*P$14/100)/12,0))</f>
        <v>0</v>
      </c>
      <c r="F422" s="256">
        <f t="shared" si="27"/>
        <v>0</v>
      </c>
      <c r="G422" s="618"/>
      <c r="H422" s="619"/>
      <c r="I422" s="257"/>
      <c r="J422" s="257"/>
      <c r="K422" s="257"/>
      <c r="L422" s="257"/>
      <c r="M422" s="258">
        <f t="shared" si="28"/>
        <v>0</v>
      </c>
      <c r="N422" s="265"/>
      <c r="X422" s="201"/>
      <c r="Y422" s="201"/>
      <c r="Z422" s="201"/>
      <c r="AA422" s="224"/>
    </row>
    <row r="423" spans="1:27" s="225" customFormat="1" ht="18" customHeight="1">
      <c r="A423" s="251">
        <f t="shared" si="29"/>
        <v>0</v>
      </c>
      <c r="B423" s="252">
        <f t="shared" si="26"/>
        <v>0</v>
      </c>
      <c r="C423" s="253">
        <f>IF(($P$9-SUM($C$9:C422))&gt;0,$AA$9,0)</f>
        <v>0</v>
      </c>
      <c r="D423" s="254">
        <f>IF(($P$10-SUM($D$9:D422))&gt;0,$AA$10,0)</f>
        <v>0</v>
      </c>
      <c r="E423" s="255">
        <f>IF(P$13&gt;1,"未定",ROUND(((P$9-SUM(C$9:C422))*P$14/100)/12,0))</f>
        <v>0</v>
      </c>
      <c r="F423" s="256">
        <f t="shared" si="27"/>
        <v>0</v>
      </c>
      <c r="G423" s="618"/>
      <c r="H423" s="619"/>
      <c r="I423" s="257"/>
      <c r="J423" s="257"/>
      <c r="K423" s="257"/>
      <c r="L423" s="257"/>
      <c r="M423" s="258">
        <f t="shared" si="28"/>
        <v>0</v>
      </c>
      <c r="N423" s="265"/>
      <c r="X423" s="201"/>
      <c r="Y423" s="201"/>
      <c r="Z423" s="201"/>
      <c r="AA423" s="224"/>
    </row>
    <row r="424" spans="1:27" s="225" customFormat="1" ht="18" customHeight="1">
      <c r="A424" s="251">
        <f t="shared" si="29"/>
        <v>0</v>
      </c>
      <c r="B424" s="252">
        <f t="shared" si="26"/>
        <v>0</v>
      </c>
      <c r="C424" s="253">
        <f>IF(($P$9-SUM($C$9:C423))&gt;0,$AA$9,0)</f>
        <v>0</v>
      </c>
      <c r="D424" s="254">
        <f>IF(($P$10-SUM($D$9:D423))&gt;0,$AA$10,0)</f>
        <v>0</v>
      </c>
      <c r="E424" s="255">
        <f>IF(P$13&gt;1,"未定",ROUND(((P$9-SUM(C$9:C423))*P$14/100)/12,0))</f>
        <v>0</v>
      </c>
      <c r="F424" s="256">
        <f t="shared" si="27"/>
        <v>0</v>
      </c>
      <c r="G424" s="618"/>
      <c r="H424" s="619"/>
      <c r="I424" s="257"/>
      <c r="J424" s="257"/>
      <c r="K424" s="257"/>
      <c r="L424" s="257"/>
      <c r="M424" s="258">
        <f t="shared" si="28"/>
        <v>0</v>
      </c>
      <c r="N424" s="265"/>
      <c r="X424" s="201"/>
      <c r="Y424" s="201"/>
      <c r="Z424" s="201"/>
      <c r="AA424" s="224"/>
    </row>
    <row r="425" spans="1:27" s="225" customFormat="1" ht="18" customHeight="1">
      <c r="A425" s="251">
        <f t="shared" si="29"/>
        <v>0</v>
      </c>
      <c r="B425" s="252">
        <f t="shared" ref="B425:B476" si="30">SUM(C425:D425)</f>
        <v>0</v>
      </c>
      <c r="C425" s="253">
        <f>IF(($P$9-SUM($C$9:C424))&gt;0,$AA$9,0)</f>
        <v>0</v>
      </c>
      <c r="D425" s="254">
        <f>IF(($P$10-SUM($D$9:D424))&gt;0,$AA$10,0)</f>
        <v>0</v>
      </c>
      <c r="E425" s="255">
        <f>IF(P$13&gt;1,"未定",ROUND(((P$9-SUM(C$9:C424))*P$14/100)/12,0))</f>
        <v>0</v>
      </c>
      <c r="F425" s="256">
        <f t="shared" si="27"/>
        <v>0</v>
      </c>
      <c r="G425" s="618"/>
      <c r="H425" s="619"/>
      <c r="I425" s="257"/>
      <c r="J425" s="257"/>
      <c r="K425" s="257"/>
      <c r="L425" s="257"/>
      <c r="M425" s="258">
        <f t="shared" si="28"/>
        <v>0</v>
      </c>
      <c r="N425" s="265"/>
      <c r="X425" s="201"/>
      <c r="Y425" s="201"/>
      <c r="Z425" s="201"/>
      <c r="AA425" s="224"/>
    </row>
    <row r="426" spans="1:27" s="225" customFormat="1" ht="18" customHeight="1">
      <c r="A426" s="251">
        <f t="shared" si="29"/>
        <v>0</v>
      </c>
      <c r="B426" s="252">
        <f t="shared" si="30"/>
        <v>0</v>
      </c>
      <c r="C426" s="253">
        <f>IF(($P$9-SUM($C$9:C425))&gt;0,$AA$9,0)</f>
        <v>0</v>
      </c>
      <c r="D426" s="254">
        <f>IF(($P$10-SUM($D$9:D425))&gt;0,$AA$10,0)</f>
        <v>0</v>
      </c>
      <c r="E426" s="255">
        <f>IF(P$13&gt;1,"未定",ROUND(((P$9-SUM(C$9:C425))*P$14/100)/12,0))</f>
        <v>0</v>
      </c>
      <c r="F426" s="256">
        <f t="shared" si="27"/>
        <v>0</v>
      </c>
      <c r="G426" s="266" t="s">
        <v>105</v>
      </c>
      <c r="H426" s="298">
        <f>IF(P$13&gt;1,"未定",SUM(F417:F428))</f>
        <v>0</v>
      </c>
      <c r="I426" s="257"/>
      <c r="J426" s="257"/>
      <c r="K426" s="257"/>
      <c r="L426" s="257"/>
      <c r="M426" s="258">
        <f t="shared" si="28"/>
        <v>0</v>
      </c>
      <c r="N426" s="265"/>
      <c r="X426" s="201"/>
      <c r="Y426" s="201"/>
      <c r="Z426" s="201"/>
      <c r="AA426" s="224"/>
    </row>
    <row r="427" spans="1:27" s="225" customFormat="1" ht="18" customHeight="1">
      <c r="A427" s="251">
        <f t="shared" si="29"/>
        <v>0</v>
      </c>
      <c r="B427" s="252">
        <f t="shared" si="30"/>
        <v>0</v>
      </c>
      <c r="C427" s="253">
        <f>IF(($P$9-SUM($C$9:C426))&gt;0,$AA$9,0)</f>
        <v>0</v>
      </c>
      <c r="D427" s="254">
        <f>IF(($P$10-SUM($D$9:D426))&gt;0,$AA$10,0)</f>
        <v>0</v>
      </c>
      <c r="E427" s="255">
        <f>IF(P$13&gt;1,"未定",ROUND(((P$9-SUM(C$9:C426))*P$14/100)/12,0))</f>
        <v>0</v>
      </c>
      <c r="F427" s="256">
        <f t="shared" si="27"/>
        <v>0</v>
      </c>
      <c r="G427" s="270" t="s">
        <v>117</v>
      </c>
      <c r="H427" s="271">
        <f>SUM(B417:B428)</f>
        <v>0</v>
      </c>
      <c r="I427" s="257"/>
      <c r="J427" s="257"/>
      <c r="K427" s="257"/>
      <c r="L427" s="257"/>
      <c r="M427" s="258">
        <f t="shared" si="28"/>
        <v>0</v>
      </c>
      <c r="N427" s="265"/>
      <c r="X427" s="201"/>
      <c r="Y427" s="201"/>
      <c r="Z427" s="201"/>
      <c r="AA427" s="224"/>
    </row>
    <row r="428" spans="1:27" s="225" customFormat="1" ht="18" customHeight="1">
      <c r="A428" s="274">
        <f t="shared" si="29"/>
        <v>0</v>
      </c>
      <c r="B428" s="275">
        <f t="shared" si="30"/>
        <v>0</v>
      </c>
      <c r="C428" s="276">
        <f>IF(($P$9-SUM($C$9:C427))&gt;0,$AA$9,0)</f>
        <v>0</v>
      </c>
      <c r="D428" s="277">
        <f>IF(($P$10-SUM($D$9:D427))&gt;0,$AA$10,0)</f>
        <v>0</v>
      </c>
      <c r="E428" s="278">
        <f>IF(P$13&gt;1,"未定",ROUND(((P$9-SUM(C$9:C427))*P$14/100)/12,0))</f>
        <v>0</v>
      </c>
      <c r="F428" s="279">
        <f t="shared" si="27"/>
        <v>0</v>
      </c>
      <c r="G428" s="280" t="s">
        <v>119</v>
      </c>
      <c r="H428" s="281">
        <f>IF(P$13&gt;1,"未定",SUM(E417:E428))</f>
        <v>0</v>
      </c>
      <c r="I428" s="282"/>
      <c r="J428" s="282"/>
      <c r="K428" s="282"/>
      <c r="L428" s="282"/>
      <c r="M428" s="283">
        <f t="shared" si="28"/>
        <v>0</v>
      </c>
      <c r="N428" s="265"/>
      <c r="X428" s="201"/>
      <c r="Y428" s="201"/>
      <c r="Z428" s="201"/>
      <c r="AA428" s="224"/>
    </row>
    <row r="429" spans="1:27" s="225" customFormat="1" ht="18" customHeight="1">
      <c r="A429" s="239">
        <f t="shared" si="29"/>
        <v>0</v>
      </c>
      <c r="B429" s="240">
        <f t="shared" si="30"/>
        <v>0</v>
      </c>
      <c r="C429" s="241">
        <f>IF(($P$9-SUM($C$9:C428))&gt;0,$AA$9,0)</f>
        <v>0</v>
      </c>
      <c r="D429" s="242">
        <f>IF(($P$10-SUM($D$9:D428))&gt;0,$AA$10,0)</f>
        <v>0</v>
      </c>
      <c r="E429" s="243">
        <f>IF(P$13&gt;1,"未定",ROUND(((P$9-SUM(C$9:C428))*P$14/100)/12,0))</f>
        <v>0</v>
      </c>
      <c r="F429" s="244">
        <f t="shared" si="27"/>
        <v>0</v>
      </c>
      <c r="G429" s="616" t="s">
        <v>34</v>
      </c>
      <c r="H429" s="617"/>
      <c r="I429" s="245"/>
      <c r="J429" s="245"/>
      <c r="K429" s="245"/>
      <c r="L429" s="245"/>
      <c r="M429" s="247">
        <f t="shared" si="28"/>
        <v>0</v>
      </c>
      <c r="N429" s="265"/>
      <c r="X429" s="201"/>
      <c r="Y429" s="201"/>
      <c r="Z429" s="201"/>
      <c r="AA429" s="224"/>
    </row>
    <row r="430" spans="1:27" s="225" customFormat="1" ht="18" customHeight="1">
      <c r="A430" s="251">
        <f t="shared" si="29"/>
        <v>0</v>
      </c>
      <c r="B430" s="252">
        <f t="shared" si="30"/>
        <v>0</v>
      </c>
      <c r="C430" s="253">
        <f>IF(($P$9-SUM($C$9:C429))&gt;0,$AA$9,0)</f>
        <v>0</v>
      </c>
      <c r="D430" s="254">
        <f>IF(($P$10-SUM($D$9:D429))&gt;0,$AA$10,0)</f>
        <v>0</v>
      </c>
      <c r="E430" s="255">
        <f>IF(P$13&gt;1,"未定",ROUND(((P$9-SUM(C$9:C429))*P$14/100)/12,0))</f>
        <v>0</v>
      </c>
      <c r="F430" s="256">
        <f t="shared" si="27"/>
        <v>0</v>
      </c>
      <c r="G430" s="618"/>
      <c r="H430" s="619"/>
      <c r="I430" s="257"/>
      <c r="J430" s="257"/>
      <c r="K430" s="257"/>
      <c r="L430" s="257"/>
      <c r="M430" s="258">
        <f t="shared" si="28"/>
        <v>0</v>
      </c>
      <c r="N430" s="265"/>
      <c r="X430" s="201"/>
      <c r="Y430" s="201"/>
      <c r="Z430" s="201"/>
      <c r="AA430" s="224"/>
    </row>
    <row r="431" spans="1:27" s="225" customFormat="1" ht="18" customHeight="1">
      <c r="A431" s="251">
        <f t="shared" si="29"/>
        <v>0</v>
      </c>
      <c r="B431" s="252">
        <f t="shared" si="30"/>
        <v>0</v>
      </c>
      <c r="C431" s="253">
        <f>IF(($P$9-SUM($C$9:C430))&gt;0,$AA$9,0)</f>
        <v>0</v>
      </c>
      <c r="D431" s="254">
        <f>IF(($P$10-SUM($D$9:D430))&gt;0,$AA$10,0)</f>
        <v>0</v>
      </c>
      <c r="E431" s="255">
        <f>IF(P$13&gt;1,"未定",ROUND(((P$9-SUM(C$9:C430))*P$14/100)/12,0))</f>
        <v>0</v>
      </c>
      <c r="F431" s="256">
        <f t="shared" si="27"/>
        <v>0</v>
      </c>
      <c r="G431" s="618"/>
      <c r="H431" s="619"/>
      <c r="I431" s="257"/>
      <c r="J431" s="257"/>
      <c r="K431" s="257"/>
      <c r="L431" s="257"/>
      <c r="M431" s="258">
        <f t="shared" si="28"/>
        <v>0</v>
      </c>
      <c r="N431" s="265"/>
      <c r="X431" s="201"/>
      <c r="Y431" s="201"/>
      <c r="Z431" s="201"/>
      <c r="AA431" s="224"/>
    </row>
    <row r="432" spans="1:27" s="225" customFormat="1" ht="18" customHeight="1">
      <c r="A432" s="251">
        <f t="shared" si="29"/>
        <v>0</v>
      </c>
      <c r="B432" s="252">
        <f t="shared" si="30"/>
        <v>0</v>
      </c>
      <c r="C432" s="253">
        <f>IF(($P$9-SUM($C$9:C431))&gt;0,$AA$9,0)</f>
        <v>0</v>
      </c>
      <c r="D432" s="254">
        <f>IF(($P$10-SUM($D$9:D431))&gt;0,$AA$10,0)</f>
        <v>0</v>
      </c>
      <c r="E432" s="255">
        <f>IF(P$13&gt;1,"未定",ROUND(((P$9-SUM(C$9:C431))*P$14/100)/12,0))</f>
        <v>0</v>
      </c>
      <c r="F432" s="256">
        <f t="shared" si="27"/>
        <v>0</v>
      </c>
      <c r="G432" s="618"/>
      <c r="H432" s="619"/>
      <c r="I432" s="257"/>
      <c r="J432" s="257"/>
      <c r="K432" s="257"/>
      <c r="L432" s="257"/>
      <c r="M432" s="258">
        <f t="shared" si="28"/>
        <v>0</v>
      </c>
      <c r="N432" s="265"/>
      <c r="X432" s="201"/>
      <c r="Y432" s="201"/>
      <c r="Z432" s="201"/>
      <c r="AA432" s="224"/>
    </row>
    <row r="433" spans="1:27" s="225" customFormat="1" ht="18" customHeight="1">
      <c r="A433" s="251">
        <f t="shared" si="29"/>
        <v>0</v>
      </c>
      <c r="B433" s="252">
        <f t="shared" si="30"/>
        <v>0</v>
      </c>
      <c r="C433" s="253">
        <f>IF(($P$9-SUM($C$9:C432))&gt;0,$AA$9,0)</f>
        <v>0</v>
      </c>
      <c r="D433" s="254">
        <f>IF(($P$10-SUM($D$9:D432))&gt;0,$AA$10,0)</f>
        <v>0</v>
      </c>
      <c r="E433" s="255">
        <f>IF(P$13&gt;1,"未定",ROUND(((P$9-SUM(C$9:C432))*P$14/100)/12,0))</f>
        <v>0</v>
      </c>
      <c r="F433" s="256">
        <f t="shared" si="27"/>
        <v>0</v>
      </c>
      <c r="G433" s="618"/>
      <c r="H433" s="619"/>
      <c r="I433" s="257"/>
      <c r="J433" s="257"/>
      <c r="K433" s="257"/>
      <c r="L433" s="257"/>
      <c r="M433" s="258">
        <f t="shared" si="28"/>
        <v>0</v>
      </c>
      <c r="N433" s="265"/>
      <c r="X433" s="201"/>
      <c r="Y433" s="201"/>
      <c r="Z433" s="201"/>
      <c r="AA433" s="224"/>
    </row>
    <row r="434" spans="1:27" s="225" customFormat="1" ht="18" customHeight="1">
      <c r="A434" s="251">
        <f t="shared" si="29"/>
        <v>0</v>
      </c>
      <c r="B434" s="252">
        <f t="shared" si="30"/>
        <v>0</v>
      </c>
      <c r="C434" s="253">
        <f>IF(($P$9-SUM($C$9:C433))&gt;0,$AA$9,0)</f>
        <v>0</v>
      </c>
      <c r="D434" s="254">
        <f>IF(($P$10-SUM($D$9:D433))&gt;0,$AA$10,0)</f>
        <v>0</v>
      </c>
      <c r="E434" s="255">
        <f>IF(P$13&gt;1,"未定",ROUND(((P$9-SUM(C$9:C433))*P$14/100)/12,0))</f>
        <v>0</v>
      </c>
      <c r="F434" s="256">
        <f t="shared" si="27"/>
        <v>0</v>
      </c>
      <c r="G434" s="618"/>
      <c r="H434" s="619"/>
      <c r="I434" s="257"/>
      <c r="J434" s="257"/>
      <c r="K434" s="257"/>
      <c r="L434" s="257"/>
      <c r="M434" s="258">
        <f t="shared" si="28"/>
        <v>0</v>
      </c>
      <c r="N434" s="265"/>
      <c r="X434" s="201"/>
      <c r="Y434" s="201"/>
      <c r="Z434" s="201"/>
      <c r="AA434" s="224"/>
    </row>
    <row r="435" spans="1:27" s="225" customFormat="1" ht="18" customHeight="1">
      <c r="A435" s="251">
        <f t="shared" si="29"/>
        <v>0</v>
      </c>
      <c r="B435" s="252">
        <f t="shared" si="30"/>
        <v>0</v>
      </c>
      <c r="C435" s="253">
        <f>IF(($P$9-SUM($C$9:C434))&gt;0,$AA$9,0)</f>
        <v>0</v>
      </c>
      <c r="D435" s="254">
        <f>IF(($P$10-SUM($D$9:D434))&gt;0,$AA$10,0)</f>
        <v>0</v>
      </c>
      <c r="E435" s="255">
        <f>IF(P$13&gt;1,"未定",ROUND(((P$9-SUM(C$9:C434))*P$14/100)/12,0))</f>
        <v>0</v>
      </c>
      <c r="F435" s="256">
        <f t="shared" si="27"/>
        <v>0</v>
      </c>
      <c r="G435" s="618"/>
      <c r="H435" s="619"/>
      <c r="I435" s="257"/>
      <c r="J435" s="257"/>
      <c r="K435" s="257"/>
      <c r="L435" s="257"/>
      <c r="M435" s="258">
        <f t="shared" si="28"/>
        <v>0</v>
      </c>
      <c r="N435" s="265"/>
      <c r="X435" s="201"/>
      <c r="Y435" s="201"/>
      <c r="Z435" s="201"/>
      <c r="AA435" s="224"/>
    </row>
    <row r="436" spans="1:27" s="225" customFormat="1" ht="18" customHeight="1">
      <c r="A436" s="251">
        <f t="shared" si="29"/>
        <v>0</v>
      </c>
      <c r="B436" s="252">
        <f t="shared" si="30"/>
        <v>0</v>
      </c>
      <c r="C436" s="253">
        <f>IF(($P$9-SUM($C$9:C435))&gt;0,$AA$9,0)</f>
        <v>0</v>
      </c>
      <c r="D436" s="254">
        <f>IF(($P$10-SUM($D$9:D435))&gt;0,$AA$10,0)</f>
        <v>0</v>
      </c>
      <c r="E436" s="255">
        <f>IF(P$13&gt;1,"未定",ROUND(((P$9-SUM(C$9:C435))*P$14/100)/12,0))</f>
        <v>0</v>
      </c>
      <c r="F436" s="256">
        <f t="shared" si="27"/>
        <v>0</v>
      </c>
      <c r="G436" s="618"/>
      <c r="H436" s="619"/>
      <c r="I436" s="257"/>
      <c r="J436" s="257"/>
      <c r="K436" s="257"/>
      <c r="L436" s="257"/>
      <c r="M436" s="258">
        <f t="shared" si="28"/>
        <v>0</v>
      </c>
      <c r="N436" s="265"/>
      <c r="X436" s="201"/>
      <c r="Y436" s="201"/>
      <c r="Z436" s="201"/>
      <c r="AA436" s="224"/>
    </row>
    <row r="437" spans="1:27" s="225" customFormat="1" ht="18" customHeight="1">
      <c r="A437" s="251">
        <f t="shared" si="29"/>
        <v>0</v>
      </c>
      <c r="B437" s="252">
        <f t="shared" si="30"/>
        <v>0</v>
      </c>
      <c r="C437" s="253">
        <f>IF(($P$9-SUM($C$9:C436))&gt;0,$AA$9,0)</f>
        <v>0</v>
      </c>
      <c r="D437" s="254">
        <f>IF(($P$10-SUM($D$9:D436))&gt;0,$AA$10,0)</f>
        <v>0</v>
      </c>
      <c r="E437" s="255">
        <f>IF(P$13&gt;1,"未定",ROUND(((P$9-SUM(C$9:C436))*P$14/100)/12,0))</f>
        <v>0</v>
      </c>
      <c r="F437" s="256">
        <f t="shared" si="27"/>
        <v>0</v>
      </c>
      <c r="G437" s="618"/>
      <c r="H437" s="619"/>
      <c r="I437" s="257"/>
      <c r="J437" s="257"/>
      <c r="K437" s="257"/>
      <c r="L437" s="257"/>
      <c r="M437" s="258">
        <f t="shared" si="28"/>
        <v>0</v>
      </c>
      <c r="N437" s="265"/>
      <c r="X437" s="201"/>
      <c r="Y437" s="201"/>
      <c r="Z437" s="201"/>
      <c r="AA437" s="224"/>
    </row>
    <row r="438" spans="1:27" s="225" customFormat="1" ht="18" customHeight="1">
      <c r="A438" s="251">
        <f t="shared" si="29"/>
        <v>0</v>
      </c>
      <c r="B438" s="252">
        <f t="shared" si="30"/>
        <v>0</v>
      </c>
      <c r="C438" s="253">
        <f>IF(($P$9-SUM($C$9:C437))&gt;0,$AA$9,0)</f>
        <v>0</v>
      </c>
      <c r="D438" s="254">
        <f>IF(($P$10-SUM($D$9:D437))&gt;0,$AA$10,0)</f>
        <v>0</v>
      </c>
      <c r="E438" s="255">
        <f>IF(P$13&gt;1,"未定",ROUND(((P$9-SUM(C$9:C437))*P$14/100)/12,0))</f>
        <v>0</v>
      </c>
      <c r="F438" s="256">
        <f t="shared" si="27"/>
        <v>0</v>
      </c>
      <c r="G438" s="266" t="s">
        <v>105</v>
      </c>
      <c r="H438" s="298">
        <f>IF(P$13&gt;1,"未定",SUM(F429:F440))</f>
        <v>0</v>
      </c>
      <c r="I438" s="257"/>
      <c r="J438" s="257"/>
      <c r="K438" s="257"/>
      <c r="L438" s="257"/>
      <c r="M438" s="258">
        <f t="shared" si="28"/>
        <v>0</v>
      </c>
      <c r="N438" s="265"/>
      <c r="X438" s="201"/>
      <c r="Y438" s="201"/>
      <c r="Z438" s="201"/>
      <c r="AA438" s="224"/>
    </row>
    <row r="439" spans="1:27" s="225" customFormat="1" ht="18" customHeight="1">
      <c r="A439" s="251">
        <f t="shared" si="29"/>
        <v>0</v>
      </c>
      <c r="B439" s="252">
        <f t="shared" si="30"/>
        <v>0</v>
      </c>
      <c r="C439" s="253">
        <f>IF(($P$9-SUM($C$9:C438))&gt;0,$AA$9,0)</f>
        <v>0</v>
      </c>
      <c r="D439" s="254">
        <f>IF(($P$10-SUM($D$9:D438))&gt;0,$AA$10,0)</f>
        <v>0</v>
      </c>
      <c r="E439" s="255">
        <f>IF(P$13&gt;1,"未定",ROUND(((P$9-SUM(C$9:C438))*P$14/100)/12,0))</f>
        <v>0</v>
      </c>
      <c r="F439" s="256">
        <f t="shared" si="27"/>
        <v>0</v>
      </c>
      <c r="G439" s="270" t="s">
        <v>117</v>
      </c>
      <c r="H439" s="271">
        <f>SUM(B429:B440)</f>
        <v>0</v>
      </c>
      <c r="I439" s="257"/>
      <c r="J439" s="257"/>
      <c r="K439" s="257"/>
      <c r="L439" s="257"/>
      <c r="M439" s="258">
        <f t="shared" si="28"/>
        <v>0</v>
      </c>
      <c r="N439" s="265"/>
      <c r="X439" s="201"/>
      <c r="Y439" s="201"/>
      <c r="Z439" s="201"/>
      <c r="AA439" s="224"/>
    </row>
    <row r="440" spans="1:27" s="225" customFormat="1" ht="18" customHeight="1">
      <c r="A440" s="274">
        <f t="shared" si="29"/>
        <v>0</v>
      </c>
      <c r="B440" s="275">
        <f t="shared" si="30"/>
        <v>0</v>
      </c>
      <c r="C440" s="276">
        <f>IF(($P$9-SUM($C$9:C439))&gt;0,$AA$9,0)</f>
        <v>0</v>
      </c>
      <c r="D440" s="277">
        <f>IF(($P$10-SUM($D$9:D439))&gt;0,$AA$10,0)</f>
        <v>0</v>
      </c>
      <c r="E440" s="278">
        <f>IF(P$13&gt;1,"未定",ROUND(((P$9-SUM(C$9:C439))*P$14/100)/12,0))</f>
        <v>0</v>
      </c>
      <c r="F440" s="279">
        <f t="shared" si="27"/>
        <v>0</v>
      </c>
      <c r="G440" s="280" t="s">
        <v>119</v>
      </c>
      <c r="H440" s="281">
        <f>IF(P$13&gt;1,"未定",SUM(E429:E440))</f>
        <v>0</v>
      </c>
      <c r="I440" s="282"/>
      <c r="J440" s="282"/>
      <c r="K440" s="282"/>
      <c r="L440" s="282"/>
      <c r="M440" s="283">
        <f t="shared" si="28"/>
        <v>0</v>
      </c>
      <c r="N440" s="265"/>
      <c r="X440" s="201"/>
      <c r="Y440" s="201"/>
      <c r="Z440" s="201"/>
      <c r="AA440" s="224"/>
    </row>
    <row r="441" spans="1:27" s="225" customFormat="1" ht="18" customHeight="1">
      <c r="A441" s="239">
        <f t="shared" si="29"/>
        <v>0</v>
      </c>
      <c r="B441" s="240">
        <f t="shared" si="30"/>
        <v>0</v>
      </c>
      <c r="C441" s="241">
        <f>IF(($P$9-SUM($C$9:C440))&gt;0,$AA$9,0)</f>
        <v>0</v>
      </c>
      <c r="D441" s="242">
        <f>IF(($P$10-SUM($D$9:D440))&gt;0,$AA$10,0)</f>
        <v>0</v>
      </c>
      <c r="E441" s="243">
        <f>IF(P$13&gt;1,"未定",ROUND(((P$9-SUM(C$9:C440))*P$14/100)/12,0))</f>
        <v>0</v>
      </c>
      <c r="F441" s="244">
        <f t="shared" si="27"/>
        <v>0</v>
      </c>
      <c r="G441" s="616" t="s">
        <v>35</v>
      </c>
      <c r="H441" s="617"/>
      <c r="I441" s="245"/>
      <c r="J441" s="245"/>
      <c r="K441" s="245"/>
      <c r="L441" s="245"/>
      <c r="M441" s="247">
        <f t="shared" si="28"/>
        <v>0</v>
      </c>
      <c r="N441" s="265"/>
      <c r="X441" s="201"/>
      <c r="Y441" s="201"/>
      <c r="Z441" s="201"/>
      <c r="AA441" s="224"/>
    </row>
    <row r="442" spans="1:27" s="225" customFormat="1" ht="18" customHeight="1">
      <c r="A442" s="251">
        <f t="shared" si="29"/>
        <v>0</v>
      </c>
      <c r="B442" s="252">
        <f t="shared" si="30"/>
        <v>0</v>
      </c>
      <c r="C442" s="253">
        <f>IF(($P$9-SUM($C$9:C441))&gt;0,$AA$9,0)</f>
        <v>0</v>
      </c>
      <c r="D442" s="254">
        <f>IF(($P$10-SUM($D$9:D441))&gt;0,$AA$10,0)</f>
        <v>0</v>
      </c>
      <c r="E442" s="255">
        <f>IF(P$13&gt;1,"未定",ROUND(((P$9-SUM(C$9:C441))*P$14/100)/12,0))</f>
        <v>0</v>
      </c>
      <c r="F442" s="256">
        <f t="shared" si="27"/>
        <v>0</v>
      </c>
      <c r="G442" s="618"/>
      <c r="H442" s="619"/>
      <c r="I442" s="257"/>
      <c r="J442" s="257"/>
      <c r="K442" s="257"/>
      <c r="L442" s="257"/>
      <c r="M442" s="258">
        <f t="shared" si="28"/>
        <v>0</v>
      </c>
      <c r="N442" s="265"/>
      <c r="X442" s="201"/>
      <c r="Y442" s="201"/>
      <c r="Z442" s="201"/>
      <c r="AA442" s="224"/>
    </row>
    <row r="443" spans="1:27" s="225" customFormat="1" ht="18" customHeight="1">
      <c r="A443" s="251">
        <f t="shared" si="29"/>
        <v>0</v>
      </c>
      <c r="B443" s="252">
        <f t="shared" si="30"/>
        <v>0</v>
      </c>
      <c r="C443" s="253">
        <f>IF(($P$9-SUM($C$9:C442))&gt;0,$AA$9,0)</f>
        <v>0</v>
      </c>
      <c r="D443" s="254">
        <f>IF(($P$10-SUM($D$9:D442))&gt;0,$AA$10,0)</f>
        <v>0</v>
      </c>
      <c r="E443" s="255">
        <f>IF(P$13&gt;1,"未定",ROUND(((P$9-SUM(C$9:C442))*P$14/100)/12,0))</f>
        <v>0</v>
      </c>
      <c r="F443" s="256">
        <f t="shared" si="27"/>
        <v>0</v>
      </c>
      <c r="G443" s="618"/>
      <c r="H443" s="619"/>
      <c r="I443" s="257"/>
      <c r="J443" s="257"/>
      <c r="K443" s="257"/>
      <c r="L443" s="257"/>
      <c r="M443" s="258">
        <f t="shared" si="28"/>
        <v>0</v>
      </c>
      <c r="N443" s="265"/>
      <c r="X443" s="201"/>
      <c r="Y443" s="201"/>
      <c r="Z443" s="201"/>
      <c r="AA443" s="224"/>
    </row>
    <row r="444" spans="1:27" s="225" customFormat="1" ht="18" customHeight="1">
      <c r="A444" s="251">
        <f t="shared" si="29"/>
        <v>0</v>
      </c>
      <c r="B444" s="252">
        <f t="shared" si="30"/>
        <v>0</v>
      </c>
      <c r="C444" s="253">
        <f>IF(($P$9-SUM($C$9:C443))&gt;0,$AA$9,0)</f>
        <v>0</v>
      </c>
      <c r="D444" s="254">
        <f>IF(($P$10-SUM($D$9:D443))&gt;0,$AA$10,0)</f>
        <v>0</v>
      </c>
      <c r="E444" s="255">
        <f>IF(P$13&gt;1,"未定",ROUND(((P$9-SUM(C$9:C443))*P$14/100)/12,0))</f>
        <v>0</v>
      </c>
      <c r="F444" s="256">
        <f t="shared" si="27"/>
        <v>0</v>
      </c>
      <c r="G444" s="618"/>
      <c r="H444" s="619"/>
      <c r="I444" s="257"/>
      <c r="J444" s="257"/>
      <c r="K444" s="257"/>
      <c r="L444" s="257"/>
      <c r="M444" s="258">
        <f t="shared" si="28"/>
        <v>0</v>
      </c>
      <c r="N444" s="265"/>
      <c r="X444" s="201"/>
      <c r="Y444" s="201"/>
      <c r="Z444" s="201"/>
      <c r="AA444" s="224"/>
    </row>
    <row r="445" spans="1:27" s="225" customFormat="1" ht="18" customHeight="1">
      <c r="A445" s="251">
        <f t="shared" si="29"/>
        <v>0</v>
      </c>
      <c r="B445" s="252">
        <f t="shared" si="30"/>
        <v>0</v>
      </c>
      <c r="C445" s="253">
        <f>IF(($P$9-SUM($C$9:C444))&gt;0,$AA$9,0)</f>
        <v>0</v>
      </c>
      <c r="D445" s="254">
        <f>IF(($P$10-SUM($D$9:D444))&gt;0,$AA$10,0)</f>
        <v>0</v>
      </c>
      <c r="E445" s="255">
        <f>IF(P$13&gt;1,"未定",ROUND(((P$9-SUM(C$9:C444))*P$14/100)/12,0))</f>
        <v>0</v>
      </c>
      <c r="F445" s="256">
        <f t="shared" si="27"/>
        <v>0</v>
      </c>
      <c r="G445" s="618"/>
      <c r="H445" s="619"/>
      <c r="I445" s="257"/>
      <c r="J445" s="257"/>
      <c r="K445" s="257"/>
      <c r="L445" s="257"/>
      <c r="M445" s="258">
        <f t="shared" si="28"/>
        <v>0</v>
      </c>
      <c r="N445" s="265"/>
      <c r="X445" s="201"/>
      <c r="Y445" s="201"/>
      <c r="Z445" s="201"/>
      <c r="AA445" s="224"/>
    </row>
    <row r="446" spans="1:27" s="225" customFormat="1" ht="18" customHeight="1">
      <c r="A446" s="251">
        <f t="shared" si="29"/>
        <v>0</v>
      </c>
      <c r="B446" s="252">
        <f t="shared" si="30"/>
        <v>0</v>
      </c>
      <c r="C446" s="253">
        <f>IF(($P$9-SUM($C$9:C445))&gt;0,$AA$9,0)</f>
        <v>0</v>
      </c>
      <c r="D446" s="254">
        <f>IF(($P$10-SUM($D$9:D445))&gt;0,$AA$10,0)</f>
        <v>0</v>
      </c>
      <c r="E446" s="255">
        <f>IF(P$13&gt;1,"未定",ROUND(((P$9-SUM(C$9:C445))*P$14/100)/12,0))</f>
        <v>0</v>
      </c>
      <c r="F446" s="256">
        <f t="shared" si="27"/>
        <v>0</v>
      </c>
      <c r="G446" s="618"/>
      <c r="H446" s="619"/>
      <c r="I446" s="257"/>
      <c r="J446" s="257"/>
      <c r="K446" s="257"/>
      <c r="L446" s="257"/>
      <c r="M446" s="258">
        <f t="shared" si="28"/>
        <v>0</v>
      </c>
      <c r="N446" s="265"/>
      <c r="X446" s="201"/>
      <c r="Y446" s="201"/>
      <c r="Z446" s="201"/>
      <c r="AA446" s="224"/>
    </row>
    <row r="447" spans="1:27" s="225" customFormat="1" ht="18" customHeight="1">
      <c r="A447" s="251">
        <f t="shared" si="29"/>
        <v>0</v>
      </c>
      <c r="B447" s="252">
        <f t="shared" si="30"/>
        <v>0</v>
      </c>
      <c r="C447" s="253">
        <f>IF(($P$9-SUM($C$9:C446))&gt;0,$AA$9,0)</f>
        <v>0</v>
      </c>
      <c r="D447" s="254">
        <f>IF(($P$10-SUM($D$9:D446))&gt;0,$AA$10,0)</f>
        <v>0</v>
      </c>
      <c r="E447" s="255">
        <f>IF(P$13&gt;1,"未定",ROUND(((P$9-SUM(C$9:C446))*P$14/100)/12,0))</f>
        <v>0</v>
      </c>
      <c r="F447" s="256">
        <f t="shared" si="27"/>
        <v>0</v>
      </c>
      <c r="G447" s="618"/>
      <c r="H447" s="619"/>
      <c r="I447" s="257"/>
      <c r="J447" s="257"/>
      <c r="K447" s="257"/>
      <c r="L447" s="257"/>
      <c r="M447" s="258">
        <f t="shared" si="28"/>
        <v>0</v>
      </c>
      <c r="N447" s="265"/>
      <c r="X447" s="201"/>
      <c r="Y447" s="201"/>
      <c r="Z447" s="201"/>
      <c r="AA447" s="224"/>
    </row>
    <row r="448" spans="1:27" s="225" customFormat="1" ht="18" customHeight="1">
      <c r="A448" s="251">
        <f t="shared" si="29"/>
        <v>0</v>
      </c>
      <c r="B448" s="252">
        <f t="shared" si="30"/>
        <v>0</v>
      </c>
      <c r="C448" s="253">
        <f>IF(($P$9-SUM($C$9:C447))&gt;0,$AA$9,0)</f>
        <v>0</v>
      </c>
      <c r="D448" s="254">
        <f>IF(($P$10-SUM($D$9:D447))&gt;0,$AA$10,0)</f>
        <v>0</v>
      </c>
      <c r="E448" s="255">
        <f>IF(P$13&gt;1,"未定",ROUND(((P$9-SUM(C$9:C447))*P$14/100)/12,0))</f>
        <v>0</v>
      </c>
      <c r="F448" s="256">
        <f t="shared" si="27"/>
        <v>0</v>
      </c>
      <c r="G448" s="618"/>
      <c r="H448" s="619"/>
      <c r="I448" s="257"/>
      <c r="J448" s="257"/>
      <c r="K448" s="257"/>
      <c r="L448" s="257"/>
      <c r="M448" s="258">
        <f t="shared" si="28"/>
        <v>0</v>
      </c>
      <c r="N448" s="265"/>
      <c r="X448" s="201"/>
      <c r="Y448" s="201"/>
      <c r="Z448" s="201"/>
      <c r="AA448" s="224"/>
    </row>
    <row r="449" spans="1:27" s="225" customFormat="1" ht="18" customHeight="1">
      <c r="A449" s="251">
        <f t="shared" si="29"/>
        <v>0</v>
      </c>
      <c r="B449" s="252">
        <f t="shared" si="30"/>
        <v>0</v>
      </c>
      <c r="C449" s="253">
        <f>IF(($P$9-SUM($C$9:C448))&gt;0,$AA$9,0)</f>
        <v>0</v>
      </c>
      <c r="D449" s="254">
        <f>IF(($P$10-SUM($D$9:D448))&gt;0,$AA$10,0)</f>
        <v>0</v>
      </c>
      <c r="E449" s="255">
        <f>IF(P$13&gt;1,"未定",ROUND(((P$9-SUM(C$9:C448))*P$14/100)/12,0))</f>
        <v>0</v>
      </c>
      <c r="F449" s="256">
        <f t="shared" ref="F449:F476" si="31">IF(P$13&gt;1,"未定",B449+E449)</f>
        <v>0</v>
      </c>
      <c r="G449" s="618"/>
      <c r="H449" s="619"/>
      <c r="I449" s="257"/>
      <c r="J449" s="257"/>
      <c r="K449" s="257"/>
      <c r="L449" s="257"/>
      <c r="M449" s="258">
        <f t="shared" si="28"/>
        <v>0</v>
      </c>
      <c r="N449" s="265"/>
      <c r="X449" s="201"/>
      <c r="Y449" s="201"/>
      <c r="Z449" s="201"/>
      <c r="AA449" s="224"/>
    </row>
    <row r="450" spans="1:27" s="225" customFormat="1" ht="18" customHeight="1">
      <c r="A450" s="251">
        <f t="shared" si="29"/>
        <v>0</v>
      </c>
      <c r="B450" s="252">
        <f t="shared" si="30"/>
        <v>0</v>
      </c>
      <c r="C450" s="253">
        <f>IF(($P$9-SUM($C$9:C449))&gt;0,$AA$9,0)</f>
        <v>0</v>
      </c>
      <c r="D450" s="254">
        <f>IF(($P$10-SUM($D$9:D449))&gt;0,$AA$10,0)</f>
        <v>0</v>
      </c>
      <c r="E450" s="255">
        <f>IF(P$13&gt;1,"未定",ROUND(((P$9-SUM(C$9:C449))*P$14/100)/12,0))</f>
        <v>0</v>
      </c>
      <c r="F450" s="256">
        <f t="shared" si="31"/>
        <v>0</v>
      </c>
      <c r="G450" s="266" t="s">
        <v>105</v>
      </c>
      <c r="H450" s="298">
        <f>IF(P$13&gt;1,"未定",SUM(F441:F452))</f>
        <v>0</v>
      </c>
      <c r="I450" s="257"/>
      <c r="J450" s="257"/>
      <c r="K450" s="257"/>
      <c r="L450" s="257"/>
      <c r="M450" s="258">
        <f t="shared" si="28"/>
        <v>0</v>
      </c>
      <c r="N450" s="265"/>
      <c r="X450" s="201"/>
      <c r="Y450" s="201"/>
      <c r="Z450" s="201"/>
      <c r="AA450" s="224"/>
    </row>
    <row r="451" spans="1:27" s="225" customFormat="1" ht="18" customHeight="1">
      <c r="A451" s="251">
        <f t="shared" si="29"/>
        <v>0</v>
      </c>
      <c r="B451" s="252">
        <f t="shared" si="30"/>
        <v>0</v>
      </c>
      <c r="C451" s="253">
        <f>IF(($P$9-SUM($C$9:C450))&gt;0,$AA$9,0)</f>
        <v>0</v>
      </c>
      <c r="D451" s="254">
        <f>IF(($P$10-SUM($D$9:D450))&gt;0,$AA$10,0)</f>
        <v>0</v>
      </c>
      <c r="E451" s="255">
        <f>IF(P$13&gt;1,"未定",ROUND(((P$9-SUM(C$9:C450))*P$14/100)/12,0))</f>
        <v>0</v>
      </c>
      <c r="F451" s="256">
        <f t="shared" si="31"/>
        <v>0</v>
      </c>
      <c r="G451" s="270" t="s">
        <v>117</v>
      </c>
      <c r="H451" s="271">
        <f>SUM(B441:B452)</f>
        <v>0</v>
      </c>
      <c r="I451" s="257"/>
      <c r="J451" s="257"/>
      <c r="K451" s="257"/>
      <c r="L451" s="257"/>
      <c r="M451" s="258">
        <f t="shared" si="28"/>
        <v>0</v>
      </c>
      <c r="N451" s="265"/>
      <c r="X451" s="201"/>
      <c r="Y451" s="201"/>
      <c r="Z451" s="201"/>
      <c r="AA451" s="224"/>
    </row>
    <row r="452" spans="1:27" s="225" customFormat="1" ht="18" customHeight="1">
      <c r="A452" s="274">
        <f t="shared" si="29"/>
        <v>0</v>
      </c>
      <c r="B452" s="275">
        <f t="shared" si="30"/>
        <v>0</v>
      </c>
      <c r="C452" s="276">
        <f>IF(($P$9-SUM($C$9:C451))&gt;0,$AA$9,0)</f>
        <v>0</v>
      </c>
      <c r="D452" s="277">
        <f>IF(($P$10-SUM($D$9:D451))&gt;0,$AA$10,0)</f>
        <v>0</v>
      </c>
      <c r="E452" s="278">
        <f>IF(P$13&gt;1,"未定",ROUND(((P$9-SUM(C$9:C451))*P$14/100)/12,0))</f>
        <v>0</v>
      </c>
      <c r="F452" s="279">
        <f t="shared" si="31"/>
        <v>0</v>
      </c>
      <c r="G452" s="280" t="s">
        <v>119</v>
      </c>
      <c r="H452" s="281">
        <f>IF(P$13&gt;1,"未定",SUM(E441:E452))</f>
        <v>0</v>
      </c>
      <c r="I452" s="282"/>
      <c r="J452" s="282"/>
      <c r="K452" s="282"/>
      <c r="L452" s="282"/>
      <c r="M452" s="283">
        <f t="shared" si="28"/>
        <v>0</v>
      </c>
      <c r="N452" s="265"/>
      <c r="X452" s="201"/>
      <c r="Y452" s="201"/>
      <c r="Z452" s="201"/>
      <c r="AA452" s="224"/>
    </row>
    <row r="453" spans="1:27" s="225" customFormat="1" ht="18" customHeight="1">
      <c r="A453" s="239">
        <f t="shared" si="29"/>
        <v>0</v>
      </c>
      <c r="B453" s="240">
        <f t="shared" si="30"/>
        <v>0</v>
      </c>
      <c r="C453" s="241">
        <f>IF(($P$9-SUM($C$9:C452))&gt;0,$AA$9,0)</f>
        <v>0</v>
      </c>
      <c r="D453" s="242">
        <f>IF(($P$10-SUM($D$9:D452))&gt;0,$AA$10,0)</f>
        <v>0</v>
      </c>
      <c r="E453" s="243">
        <f>IF(P$13&gt;1,"未定",ROUND(((P$9-SUM(C$9:C452))*P$14/100)/12,0))</f>
        <v>0</v>
      </c>
      <c r="F453" s="244">
        <f t="shared" si="31"/>
        <v>0</v>
      </c>
      <c r="G453" s="616" t="s">
        <v>36</v>
      </c>
      <c r="H453" s="617"/>
      <c r="I453" s="245"/>
      <c r="J453" s="245"/>
      <c r="K453" s="245"/>
      <c r="L453" s="245"/>
      <c r="M453" s="247">
        <f t="shared" si="28"/>
        <v>0</v>
      </c>
      <c r="N453" s="265"/>
      <c r="X453" s="201"/>
      <c r="Y453" s="201"/>
      <c r="Z453" s="201"/>
      <c r="AA453" s="224"/>
    </row>
    <row r="454" spans="1:27" s="225" customFormat="1" ht="18" customHeight="1">
      <c r="A454" s="251">
        <f t="shared" si="29"/>
        <v>0</v>
      </c>
      <c r="B454" s="252">
        <f t="shared" si="30"/>
        <v>0</v>
      </c>
      <c r="C454" s="253">
        <f>IF(($P$9-SUM($C$9:C453))&gt;0,$AA$9,0)</f>
        <v>0</v>
      </c>
      <c r="D454" s="254">
        <f>IF(($P$10-SUM($D$9:D453))&gt;0,$AA$10,0)</f>
        <v>0</v>
      </c>
      <c r="E454" s="255">
        <f>IF(P$13&gt;1,"未定",ROUND(((P$9-SUM(C$9:C453))*P$14/100)/12,0))</f>
        <v>0</v>
      </c>
      <c r="F454" s="256">
        <f t="shared" si="31"/>
        <v>0</v>
      </c>
      <c r="G454" s="618"/>
      <c r="H454" s="619"/>
      <c r="I454" s="257"/>
      <c r="J454" s="257"/>
      <c r="K454" s="257"/>
      <c r="L454" s="257"/>
      <c r="M454" s="258">
        <f t="shared" si="28"/>
        <v>0</v>
      </c>
      <c r="N454" s="265"/>
      <c r="X454" s="201"/>
      <c r="Y454" s="201"/>
      <c r="Z454" s="201"/>
      <c r="AA454" s="224"/>
    </row>
    <row r="455" spans="1:27" s="225" customFormat="1" ht="18" customHeight="1">
      <c r="A455" s="251">
        <f t="shared" si="29"/>
        <v>0</v>
      </c>
      <c r="B455" s="252">
        <f t="shared" si="30"/>
        <v>0</v>
      </c>
      <c r="C455" s="253">
        <f>IF(($P$9-SUM($C$9:C454))&gt;0,$AA$9,0)</f>
        <v>0</v>
      </c>
      <c r="D455" s="254">
        <f>IF(($P$10-SUM($D$9:D454))&gt;0,$AA$10,0)</f>
        <v>0</v>
      </c>
      <c r="E455" s="255">
        <f>IF(P$13&gt;1,"未定",ROUND(((P$9-SUM(C$9:C454))*P$14/100)/12,0))</f>
        <v>0</v>
      </c>
      <c r="F455" s="256">
        <f t="shared" si="31"/>
        <v>0</v>
      </c>
      <c r="G455" s="618"/>
      <c r="H455" s="619"/>
      <c r="I455" s="257"/>
      <c r="J455" s="257"/>
      <c r="K455" s="257"/>
      <c r="L455" s="257"/>
      <c r="M455" s="258">
        <f t="shared" si="28"/>
        <v>0</v>
      </c>
      <c r="N455" s="265"/>
      <c r="X455" s="201"/>
      <c r="Y455" s="201"/>
      <c r="Z455" s="201"/>
      <c r="AA455" s="224"/>
    </row>
    <row r="456" spans="1:27" s="225" customFormat="1" ht="18" customHeight="1">
      <c r="A456" s="251">
        <f t="shared" si="29"/>
        <v>0</v>
      </c>
      <c r="B456" s="252">
        <f t="shared" si="30"/>
        <v>0</v>
      </c>
      <c r="C456" s="253">
        <f>IF(($P$9-SUM($C$9:C455))&gt;0,$AA$9,0)</f>
        <v>0</v>
      </c>
      <c r="D456" s="254">
        <f>IF(($P$10-SUM($D$9:D455))&gt;0,$AA$10,0)</f>
        <v>0</v>
      </c>
      <c r="E456" s="255">
        <f>IF(P$13&gt;1,"未定",ROUND(((P$9-SUM(C$9:C455))*P$14/100)/12,0))</f>
        <v>0</v>
      </c>
      <c r="F456" s="256">
        <f t="shared" si="31"/>
        <v>0</v>
      </c>
      <c r="G456" s="618"/>
      <c r="H456" s="619"/>
      <c r="I456" s="257"/>
      <c r="J456" s="257"/>
      <c r="K456" s="257"/>
      <c r="L456" s="257"/>
      <c r="M456" s="258">
        <f t="shared" si="28"/>
        <v>0</v>
      </c>
      <c r="N456" s="265"/>
      <c r="X456" s="201"/>
      <c r="Y456" s="201"/>
      <c r="Z456" s="201"/>
      <c r="AA456" s="224"/>
    </row>
    <row r="457" spans="1:27" s="225" customFormat="1" ht="18" customHeight="1">
      <c r="A457" s="251">
        <f t="shared" si="29"/>
        <v>0</v>
      </c>
      <c r="B457" s="252">
        <f t="shared" si="30"/>
        <v>0</v>
      </c>
      <c r="C457" s="253">
        <f>IF(($P$9-SUM($C$9:C456))&gt;0,$AA$9,0)</f>
        <v>0</v>
      </c>
      <c r="D457" s="254">
        <f>IF(($P$10-SUM($D$9:D456))&gt;0,$AA$10,0)</f>
        <v>0</v>
      </c>
      <c r="E457" s="255">
        <f>IF(P$13&gt;1,"未定",ROUND(((P$9-SUM(C$9:C456))*P$14/100)/12,0))</f>
        <v>0</v>
      </c>
      <c r="F457" s="256">
        <f t="shared" si="31"/>
        <v>0</v>
      </c>
      <c r="G457" s="618"/>
      <c r="H457" s="619"/>
      <c r="I457" s="257"/>
      <c r="J457" s="257"/>
      <c r="K457" s="257"/>
      <c r="L457" s="257"/>
      <c r="M457" s="258">
        <f t="shared" ref="M457:M475" si="32">SUM(I457:L457)</f>
        <v>0</v>
      </c>
      <c r="N457" s="265"/>
      <c r="X457" s="201"/>
      <c r="Y457" s="201"/>
      <c r="Z457" s="201"/>
      <c r="AA457" s="224"/>
    </row>
    <row r="458" spans="1:27" s="225" customFormat="1" ht="18" customHeight="1">
      <c r="A458" s="251">
        <f t="shared" ref="A458:A476" si="33">IF(F458&gt;0,A457+1,0)</f>
        <v>0</v>
      </c>
      <c r="B458" s="252">
        <f t="shared" si="30"/>
        <v>0</v>
      </c>
      <c r="C458" s="253">
        <f>IF(($P$9-SUM($C$9:C457))&gt;0,$AA$9,0)</f>
        <v>0</v>
      </c>
      <c r="D458" s="254">
        <f>IF(($P$10-SUM($D$9:D457))&gt;0,$AA$10,0)</f>
        <v>0</v>
      </c>
      <c r="E458" s="255">
        <f>IF(P$13&gt;1,"未定",ROUND(((P$9-SUM(C$9:C457))*P$14/100)/12,0))</f>
        <v>0</v>
      </c>
      <c r="F458" s="256">
        <f t="shared" si="31"/>
        <v>0</v>
      </c>
      <c r="G458" s="618"/>
      <c r="H458" s="619"/>
      <c r="I458" s="257"/>
      <c r="J458" s="257"/>
      <c r="K458" s="257"/>
      <c r="L458" s="257"/>
      <c r="M458" s="258">
        <f t="shared" si="32"/>
        <v>0</v>
      </c>
      <c r="N458" s="265"/>
      <c r="X458" s="201"/>
      <c r="Y458" s="201"/>
      <c r="Z458" s="201"/>
      <c r="AA458" s="224"/>
    </row>
    <row r="459" spans="1:27" s="225" customFormat="1" ht="18" customHeight="1">
      <c r="A459" s="251">
        <f t="shared" si="33"/>
        <v>0</v>
      </c>
      <c r="B459" s="252">
        <f t="shared" si="30"/>
        <v>0</v>
      </c>
      <c r="C459" s="253">
        <f>IF(($P$9-SUM($C$9:C458))&gt;0,$AA$9,0)</f>
        <v>0</v>
      </c>
      <c r="D459" s="254">
        <f>IF(($P$10-SUM($D$9:D458))&gt;0,$AA$10,0)</f>
        <v>0</v>
      </c>
      <c r="E459" s="255">
        <f>IF(P$13&gt;1,"未定",ROUND(((P$9-SUM(C$9:C458))*P$14/100)/12,0))</f>
        <v>0</v>
      </c>
      <c r="F459" s="256">
        <f t="shared" si="31"/>
        <v>0</v>
      </c>
      <c r="G459" s="618"/>
      <c r="H459" s="619"/>
      <c r="I459" s="257"/>
      <c r="J459" s="257"/>
      <c r="K459" s="257"/>
      <c r="L459" s="257"/>
      <c r="M459" s="258">
        <f t="shared" si="32"/>
        <v>0</v>
      </c>
      <c r="N459" s="265"/>
      <c r="X459" s="201"/>
      <c r="Y459" s="201"/>
      <c r="Z459" s="201"/>
      <c r="AA459" s="224"/>
    </row>
    <row r="460" spans="1:27" s="225" customFormat="1" ht="18" customHeight="1">
      <c r="A460" s="251">
        <f t="shared" si="33"/>
        <v>0</v>
      </c>
      <c r="B460" s="252">
        <f t="shared" si="30"/>
        <v>0</v>
      </c>
      <c r="C460" s="253">
        <f>IF(($P$9-SUM($C$9:C459))&gt;0,$AA$9,0)</f>
        <v>0</v>
      </c>
      <c r="D460" s="254">
        <f>IF(($P$10-SUM($D$9:D459))&gt;0,$AA$10,0)</f>
        <v>0</v>
      </c>
      <c r="E460" s="255">
        <f>IF(P$13&gt;1,"未定",ROUND(((P$9-SUM(C$9:C459))*P$14/100)/12,0))</f>
        <v>0</v>
      </c>
      <c r="F460" s="256">
        <f t="shared" si="31"/>
        <v>0</v>
      </c>
      <c r="G460" s="618"/>
      <c r="H460" s="619"/>
      <c r="I460" s="257"/>
      <c r="J460" s="257"/>
      <c r="K460" s="257"/>
      <c r="L460" s="257"/>
      <c r="M460" s="258">
        <f t="shared" si="32"/>
        <v>0</v>
      </c>
      <c r="N460" s="265"/>
      <c r="X460" s="201"/>
      <c r="Y460" s="201"/>
      <c r="Z460" s="201"/>
      <c r="AA460" s="224"/>
    </row>
    <row r="461" spans="1:27" s="225" customFormat="1" ht="18" customHeight="1">
      <c r="A461" s="251">
        <f t="shared" si="33"/>
        <v>0</v>
      </c>
      <c r="B461" s="252">
        <f t="shared" si="30"/>
        <v>0</v>
      </c>
      <c r="C461" s="253">
        <f>IF(($P$9-SUM($C$9:C460))&gt;0,$AA$9,0)</f>
        <v>0</v>
      </c>
      <c r="D461" s="254">
        <f>IF(($P$10-SUM($D$9:D460))&gt;0,$AA$10,0)</f>
        <v>0</v>
      </c>
      <c r="E461" s="255">
        <f>IF(P$13&gt;1,"未定",ROUND(((P$9-SUM(C$9:C460))*P$14/100)/12,0))</f>
        <v>0</v>
      </c>
      <c r="F461" s="256">
        <f t="shared" si="31"/>
        <v>0</v>
      </c>
      <c r="G461" s="618"/>
      <c r="H461" s="619"/>
      <c r="I461" s="257"/>
      <c r="J461" s="257"/>
      <c r="K461" s="257"/>
      <c r="L461" s="257"/>
      <c r="M461" s="258">
        <f t="shared" si="32"/>
        <v>0</v>
      </c>
      <c r="N461" s="265"/>
      <c r="X461" s="201"/>
      <c r="Y461" s="201"/>
      <c r="Z461" s="201"/>
      <c r="AA461" s="224"/>
    </row>
    <row r="462" spans="1:27" s="225" customFormat="1" ht="18" customHeight="1">
      <c r="A462" s="251">
        <f t="shared" si="33"/>
        <v>0</v>
      </c>
      <c r="B462" s="252">
        <f t="shared" si="30"/>
        <v>0</v>
      </c>
      <c r="C462" s="253">
        <f>IF(($P$9-SUM($C$9:C461))&gt;0,$AA$9,0)</f>
        <v>0</v>
      </c>
      <c r="D462" s="254">
        <f>IF(($P$10-SUM($D$9:D461))&gt;0,$AA$10,0)</f>
        <v>0</v>
      </c>
      <c r="E462" s="255">
        <f>IF(P$13&gt;1,"未定",ROUND(((P$9-SUM(C$9:C461))*P$14/100)/12,0))</f>
        <v>0</v>
      </c>
      <c r="F462" s="256">
        <f t="shared" si="31"/>
        <v>0</v>
      </c>
      <c r="G462" s="266" t="s">
        <v>105</v>
      </c>
      <c r="H462" s="298">
        <f>IF(P$13&gt;1,"未定",SUM(F453:F464))</f>
        <v>0</v>
      </c>
      <c r="I462" s="257"/>
      <c r="J462" s="257"/>
      <c r="K462" s="257"/>
      <c r="L462" s="257"/>
      <c r="M462" s="258">
        <f t="shared" si="32"/>
        <v>0</v>
      </c>
      <c r="N462" s="265"/>
      <c r="X462" s="201"/>
      <c r="Y462" s="201"/>
      <c r="Z462" s="201"/>
      <c r="AA462" s="224"/>
    </row>
    <row r="463" spans="1:27" s="225" customFormat="1" ht="18" customHeight="1">
      <c r="A463" s="251">
        <f t="shared" si="33"/>
        <v>0</v>
      </c>
      <c r="B463" s="252">
        <f t="shared" si="30"/>
        <v>0</v>
      </c>
      <c r="C463" s="253">
        <f>IF(($P$9-SUM($C$9:C462))&gt;0,$AA$9,0)</f>
        <v>0</v>
      </c>
      <c r="D463" s="254">
        <f>IF(($P$10-SUM($D$9:D462))&gt;0,$AA$10,0)</f>
        <v>0</v>
      </c>
      <c r="E463" s="255">
        <f>IF(P$13&gt;1,"未定",ROUND(((P$9-SUM(C$9:C462))*P$14/100)/12,0))</f>
        <v>0</v>
      </c>
      <c r="F463" s="256">
        <f t="shared" si="31"/>
        <v>0</v>
      </c>
      <c r="G463" s="270" t="s">
        <v>117</v>
      </c>
      <c r="H463" s="271">
        <f>SUM(B453:B464)</f>
        <v>0</v>
      </c>
      <c r="I463" s="257"/>
      <c r="J463" s="257"/>
      <c r="K463" s="257"/>
      <c r="L463" s="257"/>
      <c r="M463" s="258">
        <f t="shared" si="32"/>
        <v>0</v>
      </c>
      <c r="N463" s="265"/>
      <c r="X463" s="201"/>
      <c r="Y463" s="201"/>
      <c r="Z463" s="201"/>
      <c r="AA463" s="224"/>
    </row>
    <row r="464" spans="1:27" s="225" customFormat="1" ht="18" customHeight="1">
      <c r="A464" s="274">
        <f t="shared" si="33"/>
        <v>0</v>
      </c>
      <c r="B464" s="275">
        <f t="shared" si="30"/>
        <v>0</v>
      </c>
      <c r="C464" s="276">
        <f>IF(($P$9-SUM($C$9:C463))&gt;0,$AA$9,0)</f>
        <v>0</v>
      </c>
      <c r="D464" s="277">
        <f>IF(($P$10-SUM($D$9:D463))&gt;0,$AA$10,0)</f>
        <v>0</v>
      </c>
      <c r="E464" s="278">
        <f>IF(P$13&gt;1,"未定",ROUND(((P$9-SUM(C$9:C463))*P$14/100)/12,0))</f>
        <v>0</v>
      </c>
      <c r="F464" s="279">
        <f t="shared" si="31"/>
        <v>0</v>
      </c>
      <c r="G464" s="280" t="s">
        <v>119</v>
      </c>
      <c r="H464" s="281">
        <f>IF(P$13&gt;1,"未定",SUM(E453:E464))</f>
        <v>0</v>
      </c>
      <c r="I464" s="282"/>
      <c r="J464" s="282"/>
      <c r="K464" s="282"/>
      <c r="L464" s="282"/>
      <c r="M464" s="283">
        <f t="shared" si="32"/>
        <v>0</v>
      </c>
      <c r="N464" s="265"/>
      <c r="X464" s="201"/>
      <c r="Y464" s="201"/>
      <c r="Z464" s="201"/>
      <c r="AA464" s="224"/>
    </row>
    <row r="465" spans="1:27" s="225" customFormat="1" ht="18" customHeight="1">
      <c r="A465" s="239">
        <f t="shared" si="33"/>
        <v>0</v>
      </c>
      <c r="B465" s="240">
        <f t="shared" si="30"/>
        <v>0</v>
      </c>
      <c r="C465" s="241">
        <f>IF(($P$9-SUM($C$9:C464))&gt;0,$AA$9,0)</f>
        <v>0</v>
      </c>
      <c r="D465" s="242">
        <f>IF(($P$10-SUM($D$9:D464))&gt;0,$AA$10,0)</f>
        <v>0</v>
      </c>
      <c r="E465" s="243">
        <f>IF(P$13&gt;1,"未定",ROUND(((P$9-SUM(C$9:C464))*P$14/100)/12,0))</f>
        <v>0</v>
      </c>
      <c r="F465" s="244">
        <f t="shared" si="31"/>
        <v>0</v>
      </c>
      <c r="G465" s="616" t="s">
        <v>37</v>
      </c>
      <c r="H465" s="617"/>
      <c r="I465" s="245"/>
      <c r="J465" s="245"/>
      <c r="K465" s="245"/>
      <c r="L465" s="245"/>
      <c r="M465" s="247">
        <f t="shared" si="32"/>
        <v>0</v>
      </c>
      <c r="N465" s="265"/>
      <c r="X465" s="201"/>
      <c r="Y465" s="201"/>
      <c r="Z465" s="201"/>
      <c r="AA465" s="224"/>
    </row>
    <row r="466" spans="1:27" s="225" customFormat="1" ht="18" customHeight="1">
      <c r="A466" s="251">
        <f t="shared" si="33"/>
        <v>0</v>
      </c>
      <c r="B466" s="252">
        <f t="shared" si="30"/>
        <v>0</v>
      </c>
      <c r="C466" s="253">
        <f>IF(($P$9-SUM($C$9:C465))&gt;0,$AA$9,0)</f>
        <v>0</v>
      </c>
      <c r="D466" s="254">
        <f>IF(($P$10-SUM($D$9:D465))&gt;0,$AA$10,0)</f>
        <v>0</v>
      </c>
      <c r="E466" s="255">
        <f>IF(P$13&gt;1,"未定",ROUND(((P$9-SUM(C$9:C465))*P$14/100)/12,0))</f>
        <v>0</v>
      </c>
      <c r="F466" s="256">
        <f t="shared" si="31"/>
        <v>0</v>
      </c>
      <c r="G466" s="618"/>
      <c r="H466" s="619"/>
      <c r="I466" s="257"/>
      <c r="J466" s="257"/>
      <c r="K466" s="257"/>
      <c r="L466" s="257"/>
      <c r="M466" s="258">
        <f t="shared" si="32"/>
        <v>0</v>
      </c>
      <c r="N466" s="265"/>
      <c r="X466" s="201"/>
      <c r="Y466" s="201"/>
      <c r="Z466" s="201"/>
      <c r="AA466" s="224"/>
    </row>
    <row r="467" spans="1:27" s="225" customFormat="1" ht="18" customHeight="1">
      <c r="A467" s="251">
        <f t="shared" si="33"/>
        <v>0</v>
      </c>
      <c r="B467" s="252">
        <f t="shared" si="30"/>
        <v>0</v>
      </c>
      <c r="C467" s="253">
        <f>IF(($P$9-SUM($C$9:C466))&gt;0,$AA$9,0)</f>
        <v>0</v>
      </c>
      <c r="D467" s="254">
        <f>IF(($P$10-SUM($D$9:D466))&gt;0,$AA$10,0)</f>
        <v>0</v>
      </c>
      <c r="E467" s="255">
        <f>IF(P$13&gt;1,"未定",ROUND(((P$9-SUM(C$9:C466))*P$14/100)/12,0))</f>
        <v>0</v>
      </c>
      <c r="F467" s="256">
        <f t="shared" si="31"/>
        <v>0</v>
      </c>
      <c r="G467" s="618"/>
      <c r="H467" s="619"/>
      <c r="I467" s="257"/>
      <c r="J467" s="257"/>
      <c r="K467" s="257"/>
      <c r="L467" s="257"/>
      <c r="M467" s="258">
        <f t="shared" si="32"/>
        <v>0</v>
      </c>
      <c r="N467" s="265"/>
      <c r="X467" s="201"/>
      <c r="Y467" s="201"/>
      <c r="Z467" s="201"/>
      <c r="AA467" s="224"/>
    </row>
    <row r="468" spans="1:27" s="225" customFormat="1" ht="18" customHeight="1">
      <c r="A468" s="251">
        <f t="shared" si="33"/>
        <v>0</v>
      </c>
      <c r="B468" s="252">
        <f t="shared" si="30"/>
        <v>0</v>
      </c>
      <c r="C468" s="253">
        <f>IF(($P$9-SUM($C$9:C467))&gt;0,$AA$9,0)</f>
        <v>0</v>
      </c>
      <c r="D468" s="254">
        <f>IF(($P$10-SUM($D$9:D467))&gt;0,$AA$10,0)</f>
        <v>0</v>
      </c>
      <c r="E468" s="255">
        <f>IF(P$13&gt;1,"未定",ROUND(((P$9-SUM(C$9:C467))*P$14/100)/12,0))</f>
        <v>0</v>
      </c>
      <c r="F468" s="256">
        <f t="shared" si="31"/>
        <v>0</v>
      </c>
      <c r="G468" s="618"/>
      <c r="H468" s="619"/>
      <c r="I468" s="257"/>
      <c r="J468" s="257"/>
      <c r="K468" s="257"/>
      <c r="L468" s="257"/>
      <c r="M468" s="258">
        <f t="shared" si="32"/>
        <v>0</v>
      </c>
      <c r="N468" s="265"/>
      <c r="X468" s="201"/>
      <c r="Y468" s="201"/>
      <c r="Z468" s="201"/>
      <c r="AA468" s="224"/>
    </row>
    <row r="469" spans="1:27" s="225" customFormat="1" ht="18" customHeight="1">
      <c r="A469" s="251">
        <f t="shared" si="33"/>
        <v>0</v>
      </c>
      <c r="B469" s="252">
        <f t="shared" si="30"/>
        <v>0</v>
      </c>
      <c r="C469" s="253">
        <f>IF(($P$9-SUM($C$9:C468))&gt;0,$AA$9,0)</f>
        <v>0</v>
      </c>
      <c r="D469" s="254">
        <f>IF(($P$10-SUM($D$9:D468))&gt;0,$AA$10,0)</f>
        <v>0</v>
      </c>
      <c r="E469" s="255">
        <f>IF(P$13&gt;1,"未定",ROUND(((P$9-SUM(C$9:C468))*P$14/100)/12,0))</f>
        <v>0</v>
      </c>
      <c r="F469" s="256">
        <f t="shared" si="31"/>
        <v>0</v>
      </c>
      <c r="G469" s="618"/>
      <c r="H469" s="619"/>
      <c r="I469" s="257"/>
      <c r="J469" s="257"/>
      <c r="K469" s="257"/>
      <c r="L469" s="257"/>
      <c r="M469" s="258">
        <f t="shared" si="32"/>
        <v>0</v>
      </c>
      <c r="N469" s="265"/>
      <c r="X469" s="201"/>
      <c r="Y469" s="201"/>
      <c r="Z469" s="201"/>
      <c r="AA469" s="224"/>
    </row>
    <row r="470" spans="1:27" s="225" customFormat="1" ht="18" customHeight="1">
      <c r="A470" s="251">
        <f t="shared" si="33"/>
        <v>0</v>
      </c>
      <c r="B470" s="252">
        <f t="shared" si="30"/>
        <v>0</v>
      </c>
      <c r="C470" s="253">
        <f>IF(($P$9-SUM($C$9:C469))&gt;0,$AA$9,0)</f>
        <v>0</v>
      </c>
      <c r="D470" s="254">
        <f>IF(($P$10-SUM($D$9:D469))&gt;0,$AA$10,0)</f>
        <v>0</v>
      </c>
      <c r="E470" s="255">
        <f>IF(P$13&gt;1,"未定",ROUND(((P$9-SUM(C$9:C469))*P$14/100)/12,0))</f>
        <v>0</v>
      </c>
      <c r="F470" s="256">
        <f t="shared" si="31"/>
        <v>0</v>
      </c>
      <c r="G470" s="618"/>
      <c r="H470" s="619"/>
      <c r="I470" s="257"/>
      <c r="J470" s="257"/>
      <c r="K470" s="257"/>
      <c r="L470" s="257"/>
      <c r="M470" s="258">
        <f t="shared" si="32"/>
        <v>0</v>
      </c>
      <c r="N470" s="265"/>
      <c r="X470" s="201"/>
      <c r="Y470" s="201"/>
      <c r="Z470" s="201"/>
      <c r="AA470" s="224"/>
    </row>
    <row r="471" spans="1:27" s="225" customFormat="1" ht="18" customHeight="1">
      <c r="A471" s="251">
        <f t="shared" si="33"/>
        <v>0</v>
      </c>
      <c r="B471" s="252">
        <f t="shared" si="30"/>
        <v>0</v>
      </c>
      <c r="C471" s="253">
        <f>IF(($P$9-SUM($C$9:C470))&gt;0,$AA$9,0)</f>
        <v>0</v>
      </c>
      <c r="D471" s="254">
        <f>IF(($P$10-SUM($D$9:D470))&gt;0,$AA$10,0)</f>
        <v>0</v>
      </c>
      <c r="E471" s="255">
        <f>IF(P$13&gt;1,"未定",ROUND(((P$9-SUM(C$9:C470))*P$14/100)/12,0))</f>
        <v>0</v>
      </c>
      <c r="F471" s="256">
        <f t="shared" si="31"/>
        <v>0</v>
      </c>
      <c r="G471" s="618"/>
      <c r="H471" s="619"/>
      <c r="I471" s="257"/>
      <c r="J471" s="257"/>
      <c r="K471" s="257"/>
      <c r="L471" s="257"/>
      <c r="M471" s="258">
        <f t="shared" si="32"/>
        <v>0</v>
      </c>
      <c r="N471" s="265"/>
      <c r="X471" s="201"/>
      <c r="Y471" s="201"/>
      <c r="Z471" s="201"/>
      <c r="AA471" s="224"/>
    </row>
    <row r="472" spans="1:27" s="225" customFormat="1" ht="18" customHeight="1">
      <c r="A472" s="251">
        <f t="shared" si="33"/>
        <v>0</v>
      </c>
      <c r="B472" s="252">
        <f t="shared" si="30"/>
        <v>0</v>
      </c>
      <c r="C472" s="253">
        <f>IF(($P$9-SUM($C$9:C471))&gt;0,$AA$9,0)</f>
        <v>0</v>
      </c>
      <c r="D472" s="254">
        <f>IF(($P$10-SUM($D$9:D471))&gt;0,$AA$10,0)</f>
        <v>0</v>
      </c>
      <c r="E472" s="255">
        <f>IF(P$13&gt;1,"未定",ROUND(((P$9-SUM(C$9:C471))*P$14/100)/12,0))</f>
        <v>0</v>
      </c>
      <c r="F472" s="256">
        <f t="shared" si="31"/>
        <v>0</v>
      </c>
      <c r="G472" s="618"/>
      <c r="H472" s="619"/>
      <c r="I472" s="257"/>
      <c r="J472" s="257"/>
      <c r="K472" s="257"/>
      <c r="L472" s="257"/>
      <c r="M472" s="258">
        <f t="shared" si="32"/>
        <v>0</v>
      </c>
      <c r="N472" s="265"/>
      <c r="X472" s="201"/>
      <c r="Y472" s="201"/>
      <c r="Z472" s="201"/>
      <c r="AA472" s="224"/>
    </row>
    <row r="473" spans="1:27" s="225" customFormat="1" ht="18" customHeight="1">
      <c r="A473" s="251">
        <f t="shared" si="33"/>
        <v>0</v>
      </c>
      <c r="B473" s="252">
        <f t="shared" si="30"/>
        <v>0</v>
      </c>
      <c r="C473" s="253">
        <f>IF(($P$9-SUM($C$9:C472))&gt;0,$AA$9,0)</f>
        <v>0</v>
      </c>
      <c r="D473" s="254">
        <f>IF(($P$10-SUM($D$9:D472))&gt;0,$AA$10,0)</f>
        <v>0</v>
      </c>
      <c r="E473" s="255">
        <f>IF(P$13&gt;1,"未定",ROUND(((P$9-SUM(C$9:C472))*P$14/100)/12,0))</f>
        <v>0</v>
      </c>
      <c r="F473" s="256">
        <f t="shared" si="31"/>
        <v>0</v>
      </c>
      <c r="G473" s="618"/>
      <c r="H473" s="619"/>
      <c r="I473" s="257"/>
      <c r="J473" s="257"/>
      <c r="K473" s="257"/>
      <c r="L473" s="257"/>
      <c r="M473" s="258">
        <f t="shared" si="32"/>
        <v>0</v>
      </c>
      <c r="N473" s="265"/>
      <c r="X473" s="201"/>
      <c r="Y473" s="201"/>
      <c r="Z473" s="201"/>
      <c r="AA473" s="224"/>
    </row>
    <row r="474" spans="1:27" s="225" customFormat="1" ht="18" customHeight="1">
      <c r="A474" s="251">
        <f t="shared" si="33"/>
        <v>0</v>
      </c>
      <c r="B474" s="252">
        <f t="shared" si="30"/>
        <v>0</v>
      </c>
      <c r="C474" s="253">
        <f>IF(($P$9-SUM($C$9:C473))&gt;0,$AA$9,0)</f>
        <v>0</v>
      </c>
      <c r="D474" s="254">
        <f>IF(($P$10-SUM($D$9:D473))&gt;0,$AA$10,0)</f>
        <v>0</v>
      </c>
      <c r="E474" s="255">
        <f>IF(P$13&gt;1,"未定",ROUND(((P$9-SUM(C$9:C473))*P$14/100)/12,0))</f>
        <v>0</v>
      </c>
      <c r="F474" s="256">
        <f t="shared" si="31"/>
        <v>0</v>
      </c>
      <c r="G474" s="266" t="s">
        <v>105</v>
      </c>
      <c r="H474" s="298">
        <f>IF(P$13&gt;1,"未定",SUM(F465:F476))</f>
        <v>0</v>
      </c>
      <c r="I474" s="257"/>
      <c r="J474" s="257"/>
      <c r="K474" s="257"/>
      <c r="L474" s="257"/>
      <c r="M474" s="258">
        <f t="shared" si="32"/>
        <v>0</v>
      </c>
      <c r="N474" s="265"/>
      <c r="X474" s="201"/>
      <c r="Y474" s="201"/>
      <c r="Z474" s="201"/>
      <c r="AA474" s="224"/>
    </row>
    <row r="475" spans="1:27" s="225" customFormat="1" ht="18" customHeight="1">
      <c r="A475" s="251">
        <f t="shared" si="33"/>
        <v>0</v>
      </c>
      <c r="B475" s="252">
        <f t="shared" si="30"/>
        <v>0</v>
      </c>
      <c r="C475" s="253">
        <f>IF(($P$9-SUM($C$9:C474))&gt;0,$AA$9,0)</f>
        <v>0</v>
      </c>
      <c r="D475" s="254">
        <f>IF(($P$10-SUM($D$9:D474))&gt;0,$AA$10,0)</f>
        <v>0</v>
      </c>
      <c r="E475" s="255">
        <f>IF(P$13&gt;1,"未定",ROUND(((P$9-SUM(C$9:C474))*P$14/100)/12,0))</f>
        <v>0</v>
      </c>
      <c r="F475" s="256">
        <f t="shared" si="31"/>
        <v>0</v>
      </c>
      <c r="G475" s="270" t="s">
        <v>117</v>
      </c>
      <c r="H475" s="271">
        <f>SUM(B465:B476)</f>
        <v>0</v>
      </c>
      <c r="I475" s="257"/>
      <c r="J475" s="257"/>
      <c r="K475" s="257"/>
      <c r="L475" s="257"/>
      <c r="M475" s="258">
        <f t="shared" si="32"/>
        <v>0</v>
      </c>
      <c r="N475" s="265"/>
      <c r="X475" s="201"/>
      <c r="Y475" s="201"/>
      <c r="Z475" s="201"/>
      <c r="AA475" s="224"/>
    </row>
    <row r="476" spans="1:27" s="225" customFormat="1" ht="18" customHeight="1">
      <c r="A476" s="274">
        <f t="shared" si="33"/>
        <v>0</v>
      </c>
      <c r="B476" s="275">
        <f t="shared" si="30"/>
        <v>0</v>
      </c>
      <c r="C476" s="276">
        <f>IF(($P$9-SUM($C$9:C475))&gt;0,$AA$9,0)</f>
        <v>0</v>
      </c>
      <c r="D476" s="277">
        <f>IF(($P$10-SUM($D$9:D475))&gt;0,$AA$10,0)</f>
        <v>0</v>
      </c>
      <c r="E476" s="278">
        <f>IF(P$13&gt;1,"未定",ROUND(((P$9-SUM(C$9:C475))*P$14/100)/12,0))</f>
        <v>0</v>
      </c>
      <c r="F476" s="279">
        <f t="shared" si="31"/>
        <v>0</v>
      </c>
      <c r="G476" s="280" t="s">
        <v>119</v>
      </c>
      <c r="H476" s="281">
        <f>IF(P$13&gt;1,"未定",SUM(E465:E476))</f>
        <v>0</v>
      </c>
      <c r="I476" s="282"/>
      <c r="J476" s="282"/>
      <c r="K476" s="282"/>
      <c r="L476" s="282"/>
      <c r="M476" s="283">
        <f>SUM(I476:L476)</f>
        <v>0</v>
      </c>
      <c r="N476" s="265"/>
      <c r="X476" s="201"/>
      <c r="Y476" s="201"/>
      <c r="Z476" s="201"/>
      <c r="AA476" s="224"/>
    </row>
    <row r="477" spans="1:27" s="225" customFormat="1" ht="18.75" customHeight="1">
      <c r="A477" s="233" t="s">
        <v>189</v>
      </c>
      <c r="B477" s="299">
        <f>SUM(B9:B476)</f>
        <v>0</v>
      </c>
      <c r="C477" s="300">
        <f>SUM(C9:C476)</f>
        <v>0</v>
      </c>
      <c r="D477" s="301">
        <f>SUM(D9:D476)</f>
        <v>0</v>
      </c>
      <c r="E477" s="302">
        <f>IF(P$13&gt;1,"未定",SUM(E9:E476))</f>
        <v>0</v>
      </c>
      <c r="F477" s="303">
        <f>IF(P13&gt;1,"未定",SUM(F9:F476))</f>
        <v>0</v>
      </c>
      <c r="G477" s="620">
        <f>IF(P13&gt;1,"未定",SUM(G478:H479))</f>
        <v>0</v>
      </c>
      <c r="H477" s="621"/>
      <c r="I477" s="304">
        <f>SUM(I9:I476)</f>
        <v>0</v>
      </c>
      <c r="J477" s="305">
        <f>SUM(J9:J476)</f>
        <v>0</v>
      </c>
      <c r="K477" s="305">
        <f>SUM(K9:K476)</f>
        <v>0</v>
      </c>
      <c r="L477" s="305">
        <f>SUM(L9:L476)</f>
        <v>0</v>
      </c>
      <c r="M477" s="305">
        <f>SUM(M9:M476)</f>
        <v>0</v>
      </c>
      <c r="N477" s="265"/>
      <c r="X477" s="201"/>
      <c r="Y477" s="201"/>
      <c r="Z477" s="201"/>
      <c r="AA477" s="224"/>
    </row>
    <row r="478" spans="1:27" s="225" customFormat="1" ht="22.5" customHeight="1">
      <c r="A478" s="604" t="s">
        <v>92</v>
      </c>
      <c r="B478" s="605"/>
      <c r="C478" s="606"/>
      <c r="D478" s="607"/>
      <c r="E478" s="612" t="s">
        <v>94</v>
      </c>
      <c r="F478" s="613"/>
      <c r="G478" s="614">
        <f>B477</f>
        <v>0</v>
      </c>
      <c r="H478" s="615"/>
      <c r="I478" s="306"/>
      <c r="J478" s="306"/>
      <c r="K478" s="306"/>
      <c r="L478" s="306"/>
      <c r="M478" s="307">
        <f>SUM(I478:L478)</f>
        <v>0</v>
      </c>
      <c r="N478" s="265"/>
      <c r="X478" s="201"/>
      <c r="Y478" s="201"/>
      <c r="Z478" s="201"/>
      <c r="AA478" s="224"/>
    </row>
    <row r="479" spans="1:27" s="225" customFormat="1" ht="22.5" customHeight="1">
      <c r="A479" s="608"/>
      <c r="B479" s="609"/>
      <c r="C479" s="610"/>
      <c r="D479" s="611"/>
      <c r="E479" s="612" t="s">
        <v>95</v>
      </c>
      <c r="F479" s="613"/>
      <c r="G479" s="614">
        <f>E477</f>
        <v>0</v>
      </c>
      <c r="H479" s="615"/>
      <c r="I479" s="306"/>
      <c r="J479" s="306"/>
      <c r="K479" s="306"/>
      <c r="L479" s="306"/>
      <c r="M479" s="308">
        <f>SUM(I479:L479)</f>
        <v>0</v>
      </c>
      <c r="N479" s="309"/>
      <c r="X479" s="201"/>
      <c r="Y479" s="201"/>
      <c r="Z479" s="201"/>
      <c r="AA479" s="224"/>
    </row>
    <row r="480" spans="1:27" ht="5.25" customHeight="1">
      <c r="O480" s="225"/>
      <c r="P480" s="225"/>
      <c r="Q480" s="225"/>
      <c r="R480" s="225"/>
      <c r="S480" s="225"/>
      <c r="T480" s="225"/>
      <c r="U480" s="225"/>
      <c r="V480" s="225"/>
    </row>
    <row r="481" spans="1:22" ht="32.25" customHeight="1">
      <c r="A481" s="311" t="s">
        <v>38</v>
      </c>
      <c r="B481" s="599" t="s">
        <v>39</v>
      </c>
      <c r="C481" s="600"/>
      <c r="D481" s="600"/>
      <c r="E481" s="600"/>
      <c r="F481" s="600"/>
      <c r="G481" s="600"/>
      <c r="H481" s="600"/>
      <c r="I481" s="600"/>
      <c r="J481" s="600"/>
      <c r="K481" s="600"/>
      <c r="L481" s="600"/>
      <c r="M481" s="600"/>
      <c r="O481" s="225"/>
      <c r="P481" s="225"/>
      <c r="Q481" s="225"/>
      <c r="R481" s="225"/>
      <c r="S481" s="225"/>
      <c r="T481" s="225"/>
      <c r="U481" s="225"/>
      <c r="V481" s="225"/>
    </row>
    <row r="482" spans="1:22">
      <c r="A482" s="219" t="s">
        <v>40</v>
      </c>
      <c r="O482" s="225"/>
      <c r="P482" s="225"/>
      <c r="Q482" s="225"/>
      <c r="R482" s="225"/>
      <c r="S482" s="225"/>
      <c r="T482" s="225"/>
      <c r="U482" s="225"/>
      <c r="V482" s="225"/>
    </row>
    <row r="483" spans="1:22">
      <c r="A483" s="219" t="s">
        <v>40</v>
      </c>
      <c r="O483" s="225"/>
      <c r="P483" s="225"/>
      <c r="Q483" s="225"/>
      <c r="R483" s="225"/>
      <c r="S483" s="225"/>
      <c r="T483" s="225"/>
      <c r="U483" s="225"/>
      <c r="V483" s="225"/>
    </row>
    <row r="484" spans="1:22">
      <c r="O484" s="225"/>
      <c r="P484" s="225"/>
      <c r="Q484" s="225"/>
      <c r="R484" s="225"/>
      <c r="S484" s="225"/>
      <c r="T484" s="225"/>
      <c r="U484" s="225"/>
      <c r="V484" s="225"/>
    </row>
    <row r="485" spans="1:22">
      <c r="O485" s="312"/>
      <c r="P485" s="225"/>
      <c r="Q485" s="225"/>
      <c r="R485" s="225"/>
      <c r="S485" s="225"/>
    </row>
    <row r="486" spans="1:22">
      <c r="O486" s="225"/>
      <c r="P486" s="225"/>
      <c r="Q486" s="225"/>
      <c r="S486" s="225"/>
    </row>
    <row r="487" spans="1:22">
      <c r="O487" s="225"/>
      <c r="P487" s="225"/>
      <c r="Q487" s="225"/>
    </row>
    <row r="488" spans="1:22">
      <c r="O488" s="225"/>
      <c r="P488" s="225"/>
      <c r="Q488" s="225"/>
    </row>
    <row r="489" spans="1:22">
      <c r="O489" s="225"/>
      <c r="P489" s="225"/>
      <c r="Q489" s="225"/>
    </row>
  </sheetData>
  <mergeCells count="76">
    <mergeCell ref="G153:H161"/>
    <mergeCell ref="G129:H137"/>
    <mergeCell ref="G273:H281"/>
    <mergeCell ref="G285:H293"/>
    <mergeCell ref="G141:H149"/>
    <mergeCell ref="G201:H209"/>
    <mergeCell ref="G165:H173"/>
    <mergeCell ref="G261:H269"/>
    <mergeCell ref="G249:H257"/>
    <mergeCell ref="G225:H233"/>
    <mergeCell ref="G237:H245"/>
    <mergeCell ref="G189:H197"/>
    <mergeCell ref="G213:H221"/>
    <mergeCell ref="P14:Q14"/>
    <mergeCell ref="G93:H101"/>
    <mergeCell ref="G33:H41"/>
    <mergeCell ref="G45:H53"/>
    <mergeCell ref="G57:H65"/>
    <mergeCell ref="G69:H77"/>
    <mergeCell ref="G81:H89"/>
    <mergeCell ref="O15:S17"/>
    <mergeCell ref="O2:W2"/>
    <mergeCell ref="P8:Q8"/>
    <mergeCell ref="P10:Q10"/>
    <mergeCell ref="P9:Q9"/>
    <mergeCell ref="O6:O7"/>
    <mergeCell ref="P6:Q7"/>
    <mergeCell ref="P5:Q5"/>
    <mergeCell ref="C2:D2"/>
    <mergeCell ref="L1:M1"/>
    <mergeCell ref="I4:M4"/>
    <mergeCell ref="A4:A8"/>
    <mergeCell ref="F5:F8"/>
    <mergeCell ref="B5:D5"/>
    <mergeCell ref="B4:H4"/>
    <mergeCell ref="B6:B8"/>
    <mergeCell ref="E6:E8"/>
    <mergeCell ref="G5:H8"/>
    <mergeCell ref="I5:I8"/>
    <mergeCell ref="J5:J8"/>
    <mergeCell ref="K5:K8"/>
    <mergeCell ref="G2:H2"/>
    <mergeCell ref="L5:L8"/>
    <mergeCell ref="M5:M8"/>
    <mergeCell ref="G405:H413"/>
    <mergeCell ref="G417:H425"/>
    <mergeCell ref="G429:H437"/>
    <mergeCell ref="P11:Q11"/>
    <mergeCell ref="P12:Q12"/>
    <mergeCell ref="P13:Q13"/>
    <mergeCell ref="G177:H185"/>
    <mergeCell ref="G345:H353"/>
    <mergeCell ref="G309:H317"/>
    <mergeCell ref="G321:H329"/>
    <mergeCell ref="G333:H341"/>
    <mergeCell ref="G9:H17"/>
    <mergeCell ref="G21:H29"/>
    <mergeCell ref="G105:H113"/>
    <mergeCell ref="G117:H125"/>
    <mergeCell ref="G297:H305"/>
    <mergeCell ref="B481:M481"/>
    <mergeCell ref="C1:K1"/>
    <mergeCell ref="A1:B1"/>
    <mergeCell ref="A478:D479"/>
    <mergeCell ref="E478:F478"/>
    <mergeCell ref="G478:H478"/>
    <mergeCell ref="E479:F479"/>
    <mergeCell ref="G479:H479"/>
    <mergeCell ref="G441:H449"/>
    <mergeCell ref="G453:H461"/>
    <mergeCell ref="G357:H365"/>
    <mergeCell ref="G369:H377"/>
    <mergeCell ref="G381:H389"/>
    <mergeCell ref="G465:H473"/>
    <mergeCell ref="G477:H477"/>
    <mergeCell ref="G393:H401"/>
  </mergeCells>
  <phoneticPr fontId="23"/>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A37"/>
  <sheetViews>
    <sheetView view="pageBreakPreview" zoomScaleNormal="100" zoomScaleSheetLayoutView="100" workbookViewId="0">
      <selection sqref="A1:B1"/>
    </sheetView>
  </sheetViews>
  <sheetFormatPr defaultRowHeight="13.5"/>
  <cols>
    <col min="1" max="2" width="6" style="152" customWidth="1"/>
    <col min="3" max="5" width="12.5" style="152" customWidth="1"/>
    <col min="6" max="10" width="11.5" style="152" customWidth="1"/>
    <col min="11" max="11" width="3.75" style="154" customWidth="1"/>
    <col min="12" max="12" width="14.375" style="154" hidden="1" customWidth="1"/>
    <col min="13" max="18" width="9" style="154" hidden="1" customWidth="1"/>
    <col min="19" max="19" width="16.125" style="155" hidden="1" customWidth="1"/>
    <col min="20" max="20" width="10.5" style="155" hidden="1" customWidth="1"/>
    <col min="21" max="21" width="16.125" style="155" hidden="1" customWidth="1"/>
    <col min="22" max="22" width="10.5" style="156" hidden="1" customWidth="1"/>
    <col min="23" max="25" width="9" style="156" hidden="1" customWidth="1"/>
    <col min="26" max="26" width="9" style="152" hidden="1" customWidth="1"/>
    <col min="27" max="16384" width="9" style="152"/>
  </cols>
  <sheetData>
    <row r="1" spans="1:27" ht="21.75" customHeight="1">
      <c r="A1" s="603" t="s">
        <v>529</v>
      </c>
      <c r="B1" s="603"/>
      <c r="I1" s="153"/>
      <c r="J1" s="153"/>
      <c r="Z1" s="156"/>
      <c r="AA1" s="156"/>
    </row>
    <row r="2" spans="1:27" ht="36.75" customHeight="1">
      <c r="A2" s="702" t="s">
        <v>245</v>
      </c>
      <c r="B2" s="702"/>
      <c r="C2" s="702"/>
      <c r="D2" s="702"/>
      <c r="E2" s="702"/>
      <c r="F2" s="702"/>
      <c r="G2" s="702"/>
      <c r="H2" s="702"/>
      <c r="I2" s="702"/>
      <c r="J2" s="702"/>
      <c r="Z2" s="156"/>
      <c r="AA2" s="156"/>
    </row>
    <row r="3" spans="1:27" ht="21.75" customHeight="1">
      <c r="A3" s="696" t="s">
        <v>159</v>
      </c>
      <c r="B3" s="697"/>
      <c r="C3" s="211"/>
      <c r="D3" s="695" t="str">
        <f>IF(C3=1,"福祉医療機構","民間金融機関（協調融資）")</f>
        <v>民間金融機関（協調融資）</v>
      </c>
      <c r="E3" s="695"/>
      <c r="F3" s="157" t="s">
        <v>191</v>
      </c>
      <c r="G3" s="693"/>
      <c r="H3" s="694"/>
      <c r="I3" s="158" t="s">
        <v>144</v>
      </c>
      <c r="J3" s="153"/>
      <c r="Z3" s="156"/>
      <c r="AA3" s="156"/>
    </row>
    <row r="4" spans="1:27" ht="21.75" customHeight="1">
      <c r="A4" s="696" t="s">
        <v>160</v>
      </c>
      <c r="B4" s="696"/>
      <c r="C4" s="211"/>
      <c r="D4" s="152" t="s">
        <v>161</v>
      </c>
      <c r="F4" s="157" t="s">
        <v>162</v>
      </c>
      <c r="G4" s="700"/>
      <c r="H4" s="701"/>
      <c r="I4" s="158" t="s">
        <v>163</v>
      </c>
      <c r="J4" s="153"/>
      <c r="Z4" s="156"/>
      <c r="AA4" s="156"/>
    </row>
    <row r="5" spans="1:27" ht="20.25" customHeight="1">
      <c r="A5" s="698" t="s">
        <v>164</v>
      </c>
      <c r="B5" s="699"/>
      <c r="C5" s="211"/>
      <c r="D5" s="152" t="s">
        <v>161</v>
      </c>
      <c r="I5" s="153"/>
      <c r="J5" s="153"/>
      <c r="Z5" s="156"/>
      <c r="AA5" s="156"/>
    </row>
    <row r="6" spans="1:27">
      <c r="I6" s="687" t="s">
        <v>62</v>
      </c>
      <c r="J6" s="687"/>
      <c r="Z6" s="156"/>
      <c r="AA6" s="156"/>
    </row>
    <row r="7" spans="1:27" ht="27" customHeight="1">
      <c r="A7" s="690" t="s">
        <v>165</v>
      </c>
      <c r="B7" s="690" t="s">
        <v>166</v>
      </c>
      <c r="C7" s="708" t="s">
        <v>89</v>
      </c>
      <c r="D7" s="685"/>
      <c r="E7" s="709"/>
      <c r="F7" s="684" t="s">
        <v>167</v>
      </c>
      <c r="G7" s="685"/>
      <c r="H7" s="685"/>
      <c r="I7" s="685"/>
      <c r="J7" s="686"/>
      <c r="L7" s="674"/>
      <c r="M7" s="674"/>
      <c r="N7" s="674"/>
      <c r="O7" s="674"/>
      <c r="P7" s="674"/>
      <c r="Q7" s="674"/>
      <c r="R7" s="674"/>
      <c r="Z7" s="156"/>
      <c r="AA7" s="156"/>
    </row>
    <row r="8" spans="1:27" ht="24" customHeight="1">
      <c r="A8" s="707"/>
      <c r="B8" s="707"/>
      <c r="C8" s="159" t="s">
        <v>90</v>
      </c>
      <c r="D8" s="690" t="s">
        <v>168</v>
      </c>
      <c r="E8" s="705" t="s">
        <v>91</v>
      </c>
      <c r="F8" s="703"/>
      <c r="G8" s="688"/>
      <c r="H8" s="688"/>
      <c r="I8" s="688"/>
      <c r="J8" s="690" t="s">
        <v>91</v>
      </c>
      <c r="K8" s="683" t="s">
        <v>169</v>
      </c>
      <c r="Z8" s="156"/>
      <c r="AA8" s="671" t="s">
        <v>170</v>
      </c>
    </row>
    <row r="9" spans="1:27" ht="35.25" customHeight="1">
      <c r="A9" s="691"/>
      <c r="B9" s="691"/>
      <c r="C9" s="160" t="s">
        <v>171</v>
      </c>
      <c r="D9" s="691"/>
      <c r="E9" s="706"/>
      <c r="F9" s="704"/>
      <c r="G9" s="689"/>
      <c r="H9" s="689"/>
      <c r="I9" s="689"/>
      <c r="J9" s="691"/>
      <c r="K9" s="683"/>
      <c r="L9" s="161" t="s">
        <v>172</v>
      </c>
      <c r="M9" s="681">
        <f>G3</f>
        <v>0</v>
      </c>
      <c r="N9" s="682"/>
      <c r="Z9" s="156"/>
      <c r="AA9" s="671"/>
    </row>
    <row r="10" spans="1:27" ht="30" customHeight="1">
      <c r="A10" s="162">
        <v>4</v>
      </c>
      <c r="B10" s="131">
        <v>1</v>
      </c>
      <c r="C10" s="187">
        <f>IF(M12&gt;0,IF($M$13&gt;12,0,T10),0)</f>
        <v>0</v>
      </c>
      <c r="D10" s="188">
        <f>ROUND(M$10*M$15/100,0)</f>
        <v>0</v>
      </c>
      <c r="E10" s="189">
        <f>IF(M10&gt;0,C10+D10,0)</f>
        <v>0</v>
      </c>
      <c r="F10" s="190"/>
      <c r="G10" s="164"/>
      <c r="H10" s="164"/>
      <c r="I10" s="164"/>
      <c r="J10" s="165">
        <f t="shared" ref="J10:J29" si="0">SUM(F10:I10)</f>
        <v>0</v>
      </c>
      <c r="K10" s="166" t="str">
        <f t="shared" ref="K10:K29" si="1">IF(E10=J10,"OK",IF(E10&gt;J10,"不足","超過"))</f>
        <v>OK</v>
      </c>
      <c r="L10" s="167" t="s">
        <v>173</v>
      </c>
      <c r="M10" s="675">
        <f>M9-M11</f>
        <v>0</v>
      </c>
      <c r="N10" s="676"/>
      <c r="O10" s="168"/>
      <c r="S10" s="155" t="s">
        <v>174</v>
      </c>
      <c r="T10" s="155" t="e">
        <f>M10-V10*($M$12-$T$12)+V10</f>
        <v>#DIV/0!</v>
      </c>
      <c r="U10" s="155" t="s">
        <v>175</v>
      </c>
      <c r="V10" s="155" t="e">
        <f>ROUNDDOWN(M10/($M$12-$T$12),-1)</f>
        <v>#DIV/0!</v>
      </c>
      <c r="Z10" s="156"/>
      <c r="AA10" s="169">
        <f t="shared" ref="AA10:AA29" si="2">IF(K10="OK",0,E10-J10)</f>
        <v>0</v>
      </c>
    </row>
    <row r="11" spans="1:27" ht="30" customHeight="1">
      <c r="A11" s="162">
        <f>A10+1</f>
        <v>5</v>
      </c>
      <c r="B11" s="131">
        <f>IF(E11&gt;0,B10+1,0)</f>
        <v>0</v>
      </c>
      <c r="C11" s="187">
        <f>IF(M12&gt;1,IF($M$13&gt;12,T10,V10),0)</f>
        <v>0</v>
      </c>
      <c r="D11" s="188">
        <f>ROUND((M$10-SUM(C$10:C10))*M$15/100,0)</f>
        <v>0</v>
      </c>
      <c r="E11" s="189">
        <f t="shared" ref="E11:E29" si="3">C11+D11</f>
        <v>0</v>
      </c>
      <c r="F11" s="190"/>
      <c r="G11" s="164"/>
      <c r="H11" s="164"/>
      <c r="I11" s="164"/>
      <c r="J11" s="165">
        <f t="shared" si="0"/>
        <v>0</v>
      </c>
      <c r="K11" s="166" t="str">
        <f t="shared" si="1"/>
        <v>OK</v>
      </c>
      <c r="L11" s="170" t="s">
        <v>176</v>
      </c>
      <c r="M11" s="677"/>
      <c r="N11" s="678"/>
      <c r="S11" s="171" t="s">
        <v>177</v>
      </c>
      <c r="T11" s="155" t="e">
        <f>M11-V11*($M$12-$T$12)+V11</f>
        <v>#DIV/0!</v>
      </c>
      <c r="U11" s="171" t="s">
        <v>178</v>
      </c>
      <c r="V11" s="155" t="e">
        <f>ROUNDDOWN(M11/($M$12-$T$12),-1)</f>
        <v>#DIV/0!</v>
      </c>
      <c r="Z11" s="156"/>
      <c r="AA11" s="169">
        <f t="shared" si="2"/>
        <v>0</v>
      </c>
    </row>
    <row r="12" spans="1:27" ht="30" customHeight="1">
      <c r="A12" s="162">
        <f t="shared" ref="A12:A29" si="4">A11+1</f>
        <v>6</v>
      </c>
      <c r="B12" s="131">
        <f>IF(E12&gt;0,B11+1,0)</f>
        <v>0</v>
      </c>
      <c r="C12" s="187">
        <f>IF(($M$10-SUM($C$10:C11))&gt;0,$V$10,0)</f>
        <v>0</v>
      </c>
      <c r="D12" s="188">
        <f>ROUND((M$10-SUM(C$10:C11))*M$15/100,0)</f>
        <v>0</v>
      </c>
      <c r="E12" s="189">
        <f t="shared" si="3"/>
        <v>0</v>
      </c>
      <c r="F12" s="190"/>
      <c r="G12" s="164"/>
      <c r="H12" s="164"/>
      <c r="I12" s="164"/>
      <c r="J12" s="165">
        <f t="shared" si="0"/>
        <v>0</v>
      </c>
      <c r="K12" s="166" t="str">
        <f t="shared" si="1"/>
        <v>OK</v>
      </c>
      <c r="L12" s="135" t="s">
        <v>160</v>
      </c>
      <c r="M12" s="679">
        <f>C4</f>
        <v>0</v>
      </c>
      <c r="N12" s="680"/>
      <c r="O12" s="154" t="s">
        <v>179</v>
      </c>
      <c r="S12" s="155" t="s">
        <v>180</v>
      </c>
      <c r="T12" s="155">
        <f>IF(M13&gt;12,1,0)</f>
        <v>0</v>
      </c>
      <c r="Z12" s="156"/>
      <c r="AA12" s="169">
        <f t="shared" si="2"/>
        <v>0</v>
      </c>
    </row>
    <row r="13" spans="1:27" ht="30" customHeight="1">
      <c r="A13" s="162">
        <f t="shared" si="4"/>
        <v>7</v>
      </c>
      <c r="B13" s="131">
        <f t="shared" ref="B13:B29" si="5">IF(E13&gt;0,B12+1,0)</f>
        <v>0</v>
      </c>
      <c r="C13" s="187">
        <f>IF(($M$10-SUM($C$10:C12))&gt;0,$V$10,0)</f>
        <v>0</v>
      </c>
      <c r="D13" s="188">
        <f>ROUND((M$10-SUM(C$10:C12))*M$15/100,0)</f>
        <v>0</v>
      </c>
      <c r="E13" s="189">
        <f t="shared" si="3"/>
        <v>0</v>
      </c>
      <c r="F13" s="190"/>
      <c r="G13" s="164"/>
      <c r="H13" s="164"/>
      <c r="I13" s="164"/>
      <c r="J13" s="165">
        <f t="shared" si="0"/>
        <v>0</v>
      </c>
      <c r="K13" s="166" t="str">
        <f t="shared" si="1"/>
        <v>OK</v>
      </c>
      <c r="L13" s="135" t="s">
        <v>181</v>
      </c>
      <c r="M13" s="679">
        <f>(C5*12)+1</f>
        <v>1</v>
      </c>
      <c r="N13" s="680"/>
      <c r="O13" s="154" t="s">
        <v>182</v>
      </c>
      <c r="T13" s="172"/>
      <c r="Z13" s="156"/>
      <c r="AA13" s="169">
        <f t="shared" si="2"/>
        <v>0</v>
      </c>
    </row>
    <row r="14" spans="1:27" ht="30" customHeight="1">
      <c r="A14" s="162">
        <f t="shared" si="4"/>
        <v>8</v>
      </c>
      <c r="B14" s="131">
        <f t="shared" si="5"/>
        <v>0</v>
      </c>
      <c r="C14" s="187">
        <f>IF(($M$10-SUM($C$10:C13))&gt;0,$V$10,0)</f>
        <v>0</v>
      </c>
      <c r="D14" s="188">
        <f>ROUND((M$10-SUM(C$10:C13))*M$15/100,0)</f>
        <v>0</v>
      </c>
      <c r="E14" s="189">
        <f t="shared" si="3"/>
        <v>0</v>
      </c>
      <c r="F14" s="190"/>
      <c r="G14" s="164"/>
      <c r="H14" s="164"/>
      <c r="I14" s="164"/>
      <c r="J14" s="165">
        <f t="shared" si="0"/>
        <v>0</v>
      </c>
      <c r="K14" s="166" t="str">
        <f t="shared" si="1"/>
        <v>OK</v>
      </c>
      <c r="L14" s="135" t="s">
        <v>183</v>
      </c>
      <c r="M14" s="679">
        <v>1</v>
      </c>
      <c r="N14" s="680"/>
      <c r="O14" s="154" t="s">
        <v>184</v>
      </c>
      <c r="Z14" s="156"/>
      <c r="AA14" s="169">
        <f t="shared" si="2"/>
        <v>0</v>
      </c>
    </row>
    <row r="15" spans="1:27" ht="30" customHeight="1">
      <c r="A15" s="162">
        <f t="shared" si="4"/>
        <v>9</v>
      </c>
      <c r="B15" s="131">
        <f t="shared" si="5"/>
        <v>0</v>
      </c>
      <c r="C15" s="187">
        <f>IF(($M$10-SUM($C$10:C14))&gt;0,$V$10,0)</f>
        <v>0</v>
      </c>
      <c r="D15" s="188">
        <f>ROUND((M$10-SUM(C$10:C14))*M$15/100,0)</f>
        <v>0</v>
      </c>
      <c r="E15" s="189">
        <f t="shared" si="3"/>
        <v>0</v>
      </c>
      <c r="F15" s="163"/>
      <c r="G15" s="164"/>
      <c r="H15" s="164"/>
      <c r="I15" s="164"/>
      <c r="J15" s="165">
        <f t="shared" si="0"/>
        <v>0</v>
      </c>
      <c r="K15" s="166" t="str">
        <f t="shared" si="1"/>
        <v>OK</v>
      </c>
      <c r="L15" s="135" t="s">
        <v>185</v>
      </c>
      <c r="M15" s="672">
        <f>G4</f>
        <v>0</v>
      </c>
      <c r="N15" s="673"/>
      <c r="O15" s="154" t="s">
        <v>186</v>
      </c>
      <c r="Z15" s="156"/>
      <c r="AA15" s="169">
        <f t="shared" si="2"/>
        <v>0</v>
      </c>
    </row>
    <row r="16" spans="1:27" ht="30" customHeight="1">
      <c r="A16" s="162">
        <f t="shared" si="4"/>
        <v>10</v>
      </c>
      <c r="B16" s="131">
        <f t="shared" si="5"/>
        <v>0</v>
      </c>
      <c r="C16" s="187">
        <f>IF(($M$10-SUM($C$10:C15))&gt;0,$V$10,0)</f>
        <v>0</v>
      </c>
      <c r="D16" s="188">
        <f>ROUND((M$10-SUM(C$10:C15))*M$15/100,0)</f>
        <v>0</v>
      </c>
      <c r="E16" s="189">
        <f t="shared" si="3"/>
        <v>0</v>
      </c>
      <c r="F16" s="163"/>
      <c r="G16" s="164"/>
      <c r="H16" s="164"/>
      <c r="I16" s="164"/>
      <c r="J16" s="165">
        <f t="shared" si="0"/>
        <v>0</v>
      </c>
      <c r="K16" s="166" t="str">
        <f t="shared" si="1"/>
        <v>OK</v>
      </c>
      <c r="Z16" s="156"/>
      <c r="AA16" s="169">
        <f t="shared" si="2"/>
        <v>0</v>
      </c>
    </row>
    <row r="17" spans="1:27" ht="30" customHeight="1">
      <c r="A17" s="162">
        <f t="shared" si="4"/>
        <v>11</v>
      </c>
      <c r="B17" s="131">
        <f t="shared" si="5"/>
        <v>0</v>
      </c>
      <c r="C17" s="187">
        <f>IF(($M$10-SUM($C$10:C16))&gt;0,$V$10,0)</f>
        <v>0</v>
      </c>
      <c r="D17" s="188">
        <f>ROUND((M$10-SUM(C$10:C16))*M$15/100,0)</f>
        <v>0</v>
      </c>
      <c r="E17" s="189">
        <f t="shared" si="3"/>
        <v>0</v>
      </c>
      <c r="F17" s="163"/>
      <c r="G17" s="164"/>
      <c r="H17" s="164"/>
      <c r="I17" s="164"/>
      <c r="J17" s="165">
        <f t="shared" si="0"/>
        <v>0</v>
      </c>
      <c r="K17" s="166" t="str">
        <f t="shared" si="1"/>
        <v>OK</v>
      </c>
      <c r="Z17" s="156"/>
      <c r="AA17" s="169">
        <f t="shared" si="2"/>
        <v>0</v>
      </c>
    </row>
    <row r="18" spans="1:27" ht="30" customHeight="1">
      <c r="A18" s="162">
        <f t="shared" si="4"/>
        <v>12</v>
      </c>
      <c r="B18" s="131">
        <f t="shared" si="5"/>
        <v>0</v>
      </c>
      <c r="C18" s="187">
        <f>IF(($M$10-SUM($C$10:C17))&gt;0,$V$10,0)</f>
        <v>0</v>
      </c>
      <c r="D18" s="188">
        <f>ROUND((M$10-SUM(C$10:C17))*M$15/100,0)</f>
        <v>0</v>
      </c>
      <c r="E18" s="189">
        <f t="shared" si="3"/>
        <v>0</v>
      </c>
      <c r="F18" s="163"/>
      <c r="G18" s="164"/>
      <c r="H18" s="164"/>
      <c r="I18" s="164"/>
      <c r="J18" s="165">
        <f t="shared" si="0"/>
        <v>0</v>
      </c>
      <c r="K18" s="166" t="str">
        <f t="shared" si="1"/>
        <v>OK</v>
      </c>
      <c r="Z18" s="156"/>
      <c r="AA18" s="169">
        <f t="shared" si="2"/>
        <v>0</v>
      </c>
    </row>
    <row r="19" spans="1:27" ht="30" customHeight="1">
      <c r="A19" s="162">
        <f t="shared" si="4"/>
        <v>13</v>
      </c>
      <c r="B19" s="131">
        <f t="shared" si="5"/>
        <v>0</v>
      </c>
      <c r="C19" s="187">
        <f>IF(($M$10-SUM($C$10:C18))&gt;0,$V$10,0)</f>
        <v>0</v>
      </c>
      <c r="D19" s="188">
        <f>ROUND((M$10-SUM(C$10:C18))*M$15/100,0)</f>
        <v>0</v>
      </c>
      <c r="E19" s="189">
        <f t="shared" si="3"/>
        <v>0</v>
      </c>
      <c r="F19" s="163"/>
      <c r="G19" s="164"/>
      <c r="H19" s="164"/>
      <c r="I19" s="164"/>
      <c r="J19" s="165">
        <f t="shared" si="0"/>
        <v>0</v>
      </c>
      <c r="K19" s="166" t="str">
        <f t="shared" si="1"/>
        <v>OK</v>
      </c>
      <c r="Z19" s="156"/>
      <c r="AA19" s="169">
        <f t="shared" si="2"/>
        <v>0</v>
      </c>
    </row>
    <row r="20" spans="1:27" ht="30" customHeight="1">
      <c r="A20" s="162">
        <f t="shared" si="4"/>
        <v>14</v>
      </c>
      <c r="B20" s="131">
        <f t="shared" si="5"/>
        <v>0</v>
      </c>
      <c r="C20" s="187">
        <f>IF(($M$10-SUM($C$10:C19))&gt;0,$V$10,0)</f>
        <v>0</v>
      </c>
      <c r="D20" s="191">
        <f>IF(M$14&gt;1,"未定",ROUND((M$10-SUM(C$10:C19))*M$15/100,0))</f>
        <v>0</v>
      </c>
      <c r="E20" s="189">
        <f t="shared" si="3"/>
        <v>0</v>
      </c>
      <c r="F20" s="163"/>
      <c r="G20" s="164"/>
      <c r="H20" s="164"/>
      <c r="I20" s="164"/>
      <c r="J20" s="165">
        <f t="shared" si="0"/>
        <v>0</v>
      </c>
      <c r="K20" s="166" t="str">
        <f t="shared" si="1"/>
        <v>OK</v>
      </c>
      <c r="Z20" s="156"/>
      <c r="AA20" s="169">
        <f t="shared" si="2"/>
        <v>0</v>
      </c>
    </row>
    <row r="21" spans="1:27" ht="30" customHeight="1">
      <c r="A21" s="162">
        <f t="shared" si="4"/>
        <v>15</v>
      </c>
      <c r="B21" s="131">
        <f t="shared" si="5"/>
        <v>0</v>
      </c>
      <c r="C21" s="187">
        <f>IF(($M$10-SUM($C$10:C20))&gt;0,$V$10,0)</f>
        <v>0</v>
      </c>
      <c r="D21" s="191">
        <f>IF(M$14&gt;1,"未定",ROUND((M$10-SUM(C$10:C20))*M$15/100,0))</f>
        <v>0</v>
      </c>
      <c r="E21" s="189">
        <f t="shared" si="3"/>
        <v>0</v>
      </c>
      <c r="F21" s="163"/>
      <c r="G21" s="164"/>
      <c r="H21" s="164"/>
      <c r="I21" s="164"/>
      <c r="J21" s="165">
        <f t="shared" si="0"/>
        <v>0</v>
      </c>
      <c r="K21" s="166" t="str">
        <f t="shared" si="1"/>
        <v>OK</v>
      </c>
      <c r="Z21" s="156"/>
      <c r="AA21" s="169">
        <f t="shared" si="2"/>
        <v>0</v>
      </c>
    </row>
    <row r="22" spans="1:27" ht="30" customHeight="1">
      <c r="A22" s="162">
        <f t="shared" si="4"/>
        <v>16</v>
      </c>
      <c r="B22" s="131">
        <f t="shared" si="5"/>
        <v>0</v>
      </c>
      <c r="C22" s="187">
        <f>IF(($M$10-SUM($C$10:C21))&gt;0,$V$10,0)</f>
        <v>0</v>
      </c>
      <c r="D22" s="191">
        <f>IF(M$14&gt;1,"未定",ROUND((M$10-SUM(C$10:C21))*M$15/100,0))</f>
        <v>0</v>
      </c>
      <c r="E22" s="189">
        <f t="shared" si="3"/>
        <v>0</v>
      </c>
      <c r="F22" s="163"/>
      <c r="G22" s="164"/>
      <c r="H22" s="164"/>
      <c r="I22" s="164"/>
      <c r="J22" s="165">
        <f t="shared" si="0"/>
        <v>0</v>
      </c>
      <c r="K22" s="166" t="str">
        <f t="shared" si="1"/>
        <v>OK</v>
      </c>
      <c r="Z22" s="156"/>
      <c r="AA22" s="169">
        <f t="shared" si="2"/>
        <v>0</v>
      </c>
    </row>
    <row r="23" spans="1:27" ht="30" customHeight="1">
      <c r="A23" s="162">
        <f t="shared" si="4"/>
        <v>17</v>
      </c>
      <c r="B23" s="131">
        <f t="shared" si="5"/>
        <v>0</v>
      </c>
      <c r="C23" s="187">
        <f>IF(($M$10-SUM($C$10:C22))&gt;0,$V$10,0)</f>
        <v>0</v>
      </c>
      <c r="D23" s="191">
        <f>IF(M$14&gt;1,"未定",ROUND((M$10-SUM(C$10:C22))*M$15/100,0))</f>
        <v>0</v>
      </c>
      <c r="E23" s="189">
        <f t="shared" si="3"/>
        <v>0</v>
      </c>
      <c r="F23" s="163"/>
      <c r="G23" s="164"/>
      <c r="H23" s="164"/>
      <c r="I23" s="164"/>
      <c r="J23" s="165">
        <f t="shared" si="0"/>
        <v>0</v>
      </c>
      <c r="K23" s="166" t="str">
        <f t="shared" si="1"/>
        <v>OK</v>
      </c>
      <c r="Z23" s="156"/>
      <c r="AA23" s="169">
        <f t="shared" si="2"/>
        <v>0</v>
      </c>
    </row>
    <row r="24" spans="1:27" ht="30" customHeight="1">
      <c r="A24" s="162">
        <f t="shared" si="4"/>
        <v>18</v>
      </c>
      <c r="B24" s="131">
        <f t="shared" si="5"/>
        <v>0</v>
      </c>
      <c r="C24" s="187">
        <f>IF(($M$10-SUM($C$10:C23))&gt;0,$V$10,0)</f>
        <v>0</v>
      </c>
      <c r="D24" s="191">
        <f>IF(M$14&gt;1,"未定",ROUND((M$10-SUM(C$10:C23))*M$15/100,0))</f>
        <v>0</v>
      </c>
      <c r="E24" s="189">
        <f t="shared" si="3"/>
        <v>0</v>
      </c>
      <c r="F24" s="163"/>
      <c r="G24" s="164"/>
      <c r="H24" s="164"/>
      <c r="I24" s="164"/>
      <c r="J24" s="165">
        <f t="shared" si="0"/>
        <v>0</v>
      </c>
      <c r="K24" s="166" t="str">
        <f t="shared" si="1"/>
        <v>OK</v>
      </c>
      <c r="Z24" s="156"/>
      <c r="AA24" s="169">
        <f t="shared" si="2"/>
        <v>0</v>
      </c>
    </row>
    <row r="25" spans="1:27" ht="30" customHeight="1">
      <c r="A25" s="162">
        <f t="shared" si="4"/>
        <v>19</v>
      </c>
      <c r="B25" s="131">
        <f t="shared" si="5"/>
        <v>0</v>
      </c>
      <c r="C25" s="187">
        <f>IF(($M$10-SUM($C$10:C24))&gt;0,$V$10,0)</f>
        <v>0</v>
      </c>
      <c r="D25" s="191">
        <f>IF(M$14&gt;1,"未定",ROUND((M$10-SUM(C$10:C24))*M$15/100,0))</f>
        <v>0</v>
      </c>
      <c r="E25" s="189">
        <f t="shared" si="3"/>
        <v>0</v>
      </c>
      <c r="F25" s="163"/>
      <c r="G25" s="164"/>
      <c r="H25" s="164"/>
      <c r="I25" s="164"/>
      <c r="J25" s="165">
        <f t="shared" si="0"/>
        <v>0</v>
      </c>
      <c r="K25" s="166" t="str">
        <f t="shared" si="1"/>
        <v>OK</v>
      </c>
      <c r="Z25" s="156"/>
      <c r="AA25" s="169">
        <f t="shared" si="2"/>
        <v>0</v>
      </c>
    </row>
    <row r="26" spans="1:27" ht="30" customHeight="1">
      <c r="A26" s="162">
        <f t="shared" si="4"/>
        <v>20</v>
      </c>
      <c r="B26" s="131">
        <f t="shared" si="5"/>
        <v>0</v>
      </c>
      <c r="C26" s="187">
        <f>IF(($M$10-SUM($C$10:C25))&gt;0,$V$10,0)</f>
        <v>0</v>
      </c>
      <c r="D26" s="191">
        <f>IF(M$14&gt;1,"未定",ROUND((M$10-SUM(C$10:C25))*M$15/100,0))</f>
        <v>0</v>
      </c>
      <c r="E26" s="189">
        <f t="shared" si="3"/>
        <v>0</v>
      </c>
      <c r="F26" s="163"/>
      <c r="G26" s="164"/>
      <c r="H26" s="164"/>
      <c r="I26" s="164"/>
      <c r="J26" s="165">
        <f t="shared" si="0"/>
        <v>0</v>
      </c>
      <c r="K26" s="166" t="str">
        <f t="shared" si="1"/>
        <v>OK</v>
      </c>
      <c r="Z26" s="156"/>
      <c r="AA26" s="169">
        <f t="shared" si="2"/>
        <v>0</v>
      </c>
    </row>
    <row r="27" spans="1:27" ht="30" customHeight="1">
      <c r="A27" s="162">
        <f t="shared" si="4"/>
        <v>21</v>
      </c>
      <c r="B27" s="131">
        <f t="shared" si="5"/>
        <v>0</v>
      </c>
      <c r="C27" s="187">
        <f>IF(($M$10-SUM($C$10:C26))&gt;0,$V$10,0)</f>
        <v>0</v>
      </c>
      <c r="D27" s="191">
        <f>IF(M$14&gt;1,"未定",ROUND((M$10-SUM(C$10:C26))*M$15/100,0))</f>
        <v>0</v>
      </c>
      <c r="E27" s="189">
        <f t="shared" si="3"/>
        <v>0</v>
      </c>
      <c r="F27" s="163"/>
      <c r="G27" s="164"/>
      <c r="H27" s="164"/>
      <c r="I27" s="164"/>
      <c r="J27" s="165">
        <f t="shared" si="0"/>
        <v>0</v>
      </c>
      <c r="K27" s="166" t="str">
        <f t="shared" si="1"/>
        <v>OK</v>
      </c>
      <c r="Z27" s="156"/>
      <c r="AA27" s="169">
        <f t="shared" si="2"/>
        <v>0</v>
      </c>
    </row>
    <row r="28" spans="1:27" ht="30" customHeight="1">
      <c r="A28" s="162">
        <f t="shared" si="4"/>
        <v>22</v>
      </c>
      <c r="B28" s="131">
        <f t="shared" si="5"/>
        <v>0</v>
      </c>
      <c r="C28" s="187">
        <f>IF(($M$10-SUM($C$10:C27))&gt;0,$V$10,0)</f>
        <v>0</v>
      </c>
      <c r="D28" s="191">
        <f>IF(M$14&gt;1,"未定",ROUND((M$10-SUM(C$10:C27))*M$15/100,0))</f>
        <v>0</v>
      </c>
      <c r="E28" s="189">
        <f t="shared" si="3"/>
        <v>0</v>
      </c>
      <c r="F28" s="163"/>
      <c r="G28" s="164"/>
      <c r="H28" s="164"/>
      <c r="I28" s="164"/>
      <c r="J28" s="165">
        <f t="shared" si="0"/>
        <v>0</v>
      </c>
      <c r="K28" s="166" t="str">
        <f t="shared" si="1"/>
        <v>OK</v>
      </c>
      <c r="Z28" s="156"/>
      <c r="AA28" s="169">
        <f t="shared" si="2"/>
        <v>0</v>
      </c>
    </row>
    <row r="29" spans="1:27" ht="30" customHeight="1" thickBot="1">
      <c r="A29" s="162">
        <f t="shared" si="4"/>
        <v>23</v>
      </c>
      <c r="B29" s="132">
        <f t="shared" si="5"/>
        <v>0</v>
      </c>
      <c r="C29" s="192">
        <f>IF(($M$10-SUM($C$10:C28))&gt;0,$V$10,0)</f>
        <v>0</v>
      </c>
      <c r="D29" s="193">
        <f>IF(M$14&gt;1,"未定",ROUND((M$10-SUM(C$10:C28))*M$15/100,0))</f>
        <v>0</v>
      </c>
      <c r="E29" s="194">
        <f t="shared" si="3"/>
        <v>0</v>
      </c>
      <c r="F29" s="173"/>
      <c r="G29" s="174"/>
      <c r="H29" s="174"/>
      <c r="I29" s="174"/>
      <c r="J29" s="175">
        <f t="shared" si="0"/>
        <v>0</v>
      </c>
      <c r="K29" s="166" t="str">
        <f t="shared" si="1"/>
        <v>OK</v>
      </c>
      <c r="Z29" s="156"/>
      <c r="AA29" s="169">
        <f t="shared" si="2"/>
        <v>0</v>
      </c>
    </row>
    <row r="30" spans="1:27" ht="30" customHeight="1" thickBot="1">
      <c r="A30" s="710" t="s">
        <v>189</v>
      </c>
      <c r="B30" s="711"/>
      <c r="C30" s="176">
        <f>SUM(C10:C29)</f>
        <v>0</v>
      </c>
      <c r="D30" s="177">
        <f>IF(M$14&gt;1,"未定",SUM(D10:D29))</f>
        <v>0</v>
      </c>
      <c r="E30" s="178">
        <f>IF(M$14&gt;1,"未定",SUM(E10:E29))</f>
        <v>0</v>
      </c>
      <c r="F30" s="177">
        <f>SUM(F10:F29)</f>
        <v>0</v>
      </c>
      <c r="G30" s="179">
        <f>SUM(G10:G29)</f>
        <v>0</v>
      </c>
      <c r="H30" s="179">
        <f>SUM(H10:H29)</f>
        <v>0</v>
      </c>
      <c r="I30" s="179">
        <f>SUM(I10:I29)</f>
        <v>0</v>
      </c>
      <c r="J30" s="180">
        <f>SUM(J10:J29)</f>
        <v>0</v>
      </c>
      <c r="Z30" s="156"/>
      <c r="AA30" s="156"/>
    </row>
    <row r="31" spans="1:27" ht="22.5" customHeight="1">
      <c r="A31" s="691" t="s">
        <v>92</v>
      </c>
      <c r="B31" s="691"/>
      <c r="C31" s="691"/>
      <c r="D31" s="181" t="s">
        <v>187</v>
      </c>
      <c r="E31" s="182">
        <f>C30</f>
        <v>0</v>
      </c>
      <c r="F31" s="163"/>
      <c r="G31" s="164"/>
      <c r="H31" s="164"/>
      <c r="I31" s="164"/>
      <c r="J31" s="183">
        <f>SUM(F31:I31)</f>
        <v>0</v>
      </c>
      <c r="Z31" s="156"/>
      <c r="AA31" s="156"/>
    </row>
    <row r="32" spans="1:27" ht="22.5" customHeight="1">
      <c r="A32" s="692"/>
      <c r="B32" s="692"/>
      <c r="C32" s="692"/>
      <c r="D32" s="181" t="s">
        <v>188</v>
      </c>
      <c r="E32" s="182">
        <f>D30</f>
        <v>0</v>
      </c>
      <c r="F32" s="184"/>
      <c r="G32" s="185"/>
      <c r="H32" s="164"/>
      <c r="I32" s="185"/>
      <c r="J32" s="165">
        <f>SUM(F32:I32)</f>
        <v>0</v>
      </c>
      <c r="Z32" s="156"/>
      <c r="AA32" s="156"/>
    </row>
    <row r="33" spans="2:27" ht="5.25" customHeight="1">
      <c r="Z33" s="156"/>
      <c r="AA33" s="156"/>
    </row>
    <row r="34" spans="2:27">
      <c r="Z34" s="156"/>
      <c r="AA34" s="156"/>
    </row>
    <row r="35" spans="2:27">
      <c r="B35" s="186"/>
      <c r="Z35" s="156"/>
      <c r="AA35" s="156"/>
    </row>
    <row r="36" spans="2:27">
      <c r="Z36" s="156"/>
      <c r="AA36" s="156"/>
    </row>
    <row r="37" spans="2:27">
      <c r="Z37" s="156"/>
      <c r="AA37" s="156"/>
    </row>
  </sheetData>
  <mergeCells count="32">
    <mergeCell ref="A31:C32"/>
    <mergeCell ref="G3:H3"/>
    <mergeCell ref="A1:B1"/>
    <mergeCell ref="D3:E3"/>
    <mergeCell ref="A3:B3"/>
    <mergeCell ref="A4:B4"/>
    <mergeCell ref="A5:B5"/>
    <mergeCell ref="G4:H4"/>
    <mergeCell ref="A2:J2"/>
    <mergeCell ref="F8:F9"/>
    <mergeCell ref="E8:E9"/>
    <mergeCell ref="B7:B9"/>
    <mergeCell ref="C7:E7"/>
    <mergeCell ref="A30:B30"/>
    <mergeCell ref="D8:D9"/>
    <mergeCell ref="A7:A9"/>
    <mergeCell ref="K8:K9"/>
    <mergeCell ref="F7:J7"/>
    <mergeCell ref="I6:J6"/>
    <mergeCell ref="G8:G9"/>
    <mergeCell ref="H8:H9"/>
    <mergeCell ref="I8:I9"/>
    <mergeCell ref="J8:J9"/>
    <mergeCell ref="AA8:AA9"/>
    <mergeCell ref="M15:N15"/>
    <mergeCell ref="L7:R7"/>
    <mergeCell ref="M10:N10"/>
    <mergeCell ref="M11:N11"/>
    <mergeCell ref="M12:N12"/>
    <mergeCell ref="M13:N13"/>
    <mergeCell ref="M9:N9"/>
    <mergeCell ref="M14:N14"/>
  </mergeCells>
  <phoneticPr fontId="23"/>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2" right="0.27559055118110237" top="0.6692913385826772" bottom="0.59055118110236227" header="0.39370078740157483" footer="0.51181102362204722"/>
  <pageSetup paperSize="9" scale="86"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H26"/>
  <sheetViews>
    <sheetView workbookViewId="0">
      <selection sqref="A1:B1"/>
    </sheetView>
  </sheetViews>
  <sheetFormatPr defaultRowHeight="13.5"/>
  <cols>
    <col min="1" max="1" width="2.625" customWidth="1"/>
    <col min="2" max="2" width="5.25" bestFit="1" customWidth="1"/>
    <col min="3" max="8" width="12.625" customWidth="1"/>
  </cols>
  <sheetData>
    <row r="1" spans="2:8" s="10" customFormat="1" ht="19.5" customHeight="1">
      <c r="B1" s="716" t="s">
        <v>530</v>
      </c>
      <c r="C1" s="716"/>
    </row>
    <row r="2" spans="2:8" s="10" customFormat="1" ht="27.75" customHeight="1">
      <c r="B2" s="715" t="s">
        <v>150</v>
      </c>
      <c r="C2" s="715"/>
      <c r="D2" s="715"/>
      <c r="E2" s="715"/>
      <c r="F2" s="715"/>
      <c r="G2" s="715"/>
      <c r="H2" s="715"/>
    </row>
    <row r="3" spans="2:8" s="10" customFormat="1">
      <c r="H3" s="15" t="s">
        <v>204</v>
      </c>
    </row>
    <row r="4" spans="2:8" s="10" customFormat="1" ht="18" customHeight="1">
      <c r="B4" s="712" t="s">
        <v>193</v>
      </c>
      <c r="C4" s="25" t="s">
        <v>149</v>
      </c>
      <c r="D4" s="133" t="s">
        <v>149</v>
      </c>
      <c r="E4" s="133" t="s">
        <v>149</v>
      </c>
      <c r="F4" s="133" t="s">
        <v>149</v>
      </c>
      <c r="G4" s="134" t="s">
        <v>149</v>
      </c>
      <c r="H4" s="713" t="s">
        <v>198</v>
      </c>
    </row>
    <row r="5" spans="2:8" s="10" customFormat="1" ht="18" customHeight="1">
      <c r="B5" s="712"/>
      <c r="C5" s="32"/>
      <c r="D5" s="33"/>
      <c r="E5" s="33"/>
      <c r="F5" s="33"/>
      <c r="G5" s="34"/>
      <c r="H5" s="714"/>
    </row>
    <row r="6" spans="2:8" ht="18" customHeight="1">
      <c r="B6" s="1">
        <v>1</v>
      </c>
      <c r="C6" s="4"/>
      <c r="D6" s="11"/>
      <c r="E6" s="11"/>
      <c r="F6" s="11"/>
      <c r="G6" s="7"/>
      <c r="H6" s="77">
        <f t="shared" ref="H6:H25" si="0">SUM(C6:G6)</f>
        <v>0</v>
      </c>
    </row>
    <row r="7" spans="2:8" ht="18" customHeight="1">
      <c r="B7" s="2">
        <f t="shared" ref="B7:B25" si="1">B6+1</f>
        <v>2</v>
      </c>
      <c r="C7" s="5"/>
      <c r="D7" s="12"/>
      <c r="E7" s="12"/>
      <c r="F7" s="12"/>
      <c r="G7" s="8"/>
      <c r="H7" s="78">
        <f t="shared" si="0"/>
        <v>0</v>
      </c>
    </row>
    <row r="8" spans="2:8" ht="18" customHeight="1">
      <c r="B8" s="2">
        <f t="shared" si="1"/>
        <v>3</v>
      </c>
      <c r="C8" s="5"/>
      <c r="D8" s="12"/>
      <c r="E8" s="12"/>
      <c r="F8" s="12"/>
      <c r="G8" s="8"/>
      <c r="H8" s="78">
        <f t="shared" si="0"/>
        <v>0</v>
      </c>
    </row>
    <row r="9" spans="2:8" ht="18" customHeight="1">
      <c r="B9" s="2">
        <f t="shared" si="1"/>
        <v>4</v>
      </c>
      <c r="C9" s="5"/>
      <c r="D9" s="12"/>
      <c r="E9" s="12"/>
      <c r="F9" s="12"/>
      <c r="G9" s="8"/>
      <c r="H9" s="78">
        <f t="shared" si="0"/>
        <v>0</v>
      </c>
    </row>
    <row r="10" spans="2:8" ht="18" customHeight="1">
      <c r="B10" s="2">
        <f t="shared" si="1"/>
        <v>5</v>
      </c>
      <c r="C10" s="5"/>
      <c r="D10" s="12"/>
      <c r="E10" s="12"/>
      <c r="F10" s="12"/>
      <c r="G10" s="8"/>
      <c r="H10" s="78">
        <f t="shared" si="0"/>
        <v>0</v>
      </c>
    </row>
    <row r="11" spans="2:8" ht="18" customHeight="1">
      <c r="B11" s="2">
        <f t="shared" si="1"/>
        <v>6</v>
      </c>
      <c r="C11" s="5"/>
      <c r="D11" s="12"/>
      <c r="E11" s="12"/>
      <c r="F11" s="12"/>
      <c r="G11" s="8"/>
      <c r="H11" s="78">
        <f t="shared" si="0"/>
        <v>0</v>
      </c>
    </row>
    <row r="12" spans="2:8" ht="18" customHeight="1">
      <c r="B12" s="2">
        <f t="shared" si="1"/>
        <v>7</v>
      </c>
      <c r="C12" s="5"/>
      <c r="D12" s="12"/>
      <c r="E12" s="12"/>
      <c r="F12" s="12"/>
      <c r="G12" s="8"/>
      <c r="H12" s="78">
        <f t="shared" si="0"/>
        <v>0</v>
      </c>
    </row>
    <row r="13" spans="2:8" ht="18" customHeight="1">
      <c r="B13" s="2">
        <f t="shared" si="1"/>
        <v>8</v>
      </c>
      <c r="C13" s="5"/>
      <c r="D13" s="12"/>
      <c r="E13" s="12"/>
      <c r="F13" s="12"/>
      <c r="G13" s="8"/>
      <c r="H13" s="78">
        <f t="shared" si="0"/>
        <v>0</v>
      </c>
    </row>
    <row r="14" spans="2:8" ht="18" customHeight="1">
      <c r="B14" s="2">
        <f t="shared" si="1"/>
        <v>9</v>
      </c>
      <c r="C14" s="5"/>
      <c r="D14" s="12"/>
      <c r="E14" s="12"/>
      <c r="F14" s="12"/>
      <c r="G14" s="8"/>
      <c r="H14" s="78">
        <f t="shared" si="0"/>
        <v>0</v>
      </c>
    </row>
    <row r="15" spans="2:8" ht="18" customHeight="1">
      <c r="B15" s="2">
        <f t="shared" si="1"/>
        <v>10</v>
      </c>
      <c r="C15" s="5"/>
      <c r="D15" s="12"/>
      <c r="E15" s="12"/>
      <c r="F15" s="12"/>
      <c r="G15" s="8"/>
      <c r="H15" s="78">
        <f t="shared" si="0"/>
        <v>0</v>
      </c>
    </row>
    <row r="16" spans="2:8" ht="18" customHeight="1">
      <c r="B16" s="2">
        <f t="shared" si="1"/>
        <v>11</v>
      </c>
      <c r="C16" s="5"/>
      <c r="D16" s="12"/>
      <c r="E16" s="12"/>
      <c r="F16" s="12"/>
      <c r="G16" s="8"/>
      <c r="H16" s="78">
        <f t="shared" si="0"/>
        <v>0</v>
      </c>
    </row>
    <row r="17" spans="2:8" ht="18" customHeight="1">
      <c r="B17" s="2">
        <f t="shared" si="1"/>
        <v>12</v>
      </c>
      <c r="C17" s="5"/>
      <c r="D17" s="12"/>
      <c r="E17" s="12"/>
      <c r="F17" s="12"/>
      <c r="G17" s="8"/>
      <c r="H17" s="78">
        <f t="shared" si="0"/>
        <v>0</v>
      </c>
    </row>
    <row r="18" spans="2:8" ht="18" customHeight="1">
      <c r="B18" s="2">
        <f t="shared" si="1"/>
        <v>13</v>
      </c>
      <c r="C18" s="5"/>
      <c r="D18" s="12"/>
      <c r="E18" s="12"/>
      <c r="F18" s="12"/>
      <c r="G18" s="8"/>
      <c r="H18" s="78">
        <f t="shared" si="0"/>
        <v>0</v>
      </c>
    </row>
    <row r="19" spans="2:8" ht="18" customHeight="1">
      <c r="B19" s="2">
        <f t="shared" si="1"/>
        <v>14</v>
      </c>
      <c r="C19" s="5"/>
      <c r="D19" s="12"/>
      <c r="E19" s="12"/>
      <c r="F19" s="12"/>
      <c r="G19" s="8"/>
      <c r="H19" s="78">
        <f t="shared" si="0"/>
        <v>0</v>
      </c>
    </row>
    <row r="20" spans="2:8" ht="18" customHeight="1">
      <c r="B20" s="2">
        <f t="shared" si="1"/>
        <v>15</v>
      </c>
      <c r="C20" s="5"/>
      <c r="D20" s="12"/>
      <c r="E20" s="12"/>
      <c r="F20" s="12"/>
      <c r="G20" s="8"/>
      <c r="H20" s="78">
        <f t="shared" si="0"/>
        <v>0</v>
      </c>
    </row>
    <row r="21" spans="2:8" ht="18" customHeight="1">
      <c r="B21" s="2">
        <f t="shared" si="1"/>
        <v>16</v>
      </c>
      <c r="C21" s="5"/>
      <c r="D21" s="12"/>
      <c r="E21" s="12"/>
      <c r="F21" s="12"/>
      <c r="G21" s="8"/>
      <c r="H21" s="78">
        <f t="shared" si="0"/>
        <v>0</v>
      </c>
    </row>
    <row r="22" spans="2:8" ht="18" customHeight="1">
      <c r="B22" s="2">
        <f t="shared" si="1"/>
        <v>17</v>
      </c>
      <c r="C22" s="5"/>
      <c r="D22" s="12"/>
      <c r="E22" s="12"/>
      <c r="F22" s="12"/>
      <c r="G22" s="8"/>
      <c r="H22" s="78">
        <f t="shared" si="0"/>
        <v>0</v>
      </c>
    </row>
    <row r="23" spans="2:8" ht="18" customHeight="1">
      <c r="B23" s="2">
        <f t="shared" si="1"/>
        <v>18</v>
      </c>
      <c r="C23" s="5"/>
      <c r="D23" s="12"/>
      <c r="E23" s="12"/>
      <c r="F23" s="12"/>
      <c r="G23" s="8"/>
      <c r="H23" s="78">
        <f t="shared" si="0"/>
        <v>0</v>
      </c>
    </row>
    <row r="24" spans="2:8" ht="18" customHeight="1">
      <c r="B24" s="2">
        <f t="shared" si="1"/>
        <v>19</v>
      </c>
      <c r="C24" s="5"/>
      <c r="D24" s="12"/>
      <c r="E24" s="12"/>
      <c r="F24" s="12"/>
      <c r="G24" s="8"/>
      <c r="H24" s="78">
        <f t="shared" si="0"/>
        <v>0</v>
      </c>
    </row>
    <row r="25" spans="2:8" ht="18" customHeight="1">
      <c r="B25" s="3">
        <f t="shared" si="1"/>
        <v>20</v>
      </c>
      <c r="C25" s="6"/>
      <c r="D25" s="13"/>
      <c r="E25" s="13"/>
      <c r="F25" s="13"/>
      <c r="G25" s="9"/>
      <c r="H25" s="91">
        <f t="shared" si="0"/>
        <v>0</v>
      </c>
    </row>
    <row r="26" spans="2:8" ht="18" customHeight="1">
      <c r="B26" s="35" t="s">
        <v>198</v>
      </c>
      <c r="C26" s="36">
        <f t="shared" ref="C26:H26" si="2">SUM(C6:C25)</f>
        <v>0</v>
      </c>
      <c r="D26" s="38">
        <f t="shared" si="2"/>
        <v>0</v>
      </c>
      <c r="E26" s="38">
        <f t="shared" si="2"/>
        <v>0</v>
      </c>
      <c r="F26" s="38">
        <f t="shared" si="2"/>
        <v>0</v>
      </c>
      <c r="G26" s="37">
        <f t="shared" si="2"/>
        <v>0</v>
      </c>
      <c r="H26" s="80">
        <f t="shared" si="2"/>
        <v>0</v>
      </c>
    </row>
  </sheetData>
  <mergeCells count="4">
    <mergeCell ref="B4:B5"/>
    <mergeCell ref="H4:H5"/>
    <mergeCell ref="B2:H2"/>
    <mergeCell ref="B1:C1"/>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J29"/>
  <sheetViews>
    <sheetView view="pageBreakPreview" zoomScaleNormal="100" workbookViewId="0">
      <selection sqref="A1:B1"/>
    </sheetView>
  </sheetViews>
  <sheetFormatPr defaultRowHeight="13.5"/>
  <cols>
    <col min="1" max="1" width="2.625" customWidth="1"/>
    <col min="2" max="2" width="3.625" customWidth="1"/>
    <col min="3" max="3" width="5.625" customWidth="1"/>
    <col min="4" max="6" width="12.125" customWidth="1"/>
    <col min="7" max="10" width="11.25" customWidth="1"/>
  </cols>
  <sheetData>
    <row r="1" spans="1:10" s="10" customFormat="1" ht="20.25" customHeight="1">
      <c r="A1" s="716" t="s">
        <v>531</v>
      </c>
      <c r="B1" s="716"/>
      <c r="C1" s="716"/>
      <c r="D1" s="716"/>
    </row>
    <row r="2" spans="1:10" s="10" customFormat="1" ht="24" customHeight="1">
      <c r="A2" s="715" t="s">
        <v>151</v>
      </c>
      <c r="B2" s="715"/>
      <c r="C2" s="715"/>
      <c r="D2" s="715"/>
      <c r="E2" s="715"/>
      <c r="F2" s="715"/>
      <c r="G2" s="715"/>
      <c r="H2" s="715"/>
      <c r="I2" s="715"/>
      <c r="J2" s="715"/>
    </row>
    <row r="3" spans="1:10" s="10" customFormat="1"/>
    <row r="4" spans="1:10" s="10" customFormat="1" ht="17.25" customHeight="1">
      <c r="C4" s="15"/>
      <c r="D4" s="723" t="s">
        <v>190</v>
      </c>
      <c r="E4" s="723"/>
      <c r="F4" s="717"/>
      <c r="G4" s="717"/>
    </row>
    <row r="5" spans="1:10" s="10" customFormat="1" ht="17.25" customHeight="1">
      <c r="C5" s="15"/>
      <c r="D5" s="723" t="s">
        <v>88</v>
      </c>
      <c r="E5" s="723"/>
      <c r="F5" s="717"/>
      <c r="G5" s="717"/>
      <c r="H5" s="10" t="s">
        <v>203</v>
      </c>
    </row>
    <row r="6" spans="1:10" s="10" customFormat="1" ht="14.25" thickBot="1">
      <c r="J6" s="15" t="s">
        <v>204</v>
      </c>
    </row>
    <row r="7" spans="1:10" s="10" customFormat="1" ht="18" customHeight="1">
      <c r="A7" s="122"/>
      <c r="B7" s="724" t="s">
        <v>192</v>
      </c>
      <c r="C7" s="724"/>
      <c r="D7" s="724" t="s">
        <v>195</v>
      </c>
      <c r="E7" s="724"/>
      <c r="F7" s="725"/>
      <c r="G7" s="720" t="s">
        <v>199</v>
      </c>
      <c r="H7" s="721"/>
      <c r="I7" s="721"/>
      <c r="J7" s="722"/>
    </row>
    <row r="8" spans="1:10" s="10" customFormat="1" ht="27" customHeight="1">
      <c r="A8" s="123"/>
      <c r="B8" s="21" t="s">
        <v>193</v>
      </c>
      <c r="C8" s="22" t="s">
        <v>194</v>
      </c>
      <c r="D8" s="19" t="s">
        <v>196</v>
      </c>
      <c r="E8" s="23" t="s">
        <v>197</v>
      </c>
      <c r="F8" s="19" t="s">
        <v>198</v>
      </c>
      <c r="G8" s="24" t="s">
        <v>198</v>
      </c>
      <c r="H8" s="20"/>
      <c r="I8" s="199"/>
      <c r="J8" s="79"/>
    </row>
    <row r="9" spans="1:10" s="10" customFormat="1" ht="22.5" customHeight="1">
      <c r="A9" s="123"/>
      <c r="B9" s="25">
        <v>1</v>
      </c>
      <c r="C9" s="26">
        <v>4</v>
      </c>
      <c r="D9" s="137"/>
      <c r="E9" s="138"/>
      <c r="F9" s="82">
        <f t="shared" ref="F9:F29" si="0">SUM(D9:E9)</f>
        <v>0</v>
      </c>
      <c r="G9" s="86">
        <f t="shared" ref="G9:G29" si="1">SUM(H9:J9)</f>
        <v>0</v>
      </c>
      <c r="H9" s="143"/>
      <c r="I9" s="144"/>
      <c r="J9" s="145"/>
    </row>
    <row r="10" spans="1:10" s="10" customFormat="1" ht="22.5" customHeight="1">
      <c r="A10" s="123"/>
      <c r="B10" s="29">
        <v>2</v>
      </c>
      <c r="C10" s="30">
        <f>C9+1</f>
        <v>5</v>
      </c>
      <c r="D10" s="139"/>
      <c r="E10" s="140"/>
      <c r="F10" s="84">
        <f t="shared" si="0"/>
        <v>0</v>
      </c>
      <c r="G10" s="89">
        <f t="shared" si="1"/>
        <v>0</v>
      </c>
      <c r="H10" s="146"/>
      <c r="I10" s="147"/>
      <c r="J10" s="148"/>
    </row>
    <row r="11" spans="1:10" s="10" customFormat="1" ht="22.5" customHeight="1">
      <c r="A11" s="123"/>
      <c r="B11" s="29">
        <v>3</v>
      </c>
      <c r="C11" s="30">
        <f t="shared" ref="C11:C28" si="2">C10+1</f>
        <v>6</v>
      </c>
      <c r="D11" s="139"/>
      <c r="E11" s="140"/>
      <c r="F11" s="84">
        <f t="shared" si="0"/>
        <v>0</v>
      </c>
      <c r="G11" s="89">
        <f t="shared" si="1"/>
        <v>0</v>
      </c>
      <c r="H11" s="146"/>
      <c r="I11" s="147"/>
      <c r="J11" s="148"/>
    </row>
    <row r="12" spans="1:10" s="10" customFormat="1" ht="22.5" customHeight="1">
      <c r="A12" s="123"/>
      <c r="B12" s="29">
        <v>4</v>
      </c>
      <c r="C12" s="30">
        <f t="shared" si="2"/>
        <v>7</v>
      </c>
      <c r="D12" s="139"/>
      <c r="E12" s="140"/>
      <c r="F12" s="84">
        <f t="shared" si="0"/>
        <v>0</v>
      </c>
      <c r="G12" s="89">
        <f t="shared" si="1"/>
        <v>0</v>
      </c>
      <c r="H12" s="146"/>
      <c r="I12" s="147"/>
      <c r="J12" s="148"/>
    </row>
    <row r="13" spans="1:10" s="10" customFormat="1" ht="22.5" customHeight="1">
      <c r="A13" s="123"/>
      <c r="B13" s="29">
        <v>5</v>
      </c>
      <c r="C13" s="30">
        <f t="shared" si="2"/>
        <v>8</v>
      </c>
      <c r="D13" s="139"/>
      <c r="E13" s="140"/>
      <c r="F13" s="84">
        <f t="shared" si="0"/>
        <v>0</v>
      </c>
      <c r="G13" s="89">
        <f t="shared" si="1"/>
        <v>0</v>
      </c>
      <c r="H13" s="146"/>
      <c r="I13" s="147"/>
      <c r="J13" s="148"/>
    </row>
    <row r="14" spans="1:10" s="10" customFormat="1" ht="22.5" customHeight="1">
      <c r="A14" s="123"/>
      <c r="B14" s="29">
        <v>6</v>
      </c>
      <c r="C14" s="30">
        <f t="shared" si="2"/>
        <v>9</v>
      </c>
      <c r="D14" s="139"/>
      <c r="E14" s="140"/>
      <c r="F14" s="84">
        <f t="shared" si="0"/>
        <v>0</v>
      </c>
      <c r="G14" s="89">
        <f t="shared" si="1"/>
        <v>0</v>
      </c>
      <c r="H14" s="146"/>
      <c r="I14" s="147"/>
      <c r="J14" s="148"/>
    </row>
    <row r="15" spans="1:10" s="10" customFormat="1" ht="22.5" customHeight="1">
      <c r="A15" s="123"/>
      <c r="B15" s="29">
        <v>7</v>
      </c>
      <c r="C15" s="30">
        <f t="shared" si="2"/>
        <v>10</v>
      </c>
      <c r="D15" s="139"/>
      <c r="E15" s="140"/>
      <c r="F15" s="84">
        <f t="shared" si="0"/>
        <v>0</v>
      </c>
      <c r="G15" s="89">
        <f t="shared" si="1"/>
        <v>0</v>
      </c>
      <c r="H15" s="146"/>
      <c r="I15" s="147"/>
      <c r="J15" s="148"/>
    </row>
    <row r="16" spans="1:10" s="10" customFormat="1" ht="22.5" customHeight="1">
      <c r="A16" s="123"/>
      <c r="B16" s="29">
        <v>8</v>
      </c>
      <c r="C16" s="30">
        <f t="shared" si="2"/>
        <v>11</v>
      </c>
      <c r="D16" s="139"/>
      <c r="E16" s="140"/>
      <c r="F16" s="84">
        <f t="shared" si="0"/>
        <v>0</v>
      </c>
      <c r="G16" s="89">
        <f t="shared" si="1"/>
        <v>0</v>
      </c>
      <c r="H16" s="146"/>
      <c r="I16" s="147"/>
      <c r="J16" s="148"/>
    </row>
    <row r="17" spans="1:10" s="10" customFormat="1" ht="22.5" customHeight="1">
      <c r="A17" s="123"/>
      <c r="B17" s="29">
        <v>9</v>
      </c>
      <c r="C17" s="30">
        <f t="shared" si="2"/>
        <v>12</v>
      </c>
      <c r="D17" s="139"/>
      <c r="E17" s="140"/>
      <c r="F17" s="84">
        <f t="shared" si="0"/>
        <v>0</v>
      </c>
      <c r="G17" s="89">
        <f t="shared" si="1"/>
        <v>0</v>
      </c>
      <c r="H17" s="146"/>
      <c r="I17" s="147"/>
      <c r="J17" s="148"/>
    </row>
    <row r="18" spans="1:10" s="10" customFormat="1" ht="22.5" customHeight="1">
      <c r="A18" s="123"/>
      <c r="B18" s="29">
        <v>10</v>
      </c>
      <c r="C18" s="30">
        <f t="shared" si="2"/>
        <v>13</v>
      </c>
      <c r="D18" s="139"/>
      <c r="E18" s="140"/>
      <c r="F18" s="84">
        <f t="shared" si="0"/>
        <v>0</v>
      </c>
      <c r="G18" s="89">
        <f t="shared" si="1"/>
        <v>0</v>
      </c>
      <c r="H18" s="146"/>
      <c r="I18" s="147"/>
      <c r="J18" s="148"/>
    </row>
    <row r="19" spans="1:10" s="10" customFormat="1" ht="22.5" customHeight="1">
      <c r="A19" s="123"/>
      <c r="B19" s="29">
        <v>11</v>
      </c>
      <c r="C19" s="30">
        <f t="shared" si="2"/>
        <v>14</v>
      </c>
      <c r="D19" s="139"/>
      <c r="E19" s="140"/>
      <c r="F19" s="84">
        <f t="shared" si="0"/>
        <v>0</v>
      </c>
      <c r="G19" s="89">
        <f t="shared" si="1"/>
        <v>0</v>
      </c>
      <c r="H19" s="146"/>
      <c r="I19" s="147"/>
      <c r="J19" s="148"/>
    </row>
    <row r="20" spans="1:10" s="10" customFormat="1" ht="22.5" customHeight="1">
      <c r="A20" s="123"/>
      <c r="B20" s="29">
        <v>12</v>
      </c>
      <c r="C20" s="30">
        <f t="shared" si="2"/>
        <v>15</v>
      </c>
      <c r="D20" s="139"/>
      <c r="E20" s="140"/>
      <c r="F20" s="84">
        <f t="shared" si="0"/>
        <v>0</v>
      </c>
      <c r="G20" s="89">
        <f t="shared" si="1"/>
        <v>0</v>
      </c>
      <c r="H20" s="146"/>
      <c r="I20" s="147"/>
      <c r="J20" s="148"/>
    </row>
    <row r="21" spans="1:10" s="10" customFormat="1" ht="22.5" customHeight="1">
      <c r="A21" s="123"/>
      <c r="B21" s="29">
        <v>13</v>
      </c>
      <c r="C21" s="30">
        <f t="shared" si="2"/>
        <v>16</v>
      </c>
      <c r="D21" s="139"/>
      <c r="E21" s="140"/>
      <c r="F21" s="84">
        <f t="shared" si="0"/>
        <v>0</v>
      </c>
      <c r="G21" s="89">
        <f t="shared" si="1"/>
        <v>0</v>
      </c>
      <c r="H21" s="146"/>
      <c r="I21" s="147"/>
      <c r="J21" s="148"/>
    </row>
    <row r="22" spans="1:10" s="10" customFormat="1" ht="22.5" customHeight="1">
      <c r="A22" s="123"/>
      <c r="B22" s="29">
        <v>14</v>
      </c>
      <c r="C22" s="30">
        <f t="shared" si="2"/>
        <v>17</v>
      </c>
      <c r="D22" s="139"/>
      <c r="E22" s="140"/>
      <c r="F22" s="84">
        <f t="shared" si="0"/>
        <v>0</v>
      </c>
      <c r="G22" s="89">
        <f t="shared" si="1"/>
        <v>0</v>
      </c>
      <c r="H22" s="146"/>
      <c r="I22" s="147"/>
      <c r="J22" s="148"/>
    </row>
    <row r="23" spans="1:10" s="10" customFormat="1" ht="22.5" customHeight="1">
      <c r="A23" s="123"/>
      <c r="B23" s="29">
        <v>15</v>
      </c>
      <c r="C23" s="30">
        <f t="shared" si="2"/>
        <v>18</v>
      </c>
      <c r="D23" s="139"/>
      <c r="E23" s="140"/>
      <c r="F23" s="84">
        <f t="shared" si="0"/>
        <v>0</v>
      </c>
      <c r="G23" s="89">
        <f t="shared" si="1"/>
        <v>0</v>
      </c>
      <c r="H23" s="146"/>
      <c r="I23" s="147"/>
      <c r="J23" s="148"/>
    </row>
    <row r="24" spans="1:10" s="10" customFormat="1" ht="22.5" customHeight="1">
      <c r="A24" s="123"/>
      <c r="B24" s="29">
        <v>16</v>
      </c>
      <c r="C24" s="30">
        <f t="shared" si="2"/>
        <v>19</v>
      </c>
      <c r="D24" s="139"/>
      <c r="E24" s="140"/>
      <c r="F24" s="84">
        <f t="shared" si="0"/>
        <v>0</v>
      </c>
      <c r="G24" s="89">
        <f t="shared" si="1"/>
        <v>0</v>
      </c>
      <c r="H24" s="146"/>
      <c r="I24" s="147"/>
      <c r="J24" s="148"/>
    </row>
    <row r="25" spans="1:10" s="10" customFormat="1" ht="22.5" customHeight="1">
      <c r="A25" s="123"/>
      <c r="B25" s="29">
        <v>17</v>
      </c>
      <c r="C25" s="30">
        <f t="shared" si="2"/>
        <v>20</v>
      </c>
      <c r="D25" s="139"/>
      <c r="E25" s="140"/>
      <c r="F25" s="84">
        <f t="shared" si="0"/>
        <v>0</v>
      </c>
      <c r="G25" s="89">
        <f t="shared" si="1"/>
        <v>0</v>
      </c>
      <c r="H25" s="146"/>
      <c r="I25" s="147"/>
      <c r="J25" s="148"/>
    </row>
    <row r="26" spans="1:10" s="10" customFormat="1" ht="22.5" customHeight="1">
      <c r="A26" s="123"/>
      <c r="B26" s="29">
        <v>18</v>
      </c>
      <c r="C26" s="30">
        <f t="shared" si="2"/>
        <v>21</v>
      </c>
      <c r="D26" s="139"/>
      <c r="E26" s="140"/>
      <c r="F26" s="84">
        <f t="shared" si="0"/>
        <v>0</v>
      </c>
      <c r="G26" s="89">
        <f t="shared" si="1"/>
        <v>0</v>
      </c>
      <c r="H26" s="146"/>
      <c r="I26" s="147"/>
      <c r="J26" s="148"/>
    </row>
    <row r="27" spans="1:10" s="10" customFormat="1" ht="22.5" customHeight="1">
      <c r="A27" s="123"/>
      <c r="B27" s="29">
        <v>19</v>
      </c>
      <c r="C27" s="30">
        <f t="shared" si="2"/>
        <v>22</v>
      </c>
      <c r="D27" s="139"/>
      <c r="E27" s="140"/>
      <c r="F27" s="84">
        <f t="shared" si="0"/>
        <v>0</v>
      </c>
      <c r="G27" s="89">
        <f t="shared" si="1"/>
        <v>0</v>
      </c>
      <c r="H27" s="146"/>
      <c r="I27" s="147"/>
      <c r="J27" s="148"/>
    </row>
    <row r="28" spans="1:10" s="10" customFormat="1" ht="22.5" customHeight="1">
      <c r="A28" s="123"/>
      <c r="B28" s="31">
        <v>20</v>
      </c>
      <c r="C28" s="30">
        <f t="shared" si="2"/>
        <v>23</v>
      </c>
      <c r="D28" s="141"/>
      <c r="E28" s="142"/>
      <c r="F28" s="85">
        <f t="shared" si="0"/>
        <v>0</v>
      </c>
      <c r="G28" s="90">
        <f t="shared" si="1"/>
        <v>0</v>
      </c>
      <c r="H28" s="149"/>
      <c r="I28" s="150"/>
      <c r="J28" s="151"/>
    </row>
    <row r="29" spans="1:10" s="10" customFormat="1" ht="22.5" customHeight="1" thickBot="1">
      <c r="A29" s="124"/>
      <c r="B29" s="718" t="s">
        <v>198</v>
      </c>
      <c r="C29" s="719"/>
      <c r="D29" s="125">
        <f>SUM(D9:D28)</f>
        <v>0</v>
      </c>
      <c r="E29" s="126">
        <f>SUM(E9:E28)</f>
        <v>0</v>
      </c>
      <c r="F29" s="125">
        <f t="shared" si="0"/>
        <v>0</v>
      </c>
      <c r="G29" s="127">
        <f t="shared" si="1"/>
        <v>0</v>
      </c>
      <c r="H29" s="128">
        <f>SUM(H9:H28)</f>
        <v>0</v>
      </c>
      <c r="I29" s="129">
        <f>SUM(I9:I28)</f>
        <v>0</v>
      </c>
      <c r="J29" s="130">
        <f>SUM(J9:J28)</f>
        <v>0</v>
      </c>
    </row>
  </sheetData>
  <mergeCells count="10">
    <mergeCell ref="A1:D1"/>
    <mergeCell ref="F5:G5"/>
    <mergeCell ref="B29:C29"/>
    <mergeCell ref="G7:J7"/>
    <mergeCell ref="A2:J2"/>
    <mergeCell ref="D4:E4"/>
    <mergeCell ref="D5:E5"/>
    <mergeCell ref="B7:C7"/>
    <mergeCell ref="D7:F7"/>
    <mergeCell ref="F4:G4"/>
  </mergeCells>
  <phoneticPr fontId="3"/>
  <pageMargins left="0.73" right="0.39" top="0.49" bottom="0.67" header="0.22"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35"/>
  <sheetViews>
    <sheetView view="pageBreakPreview" zoomScaleNormal="100" workbookViewId="0">
      <selection sqref="A1:B1"/>
    </sheetView>
  </sheetViews>
  <sheetFormatPr defaultRowHeight="13.5"/>
  <cols>
    <col min="1" max="1" width="2.625" customWidth="1"/>
    <col min="2" max="2" width="3.625" customWidth="1"/>
    <col min="3" max="3" width="5.625" customWidth="1"/>
    <col min="4" max="6" width="12.5" customWidth="1"/>
    <col min="8" max="10" width="12.5" customWidth="1"/>
  </cols>
  <sheetData>
    <row r="1" spans="1:10" s="10" customFormat="1" ht="23.25" customHeight="1">
      <c r="A1" s="716" t="s">
        <v>532</v>
      </c>
      <c r="B1" s="716"/>
      <c r="C1" s="716"/>
      <c r="D1" s="716"/>
    </row>
    <row r="2" spans="1:10" s="10" customFormat="1" ht="29.25" customHeight="1">
      <c r="B2" s="715" t="s">
        <v>60</v>
      </c>
      <c r="C2" s="715"/>
      <c r="D2" s="715"/>
      <c r="E2" s="715"/>
      <c r="F2" s="715"/>
      <c r="G2" s="715"/>
      <c r="H2" s="715"/>
      <c r="I2" s="715"/>
      <c r="J2" s="715"/>
    </row>
    <row r="3" spans="1:10" s="10" customFormat="1"/>
    <row r="4" spans="1:10" s="10" customFormat="1">
      <c r="A4" s="14"/>
      <c r="B4" s="743" t="s">
        <v>152</v>
      </c>
      <c r="C4" s="743"/>
      <c r="D4" s="743"/>
      <c r="E4" s="743"/>
      <c r="F4" s="743"/>
      <c r="G4" s="742" t="s">
        <v>87</v>
      </c>
      <c r="H4" s="742"/>
      <c r="I4" s="742"/>
      <c r="J4" s="742"/>
    </row>
    <row r="5" spans="1:10" s="10" customFormat="1"/>
    <row r="6" spans="1:10" s="10" customFormat="1">
      <c r="B6" s="739" t="s">
        <v>190</v>
      </c>
      <c r="C6" s="739"/>
      <c r="D6" s="730"/>
      <c r="E6" s="730"/>
      <c r="G6" s="39" t="s">
        <v>191</v>
      </c>
      <c r="H6" s="744" t="s">
        <v>83</v>
      </c>
      <c r="I6" s="744"/>
      <c r="J6" s="10" t="s">
        <v>203</v>
      </c>
    </row>
    <row r="7" spans="1:10" s="10" customFormat="1">
      <c r="B7" s="15"/>
      <c r="C7" s="15"/>
      <c r="D7" s="17"/>
      <c r="E7" s="17"/>
      <c r="G7" s="15"/>
      <c r="H7" s="18"/>
    </row>
    <row r="8" spans="1:10" s="10" customFormat="1">
      <c r="B8" s="15"/>
      <c r="G8" s="39" t="s">
        <v>202</v>
      </c>
      <c r="H8" s="213"/>
      <c r="I8" s="10" t="s">
        <v>84</v>
      </c>
    </row>
    <row r="9" spans="1:10" s="10" customFormat="1" ht="14.25" thickBot="1">
      <c r="J9" s="15" t="s">
        <v>204</v>
      </c>
    </row>
    <row r="10" spans="1:10" s="10" customFormat="1" ht="18" customHeight="1">
      <c r="B10" s="740" t="s">
        <v>192</v>
      </c>
      <c r="C10" s="740"/>
      <c r="D10" s="740" t="s">
        <v>195</v>
      </c>
      <c r="E10" s="740"/>
      <c r="F10" s="741"/>
      <c r="G10" s="720" t="s">
        <v>199</v>
      </c>
      <c r="H10" s="721"/>
      <c r="I10" s="721"/>
      <c r="J10" s="722"/>
    </row>
    <row r="11" spans="1:10" s="10" customFormat="1" ht="27" customHeight="1">
      <c r="B11" s="21" t="s">
        <v>193</v>
      </c>
      <c r="C11" s="22" t="s">
        <v>194</v>
      </c>
      <c r="D11" s="19" t="s">
        <v>196</v>
      </c>
      <c r="E11" s="23" t="s">
        <v>197</v>
      </c>
      <c r="F11" s="19" t="s">
        <v>198</v>
      </c>
      <c r="G11" s="24" t="s">
        <v>198</v>
      </c>
      <c r="H11" s="20"/>
      <c r="I11" s="20"/>
      <c r="J11" s="79"/>
    </row>
    <row r="12" spans="1:10" s="10" customFormat="1" ht="22.5" customHeight="1">
      <c r="B12" s="25">
        <v>1</v>
      </c>
      <c r="C12" s="26">
        <v>4</v>
      </c>
      <c r="D12" s="137"/>
      <c r="E12" s="138"/>
      <c r="F12" s="82">
        <f t="shared" ref="F12:F32" si="0">SUM(D12:E12)</f>
        <v>0</v>
      </c>
      <c r="G12" s="86">
        <f t="shared" ref="G12:G34" si="1">SUM(H12:J12)</f>
        <v>0</v>
      </c>
      <c r="H12" s="143"/>
      <c r="I12" s="144"/>
      <c r="J12" s="145"/>
    </row>
    <row r="13" spans="1:10" s="10" customFormat="1" ht="22.5" customHeight="1">
      <c r="B13" s="29">
        <v>2</v>
      </c>
      <c r="C13" s="30">
        <f>C12+1</f>
        <v>5</v>
      </c>
      <c r="D13" s="139"/>
      <c r="E13" s="140"/>
      <c r="F13" s="84">
        <f t="shared" si="0"/>
        <v>0</v>
      </c>
      <c r="G13" s="89">
        <f t="shared" si="1"/>
        <v>0</v>
      </c>
      <c r="H13" s="146"/>
      <c r="I13" s="147"/>
      <c r="J13" s="148"/>
    </row>
    <row r="14" spans="1:10" s="10" customFormat="1" ht="22.5" customHeight="1">
      <c r="B14" s="29">
        <v>3</v>
      </c>
      <c r="C14" s="30">
        <f t="shared" ref="C14:C31" si="2">C13+1</f>
        <v>6</v>
      </c>
      <c r="D14" s="139"/>
      <c r="E14" s="140"/>
      <c r="F14" s="84">
        <f t="shared" si="0"/>
        <v>0</v>
      </c>
      <c r="G14" s="89">
        <f t="shared" si="1"/>
        <v>0</v>
      </c>
      <c r="H14" s="146"/>
      <c r="I14" s="147"/>
      <c r="J14" s="148"/>
    </row>
    <row r="15" spans="1:10" s="10" customFormat="1" ht="22.5" customHeight="1">
      <c r="B15" s="29">
        <v>4</v>
      </c>
      <c r="C15" s="30">
        <f t="shared" si="2"/>
        <v>7</v>
      </c>
      <c r="D15" s="139"/>
      <c r="E15" s="140"/>
      <c r="F15" s="84">
        <f t="shared" si="0"/>
        <v>0</v>
      </c>
      <c r="G15" s="89">
        <f t="shared" si="1"/>
        <v>0</v>
      </c>
      <c r="H15" s="146"/>
      <c r="I15" s="147"/>
      <c r="J15" s="148"/>
    </row>
    <row r="16" spans="1:10" s="10" customFormat="1" ht="22.5" customHeight="1">
      <c r="B16" s="29">
        <v>5</v>
      </c>
      <c r="C16" s="30">
        <f t="shared" si="2"/>
        <v>8</v>
      </c>
      <c r="D16" s="139"/>
      <c r="E16" s="140"/>
      <c r="F16" s="84">
        <f t="shared" si="0"/>
        <v>0</v>
      </c>
      <c r="G16" s="89">
        <f t="shared" si="1"/>
        <v>0</v>
      </c>
      <c r="H16" s="146"/>
      <c r="I16" s="147"/>
      <c r="J16" s="148"/>
    </row>
    <row r="17" spans="2:10" s="10" customFormat="1" ht="22.5" customHeight="1">
      <c r="B17" s="29">
        <v>6</v>
      </c>
      <c r="C17" s="30">
        <f t="shared" si="2"/>
        <v>9</v>
      </c>
      <c r="D17" s="139"/>
      <c r="E17" s="140"/>
      <c r="F17" s="84">
        <f t="shared" si="0"/>
        <v>0</v>
      </c>
      <c r="G17" s="89">
        <f t="shared" si="1"/>
        <v>0</v>
      </c>
      <c r="H17" s="146"/>
      <c r="I17" s="147"/>
      <c r="J17" s="148"/>
    </row>
    <row r="18" spans="2:10" s="10" customFormat="1" ht="22.5" customHeight="1">
      <c r="B18" s="29">
        <v>7</v>
      </c>
      <c r="C18" s="30">
        <f t="shared" si="2"/>
        <v>10</v>
      </c>
      <c r="D18" s="139"/>
      <c r="E18" s="140"/>
      <c r="F18" s="84">
        <f t="shared" si="0"/>
        <v>0</v>
      </c>
      <c r="G18" s="89">
        <f t="shared" si="1"/>
        <v>0</v>
      </c>
      <c r="H18" s="146"/>
      <c r="I18" s="147"/>
      <c r="J18" s="148"/>
    </row>
    <row r="19" spans="2:10" s="10" customFormat="1" ht="22.5" customHeight="1">
      <c r="B19" s="29">
        <v>8</v>
      </c>
      <c r="C19" s="30">
        <f t="shared" si="2"/>
        <v>11</v>
      </c>
      <c r="D19" s="139"/>
      <c r="E19" s="140"/>
      <c r="F19" s="84">
        <f t="shared" si="0"/>
        <v>0</v>
      </c>
      <c r="G19" s="89">
        <f t="shared" si="1"/>
        <v>0</v>
      </c>
      <c r="H19" s="146"/>
      <c r="I19" s="147"/>
      <c r="J19" s="148"/>
    </row>
    <row r="20" spans="2:10" s="10" customFormat="1" ht="22.5" customHeight="1">
      <c r="B20" s="29">
        <v>9</v>
      </c>
      <c r="C20" s="30">
        <f t="shared" si="2"/>
        <v>12</v>
      </c>
      <c r="D20" s="139"/>
      <c r="E20" s="140"/>
      <c r="F20" s="84">
        <f t="shared" si="0"/>
        <v>0</v>
      </c>
      <c r="G20" s="89">
        <f t="shared" si="1"/>
        <v>0</v>
      </c>
      <c r="H20" s="146"/>
      <c r="I20" s="147"/>
      <c r="J20" s="148"/>
    </row>
    <row r="21" spans="2:10" s="10" customFormat="1" ht="22.5" customHeight="1">
      <c r="B21" s="29">
        <v>10</v>
      </c>
      <c r="C21" s="30">
        <f t="shared" si="2"/>
        <v>13</v>
      </c>
      <c r="D21" s="139"/>
      <c r="E21" s="140"/>
      <c r="F21" s="84">
        <f t="shared" si="0"/>
        <v>0</v>
      </c>
      <c r="G21" s="89">
        <f t="shared" si="1"/>
        <v>0</v>
      </c>
      <c r="H21" s="146"/>
      <c r="I21" s="147"/>
      <c r="J21" s="148"/>
    </row>
    <row r="22" spans="2:10" s="10" customFormat="1" ht="22.5" customHeight="1">
      <c r="B22" s="29">
        <v>11</v>
      </c>
      <c r="C22" s="30">
        <f t="shared" si="2"/>
        <v>14</v>
      </c>
      <c r="D22" s="139"/>
      <c r="E22" s="140"/>
      <c r="F22" s="84">
        <f t="shared" si="0"/>
        <v>0</v>
      </c>
      <c r="G22" s="89">
        <f t="shared" si="1"/>
        <v>0</v>
      </c>
      <c r="H22" s="146"/>
      <c r="I22" s="147"/>
      <c r="J22" s="148"/>
    </row>
    <row r="23" spans="2:10" s="10" customFormat="1" ht="22.5" customHeight="1">
      <c r="B23" s="29">
        <v>12</v>
      </c>
      <c r="C23" s="30">
        <f t="shared" si="2"/>
        <v>15</v>
      </c>
      <c r="D23" s="139"/>
      <c r="E23" s="140"/>
      <c r="F23" s="84">
        <f t="shared" si="0"/>
        <v>0</v>
      </c>
      <c r="G23" s="89">
        <f t="shared" si="1"/>
        <v>0</v>
      </c>
      <c r="H23" s="146"/>
      <c r="I23" s="147"/>
      <c r="J23" s="148"/>
    </row>
    <row r="24" spans="2:10" s="10" customFormat="1" ht="22.5" customHeight="1">
      <c r="B24" s="29">
        <v>13</v>
      </c>
      <c r="C24" s="30">
        <f t="shared" si="2"/>
        <v>16</v>
      </c>
      <c r="D24" s="139"/>
      <c r="E24" s="140"/>
      <c r="F24" s="84">
        <f t="shared" si="0"/>
        <v>0</v>
      </c>
      <c r="G24" s="89">
        <f t="shared" si="1"/>
        <v>0</v>
      </c>
      <c r="H24" s="146"/>
      <c r="I24" s="147"/>
      <c r="J24" s="148"/>
    </row>
    <row r="25" spans="2:10" s="10" customFormat="1" ht="22.5" customHeight="1">
      <c r="B25" s="29">
        <v>14</v>
      </c>
      <c r="C25" s="30">
        <f t="shared" si="2"/>
        <v>17</v>
      </c>
      <c r="D25" s="139"/>
      <c r="E25" s="140"/>
      <c r="F25" s="84">
        <f t="shared" si="0"/>
        <v>0</v>
      </c>
      <c r="G25" s="89">
        <f t="shared" si="1"/>
        <v>0</v>
      </c>
      <c r="H25" s="146"/>
      <c r="I25" s="147"/>
      <c r="J25" s="148"/>
    </row>
    <row r="26" spans="2:10" s="10" customFormat="1" ht="22.5" customHeight="1">
      <c r="B26" s="29">
        <v>15</v>
      </c>
      <c r="C26" s="30">
        <f t="shared" si="2"/>
        <v>18</v>
      </c>
      <c r="D26" s="139"/>
      <c r="E26" s="140"/>
      <c r="F26" s="84">
        <f t="shared" si="0"/>
        <v>0</v>
      </c>
      <c r="G26" s="89">
        <f t="shared" si="1"/>
        <v>0</v>
      </c>
      <c r="H26" s="146"/>
      <c r="I26" s="147"/>
      <c r="J26" s="148"/>
    </row>
    <row r="27" spans="2:10" s="10" customFormat="1" ht="22.5" customHeight="1">
      <c r="B27" s="29">
        <v>16</v>
      </c>
      <c r="C27" s="30">
        <f t="shared" si="2"/>
        <v>19</v>
      </c>
      <c r="D27" s="139"/>
      <c r="E27" s="140"/>
      <c r="F27" s="84">
        <f t="shared" si="0"/>
        <v>0</v>
      </c>
      <c r="G27" s="89">
        <f t="shared" si="1"/>
        <v>0</v>
      </c>
      <c r="H27" s="146"/>
      <c r="I27" s="147"/>
      <c r="J27" s="148"/>
    </row>
    <row r="28" spans="2:10" s="10" customFormat="1" ht="22.5" customHeight="1">
      <c r="B28" s="29">
        <v>17</v>
      </c>
      <c r="C28" s="30">
        <f t="shared" si="2"/>
        <v>20</v>
      </c>
      <c r="D28" s="139"/>
      <c r="E28" s="140"/>
      <c r="F28" s="84">
        <f t="shared" si="0"/>
        <v>0</v>
      </c>
      <c r="G28" s="89">
        <f t="shared" si="1"/>
        <v>0</v>
      </c>
      <c r="H28" s="146"/>
      <c r="I28" s="147"/>
      <c r="J28" s="148"/>
    </row>
    <row r="29" spans="2:10" s="10" customFormat="1" ht="22.5" customHeight="1">
      <c r="B29" s="29">
        <v>18</v>
      </c>
      <c r="C29" s="30">
        <f t="shared" si="2"/>
        <v>21</v>
      </c>
      <c r="D29" s="139"/>
      <c r="E29" s="140"/>
      <c r="F29" s="84">
        <f t="shared" si="0"/>
        <v>0</v>
      </c>
      <c r="G29" s="89">
        <f t="shared" si="1"/>
        <v>0</v>
      </c>
      <c r="H29" s="146"/>
      <c r="I29" s="147"/>
      <c r="J29" s="148"/>
    </row>
    <row r="30" spans="2:10" s="10" customFormat="1" ht="22.5" customHeight="1">
      <c r="B30" s="29">
        <v>19</v>
      </c>
      <c r="C30" s="30">
        <f t="shared" si="2"/>
        <v>22</v>
      </c>
      <c r="D30" s="139"/>
      <c r="E30" s="140"/>
      <c r="F30" s="84">
        <f t="shared" si="0"/>
        <v>0</v>
      </c>
      <c r="G30" s="89">
        <f t="shared" si="1"/>
        <v>0</v>
      </c>
      <c r="H30" s="146"/>
      <c r="I30" s="147"/>
      <c r="J30" s="148"/>
    </row>
    <row r="31" spans="2:10" s="10" customFormat="1" ht="22.5" customHeight="1">
      <c r="B31" s="31">
        <v>20</v>
      </c>
      <c r="C31" s="30">
        <f t="shared" si="2"/>
        <v>23</v>
      </c>
      <c r="D31" s="141"/>
      <c r="E31" s="142"/>
      <c r="F31" s="85">
        <f t="shared" si="0"/>
        <v>0</v>
      </c>
      <c r="G31" s="90">
        <f t="shared" si="1"/>
        <v>0</v>
      </c>
      <c r="H31" s="149"/>
      <c r="I31" s="150"/>
      <c r="J31" s="151"/>
    </row>
    <row r="32" spans="2:10" s="10" customFormat="1" ht="18" customHeight="1" thickBot="1">
      <c r="B32" s="731" t="s">
        <v>198</v>
      </c>
      <c r="C32" s="732"/>
      <c r="D32" s="82">
        <f>SUM(D12:D31)</f>
        <v>0</v>
      </c>
      <c r="E32" s="83">
        <f>SUM(E12:E31)</f>
        <v>0</v>
      </c>
      <c r="F32" s="82">
        <f t="shared" si="0"/>
        <v>0</v>
      </c>
      <c r="G32" s="86">
        <f t="shared" si="1"/>
        <v>0</v>
      </c>
      <c r="H32" s="87">
        <f>SUM(H12:H31)</f>
        <v>0</v>
      </c>
      <c r="I32" s="88">
        <f>SUM(I12:I31)</f>
        <v>0</v>
      </c>
      <c r="J32" s="113">
        <f>SUM(J12:J31)</f>
        <v>0</v>
      </c>
    </row>
    <row r="33" spans="2:10" s="10" customFormat="1" ht="18" customHeight="1" thickTop="1">
      <c r="B33" s="733" t="s">
        <v>200</v>
      </c>
      <c r="C33" s="734"/>
      <c r="D33" s="735"/>
      <c r="E33" s="726" t="s">
        <v>196</v>
      </c>
      <c r="F33" s="727"/>
      <c r="G33" s="114">
        <f t="shared" si="1"/>
        <v>0</v>
      </c>
      <c r="H33" s="115"/>
      <c r="I33" s="116"/>
      <c r="J33" s="117"/>
    </row>
    <row r="34" spans="2:10" s="10" customFormat="1" ht="18" customHeight="1" thickBot="1">
      <c r="B34" s="736"/>
      <c r="C34" s="737"/>
      <c r="D34" s="738"/>
      <c r="E34" s="728" t="s">
        <v>197</v>
      </c>
      <c r="F34" s="729"/>
      <c r="G34" s="118">
        <f t="shared" si="1"/>
        <v>0</v>
      </c>
      <c r="H34" s="119"/>
      <c r="I34" s="120"/>
      <c r="J34" s="121"/>
    </row>
    <row r="35" spans="2:10" s="10" customFormat="1" ht="13.5" customHeight="1"/>
  </sheetData>
  <mergeCells count="14">
    <mergeCell ref="A1:D1"/>
    <mergeCell ref="G4:J4"/>
    <mergeCell ref="B4:F4"/>
    <mergeCell ref="B2:J2"/>
    <mergeCell ref="H6:I6"/>
    <mergeCell ref="G10:J10"/>
    <mergeCell ref="E33:F33"/>
    <mergeCell ref="E34:F34"/>
    <mergeCell ref="D6:E6"/>
    <mergeCell ref="B32:C32"/>
    <mergeCell ref="B33:D34"/>
    <mergeCell ref="B6:C6"/>
    <mergeCell ref="B10:C10"/>
    <mergeCell ref="D10:F10"/>
  </mergeCells>
  <phoneticPr fontId="3"/>
  <pageMargins left="0.62992125984251968" right="0.39370078740157483" top="0.47244094488188981" bottom="0.6692913385826772" header="0.23622047244094491"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様式3</vt:lpstr>
      <vt:lpstr>様式7-1</vt:lpstr>
      <vt:lpstr>様式7-2</vt:lpstr>
      <vt:lpstr>様式7-3</vt:lpstr>
      <vt:lpstr>様式8(機構融資 月賦償還）</vt:lpstr>
      <vt:lpstr>様式8(民間融資）</vt:lpstr>
      <vt:lpstr>別紙１</vt:lpstr>
      <vt:lpstr>別紙２（既存借入分集計表)</vt:lpstr>
      <vt:lpstr>別紙３（既存借入 施設毎)</vt:lpstr>
      <vt:lpstr>様式8記載注意事項</vt:lpstr>
      <vt:lpstr>様式13</vt:lpstr>
      <vt:lpstr>様式13別紙</vt:lpstr>
      <vt:lpstr>様式13記載注意事項</vt:lpstr>
      <vt:lpstr>様式14</vt:lpstr>
      <vt:lpstr>様式18</vt:lpstr>
      <vt:lpstr>様式19</vt:lpstr>
      <vt:lpstr>様式20</vt:lpstr>
      <vt:lpstr>様式21</vt:lpstr>
      <vt:lpstr>様式22</vt:lpstr>
      <vt:lpstr>'別紙２（既存借入分集計表)'!Print_Area</vt:lpstr>
      <vt:lpstr>'別紙３（既存借入 施設毎)'!Print_Area</vt:lpstr>
      <vt:lpstr>様式14!Print_Area</vt:lpstr>
      <vt:lpstr>様式18!Print_Area</vt:lpstr>
      <vt:lpstr>様式19!Print_Area</vt:lpstr>
      <vt:lpstr>様式21!Print_Area</vt:lpstr>
      <vt:lpstr>様式22!Print_Area</vt:lpstr>
      <vt:lpstr>様式3!Print_Area</vt:lpstr>
      <vt:lpstr>'様式7-1'!Print_Area</vt:lpstr>
      <vt:lpstr>'様式7-2'!Print_Area</vt:lpstr>
      <vt:lpstr>'様式7-3'!Print_Area</vt:lpstr>
      <vt:lpstr>'様式8(機構融資 月賦償還）'!Print_Area</vt:lpstr>
      <vt:lpstr>'様式8(民間融資）'!Print_Area</vt:lpstr>
      <vt:lpstr>様式14!Print_Titles</vt:lpstr>
      <vt:lpstr>様式22!Print_Titles</vt:lpstr>
      <vt:lpstr>'様式8(機構融資 月賦償還）'!Print_Titles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2013-10-22T11:48:40Z</cp:lastPrinted>
  <dcterms:created xsi:type="dcterms:W3CDTF">2004-10-12T08:50:11Z</dcterms:created>
  <dcterms:modified xsi:type="dcterms:W3CDTF">2022-09-14T07:06:41Z</dcterms:modified>
</cp:coreProperties>
</file>