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8180" windowHeight="7875"/>
  </bookViews>
  <sheets>
    <sheet name="積算内訳書" sheetId="2" r:id="rId1"/>
  </sheets>
  <definedNames>
    <definedName name="_xlnm.Print_Area" localSheetId="0">積算内訳書!$A$1:$M$46</definedName>
  </definedNames>
  <calcPr calcId="145621"/>
</workbook>
</file>

<file path=xl/calcChain.xml><?xml version="1.0" encoding="utf-8"?>
<calcChain xmlns="http://schemas.openxmlformats.org/spreadsheetml/2006/main">
  <c r="C33" i="2" l="1"/>
  <c r="G33" i="2" s="1"/>
  <c r="H30" i="2"/>
  <c r="K30" i="2" s="1"/>
  <c r="C30" i="2"/>
  <c r="G30" i="2" s="1"/>
  <c r="L30" i="2" s="1"/>
  <c r="J21" i="2"/>
  <c r="H41" i="2" s="1"/>
  <c r="K41" i="2" s="1"/>
  <c r="G21" i="2"/>
  <c r="C41" i="2" s="1"/>
  <c r="G41" i="2" s="1"/>
  <c r="C21" i="2"/>
  <c r="F21" i="2" s="1"/>
  <c r="J20" i="2"/>
  <c r="H40" i="2" s="1"/>
  <c r="K40" i="2" s="1"/>
  <c r="G20" i="2"/>
  <c r="I20" i="2" s="1"/>
  <c r="C20" i="2"/>
  <c r="F20" i="2" s="1"/>
  <c r="J19" i="2"/>
  <c r="H39" i="2" s="1"/>
  <c r="K39" i="2" s="1"/>
  <c r="G19" i="2"/>
  <c r="C39" i="2" s="1"/>
  <c r="G39" i="2" s="1"/>
  <c r="L39" i="2" s="1"/>
  <c r="C19" i="2"/>
  <c r="F19" i="2" s="1"/>
  <c r="J18" i="2"/>
  <c r="L18" i="2" s="1"/>
  <c r="G18" i="2"/>
  <c r="C38" i="2" s="1"/>
  <c r="G38" i="2" s="1"/>
  <c r="C18" i="2"/>
  <c r="F18" i="2" s="1"/>
  <c r="J17" i="2"/>
  <c r="H37" i="2" s="1"/>
  <c r="K37" i="2" s="1"/>
  <c r="G17" i="2"/>
  <c r="C37" i="2" s="1"/>
  <c r="G37" i="2" s="1"/>
  <c r="C17" i="2"/>
  <c r="F17" i="2" s="1"/>
  <c r="J16" i="2"/>
  <c r="H36" i="2" s="1"/>
  <c r="K36" i="2" s="1"/>
  <c r="G16" i="2"/>
  <c r="I16" i="2" s="1"/>
  <c r="C16" i="2"/>
  <c r="F16" i="2" s="1"/>
  <c r="J15" i="2"/>
  <c r="H35" i="2" s="1"/>
  <c r="K35" i="2" s="1"/>
  <c r="G15" i="2"/>
  <c r="C35" i="2" s="1"/>
  <c r="G35" i="2" s="1"/>
  <c r="L35" i="2" s="1"/>
  <c r="C15" i="2"/>
  <c r="F15" i="2" s="1"/>
  <c r="J14" i="2"/>
  <c r="L14" i="2" s="1"/>
  <c r="G14" i="2"/>
  <c r="C34" i="2" s="1"/>
  <c r="G34" i="2" s="1"/>
  <c r="C14" i="2"/>
  <c r="F14" i="2" s="1"/>
  <c r="J13" i="2"/>
  <c r="H33" i="2" s="1"/>
  <c r="K33" i="2" s="1"/>
  <c r="I13" i="2"/>
  <c r="C13" i="2"/>
  <c r="F13" i="2" s="1"/>
  <c r="J12" i="2"/>
  <c r="H32" i="2" s="1"/>
  <c r="K32" i="2" s="1"/>
  <c r="G12" i="2"/>
  <c r="C32" i="2" s="1"/>
  <c r="G32" i="2" s="1"/>
  <c r="L32" i="2" s="1"/>
  <c r="C12" i="2"/>
  <c r="F12" i="2" s="1"/>
  <c r="J11" i="2"/>
  <c r="L11" i="2" s="1"/>
  <c r="G11" i="2"/>
  <c r="C31" i="2" s="1"/>
  <c r="G31" i="2" s="1"/>
  <c r="C11" i="2"/>
  <c r="F11" i="2" s="1"/>
  <c r="L10" i="2"/>
  <c r="I10" i="2"/>
  <c r="F10" i="2"/>
  <c r="L37" i="2" l="1"/>
  <c r="L41" i="2"/>
  <c r="L33" i="2"/>
  <c r="I18" i="2"/>
  <c r="M18" i="2" s="1"/>
  <c r="I19" i="2"/>
  <c r="H34" i="2"/>
  <c r="K34" i="2" s="1"/>
  <c r="L34" i="2" s="1"/>
  <c r="I11" i="2"/>
  <c r="M11" i="2" s="1"/>
  <c r="I12" i="2"/>
  <c r="L16" i="2"/>
  <c r="M16" i="2" s="1"/>
  <c r="L17" i="2"/>
  <c r="I14" i="2"/>
  <c r="M14" i="2" s="1"/>
  <c r="I15" i="2"/>
  <c r="L20" i="2"/>
  <c r="M20" i="2" s="1"/>
  <c r="C36" i="2"/>
  <c r="G36" i="2" s="1"/>
  <c r="L36" i="2" s="1"/>
  <c r="L13" i="2"/>
  <c r="M13" i="2" s="1"/>
  <c r="L21" i="2"/>
  <c r="H38" i="2"/>
  <c r="K38" i="2" s="1"/>
  <c r="L38" i="2" s="1"/>
  <c r="C40" i="2"/>
  <c r="G40" i="2" s="1"/>
  <c r="L40" i="2" s="1"/>
  <c r="M10" i="2"/>
  <c r="L12" i="2"/>
  <c r="L15" i="2"/>
  <c r="I17" i="2"/>
  <c r="M17" i="2" s="1"/>
  <c r="L19" i="2"/>
  <c r="M19" i="2" s="1"/>
  <c r="I21" i="2"/>
  <c r="H31" i="2"/>
  <c r="K31" i="2" s="1"/>
  <c r="L31" i="2" s="1"/>
  <c r="M15" i="2" l="1"/>
  <c r="M21" i="2"/>
  <c r="M12" i="2"/>
  <c r="L42" i="2"/>
  <c r="M22" i="2" l="1"/>
  <c r="L44" i="2" s="1"/>
  <c r="L45" i="2" s="1"/>
</calcChain>
</file>

<file path=xl/sharedStrings.xml><?xml version="1.0" encoding="utf-8"?>
<sst xmlns="http://schemas.openxmlformats.org/spreadsheetml/2006/main" count="121" uniqueCount="71">
  <si>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</si>
  <si>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</si>
  <si>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</si>
  <si>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</si>
  <si>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</si>
  <si>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</si>
  <si>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</si>
  <si>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</si>
  <si>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</si>
  <si>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</si>
  <si>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</si>
  <si>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</si>
  <si>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</si>
  <si>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</si>
  <si>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</si>
  <si>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</si>
  <si>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</si>
  <si>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</si>
  <si>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</si>
  <si>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</si>
  <si>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</si>
  <si>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</si>
  <si>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</si>
  <si>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期別</t>
    <rPh sb="0" eb="1">
      <t>キ</t>
    </rPh>
    <rPh sb="1" eb="2">
      <t>ベツ</t>
    </rPh>
    <phoneticPr fontId="2"/>
  </si>
  <si>
    <t>その他季</t>
    <rPh sb="2" eb="3">
      <t>タ</t>
    </rPh>
    <rPh sb="3" eb="4">
      <t>キ</t>
    </rPh>
    <phoneticPr fontId="2"/>
  </si>
  <si>
    <t>夏季</t>
    <rPh sb="0" eb="2">
      <t>カキ</t>
    </rPh>
    <phoneticPr fontId="2"/>
  </si>
  <si>
    <t>基本料金
単価</t>
    <rPh sb="0" eb="2">
      <t>キホン</t>
    </rPh>
    <rPh sb="2" eb="4">
      <t>リョウキン</t>
    </rPh>
    <rPh sb="5" eb="7">
      <t>タンカ</t>
    </rPh>
    <phoneticPr fontId="2"/>
  </si>
  <si>
    <t>電力量料金
単価</t>
    <rPh sb="0" eb="2">
      <t>デンリョク</t>
    </rPh>
    <rPh sb="2" eb="3">
      <t>リョウ</t>
    </rPh>
    <rPh sb="3" eb="5">
      <t>リョウキン</t>
    </rPh>
    <rPh sb="6" eb="8">
      <t>タンカ</t>
    </rPh>
    <phoneticPr fontId="2"/>
  </si>
  <si>
    <t>（kWh）</t>
    <phoneticPr fontId="2"/>
  </si>
  <si>
    <t>平日</t>
    <rPh sb="0" eb="2">
      <t>ヘイジツ</t>
    </rPh>
    <phoneticPr fontId="2"/>
  </si>
  <si>
    <t>休日</t>
    <rPh sb="0" eb="2">
      <t>キュウジツ</t>
    </rPh>
    <phoneticPr fontId="2"/>
  </si>
  <si>
    <t>契約
電力</t>
    <rPh sb="0" eb="2">
      <t>ケイヤク</t>
    </rPh>
    <rPh sb="3" eb="5">
      <t>デンリョク</t>
    </rPh>
    <phoneticPr fontId="2"/>
  </si>
  <si>
    <t>予定使用
電力量</t>
    <rPh sb="0" eb="2">
      <t>ヨテイ</t>
    </rPh>
    <rPh sb="2" eb="4">
      <t>シヨウ</t>
    </rPh>
    <rPh sb="5" eb="7">
      <t>デンリョク</t>
    </rPh>
    <rPh sb="7" eb="8">
      <t>リョウ</t>
    </rPh>
    <phoneticPr fontId="2"/>
  </si>
  <si>
    <t>電力量料金
単価</t>
    <rPh sb="0" eb="2">
      <t>デンリョク</t>
    </rPh>
    <rPh sb="2" eb="3">
      <t>リョウ</t>
    </rPh>
    <rPh sb="3" eb="5">
      <t>リョウキン</t>
    </rPh>
    <phoneticPr fontId="2"/>
  </si>
  <si>
    <t>H</t>
    <phoneticPr fontId="2"/>
  </si>
  <si>
    <t>I</t>
    <phoneticPr fontId="2"/>
  </si>
  <si>
    <t>電気料金合計
（蓄熱割引前）</t>
    <rPh sb="0" eb="2">
      <t>デンキ</t>
    </rPh>
    <rPh sb="2" eb="4">
      <t>リョウキン</t>
    </rPh>
    <rPh sb="4" eb="6">
      <t>ゴウケイ</t>
    </rPh>
    <rPh sb="8" eb="10">
      <t>チクネツ</t>
    </rPh>
    <rPh sb="10" eb="12">
      <t>ワリビキ</t>
    </rPh>
    <rPh sb="12" eb="13">
      <t>マエ</t>
    </rPh>
    <phoneticPr fontId="2"/>
  </si>
  <si>
    <t>12ヶ月合計 L</t>
    <rPh sb="3" eb="4">
      <t>ゲツ</t>
    </rPh>
    <rPh sb="4" eb="6">
      <t>ゴウケイ</t>
    </rPh>
    <phoneticPr fontId="2"/>
  </si>
  <si>
    <t>電力料金
単価</t>
    <rPh sb="0" eb="2">
      <t>デンリョク</t>
    </rPh>
    <rPh sb="2" eb="4">
      <t>リョウキン</t>
    </rPh>
    <rPh sb="5" eb="7">
      <t>タンカ</t>
    </rPh>
    <phoneticPr fontId="2"/>
  </si>
  <si>
    <t>E（再掲）</t>
    <rPh sb="2" eb="4">
      <t>サイケイ</t>
    </rPh>
    <phoneticPr fontId="2"/>
  </si>
  <si>
    <t>予定蓄熱
電力量</t>
    <phoneticPr fontId="2"/>
  </si>
  <si>
    <t>予定蓄熱
電力量</t>
    <rPh sb="0" eb="2">
      <t>ヨテイ</t>
    </rPh>
    <rPh sb="2" eb="4">
      <t>チクネツ</t>
    </rPh>
    <rPh sb="5" eb="7">
      <t>デンリョク</t>
    </rPh>
    <rPh sb="7" eb="8">
      <t>リョウ</t>
    </rPh>
    <phoneticPr fontId="2"/>
  </si>
  <si>
    <t>割引額</t>
    <rPh sb="0" eb="3">
      <t>ワリビキガク</t>
    </rPh>
    <phoneticPr fontId="2"/>
  </si>
  <si>
    <t>a</t>
    <phoneticPr fontId="2"/>
  </si>
  <si>
    <t>b</t>
    <phoneticPr fontId="2"/>
  </si>
  <si>
    <t>H（再掲）</t>
    <rPh sb="2" eb="4">
      <t>サイケイ</t>
    </rPh>
    <phoneticPr fontId="2"/>
  </si>
  <si>
    <t>d</t>
    <phoneticPr fontId="2"/>
  </si>
  <si>
    <t>e</t>
    <phoneticPr fontId="2"/>
  </si>
  <si>
    <t>12ヶ月合計 h</t>
    <rPh sb="3" eb="4">
      <t>ゲツ</t>
    </rPh>
    <rPh sb="4" eb="6">
      <t>ゴウケイ</t>
    </rPh>
    <phoneticPr fontId="2"/>
  </si>
  <si>
    <t>入札金額積算内訳書</t>
    <rPh sb="0" eb="2">
      <t>ニュウサツ</t>
    </rPh>
    <rPh sb="2" eb="4">
      <t>キンガク</t>
    </rPh>
    <rPh sb="4" eb="6">
      <t>セキサン</t>
    </rPh>
    <rPh sb="6" eb="9">
      <t>ウチワケショ</t>
    </rPh>
    <phoneticPr fontId="2"/>
  </si>
  <si>
    <t>件名：仙台市博物館電力需給</t>
    <rPh sb="0" eb="2">
      <t>ケンメイ</t>
    </rPh>
    <rPh sb="3" eb="6">
      <t>センダイシ</t>
    </rPh>
    <rPh sb="6" eb="9">
      <t>ハクブツカン</t>
    </rPh>
    <rPh sb="9" eb="11">
      <t>デンリョク</t>
    </rPh>
    <rPh sb="11" eb="13">
      <t>ジュキュウ</t>
    </rPh>
    <phoneticPr fontId="2"/>
  </si>
  <si>
    <t>商号又は名称</t>
    <rPh sb="0" eb="2">
      <t>ショウゴウ</t>
    </rPh>
    <rPh sb="2" eb="3">
      <t>マタ</t>
    </rPh>
    <rPh sb="4" eb="6">
      <t>メイショウ</t>
    </rPh>
    <phoneticPr fontId="2"/>
  </si>
  <si>
    <t>力率
割引
係数</t>
    <rPh sb="0" eb="2">
      <t>リキリツ</t>
    </rPh>
    <rPh sb="3" eb="5">
      <t>ワリビキ</t>
    </rPh>
    <rPh sb="6" eb="8">
      <t>ケイスウ</t>
    </rPh>
    <phoneticPr fontId="2"/>
  </si>
  <si>
    <t>D=A×B×C</t>
    <phoneticPr fontId="2"/>
  </si>
  <si>
    <t>G=E×F</t>
    <phoneticPr fontId="2"/>
  </si>
  <si>
    <t>（円/kWh）</t>
    <phoneticPr fontId="2"/>
  </si>
  <si>
    <t>（円/kWh）</t>
    <phoneticPr fontId="2"/>
  </si>
  <si>
    <t>J=H×I</t>
    <phoneticPr fontId="2"/>
  </si>
  <si>
    <t>K=D＋G+J</t>
    <phoneticPr fontId="2"/>
  </si>
  <si>
    <t>（留意事項）</t>
    <rPh sb="1" eb="3">
      <t>リュウイ</t>
    </rPh>
    <rPh sb="3" eb="5">
      <t>ジコウ</t>
    </rPh>
    <phoneticPr fontId="2"/>
  </si>
  <si>
    <t>c=E×a×b</t>
    <phoneticPr fontId="2"/>
  </si>
  <si>
    <t>f=H×d×e</t>
    <phoneticPr fontId="2"/>
  </si>
  <si>
    <t>g=c＋f</t>
    <phoneticPr fontId="2"/>
  </si>
  <si>
    <t>割引額合計</t>
    <rPh sb="0" eb="3">
      <t>ワリビキガク</t>
    </rPh>
    <rPh sb="3" eb="5">
      <t>ゴウケイ</t>
    </rPh>
    <phoneticPr fontId="2"/>
  </si>
  <si>
    <t>※蓄熱割引を行わない場合は、12ヶ月合計（h欄）に「0」と記入すること。</t>
    <rPh sb="1" eb="3">
      <t>チクネツ</t>
    </rPh>
    <rPh sb="3" eb="5">
      <t>ワリビキ</t>
    </rPh>
    <rPh sb="6" eb="7">
      <t>オコナ</t>
    </rPh>
    <rPh sb="10" eb="12">
      <t>バアイ</t>
    </rPh>
    <rPh sb="17" eb="18">
      <t>ゲツ</t>
    </rPh>
    <rPh sb="18" eb="20">
      <t>ゴウケイ</t>
    </rPh>
    <rPh sb="22" eb="23">
      <t>ラン</t>
    </rPh>
    <rPh sb="29" eb="31">
      <t>キニュウ</t>
    </rPh>
    <phoneticPr fontId="2"/>
  </si>
  <si>
    <t>12ヶ月合計（割引後）
 i=L-h</t>
    <rPh sb="3" eb="4">
      <t>ゲツ</t>
    </rPh>
    <rPh sb="4" eb="6">
      <t>ゴウケイ</t>
    </rPh>
    <rPh sb="7" eb="9">
      <t>ワリビキ</t>
    </rPh>
    <rPh sb="9" eb="10">
      <t>ゴ</t>
    </rPh>
    <phoneticPr fontId="2"/>
  </si>
  <si>
    <r>
      <rPr>
        <b/>
        <sz val="10"/>
        <color theme="1"/>
        <rFont val="ＭＳ Ｐゴシック"/>
        <family val="3"/>
        <charset val="128"/>
        <scheme val="minor"/>
      </rPr>
      <t>契約希望金額</t>
    </r>
    <r>
      <rPr>
        <sz val="10"/>
        <color theme="1"/>
        <rFont val="ＭＳ Ｐゴシック"/>
        <family val="3"/>
        <charset val="128"/>
        <scheme val="minor"/>
      </rPr>
      <t xml:space="preserve">
（36ヶ月合計）
(i×3)</t>
    </r>
    <rPh sb="0" eb="2">
      <t>ケイヤク</t>
    </rPh>
    <rPh sb="2" eb="4">
      <t>キボウ</t>
    </rPh>
    <rPh sb="4" eb="6">
      <t>キンガク</t>
    </rPh>
    <rPh sb="11" eb="12">
      <t>ゲツ</t>
    </rPh>
    <rPh sb="12" eb="14">
      <t>ゴウケイ</t>
    </rPh>
    <phoneticPr fontId="2"/>
  </si>
  <si>
    <t>（蓄熱調整契約割引額積算内訳）</t>
    <rPh sb="1" eb="3">
      <t>チクネツ</t>
    </rPh>
    <rPh sb="3" eb="5">
      <t>チョウセイ</t>
    </rPh>
    <rPh sb="5" eb="7">
      <t>ケイヤク</t>
    </rPh>
    <rPh sb="7" eb="9">
      <t>ワリビキ</t>
    </rPh>
    <rPh sb="9" eb="10">
      <t>ガク</t>
    </rPh>
    <rPh sb="10" eb="12">
      <t>セキサン</t>
    </rPh>
    <rPh sb="12" eb="14">
      <t>ウチワケ</t>
    </rPh>
    <phoneticPr fontId="2"/>
  </si>
  <si>
    <t>蓄熱割引
係数</t>
    <rPh sb="0" eb="2">
      <t>チクネツ</t>
    </rPh>
    <rPh sb="2" eb="4">
      <t>ワリビキ</t>
    </rPh>
    <rPh sb="5" eb="7">
      <t>ケイスウ</t>
    </rPh>
    <phoneticPr fontId="2"/>
  </si>
  <si>
    <t>蓄熱割引
係数</t>
    <rPh sb="0" eb="2">
      <t>チクネツ</t>
    </rPh>
    <rPh sb="5" eb="7">
      <t>ケイスウ</t>
    </rPh>
    <phoneticPr fontId="2"/>
  </si>
  <si>
    <t>・金額はすべて消費税及び地方消費税相当額を含む金額を記入すること。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・各月の電気料金合計（蓄熱割引前）（K欄）は、小数点以下を切り捨てた金額を記入すること。
・２ページの「蓄熱調整契約割引額積算内訳」中、割引額合計（g欄）は、小数点以下を切り捨てた金額を記入すること。
・契約希望金額（36ヶ月合計）欄は、入札書の入札金額と一致すること。
・この入札金額積算内訳書は２ページあるので、両面印刷とし、別葉としないこと。
・この入札金額積算内訳書は、入札書と併せて封筒に入れること。</t>
    <rPh sb="35" eb="37">
      <t>ヘイジツ</t>
    </rPh>
    <rPh sb="78" eb="80">
      <t>キュウジツ</t>
    </rPh>
    <rPh sb="131" eb="133">
      <t>チクネツ</t>
    </rPh>
    <rPh sb="133" eb="135">
      <t>ワリビキ</t>
    </rPh>
    <rPh sb="135" eb="136">
      <t>マエ</t>
    </rPh>
    <rPh sb="172" eb="174">
      <t>チクネツ</t>
    </rPh>
    <rPh sb="174" eb="176">
      <t>チョウセイ</t>
    </rPh>
    <rPh sb="176" eb="178">
      <t>ケイヤク</t>
    </rPh>
    <rPh sb="178" eb="180">
      <t>ワリビキ</t>
    </rPh>
    <rPh sb="180" eb="181">
      <t>ガク</t>
    </rPh>
    <rPh sb="181" eb="183">
      <t>セキサン</t>
    </rPh>
    <rPh sb="183" eb="185">
      <t>ウチワケ</t>
    </rPh>
    <rPh sb="186" eb="187">
      <t>チュウ</t>
    </rPh>
    <rPh sb="188" eb="190">
      <t>ワリビキ</t>
    </rPh>
    <rPh sb="190" eb="191">
      <t>ガク</t>
    </rPh>
    <rPh sb="191" eb="193">
      <t>ゴウケイ</t>
    </rPh>
    <rPh sb="195" eb="196">
      <t>ラン</t>
    </rPh>
    <rPh sb="222" eb="224">
      <t>ケイヤク</t>
    </rPh>
    <rPh sb="224" eb="226">
      <t>キボウ</t>
    </rPh>
    <rPh sb="226" eb="228">
      <t>キンガク</t>
    </rPh>
    <rPh sb="232" eb="233">
      <t>ゲツ</t>
    </rPh>
    <rPh sb="233" eb="235">
      <t>ゴウケイ</t>
    </rPh>
    <rPh sb="236" eb="237">
      <t>ラン</t>
    </rPh>
    <rPh sb="248" eb="250">
      <t>イッチ</t>
    </rPh>
    <rPh sb="259" eb="261">
      <t>ニュウサツ</t>
    </rPh>
    <rPh sb="261" eb="263">
      <t>キンガク</t>
    </rPh>
    <rPh sb="263" eb="265">
      <t>セキサン</t>
    </rPh>
    <rPh sb="265" eb="268">
      <t>ウチワケショ</t>
    </rPh>
    <rPh sb="278" eb="280">
      <t>リョウメン</t>
    </rPh>
    <rPh sb="280" eb="282">
      <t>インサツ</t>
    </rPh>
    <rPh sb="285" eb="286">
      <t>ベツ</t>
    </rPh>
    <rPh sb="286" eb="287">
      <t>ハ</t>
    </rPh>
    <rPh sb="298" eb="300">
      <t>ニュウサツ</t>
    </rPh>
    <rPh sb="300" eb="302">
      <t>キンガク</t>
    </rPh>
    <rPh sb="302" eb="304">
      <t>セキサン</t>
    </rPh>
    <rPh sb="304" eb="307">
      <t>ウチワケショ</t>
    </rPh>
    <rPh sb="309" eb="311">
      <t>ニュウサツ</t>
    </rPh>
    <rPh sb="311" eb="312">
      <t>ショ</t>
    </rPh>
    <rPh sb="313" eb="314">
      <t>アワ</t>
    </rPh>
    <rPh sb="316" eb="318">
      <t>フウトウ</t>
    </rPh>
    <rPh sb="319" eb="320">
      <t>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</si>
</sst>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Red]\-#,##0.00\ "/>
    <numFmt numFmtId="177" formatCode="#,##0_ ;[Red]\-#,##0\ "/>
    <numFmt numFmtId="178" formatCode="#,##0.000;[Red]\-#,##0.000"/>
    <numFmt numFmtId="179" formatCode="#,##0_ "/>
    <numFmt numFmtId="180" formatCode="#,##0.00_ "/>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i/>
      <sz val="10"/>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bottom style="thin">
        <color indexed="64"/>
      </bottom>
      <diagonal/>
    </border>
    <border>
      <left style="thin">
        <color indexed="64"/>
      </left>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1">
    <xf numFmtId="0" fontId="0" fillId="0" borderId="0" xfId="0">
      <alignment vertical="center"/>
    </xf>
    <xf numFmtId="0" fontId="3" fillId="0" borderId="0" xfId="0" applyFont="1" applyBorder="1" applyAlignment="1">
      <alignment vertical="top" wrapText="1"/>
    </xf>
    <xf numFmtId="0" fontId="3" fillId="0" borderId="0" xfId="0" applyFont="1">
      <alignment vertical="center"/>
    </xf>
    <xf numFmtId="0" fontId="3" fillId="0" borderId="0" xfId="0" applyFont="1" applyAlignment="1">
      <alignment vertical="top"/>
    </xf>
    <xf numFmtId="0" fontId="3" fillId="0" borderId="0" xfId="0" applyFont="1" applyAlignment="1">
      <alignment horizontal="right" vertical="center"/>
    </xf>
    <xf numFmtId="0" fontId="3" fillId="0" borderId="0" xfId="0" applyFont="1" applyBorder="1">
      <alignment vertical="center"/>
    </xf>
    <xf numFmtId="177" fontId="3" fillId="0" borderId="0" xfId="0" applyNumberFormat="1" applyFont="1" applyBorder="1" applyAlignment="1">
      <alignment vertical="center" wrapText="1"/>
    </xf>
    <xf numFmtId="177" fontId="3" fillId="0" borderId="0" xfId="0" applyNumberFormat="1" applyFont="1" applyBorder="1" applyAlignment="1">
      <alignment horizontal="center" vertical="center" wrapText="1"/>
    </xf>
    <xf numFmtId="177" fontId="4" fillId="0" borderId="7" xfId="0" applyNumberFormat="1" applyFont="1" applyBorder="1" applyAlignment="1">
      <alignment horizontal="center" vertical="center" wrapText="1"/>
    </xf>
    <xf numFmtId="0" fontId="3" fillId="0" borderId="0" xfId="0" applyFont="1" applyBorder="1" applyAlignment="1">
      <alignment vertical="top"/>
    </xf>
    <xf numFmtId="0" fontId="3" fillId="0" borderId="0" xfId="0" applyFont="1" applyAlignment="1">
      <alignment horizontal="left" vertical="center"/>
    </xf>
    <xf numFmtId="0" fontId="3" fillId="0" borderId="20" xfId="0" applyFont="1" applyBorder="1">
      <alignment vertical="center"/>
    </xf>
    <xf numFmtId="178" fontId="4" fillId="0" borderId="1" xfId="1" applyNumberFormat="1" applyFont="1" applyBorder="1">
      <alignment vertical="center"/>
    </xf>
    <xf numFmtId="180" fontId="4" fillId="0" borderId="1" xfId="0" applyNumberFormat="1" applyFont="1" applyBorder="1">
      <alignment vertical="center"/>
    </xf>
    <xf numFmtId="176"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76" fontId="4" fillId="0" borderId="2" xfId="1" applyNumberFormat="1" applyFont="1" applyBorder="1">
      <alignment vertical="center"/>
    </xf>
    <xf numFmtId="177" fontId="4" fillId="0" borderId="2" xfId="1" applyNumberFormat="1" applyFont="1" applyBorder="1">
      <alignment vertical="center"/>
    </xf>
    <xf numFmtId="0" fontId="3" fillId="0" borderId="0" xfId="0" applyFont="1" applyBorder="1" applyAlignment="1">
      <alignment horizontal="left" vertical="center"/>
    </xf>
    <xf numFmtId="176" fontId="4" fillId="0" borderId="1" xfId="0" applyNumberFormat="1" applyFont="1" applyBorder="1" applyAlignment="1">
      <alignment vertical="center"/>
    </xf>
    <xf numFmtId="0" fontId="3" fillId="3" borderId="1" xfId="0" applyFont="1" applyFill="1" applyBorder="1" applyAlignment="1">
      <alignment horizontal="right" vertical="center"/>
    </xf>
    <xf numFmtId="0" fontId="3" fillId="3" borderId="14" xfId="0" applyFont="1" applyFill="1" applyBorder="1" applyAlignment="1">
      <alignment horizontal="center" vertical="center"/>
    </xf>
    <xf numFmtId="177" fontId="5" fillId="3" borderId="1"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 xfId="0" applyFont="1" applyFill="1" applyBorder="1" applyAlignment="1">
      <alignment horizontal="center" vertical="center"/>
    </xf>
    <xf numFmtId="38" fontId="3" fillId="3" borderId="1" xfId="1" applyFont="1" applyFill="1" applyBorder="1">
      <alignment vertical="center"/>
    </xf>
    <xf numFmtId="176" fontId="3" fillId="3" borderId="1" xfId="1" applyNumberFormat="1" applyFont="1" applyFill="1" applyBorder="1">
      <alignment vertical="center"/>
    </xf>
    <xf numFmtId="0" fontId="3" fillId="2" borderId="2" xfId="0" applyFont="1" applyFill="1" applyBorder="1" applyAlignment="1">
      <alignment horizontal="center" vertical="center" wrapText="1"/>
    </xf>
    <xf numFmtId="0" fontId="3" fillId="2" borderId="6" xfId="0" applyFont="1" applyFill="1" applyBorder="1" applyAlignment="1">
      <alignment horizontal="right" vertical="center"/>
    </xf>
    <xf numFmtId="0" fontId="3" fillId="2" borderId="12" xfId="0" applyFont="1" applyFill="1" applyBorder="1">
      <alignment vertical="center"/>
    </xf>
    <xf numFmtId="0" fontId="3" fillId="2" borderId="8" xfId="0" applyFont="1" applyFill="1" applyBorder="1" applyAlignment="1">
      <alignment horizontal="right" vertical="center"/>
    </xf>
    <xf numFmtId="0" fontId="3" fillId="2" borderId="9" xfId="0" applyFont="1" applyFill="1" applyBorder="1">
      <alignment vertical="center"/>
    </xf>
    <xf numFmtId="177" fontId="3" fillId="2" borderId="7" xfId="0" applyNumberFormat="1" applyFont="1" applyFill="1" applyBorder="1" applyAlignment="1">
      <alignment horizontal="center" vertical="center" wrapText="1"/>
    </xf>
    <xf numFmtId="0" fontId="3" fillId="2" borderId="7" xfId="0" applyFont="1" applyFill="1" applyBorder="1" applyAlignment="1">
      <alignment horizontal="center" vertical="center"/>
    </xf>
    <xf numFmtId="0" fontId="8" fillId="0" borderId="1" xfId="0" applyFont="1" applyBorder="1" applyAlignment="1">
      <alignment vertical="center"/>
    </xf>
    <xf numFmtId="0" fontId="3" fillId="2" borderId="17" xfId="0" applyFont="1" applyFill="1" applyBorder="1" applyAlignment="1">
      <alignment horizontal="center" vertical="center" wrapText="1"/>
    </xf>
    <xf numFmtId="0" fontId="3" fillId="2" borderId="21" xfId="0" applyFont="1" applyFill="1" applyBorder="1" applyAlignment="1">
      <alignment horizontal="center" vertical="center" wrapText="1"/>
    </xf>
    <xf numFmtId="177" fontId="4" fillId="0" borderId="19" xfId="0" applyNumberFormat="1" applyFont="1" applyBorder="1" applyAlignment="1">
      <alignment horizontal="right" vertical="center"/>
    </xf>
    <xf numFmtId="0" fontId="4" fillId="0" borderId="13" xfId="0" applyFont="1" applyBorder="1" applyAlignment="1">
      <alignment horizontal="right" vertical="center"/>
    </xf>
    <xf numFmtId="179" fontId="5" fillId="3" borderId="1" xfId="0" applyNumberFormat="1" applyFont="1" applyFill="1" applyBorder="1" applyAlignment="1">
      <alignment horizontal="right" vertical="center"/>
    </xf>
    <xf numFmtId="177" fontId="4" fillId="0" borderId="1" xfId="1" applyNumberFormat="1" applyFont="1" applyBorder="1" applyAlignment="1">
      <alignment horizontal="right" vertical="center"/>
    </xf>
    <xf numFmtId="177" fontId="4" fillId="0" borderId="11" xfId="0" applyNumberFormat="1" applyFont="1" applyBorder="1" applyAlignment="1">
      <alignment horizontal="right" vertical="center"/>
    </xf>
    <xf numFmtId="0" fontId="4" fillId="0" borderId="16" xfId="0" applyFont="1" applyBorder="1" applyAlignment="1">
      <alignment horizontal="right" vertical="center"/>
    </xf>
    <xf numFmtId="0" fontId="3" fillId="2" borderId="18" xfId="0" applyFont="1" applyFill="1" applyBorder="1" applyAlignment="1">
      <alignment horizontal="center" vertical="center" wrapText="1"/>
    </xf>
    <xf numFmtId="177" fontId="4" fillId="0" borderId="17" xfId="0" applyNumberFormat="1" applyFont="1" applyBorder="1" applyAlignment="1">
      <alignment horizontal="right" vertical="center"/>
    </xf>
    <xf numFmtId="0" fontId="4" fillId="0" borderId="18" xfId="0" applyFont="1" applyBorder="1" applyAlignment="1">
      <alignment horizontal="right"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6" fillId="0" borderId="0" xfId="0" applyFont="1" applyAlignment="1">
      <alignment horizontal="center" vertical="center"/>
    </xf>
    <xf numFmtId="0" fontId="3" fillId="0" borderId="0" xfId="0" applyFont="1" applyBorder="1" applyAlignment="1">
      <alignment horizontal="left" vertical="top" wrapText="1"/>
    </xf>
    <xf numFmtId="0" fontId="3" fillId="2" borderId="1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0"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12" xfId="0" applyFont="1" applyFill="1" applyBorder="1" applyAlignment="1">
      <alignment horizontal="center" vertical="top"/>
    </xf>
    <xf numFmtId="0" fontId="3" fillId="2" borderId="1"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1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Zeros="0" tabSelected="1" view="pageBreakPreview" zoomScaleNormal="100" zoomScaleSheetLayoutView="100" workbookViewId="0">
      <selection activeCell="C10" sqref="C10"/>
    </sheetView>
  </sheetViews>
  <sheetFormatPr defaultRowHeight="12" x14ac:dyDescent="0.15"/>
  <cols>
    <col min="1" max="1" width="6.25" style="4" customWidth="1"/>
    <col min="2" max="2" width="8.125" style="4" customWidth="1"/>
    <col min="3" max="3" width="8.875" style="2" bestFit="1" customWidth="1"/>
    <col min="4" max="4" width="5.25" style="2" bestFit="1" customWidth="1"/>
    <col min="5" max="5" width="5" style="2" bestFit="1" customWidth="1"/>
    <col min="6" max="13" width="11.875" style="2" customWidth="1"/>
    <col min="14" max="16384" width="9" style="2"/>
  </cols>
  <sheetData>
    <row r="1" spans="1:13" ht="17.25" x14ac:dyDescent="0.15">
      <c r="A1" s="53" t="s">
        <v>49</v>
      </c>
      <c r="B1" s="53"/>
      <c r="C1" s="53"/>
      <c r="D1" s="53"/>
      <c r="E1" s="53"/>
      <c r="F1" s="53"/>
      <c r="G1" s="53"/>
      <c r="H1" s="53"/>
      <c r="I1" s="53"/>
      <c r="J1" s="53"/>
      <c r="K1" s="53"/>
      <c r="L1" s="53"/>
      <c r="M1" s="53"/>
    </row>
    <row r="2" spans="1:13" x14ac:dyDescent="0.15">
      <c r="A2" s="10" t="s">
        <v>50</v>
      </c>
      <c r="G2" s="4"/>
      <c r="H2" s="5"/>
      <c r="I2" s="5"/>
      <c r="J2" s="5"/>
      <c r="K2" s="5"/>
      <c r="L2" s="5"/>
      <c r="M2" s="5"/>
    </row>
    <row r="3" spans="1:13" x14ac:dyDescent="0.15">
      <c r="H3" s="5"/>
      <c r="I3" s="5"/>
      <c r="J3" s="5"/>
      <c r="K3" s="5"/>
      <c r="L3" s="5"/>
      <c r="M3" s="5"/>
    </row>
    <row r="4" spans="1:13" x14ac:dyDescent="0.15">
      <c r="G4" s="4"/>
      <c r="H4" s="5"/>
      <c r="I4" s="5" t="s">
        <v>51</v>
      </c>
      <c r="J4" s="11"/>
      <c r="K4" s="11"/>
      <c r="L4" s="11"/>
      <c r="M4" s="11"/>
    </row>
    <row r="5" spans="1:13" x14ac:dyDescent="0.15">
      <c r="A5" s="10"/>
      <c r="G5" s="4"/>
      <c r="H5" s="5"/>
      <c r="I5" s="5"/>
      <c r="J5" s="5"/>
      <c r="K5" s="5"/>
      <c r="L5" s="5"/>
      <c r="M5" s="5"/>
    </row>
    <row r="6" spans="1:13" ht="16.5" customHeight="1" x14ac:dyDescent="0.15">
      <c r="A6" s="59" t="s">
        <v>23</v>
      </c>
      <c r="B6" s="60"/>
      <c r="C6" s="57" t="s">
        <v>26</v>
      </c>
      <c r="D6" s="57" t="s">
        <v>31</v>
      </c>
      <c r="E6" s="57" t="s">
        <v>52</v>
      </c>
      <c r="F6" s="57" t="s">
        <v>16</v>
      </c>
      <c r="G6" s="55" t="s">
        <v>29</v>
      </c>
      <c r="H6" s="56"/>
      <c r="I6" s="70"/>
      <c r="J6" s="55" t="s">
        <v>30</v>
      </c>
      <c r="K6" s="56"/>
      <c r="L6" s="56"/>
      <c r="M6" s="57" t="s">
        <v>36</v>
      </c>
    </row>
    <row r="7" spans="1:13" s="3" customFormat="1" ht="24" x14ac:dyDescent="0.15">
      <c r="A7" s="61"/>
      <c r="B7" s="62"/>
      <c r="C7" s="58"/>
      <c r="D7" s="58"/>
      <c r="E7" s="58"/>
      <c r="F7" s="58"/>
      <c r="G7" s="25" t="s">
        <v>33</v>
      </c>
      <c r="H7" s="26" t="s">
        <v>32</v>
      </c>
      <c r="I7" s="26" t="s">
        <v>17</v>
      </c>
      <c r="J7" s="25" t="s">
        <v>27</v>
      </c>
      <c r="K7" s="25" t="s">
        <v>32</v>
      </c>
      <c r="L7" s="25" t="s">
        <v>17</v>
      </c>
      <c r="M7" s="58"/>
    </row>
    <row r="8" spans="1:13" ht="16.5" customHeight="1" x14ac:dyDescent="0.15">
      <c r="A8" s="27"/>
      <c r="B8" s="28"/>
      <c r="C8" s="29" t="s">
        <v>15</v>
      </c>
      <c r="D8" s="29" t="s">
        <v>12</v>
      </c>
      <c r="E8" s="29"/>
      <c r="F8" s="29" t="s">
        <v>14</v>
      </c>
      <c r="G8" s="29" t="s">
        <v>55</v>
      </c>
      <c r="H8" s="29" t="s">
        <v>13</v>
      </c>
      <c r="I8" s="29" t="s">
        <v>14</v>
      </c>
      <c r="J8" s="29" t="s">
        <v>56</v>
      </c>
      <c r="K8" s="29" t="s">
        <v>28</v>
      </c>
      <c r="L8" s="29" t="s">
        <v>14</v>
      </c>
      <c r="M8" s="29" t="s">
        <v>14</v>
      </c>
    </row>
    <row r="9" spans="1:13" ht="16.5" customHeight="1" x14ac:dyDescent="0.15">
      <c r="A9" s="27"/>
      <c r="B9" s="28"/>
      <c r="C9" s="29" t="s">
        <v>18</v>
      </c>
      <c r="D9" s="29" t="s">
        <v>19</v>
      </c>
      <c r="E9" s="29" t="s">
        <v>20</v>
      </c>
      <c r="F9" s="29" t="s">
        <v>53</v>
      </c>
      <c r="G9" s="29" t="s">
        <v>21</v>
      </c>
      <c r="H9" s="29" t="s">
        <v>22</v>
      </c>
      <c r="I9" s="29" t="s">
        <v>54</v>
      </c>
      <c r="J9" s="29" t="s">
        <v>34</v>
      </c>
      <c r="K9" s="29" t="s">
        <v>35</v>
      </c>
      <c r="L9" s="29" t="s">
        <v>57</v>
      </c>
      <c r="M9" s="29" t="s">
        <v>58</v>
      </c>
    </row>
    <row r="10" spans="1:13" ht="19.5" customHeight="1" x14ac:dyDescent="0.15">
      <c r="A10" s="22" t="s">
        <v>0</v>
      </c>
      <c r="B10" s="23" t="s">
        <v>24</v>
      </c>
      <c r="C10" s="12"/>
      <c r="D10" s="30">
        <v>950</v>
      </c>
      <c r="E10" s="31">
        <v>0.85</v>
      </c>
      <c r="F10" s="13">
        <f>ROUNDDOWN(C10*D10*E10,2)</f>
        <v>0</v>
      </c>
      <c r="G10" s="14"/>
      <c r="H10" s="30">
        <v>112000</v>
      </c>
      <c r="I10" s="14">
        <f t="shared" ref="I10:I21" si="0">ROUNDDOWN(H10*G10,2)</f>
        <v>0</v>
      </c>
      <c r="J10" s="14"/>
      <c r="K10" s="24">
        <v>60000</v>
      </c>
      <c r="L10" s="14">
        <f t="shared" ref="L10:L21" si="1">ROUNDDOWN(J10*K10,2)</f>
        <v>0</v>
      </c>
      <c r="M10" s="15">
        <f t="shared" ref="M10:M21" si="2">INT(F10+I10+L10)</f>
        <v>0</v>
      </c>
    </row>
    <row r="11" spans="1:13" ht="19.5" customHeight="1" x14ac:dyDescent="0.15">
      <c r="A11" s="22" t="s">
        <v>1</v>
      </c>
      <c r="B11" s="23" t="s">
        <v>24</v>
      </c>
      <c r="C11" s="12">
        <f>C10</f>
        <v>0</v>
      </c>
      <c r="D11" s="30">
        <v>950</v>
      </c>
      <c r="E11" s="31">
        <v>0.85</v>
      </c>
      <c r="F11" s="13">
        <f t="shared" ref="F11:F21" si="3">ROUNDDOWN(C11*D11*E11,2)</f>
        <v>0</v>
      </c>
      <c r="G11" s="14">
        <f>G10</f>
        <v>0</v>
      </c>
      <c r="H11" s="30">
        <v>104000</v>
      </c>
      <c r="I11" s="14">
        <f t="shared" si="0"/>
        <v>0</v>
      </c>
      <c r="J11" s="14">
        <f>J10</f>
        <v>0</v>
      </c>
      <c r="K11" s="24">
        <v>76000</v>
      </c>
      <c r="L11" s="14">
        <f t="shared" si="1"/>
        <v>0</v>
      </c>
      <c r="M11" s="15">
        <f t="shared" si="2"/>
        <v>0</v>
      </c>
    </row>
    <row r="12" spans="1:13" ht="19.5" customHeight="1" x14ac:dyDescent="0.15">
      <c r="A12" s="22" t="s">
        <v>2</v>
      </c>
      <c r="B12" s="23" t="s">
        <v>24</v>
      </c>
      <c r="C12" s="12">
        <f>C10</f>
        <v>0</v>
      </c>
      <c r="D12" s="30">
        <v>950</v>
      </c>
      <c r="E12" s="31">
        <v>0.85</v>
      </c>
      <c r="F12" s="13">
        <f t="shared" si="3"/>
        <v>0</v>
      </c>
      <c r="G12" s="14">
        <f>G10</f>
        <v>0</v>
      </c>
      <c r="H12" s="30">
        <v>122000</v>
      </c>
      <c r="I12" s="14">
        <f t="shared" si="0"/>
        <v>0</v>
      </c>
      <c r="J12" s="14">
        <f>J10</f>
        <v>0</v>
      </c>
      <c r="K12" s="24">
        <v>59000</v>
      </c>
      <c r="L12" s="14">
        <f t="shared" si="1"/>
        <v>0</v>
      </c>
      <c r="M12" s="15">
        <f t="shared" si="2"/>
        <v>0</v>
      </c>
    </row>
    <row r="13" spans="1:13" ht="19.5" customHeight="1" x14ac:dyDescent="0.15">
      <c r="A13" s="22" t="s">
        <v>3</v>
      </c>
      <c r="B13" s="23" t="s">
        <v>25</v>
      </c>
      <c r="C13" s="16">
        <f>C10</f>
        <v>0</v>
      </c>
      <c r="D13" s="30">
        <v>950</v>
      </c>
      <c r="E13" s="31">
        <v>0.85</v>
      </c>
      <c r="F13" s="13">
        <f t="shared" si="3"/>
        <v>0</v>
      </c>
      <c r="G13" s="17"/>
      <c r="H13" s="30">
        <v>147000</v>
      </c>
      <c r="I13" s="14">
        <f t="shared" si="0"/>
        <v>0</v>
      </c>
      <c r="J13" s="14">
        <f>J10</f>
        <v>0</v>
      </c>
      <c r="K13" s="24">
        <v>62000</v>
      </c>
      <c r="L13" s="14">
        <f t="shared" si="1"/>
        <v>0</v>
      </c>
      <c r="M13" s="15">
        <f t="shared" si="2"/>
        <v>0</v>
      </c>
    </row>
    <row r="14" spans="1:13" ht="19.5" customHeight="1" x14ac:dyDescent="0.15">
      <c r="A14" s="22" t="s">
        <v>4</v>
      </c>
      <c r="B14" s="23" t="s">
        <v>25</v>
      </c>
      <c r="C14" s="16">
        <f>C10</f>
        <v>0</v>
      </c>
      <c r="D14" s="30">
        <v>950</v>
      </c>
      <c r="E14" s="31">
        <v>0.85</v>
      </c>
      <c r="F14" s="13">
        <f t="shared" si="3"/>
        <v>0</v>
      </c>
      <c r="G14" s="17">
        <f>G13</f>
        <v>0</v>
      </c>
      <c r="H14" s="30">
        <v>158000</v>
      </c>
      <c r="I14" s="14">
        <f t="shared" si="0"/>
        <v>0</v>
      </c>
      <c r="J14" s="14">
        <f>J10</f>
        <v>0</v>
      </c>
      <c r="K14" s="24">
        <v>71000</v>
      </c>
      <c r="L14" s="14">
        <f t="shared" si="1"/>
        <v>0</v>
      </c>
      <c r="M14" s="15">
        <f t="shared" si="2"/>
        <v>0</v>
      </c>
    </row>
    <row r="15" spans="1:13" ht="19.5" customHeight="1" x14ac:dyDescent="0.15">
      <c r="A15" s="22" t="s">
        <v>5</v>
      </c>
      <c r="B15" s="23" t="s">
        <v>25</v>
      </c>
      <c r="C15" s="16">
        <f>C10</f>
        <v>0</v>
      </c>
      <c r="D15" s="30">
        <v>950</v>
      </c>
      <c r="E15" s="31">
        <v>0.85</v>
      </c>
      <c r="F15" s="13">
        <f t="shared" si="3"/>
        <v>0</v>
      </c>
      <c r="G15" s="17">
        <f>G13</f>
        <v>0</v>
      </c>
      <c r="H15" s="30">
        <v>119000</v>
      </c>
      <c r="I15" s="14">
        <f t="shared" si="0"/>
        <v>0</v>
      </c>
      <c r="J15" s="14">
        <f>J10</f>
        <v>0</v>
      </c>
      <c r="K15" s="24">
        <v>67000</v>
      </c>
      <c r="L15" s="14">
        <f t="shared" si="1"/>
        <v>0</v>
      </c>
      <c r="M15" s="15">
        <f t="shared" si="2"/>
        <v>0</v>
      </c>
    </row>
    <row r="16" spans="1:13" ht="19.5" customHeight="1" x14ac:dyDescent="0.15">
      <c r="A16" s="22" t="s">
        <v>6</v>
      </c>
      <c r="B16" s="23" t="s">
        <v>24</v>
      </c>
      <c r="C16" s="12">
        <f>C10</f>
        <v>0</v>
      </c>
      <c r="D16" s="30">
        <v>950</v>
      </c>
      <c r="E16" s="31">
        <v>0.85</v>
      </c>
      <c r="F16" s="13">
        <f t="shared" si="3"/>
        <v>0</v>
      </c>
      <c r="G16" s="14">
        <f>G10</f>
        <v>0</v>
      </c>
      <c r="H16" s="30">
        <v>139000</v>
      </c>
      <c r="I16" s="14">
        <f t="shared" si="0"/>
        <v>0</v>
      </c>
      <c r="J16" s="14">
        <f>J10</f>
        <v>0</v>
      </c>
      <c r="K16" s="24">
        <v>55000</v>
      </c>
      <c r="L16" s="14">
        <f t="shared" si="1"/>
        <v>0</v>
      </c>
      <c r="M16" s="15">
        <f t="shared" si="2"/>
        <v>0</v>
      </c>
    </row>
    <row r="17" spans="1:13" ht="19.5" customHeight="1" x14ac:dyDescent="0.15">
      <c r="A17" s="22" t="s">
        <v>7</v>
      </c>
      <c r="B17" s="23" t="s">
        <v>24</v>
      </c>
      <c r="C17" s="12">
        <f>C10</f>
        <v>0</v>
      </c>
      <c r="D17" s="30">
        <v>950</v>
      </c>
      <c r="E17" s="31">
        <v>0.85</v>
      </c>
      <c r="F17" s="13">
        <f t="shared" si="3"/>
        <v>0</v>
      </c>
      <c r="G17" s="14">
        <f>G10</f>
        <v>0</v>
      </c>
      <c r="H17" s="30">
        <v>112000</v>
      </c>
      <c r="I17" s="14">
        <f t="shared" si="0"/>
        <v>0</v>
      </c>
      <c r="J17" s="14">
        <f>J10</f>
        <v>0</v>
      </c>
      <c r="K17" s="24">
        <v>55000</v>
      </c>
      <c r="L17" s="14">
        <f t="shared" si="1"/>
        <v>0</v>
      </c>
      <c r="M17" s="15">
        <f t="shared" si="2"/>
        <v>0</v>
      </c>
    </row>
    <row r="18" spans="1:13" ht="19.5" customHeight="1" x14ac:dyDescent="0.15">
      <c r="A18" s="22" t="s">
        <v>8</v>
      </c>
      <c r="B18" s="23" t="s">
        <v>24</v>
      </c>
      <c r="C18" s="12">
        <f>C10</f>
        <v>0</v>
      </c>
      <c r="D18" s="30">
        <v>950</v>
      </c>
      <c r="E18" s="31">
        <v>0.85</v>
      </c>
      <c r="F18" s="13">
        <f t="shared" si="3"/>
        <v>0</v>
      </c>
      <c r="G18" s="14">
        <f>G10</f>
        <v>0</v>
      </c>
      <c r="H18" s="30">
        <v>101000</v>
      </c>
      <c r="I18" s="14">
        <f t="shared" si="0"/>
        <v>0</v>
      </c>
      <c r="J18" s="14">
        <f>J10</f>
        <v>0</v>
      </c>
      <c r="K18" s="24">
        <v>60000</v>
      </c>
      <c r="L18" s="14">
        <f t="shared" si="1"/>
        <v>0</v>
      </c>
      <c r="M18" s="15">
        <f t="shared" si="2"/>
        <v>0</v>
      </c>
    </row>
    <row r="19" spans="1:13" ht="19.5" customHeight="1" x14ac:dyDescent="0.15">
      <c r="A19" s="22" t="s">
        <v>9</v>
      </c>
      <c r="B19" s="23" t="s">
        <v>24</v>
      </c>
      <c r="C19" s="12">
        <f>C10</f>
        <v>0</v>
      </c>
      <c r="D19" s="30">
        <v>950</v>
      </c>
      <c r="E19" s="31">
        <v>0.85</v>
      </c>
      <c r="F19" s="13">
        <f t="shared" si="3"/>
        <v>0</v>
      </c>
      <c r="G19" s="14">
        <f>G10</f>
        <v>0</v>
      </c>
      <c r="H19" s="30">
        <v>124000</v>
      </c>
      <c r="I19" s="14">
        <f t="shared" si="0"/>
        <v>0</v>
      </c>
      <c r="J19" s="14">
        <f>J10</f>
        <v>0</v>
      </c>
      <c r="K19" s="24">
        <v>65000</v>
      </c>
      <c r="L19" s="14">
        <f t="shared" si="1"/>
        <v>0</v>
      </c>
      <c r="M19" s="15">
        <f t="shared" si="2"/>
        <v>0</v>
      </c>
    </row>
    <row r="20" spans="1:13" ht="19.5" customHeight="1" x14ac:dyDescent="0.15">
      <c r="A20" s="22" t="s">
        <v>10</v>
      </c>
      <c r="B20" s="23" t="s">
        <v>24</v>
      </c>
      <c r="C20" s="12">
        <f>C10</f>
        <v>0</v>
      </c>
      <c r="D20" s="30">
        <v>950</v>
      </c>
      <c r="E20" s="31">
        <v>0.85</v>
      </c>
      <c r="F20" s="13">
        <f t="shared" si="3"/>
        <v>0</v>
      </c>
      <c r="G20" s="14">
        <f>G10</f>
        <v>0</v>
      </c>
      <c r="H20" s="30">
        <v>126000</v>
      </c>
      <c r="I20" s="14">
        <f t="shared" si="0"/>
        <v>0</v>
      </c>
      <c r="J20" s="14">
        <f>J10</f>
        <v>0</v>
      </c>
      <c r="K20" s="24">
        <v>62000</v>
      </c>
      <c r="L20" s="14">
        <f t="shared" si="1"/>
        <v>0</v>
      </c>
      <c r="M20" s="15">
        <f t="shared" si="2"/>
        <v>0</v>
      </c>
    </row>
    <row r="21" spans="1:13" ht="19.5" customHeight="1" thickBot="1" x14ac:dyDescent="0.2">
      <c r="A21" s="22" t="s">
        <v>11</v>
      </c>
      <c r="B21" s="23" t="s">
        <v>24</v>
      </c>
      <c r="C21" s="12">
        <f>C10</f>
        <v>0</v>
      </c>
      <c r="D21" s="30">
        <v>950</v>
      </c>
      <c r="E21" s="31">
        <v>0.85</v>
      </c>
      <c r="F21" s="13">
        <f t="shared" si="3"/>
        <v>0</v>
      </c>
      <c r="G21" s="14">
        <f>G10</f>
        <v>0</v>
      </c>
      <c r="H21" s="30">
        <v>122000</v>
      </c>
      <c r="I21" s="14">
        <f t="shared" si="0"/>
        <v>0</v>
      </c>
      <c r="J21" s="14">
        <f>J10</f>
        <v>0</v>
      </c>
      <c r="K21" s="24">
        <v>72000</v>
      </c>
      <c r="L21" s="18">
        <f t="shared" si="1"/>
        <v>0</v>
      </c>
      <c r="M21" s="19">
        <f t="shared" si="2"/>
        <v>0</v>
      </c>
    </row>
    <row r="22" spans="1:13" ht="19.5" customHeight="1" thickBot="1" x14ac:dyDescent="0.2">
      <c r="A22" s="20" t="s">
        <v>59</v>
      </c>
      <c r="B22" s="1"/>
      <c r="C22" s="1"/>
      <c r="D22" s="1"/>
      <c r="E22" s="1"/>
      <c r="F22" s="1"/>
      <c r="G22" s="6"/>
      <c r="H22" s="1"/>
      <c r="I22" s="1"/>
      <c r="J22" s="7"/>
      <c r="K22" s="7"/>
      <c r="L22" s="37" t="s">
        <v>37</v>
      </c>
      <c r="M22" s="8">
        <f>SUM(M10:M21)</f>
        <v>0</v>
      </c>
    </row>
    <row r="23" spans="1:13" ht="105.75" customHeight="1" x14ac:dyDescent="0.15">
      <c r="A23" s="54" t="s">
        <v>70</v>
      </c>
      <c r="B23" s="54"/>
      <c r="C23" s="54"/>
      <c r="D23" s="54"/>
      <c r="E23" s="54"/>
      <c r="F23" s="54"/>
      <c r="G23" s="54"/>
      <c r="H23" s="54"/>
      <c r="I23" s="54"/>
      <c r="J23" s="54"/>
      <c r="K23" s="54"/>
      <c r="L23" s="54"/>
      <c r="M23" s="54"/>
    </row>
    <row r="24" spans="1:13" ht="20.25" customHeight="1" x14ac:dyDescent="0.15">
      <c r="A24" s="1"/>
      <c r="B24" s="1"/>
      <c r="C24" s="1"/>
      <c r="D24" s="1"/>
      <c r="E24" s="1"/>
      <c r="F24" s="1"/>
      <c r="G24" s="6"/>
      <c r="H24" s="1"/>
      <c r="I24" s="1"/>
      <c r="J24" s="7"/>
      <c r="K24" s="7"/>
      <c r="L24" s="7"/>
      <c r="M24" s="7"/>
    </row>
    <row r="25" spans="1:13" ht="17.25" customHeight="1" x14ac:dyDescent="0.15">
      <c r="A25" s="9" t="s">
        <v>67</v>
      </c>
      <c r="B25" s="1"/>
      <c r="C25" s="1"/>
      <c r="D25" s="1"/>
      <c r="E25" s="1"/>
      <c r="F25" s="1"/>
      <c r="G25" s="1"/>
      <c r="H25" s="1"/>
      <c r="I25" s="1"/>
      <c r="J25" s="1"/>
      <c r="K25" s="1"/>
      <c r="L25" s="1"/>
      <c r="M25" s="1"/>
    </row>
    <row r="26" spans="1:13" ht="18" customHeight="1" x14ac:dyDescent="0.15">
      <c r="A26" s="59" t="s">
        <v>23</v>
      </c>
      <c r="B26" s="60"/>
      <c r="C26" s="63" t="s">
        <v>29</v>
      </c>
      <c r="D26" s="63"/>
      <c r="E26" s="63"/>
      <c r="F26" s="63"/>
      <c r="G26" s="63"/>
      <c r="H26" s="63" t="s">
        <v>30</v>
      </c>
      <c r="I26" s="63"/>
      <c r="J26" s="63"/>
      <c r="K26" s="63"/>
      <c r="L26" s="64" t="s">
        <v>63</v>
      </c>
      <c r="M26" s="65"/>
    </row>
    <row r="27" spans="1:13" ht="24" x14ac:dyDescent="0.15">
      <c r="A27" s="61"/>
      <c r="B27" s="62"/>
      <c r="C27" s="32" t="s">
        <v>38</v>
      </c>
      <c r="D27" s="68" t="s">
        <v>40</v>
      </c>
      <c r="E27" s="69"/>
      <c r="F27" s="25" t="s">
        <v>68</v>
      </c>
      <c r="G27" s="25" t="s">
        <v>42</v>
      </c>
      <c r="H27" s="25" t="s">
        <v>27</v>
      </c>
      <c r="I27" s="25" t="s">
        <v>41</v>
      </c>
      <c r="J27" s="25" t="s">
        <v>69</v>
      </c>
      <c r="K27" s="25" t="s">
        <v>42</v>
      </c>
      <c r="L27" s="66"/>
      <c r="M27" s="67"/>
    </row>
    <row r="28" spans="1:13" x14ac:dyDescent="0.15">
      <c r="A28" s="33"/>
      <c r="B28" s="34"/>
      <c r="C28" s="29" t="s">
        <v>56</v>
      </c>
      <c r="D28" s="51" t="s">
        <v>13</v>
      </c>
      <c r="E28" s="52"/>
      <c r="F28" s="29"/>
      <c r="G28" s="29" t="s">
        <v>14</v>
      </c>
      <c r="H28" s="29"/>
      <c r="I28" s="29" t="s">
        <v>13</v>
      </c>
      <c r="J28" s="29"/>
      <c r="K28" s="29" t="s">
        <v>14</v>
      </c>
      <c r="L28" s="51" t="s">
        <v>14</v>
      </c>
      <c r="M28" s="52"/>
    </row>
    <row r="29" spans="1:13" x14ac:dyDescent="0.15">
      <c r="A29" s="35"/>
      <c r="B29" s="36"/>
      <c r="C29" s="29" t="s">
        <v>39</v>
      </c>
      <c r="D29" s="51" t="s">
        <v>43</v>
      </c>
      <c r="E29" s="52"/>
      <c r="F29" s="29" t="s">
        <v>44</v>
      </c>
      <c r="G29" s="29" t="s">
        <v>60</v>
      </c>
      <c r="H29" s="29" t="s">
        <v>45</v>
      </c>
      <c r="I29" s="29" t="s">
        <v>46</v>
      </c>
      <c r="J29" s="29" t="s">
        <v>47</v>
      </c>
      <c r="K29" s="29" t="s">
        <v>61</v>
      </c>
      <c r="L29" s="51" t="s">
        <v>62</v>
      </c>
      <c r="M29" s="52"/>
    </row>
    <row r="30" spans="1:13" ht="20.25" customHeight="1" x14ac:dyDescent="0.15">
      <c r="A30" s="22" t="s">
        <v>0</v>
      </c>
      <c r="B30" s="23" t="s">
        <v>24</v>
      </c>
      <c r="C30" s="21">
        <f t="shared" ref="C30:C41" si="4">G10</f>
        <v>0</v>
      </c>
      <c r="D30" s="44">
        <v>9800</v>
      </c>
      <c r="E30" s="44"/>
      <c r="F30" s="39"/>
      <c r="G30" s="14">
        <f>ROUNDDOWN(C30*D30*F30,2)</f>
        <v>0</v>
      </c>
      <c r="H30" s="14">
        <f>J10</f>
        <v>0</v>
      </c>
      <c r="I30" s="24">
        <v>4200</v>
      </c>
      <c r="J30" s="39"/>
      <c r="K30" s="14">
        <f>ROUNDDOWN(H30*I30*J30,2)</f>
        <v>0</v>
      </c>
      <c r="L30" s="45">
        <f>ROUNDUP(G30+K30,0)</f>
        <v>0</v>
      </c>
      <c r="M30" s="45"/>
    </row>
    <row r="31" spans="1:13" ht="20.25" customHeight="1" x14ac:dyDescent="0.15">
      <c r="A31" s="22" t="s">
        <v>1</v>
      </c>
      <c r="B31" s="23" t="s">
        <v>24</v>
      </c>
      <c r="C31" s="21">
        <f t="shared" si="4"/>
        <v>0</v>
      </c>
      <c r="D31" s="44">
        <v>7548</v>
      </c>
      <c r="E31" s="44"/>
      <c r="F31" s="39"/>
      <c r="G31" s="14">
        <f t="shared" ref="G31:G41" si="5">ROUNDDOWN(C31*D31*F31,2)</f>
        <v>0</v>
      </c>
      <c r="H31" s="14">
        <f t="shared" ref="H31:H41" si="6">J11</f>
        <v>0</v>
      </c>
      <c r="I31" s="24">
        <v>5452</v>
      </c>
      <c r="J31" s="39"/>
      <c r="K31" s="14">
        <f t="shared" ref="K31:K41" si="7">ROUNDDOWN(H31*I31*J31,2)</f>
        <v>0</v>
      </c>
      <c r="L31" s="45">
        <f t="shared" ref="L31:L41" si="8">ROUNDUP(G31+K31,0)</f>
        <v>0</v>
      </c>
      <c r="M31" s="45"/>
    </row>
    <row r="32" spans="1:13" ht="20.25" customHeight="1" x14ac:dyDescent="0.15">
      <c r="A32" s="22" t="s">
        <v>2</v>
      </c>
      <c r="B32" s="23" t="s">
        <v>24</v>
      </c>
      <c r="C32" s="21">
        <f t="shared" si="4"/>
        <v>0</v>
      </c>
      <c r="D32" s="44">
        <v>10267</v>
      </c>
      <c r="E32" s="44"/>
      <c r="F32" s="39"/>
      <c r="G32" s="14">
        <f t="shared" si="5"/>
        <v>0</v>
      </c>
      <c r="H32" s="14">
        <f t="shared" si="6"/>
        <v>0</v>
      </c>
      <c r="I32" s="24">
        <v>3733</v>
      </c>
      <c r="J32" s="39"/>
      <c r="K32" s="14">
        <f t="shared" si="7"/>
        <v>0</v>
      </c>
      <c r="L32" s="45">
        <f t="shared" si="8"/>
        <v>0</v>
      </c>
      <c r="M32" s="45"/>
    </row>
    <row r="33" spans="1:13" ht="20.25" customHeight="1" x14ac:dyDescent="0.15">
      <c r="A33" s="22" t="s">
        <v>3</v>
      </c>
      <c r="B33" s="23" t="s">
        <v>25</v>
      </c>
      <c r="C33" s="21">
        <f t="shared" si="4"/>
        <v>0</v>
      </c>
      <c r="D33" s="44">
        <v>12774</v>
      </c>
      <c r="E33" s="44"/>
      <c r="F33" s="39"/>
      <c r="G33" s="14">
        <f t="shared" si="5"/>
        <v>0</v>
      </c>
      <c r="H33" s="14">
        <f t="shared" si="6"/>
        <v>0</v>
      </c>
      <c r="I33" s="24">
        <v>5226</v>
      </c>
      <c r="J33" s="39"/>
      <c r="K33" s="14">
        <f t="shared" si="7"/>
        <v>0</v>
      </c>
      <c r="L33" s="45">
        <f t="shared" si="8"/>
        <v>0</v>
      </c>
      <c r="M33" s="45"/>
    </row>
    <row r="34" spans="1:13" ht="20.25" customHeight="1" x14ac:dyDescent="0.15">
      <c r="A34" s="22" t="s">
        <v>4</v>
      </c>
      <c r="B34" s="23" t="s">
        <v>25</v>
      </c>
      <c r="C34" s="21">
        <f t="shared" si="4"/>
        <v>0</v>
      </c>
      <c r="D34" s="44">
        <v>12194</v>
      </c>
      <c r="E34" s="44"/>
      <c r="F34" s="39"/>
      <c r="G34" s="14">
        <f t="shared" si="5"/>
        <v>0</v>
      </c>
      <c r="H34" s="14">
        <f t="shared" si="6"/>
        <v>0</v>
      </c>
      <c r="I34" s="24">
        <v>5806</v>
      </c>
      <c r="J34" s="39"/>
      <c r="K34" s="14">
        <f t="shared" si="7"/>
        <v>0</v>
      </c>
      <c r="L34" s="45">
        <f t="shared" si="8"/>
        <v>0</v>
      </c>
      <c r="M34" s="45"/>
    </row>
    <row r="35" spans="1:13" ht="20.25" customHeight="1" x14ac:dyDescent="0.15">
      <c r="A35" s="22" t="s">
        <v>5</v>
      </c>
      <c r="B35" s="23" t="s">
        <v>25</v>
      </c>
      <c r="C35" s="21">
        <f t="shared" si="4"/>
        <v>0</v>
      </c>
      <c r="D35" s="44">
        <v>10133</v>
      </c>
      <c r="E35" s="44"/>
      <c r="F35" s="39"/>
      <c r="G35" s="14">
        <f t="shared" si="5"/>
        <v>0</v>
      </c>
      <c r="H35" s="14">
        <f t="shared" si="6"/>
        <v>0</v>
      </c>
      <c r="I35" s="24">
        <v>5867</v>
      </c>
      <c r="J35" s="39"/>
      <c r="K35" s="14">
        <f t="shared" si="7"/>
        <v>0</v>
      </c>
      <c r="L35" s="45">
        <f t="shared" si="8"/>
        <v>0</v>
      </c>
      <c r="M35" s="45"/>
    </row>
    <row r="36" spans="1:13" ht="20.25" customHeight="1" x14ac:dyDescent="0.15">
      <c r="A36" s="22" t="s">
        <v>6</v>
      </c>
      <c r="B36" s="23" t="s">
        <v>24</v>
      </c>
      <c r="C36" s="21">
        <f t="shared" si="4"/>
        <v>0</v>
      </c>
      <c r="D36" s="44">
        <v>11516</v>
      </c>
      <c r="E36" s="44"/>
      <c r="F36" s="39"/>
      <c r="G36" s="14">
        <f t="shared" si="5"/>
        <v>0</v>
      </c>
      <c r="H36" s="14">
        <f t="shared" si="6"/>
        <v>0</v>
      </c>
      <c r="I36" s="24">
        <v>5484</v>
      </c>
      <c r="J36" s="39"/>
      <c r="K36" s="14">
        <f t="shared" si="7"/>
        <v>0</v>
      </c>
      <c r="L36" s="45">
        <f t="shared" si="8"/>
        <v>0</v>
      </c>
      <c r="M36" s="45"/>
    </row>
    <row r="37" spans="1:13" ht="20.25" customHeight="1" x14ac:dyDescent="0.15">
      <c r="A37" s="22" t="s">
        <v>7</v>
      </c>
      <c r="B37" s="23" t="s">
        <v>24</v>
      </c>
      <c r="C37" s="21">
        <f t="shared" si="4"/>
        <v>0</v>
      </c>
      <c r="D37" s="44">
        <v>10767</v>
      </c>
      <c r="E37" s="44"/>
      <c r="F37" s="39"/>
      <c r="G37" s="14">
        <f t="shared" si="5"/>
        <v>0</v>
      </c>
      <c r="H37" s="14">
        <f t="shared" si="6"/>
        <v>0</v>
      </c>
      <c r="I37" s="24">
        <v>6233</v>
      </c>
      <c r="J37" s="39"/>
      <c r="K37" s="14">
        <f t="shared" si="7"/>
        <v>0</v>
      </c>
      <c r="L37" s="45">
        <f t="shared" si="8"/>
        <v>0</v>
      </c>
      <c r="M37" s="45"/>
    </row>
    <row r="38" spans="1:13" ht="20.25" customHeight="1" x14ac:dyDescent="0.15">
      <c r="A38" s="22" t="s">
        <v>8</v>
      </c>
      <c r="B38" s="23" t="s">
        <v>24</v>
      </c>
      <c r="C38" s="21">
        <f t="shared" si="4"/>
        <v>0</v>
      </c>
      <c r="D38" s="44">
        <v>11032</v>
      </c>
      <c r="E38" s="44"/>
      <c r="F38" s="39"/>
      <c r="G38" s="14">
        <f t="shared" si="5"/>
        <v>0</v>
      </c>
      <c r="H38" s="14">
        <f t="shared" si="6"/>
        <v>0</v>
      </c>
      <c r="I38" s="24">
        <v>6968</v>
      </c>
      <c r="J38" s="39"/>
      <c r="K38" s="14">
        <f t="shared" si="7"/>
        <v>0</v>
      </c>
      <c r="L38" s="45">
        <f t="shared" si="8"/>
        <v>0</v>
      </c>
      <c r="M38" s="45"/>
    </row>
    <row r="39" spans="1:13" ht="20.25" customHeight="1" x14ac:dyDescent="0.15">
      <c r="A39" s="22" t="s">
        <v>9</v>
      </c>
      <c r="B39" s="23" t="s">
        <v>24</v>
      </c>
      <c r="C39" s="21">
        <f t="shared" si="4"/>
        <v>0</v>
      </c>
      <c r="D39" s="44">
        <v>9871</v>
      </c>
      <c r="E39" s="44"/>
      <c r="F39" s="39"/>
      <c r="G39" s="14">
        <f t="shared" si="5"/>
        <v>0</v>
      </c>
      <c r="H39" s="14">
        <f t="shared" si="6"/>
        <v>0</v>
      </c>
      <c r="I39" s="24">
        <v>7129</v>
      </c>
      <c r="J39" s="39"/>
      <c r="K39" s="14">
        <f t="shared" si="7"/>
        <v>0</v>
      </c>
      <c r="L39" s="45">
        <f t="shared" si="8"/>
        <v>0</v>
      </c>
      <c r="M39" s="45"/>
    </row>
    <row r="40" spans="1:13" ht="20.25" customHeight="1" x14ac:dyDescent="0.15">
      <c r="A40" s="22" t="s">
        <v>10</v>
      </c>
      <c r="B40" s="23" t="s">
        <v>24</v>
      </c>
      <c r="C40" s="21">
        <f t="shared" si="4"/>
        <v>0</v>
      </c>
      <c r="D40" s="44">
        <v>12414</v>
      </c>
      <c r="E40" s="44"/>
      <c r="F40" s="39"/>
      <c r="G40" s="14">
        <f t="shared" si="5"/>
        <v>0</v>
      </c>
      <c r="H40" s="14">
        <f t="shared" si="6"/>
        <v>0</v>
      </c>
      <c r="I40" s="24">
        <v>5586</v>
      </c>
      <c r="J40" s="39"/>
      <c r="K40" s="14">
        <f t="shared" si="7"/>
        <v>0</v>
      </c>
      <c r="L40" s="45">
        <f t="shared" si="8"/>
        <v>0</v>
      </c>
      <c r="M40" s="45"/>
    </row>
    <row r="41" spans="1:13" ht="20.25" customHeight="1" thickBot="1" x14ac:dyDescent="0.2">
      <c r="A41" s="22" t="s">
        <v>11</v>
      </c>
      <c r="B41" s="23" t="s">
        <v>24</v>
      </c>
      <c r="C41" s="21">
        <f t="shared" si="4"/>
        <v>0</v>
      </c>
      <c r="D41" s="44">
        <v>13484</v>
      </c>
      <c r="E41" s="44"/>
      <c r="F41" s="39"/>
      <c r="G41" s="14">
        <f t="shared" si="5"/>
        <v>0</v>
      </c>
      <c r="H41" s="14">
        <f t="shared" si="6"/>
        <v>0</v>
      </c>
      <c r="I41" s="24">
        <v>5516</v>
      </c>
      <c r="J41" s="39"/>
      <c r="K41" s="18">
        <f t="shared" si="7"/>
        <v>0</v>
      </c>
      <c r="L41" s="45">
        <f t="shared" si="8"/>
        <v>0</v>
      </c>
      <c r="M41" s="45"/>
    </row>
    <row r="42" spans="1:13" ht="25.5" customHeight="1" thickBot="1" x14ac:dyDescent="0.2">
      <c r="B42" s="10" t="s">
        <v>64</v>
      </c>
      <c r="K42" s="38" t="s">
        <v>48</v>
      </c>
      <c r="L42" s="46">
        <f>SUM(L30:M41)</f>
        <v>0</v>
      </c>
      <c r="M42" s="47"/>
    </row>
    <row r="43" spans="1:13" ht="21" customHeight="1" thickBot="1" x14ac:dyDescent="0.2"/>
    <row r="44" spans="1:13" ht="30" customHeight="1" thickBot="1" x14ac:dyDescent="0.2">
      <c r="J44" s="40" t="s">
        <v>65</v>
      </c>
      <c r="K44" s="48"/>
      <c r="L44" s="49">
        <f>M22-L42</f>
        <v>0</v>
      </c>
      <c r="M44" s="50"/>
    </row>
    <row r="45" spans="1:13" ht="39" customHeight="1" thickTop="1" thickBot="1" x14ac:dyDescent="0.2">
      <c r="J45" s="40" t="s">
        <v>66</v>
      </c>
      <c r="K45" s="41"/>
      <c r="L45" s="42">
        <f>L44*3</f>
        <v>0</v>
      </c>
      <c r="M45" s="43"/>
    </row>
    <row r="46" spans="1:13" ht="21" customHeight="1" x14ac:dyDescent="0.15"/>
  </sheetData>
  <mergeCells count="48">
    <mergeCell ref="A1:M1"/>
    <mergeCell ref="A23:M23"/>
    <mergeCell ref="J6:L6"/>
    <mergeCell ref="M6:M7"/>
    <mergeCell ref="A26:B27"/>
    <mergeCell ref="C26:G26"/>
    <mergeCell ref="H26:K26"/>
    <mergeCell ref="L26:M27"/>
    <mergeCell ref="D27:E27"/>
    <mergeCell ref="A6:B7"/>
    <mergeCell ref="C6:C7"/>
    <mergeCell ref="D6:D7"/>
    <mergeCell ref="E6:E7"/>
    <mergeCell ref="F6:F7"/>
    <mergeCell ref="G6:I6"/>
    <mergeCell ref="D28:E28"/>
    <mergeCell ref="L28:M28"/>
    <mergeCell ref="D29:E29"/>
    <mergeCell ref="L29:M29"/>
    <mergeCell ref="D30:E30"/>
    <mergeCell ref="L30:M30"/>
    <mergeCell ref="D31:E31"/>
    <mergeCell ref="L31:M31"/>
    <mergeCell ref="D32:E32"/>
    <mergeCell ref="L32:M32"/>
    <mergeCell ref="D33:E33"/>
    <mergeCell ref="L33:M33"/>
    <mergeCell ref="D34:E34"/>
    <mergeCell ref="L34:M34"/>
    <mergeCell ref="D35:E35"/>
    <mergeCell ref="L35:M35"/>
    <mergeCell ref="D36:E36"/>
    <mergeCell ref="L36:M36"/>
    <mergeCell ref="D37:E37"/>
    <mergeCell ref="L37:M37"/>
    <mergeCell ref="D38:E38"/>
    <mergeCell ref="L38:M38"/>
    <mergeCell ref="D39:E39"/>
    <mergeCell ref="L39:M39"/>
    <mergeCell ref="J45:K45"/>
    <mergeCell ref="L45:M45"/>
    <mergeCell ref="D40:E40"/>
    <mergeCell ref="L40:M40"/>
    <mergeCell ref="D41:E41"/>
    <mergeCell ref="L41:M41"/>
    <mergeCell ref="L42:M42"/>
    <mergeCell ref="J44:K44"/>
    <mergeCell ref="L44:M44"/>
  </mergeCells>
  <phoneticPr fontId="2"/>
  <pageMargins left="0.86614173228346458" right="0.86614173228346458" top="0.94488188976377963" bottom="0.74803149606299213" header="0.7086614173228347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vt:lpstr>
      <vt:lpstr>積算内訳書!Print_Area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2014-12-01T06:41:08Z</cp:lastPrinted>
  <dcterms:created xsi:type="dcterms:W3CDTF">2014-11-10T05:34:32Z</dcterms:created>
  <dcterms:modified xsi:type="dcterms:W3CDTF">2015-01-22T07:19:49Z</dcterms:modified>
</cp:coreProperties>
</file>