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vhon02f04om\02_契約課物品契約係\02 公告及び契約関係データ\31年度(年度末公告～2月公告早期含む）\♪191210(電力・牛)\03 今泉工場電力需給\入札説明書作業用\"/>
    </mc:Choice>
  </mc:AlternateContent>
  <bookViews>
    <workbookView xWindow="-15" yWindow="-15" windowWidth="10245" windowHeight="8100"/>
  </bookViews>
  <sheets>
    <sheet name="Sheet1" sheetId="1" r:id="rId1"/>
  </sheets>
  <definedNames>
    <definedName name="_xlnm.Print_Area" localSheetId="0">Sheet1!$A$1:$K$123</definedName>
  </definedNames>
  <calcPr calcId="162913"/>
</workbook>
</file>

<file path=xl/calcChain.xml><?xml version="1.0" encoding="utf-8"?>
<calcChain xmlns="http://schemas.openxmlformats.org/spreadsheetml/2006/main">
  <c r="F108" i="1" l="1"/>
  <c r="F109" i="1"/>
  <c r="F110" i="1"/>
  <c r="F111" i="1"/>
  <c r="F112" i="1"/>
  <c r="F107" i="1"/>
  <c r="F87" i="1"/>
  <c r="F88" i="1"/>
  <c r="F89" i="1"/>
  <c r="F90" i="1"/>
  <c r="F91" i="1"/>
  <c r="F92" i="1"/>
  <c r="F93" i="1"/>
  <c r="F94" i="1"/>
  <c r="F95" i="1"/>
  <c r="F96" i="1"/>
  <c r="F97" i="1"/>
  <c r="F86" i="1"/>
  <c r="F66" i="1"/>
  <c r="F67" i="1"/>
  <c r="F68" i="1"/>
  <c r="F69" i="1"/>
  <c r="F70" i="1"/>
  <c r="F71" i="1"/>
  <c r="F72" i="1"/>
  <c r="F73" i="1"/>
  <c r="F74" i="1"/>
  <c r="F75" i="1"/>
  <c r="F76" i="1"/>
  <c r="F65" i="1"/>
  <c r="F51" i="1"/>
  <c r="F52" i="1"/>
  <c r="F53" i="1"/>
  <c r="F54" i="1"/>
  <c r="F55" i="1"/>
  <c r="F50" i="1"/>
  <c r="F39" i="1"/>
  <c r="F30" i="1"/>
  <c r="F31" i="1"/>
  <c r="F32" i="1"/>
  <c r="F33" i="1"/>
  <c r="F34" i="1"/>
  <c r="F35" i="1"/>
  <c r="F36" i="1"/>
  <c r="F37" i="1"/>
  <c r="F38" i="1"/>
  <c r="F40" i="1"/>
  <c r="F29" i="1"/>
  <c r="F10" i="1"/>
  <c r="F11" i="1"/>
  <c r="F12" i="1"/>
  <c r="F13" i="1"/>
  <c r="F14" i="1"/>
  <c r="F15" i="1"/>
  <c r="F16" i="1"/>
  <c r="F17" i="1"/>
  <c r="F18" i="1"/>
  <c r="F19" i="1"/>
  <c r="F20" i="1"/>
  <c r="F9" i="1"/>
  <c r="G65" i="1" l="1"/>
  <c r="G20" i="1" l="1"/>
  <c r="G9" i="1" l="1"/>
  <c r="H97" i="1"/>
  <c r="H96" i="1"/>
  <c r="H95" i="1"/>
  <c r="H94" i="1"/>
  <c r="H93" i="1"/>
  <c r="H92" i="1"/>
  <c r="H91" i="1"/>
  <c r="H90" i="1"/>
  <c r="H88" i="1"/>
  <c r="H87" i="1"/>
  <c r="H40" i="1"/>
  <c r="H76" i="1"/>
  <c r="H75" i="1"/>
  <c r="H74" i="1"/>
  <c r="G52" i="1"/>
  <c r="H55" i="1"/>
  <c r="H54" i="1"/>
  <c r="H52" i="1"/>
  <c r="H39" i="1"/>
  <c r="J39" i="1" s="1"/>
  <c r="H38" i="1"/>
  <c r="J38" i="1" s="1"/>
  <c r="H37" i="1"/>
  <c r="H36" i="1"/>
  <c r="H35" i="1"/>
  <c r="H34" i="1"/>
  <c r="H33" i="1"/>
  <c r="H31" i="1"/>
  <c r="H30" i="1"/>
  <c r="H20" i="1"/>
  <c r="H19" i="1"/>
  <c r="H18" i="1"/>
  <c r="H17" i="1"/>
  <c r="H16" i="1"/>
  <c r="H15" i="1"/>
  <c r="H10" i="1"/>
  <c r="H11" i="1"/>
  <c r="H14" i="1"/>
  <c r="H13" i="1"/>
  <c r="H112" i="1" l="1"/>
  <c r="J112" i="1" s="1"/>
  <c r="G112" i="1"/>
  <c r="H111" i="1"/>
  <c r="J111" i="1" s="1"/>
  <c r="G111" i="1"/>
  <c r="J110" i="1"/>
  <c r="G110" i="1"/>
  <c r="H109" i="1"/>
  <c r="J109" i="1" s="1"/>
  <c r="G109" i="1"/>
  <c r="K109" i="1" s="1"/>
  <c r="H108" i="1"/>
  <c r="J108" i="1" s="1"/>
  <c r="G108" i="1"/>
  <c r="J107" i="1"/>
  <c r="G107" i="1"/>
  <c r="J97" i="1"/>
  <c r="G97" i="1"/>
  <c r="J96" i="1"/>
  <c r="G96" i="1"/>
  <c r="J95" i="1"/>
  <c r="G95" i="1"/>
  <c r="J94" i="1"/>
  <c r="G94" i="1"/>
  <c r="J93" i="1"/>
  <c r="G93" i="1"/>
  <c r="J92" i="1"/>
  <c r="G92" i="1"/>
  <c r="J91" i="1"/>
  <c r="G91" i="1"/>
  <c r="J90" i="1"/>
  <c r="G90" i="1"/>
  <c r="J89" i="1"/>
  <c r="G89" i="1"/>
  <c r="J88" i="1"/>
  <c r="G88" i="1"/>
  <c r="J87" i="1"/>
  <c r="G87" i="1"/>
  <c r="J86" i="1"/>
  <c r="G86" i="1"/>
  <c r="K86" i="1" l="1"/>
  <c r="K88" i="1"/>
  <c r="K90" i="1"/>
  <c r="K87" i="1"/>
  <c r="K89" i="1"/>
  <c r="K108" i="1"/>
  <c r="K110" i="1"/>
  <c r="K112" i="1"/>
  <c r="K107" i="1"/>
  <c r="K91" i="1"/>
  <c r="K93" i="1"/>
  <c r="K97" i="1"/>
  <c r="K92" i="1"/>
  <c r="K96" i="1"/>
  <c r="K95" i="1"/>
  <c r="K111" i="1"/>
  <c r="K94" i="1"/>
  <c r="J55" i="1" l="1"/>
  <c r="G55" i="1"/>
  <c r="J54" i="1"/>
  <c r="J53" i="1"/>
  <c r="G53" i="1"/>
  <c r="J52" i="1"/>
  <c r="K52" i="1" s="1"/>
  <c r="H51" i="1"/>
  <c r="J51" i="1" s="1"/>
  <c r="G51" i="1"/>
  <c r="J50" i="1"/>
  <c r="G50" i="1"/>
  <c r="J40" i="1"/>
  <c r="G40" i="1"/>
  <c r="K40" i="1" s="1"/>
  <c r="G39" i="1"/>
  <c r="G38" i="1"/>
  <c r="K38" i="1" s="1"/>
  <c r="J37" i="1"/>
  <c r="G37" i="1"/>
  <c r="J36" i="1"/>
  <c r="G36" i="1"/>
  <c r="J35" i="1"/>
  <c r="G35" i="1"/>
  <c r="J34" i="1"/>
  <c r="G34" i="1"/>
  <c r="J33" i="1"/>
  <c r="J32" i="1"/>
  <c r="G32" i="1"/>
  <c r="G33" i="1"/>
  <c r="J31" i="1"/>
  <c r="G31" i="1"/>
  <c r="J30" i="1"/>
  <c r="G30" i="1"/>
  <c r="J29" i="1"/>
  <c r="G29" i="1"/>
  <c r="K36" i="1" l="1"/>
  <c r="K50" i="1"/>
  <c r="K31" i="1"/>
  <c r="K35" i="1"/>
  <c r="K30" i="1"/>
  <c r="K51" i="1"/>
  <c r="K55" i="1"/>
  <c r="K53" i="1"/>
  <c r="K33" i="1"/>
  <c r="K29" i="1"/>
  <c r="K32" i="1"/>
  <c r="K34" i="1"/>
  <c r="K37" i="1"/>
  <c r="K39" i="1"/>
  <c r="G54" i="1"/>
  <c r="K54" i="1" s="1"/>
  <c r="K113" i="1" l="1"/>
  <c r="K98" i="1"/>
  <c r="K56" i="1"/>
  <c r="K41" i="1" l="1"/>
  <c r="H73" i="1" l="1"/>
  <c r="H72" i="1"/>
  <c r="H71" i="1"/>
  <c r="H70" i="1"/>
  <c r="H69" i="1"/>
  <c r="H67" i="1"/>
  <c r="H66" i="1"/>
  <c r="G66" i="1" l="1"/>
  <c r="G67" i="1"/>
  <c r="G68" i="1"/>
  <c r="G69" i="1"/>
  <c r="G70" i="1"/>
  <c r="G71" i="1"/>
  <c r="G72" i="1"/>
  <c r="G73" i="1"/>
  <c r="G74" i="1"/>
  <c r="G75" i="1"/>
  <c r="G76" i="1"/>
  <c r="G10" i="1"/>
  <c r="G11" i="1"/>
  <c r="G12" i="1"/>
  <c r="G13" i="1"/>
  <c r="G14" i="1"/>
  <c r="G15" i="1"/>
  <c r="G16" i="1"/>
  <c r="G17" i="1"/>
  <c r="G18" i="1"/>
  <c r="G19" i="1"/>
  <c r="J10" i="1"/>
  <c r="J11" i="1"/>
  <c r="J12" i="1"/>
  <c r="J13" i="1"/>
  <c r="J14" i="1"/>
  <c r="J15" i="1"/>
  <c r="J16" i="1"/>
  <c r="J17" i="1"/>
  <c r="J18" i="1"/>
  <c r="J19" i="1"/>
  <c r="J20" i="1"/>
  <c r="J9" i="1"/>
  <c r="J71" i="1"/>
  <c r="J66" i="1"/>
  <c r="J67" i="1"/>
  <c r="J68" i="1"/>
  <c r="J69" i="1"/>
  <c r="J70" i="1"/>
  <c r="J72" i="1"/>
  <c r="J73" i="1"/>
  <c r="J74" i="1"/>
  <c r="J75" i="1"/>
  <c r="J76" i="1"/>
  <c r="J65" i="1"/>
  <c r="K14" i="1" l="1"/>
  <c r="K13" i="1"/>
  <c r="K12" i="1"/>
  <c r="K11" i="1"/>
  <c r="K16" i="1"/>
  <c r="K9" i="1"/>
  <c r="K17" i="1"/>
  <c r="K20" i="1"/>
  <c r="K18" i="1"/>
  <c r="K19" i="1"/>
  <c r="K15" i="1"/>
  <c r="K71" i="1"/>
  <c r="K10" i="1"/>
  <c r="K73" i="1"/>
  <c r="K67" i="1"/>
  <c r="K68" i="1"/>
  <c r="K65" i="1"/>
  <c r="K70" i="1"/>
  <c r="K74" i="1"/>
  <c r="K75" i="1"/>
  <c r="K66" i="1"/>
  <c r="K69" i="1"/>
  <c r="K76" i="1"/>
  <c r="K72" i="1"/>
  <c r="K21" i="1" l="1"/>
  <c r="K77" i="1"/>
  <c r="K115" i="1" l="1"/>
</calcChain>
</file>

<file path=xl/sharedStrings.xml><?xml version="1.0" encoding="utf-8"?>
<sst xmlns="http://schemas.openxmlformats.org/spreadsheetml/2006/main" count="371" uniqueCount="80">
  <si>
    <t>4月</t>
    <rPh sb="1" eb="2">
      <t>ガツ</t>
    </rPh>
    <phoneticPr fontId="2"/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</si>
  <si>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</si>
  <si>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</si>
  <si>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</si>
  <si>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</si>
  <si>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</si>
  <si>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</si>
  <si>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</si>
  <si>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</si>
  <si>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  <rPh sb="1" eb="2">
      <t>ガツ</t>
    </rPh>
    <phoneticPr fontId="2"/>
  </si>
  <si>
    <t>2月</t>
  </si>
  <si>
    <t>3月</t>
  </si>
  <si>
    <t>（kW）</t>
    <phoneticPr fontId="2"/>
  </si>
  <si>
    <t>（kWh）</t>
    <phoneticPr fontId="2"/>
  </si>
  <si>
    <t>（円）</t>
    <rPh sb="1" eb="2">
      <t>エン</t>
    </rPh>
    <phoneticPr fontId="2"/>
  </si>
  <si>
    <t>（円/kW）</t>
    <rPh sb="1" eb="2">
      <t>エン</t>
    </rPh>
    <phoneticPr fontId="2"/>
  </si>
  <si>
    <t>契約電力</t>
    <rPh sb="0" eb="2">
      <t>ケイヤク</t>
    </rPh>
    <rPh sb="2" eb="4">
      <t>デンリョク</t>
    </rPh>
    <phoneticPr fontId="2"/>
  </si>
  <si>
    <t>（円）</t>
    <rPh sb="1" eb="2">
      <t>エン</t>
    </rPh>
    <phoneticPr fontId="2"/>
  </si>
  <si>
    <t>J</t>
    <phoneticPr fontId="2"/>
  </si>
  <si>
    <t>基本料金単価</t>
    <rPh sb="0" eb="2">
      <t>キホン</t>
    </rPh>
    <rPh sb="2" eb="4">
      <t>リョウキン</t>
    </rPh>
    <rPh sb="4" eb="6">
      <t>タンカ</t>
    </rPh>
    <phoneticPr fontId="2"/>
  </si>
  <si>
    <t>予定使用電力量</t>
    <rPh sb="0" eb="2">
      <t>ヨテイ</t>
    </rPh>
    <rPh sb="2" eb="4">
      <t>シヨウ</t>
    </rPh>
    <rPh sb="4" eb="6">
      <t>デンリョク</t>
    </rPh>
    <rPh sb="6" eb="7">
      <t>リョウ</t>
    </rPh>
    <phoneticPr fontId="2"/>
  </si>
  <si>
    <t>電力量料金単価</t>
    <rPh sb="0" eb="2">
      <t>デンリョク</t>
    </rPh>
    <rPh sb="2" eb="3">
      <t>リョウ</t>
    </rPh>
    <rPh sb="3" eb="5">
      <t>リョウキン</t>
    </rPh>
    <rPh sb="5" eb="7">
      <t>タンカ</t>
    </rPh>
    <phoneticPr fontId="2"/>
  </si>
  <si>
    <t>電気料金合計</t>
    <rPh sb="0" eb="2">
      <t>デンキ</t>
    </rPh>
    <rPh sb="2" eb="4">
      <t>リョウキン</t>
    </rPh>
    <rPh sb="4" eb="6">
      <t>ゴウケイ</t>
    </rPh>
    <phoneticPr fontId="2"/>
  </si>
  <si>
    <t>基本料金</t>
    <rPh sb="0" eb="2">
      <t>キホン</t>
    </rPh>
    <rPh sb="2" eb="4">
      <t>リョウキン</t>
    </rPh>
    <phoneticPr fontId="2"/>
  </si>
  <si>
    <t>電力量料金</t>
    <rPh sb="0" eb="2">
      <t>デンリョク</t>
    </rPh>
    <rPh sb="2" eb="3">
      <t>リョウ</t>
    </rPh>
    <rPh sb="3" eb="5">
      <t>リョウキン</t>
    </rPh>
    <phoneticPr fontId="2"/>
  </si>
  <si>
    <t>不使用</t>
    <rPh sb="0" eb="3">
      <t>フシヨウ</t>
    </rPh>
    <phoneticPr fontId="2"/>
  </si>
  <si>
    <t>使用</t>
    <rPh sb="0" eb="2">
      <t>シヨウ</t>
    </rPh>
    <phoneticPr fontId="2"/>
  </si>
  <si>
    <t>A</t>
    <phoneticPr fontId="2"/>
  </si>
  <si>
    <t>B</t>
    <phoneticPr fontId="2"/>
  </si>
  <si>
    <t>C</t>
    <phoneticPr fontId="2"/>
  </si>
  <si>
    <t>E</t>
    <phoneticPr fontId="2"/>
  </si>
  <si>
    <t>F</t>
    <phoneticPr fontId="2"/>
  </si>
  <si>
    <t>期別</t>
    <rPh sb="0" eb="1">
      <t>キ</t>
    </rPh>
    <rPh sb="1" eb="2">
      <t>ベツ</t>
    </rPh>
    <phoneticPr fontId="2"/>
  </si>
  <si>
    <t>小計 I</t>
    <rPh sb="0" eb="2">
      <t>ショウケイ</t>
    </rPh>
    <phoneticPr fontId="2"/>
  </si>
  <si>
    <t>K</t>
    <phoneticPr fontId="2"/>
  </si>
  <si>
    <t>L</t>
    <phoneticPr fontId="2"/>
  </si>
  <si>
    <t>N</t>
    <phoneticPr fontId="2"/>
  </si>
  <si>
    <t>O</t>
    <phoneticPr fontId="2"/>
  </si>
  <si>
    <t>商号又は名称</t>
    <rPh sb="0" eb="2">
      <t>ショウゴウ</t>
    </rPh>
    <rPh sb="2" eb="3">
      <t>マタ</t>
    </rPh>
    <rPh sb="4" eb="6">
      <t>メイショウ</t>
    </rPh>
    <phoneticPr fontId="2"/>
  </si>
  <si>
    <t>期別</t>
    <rPh sb="0" eb="1">
      <t>キ</t>
    </rPh>
    <rPh sb="1" eb="2">
      <t>ベツ</t>
    </rPh>
    <phoneticPr fontId="2"/>
  </si>
  <si>
    <t>その他季</t>
    <rPh sb="2" eb="3">
      <t>タ</t>
    </rPh>
    <rPh sb="3" eb="4">
      <t>キ</t>
    </rPh>
    <phoneticPr fontId="2"/>
  </si>
  <si>
    <t>夏季</t>
    <rPh sb="0" eb="2">
      <t>カキ</t>
    </rPh>
    <phoneticPr fontId="2"/>
  </si>
  <si>
    <t>使用状況</t>
    <rPh sb="0" eb="2">
      <t>シヨウ</t>
    </rPh>
    <rPh sb="2" eb="4">
      <t>ジョウキョウ</t>
    </rPh>
    <phoneticPr fontId="2"/>
  </si>
  <si>
    <t>（自家発補給電力：定期検査または定期補修時以外の電力量料金単価）</t>
    <rPh sb="1" eb="4">
      <t>ジカハツ</t>
    </rPh>
    <rPh sb="4" eb="6">
      <t>ホキュウ</t>
    </rPh>
    <rPh sb="6" eb="8">
      <t>デンリョク</t>
    </rPh>
    <rPh sb="9" eb="11">
      <t>テイキ</t>
    </rPh>
    <rPh sb="11" eb="13">
      <t>ケンサ</t>
    </rPh>
    <rPh sb="16" eb="18">
      <t>テイキ</t>
    </rPh>
    <rPh sb="18" eb="20">
      <t>ホシュウ</t>
    </rPh>
    <rPh sb="20" eb="21">
      <t>ジ</t>
    </rPh>
    <rPh sb="21" eb="23">
      <t>イガイ</t>
    </rPh>
    <rPh sb="24" eb="26">
      <t>デンリョク</t>
    </rPh>
    <rPh sb="26" eb="27">
      <t>リョウ</t>
    </rPh>
    <rPh sb="27" eb="29">
      <t>リョウキン</t>
    </rPh>
    <rPh sb="29" eb="31">
      <t>タンカ</t>
    </rPh>
    <phoneticPr fontId="2"/>
  </si>
  <si>
    <t>係数</t>
    <rPh sb="0" eb="2">
      <t>ケイスウ</t>
    </rPh>
    <phoneticPr fontId="2"/>
  </si>
  <si>
    <t>電力量料金単価※
（円/kW）</t>
    <rPh sb="0" eb="2">
      <t>デンリョク</t>
    </rPh>
    <rPh sb="2" eb="3">
      <t>リョウ</t>
    </rPh>
    <rPh sb="3" eb="5">
      <t>リョウキン</t>
    </rPh>
    <rPh sb="5" eb="7">
      <t>タンカ</t>
    </rPh>
    <rPh sb="10" eb="11">
      <t>エン</t>
    </rPh>
    <phoneticPr fontId="2"/>
  </si>
  <si>
    <t>使用（併用）</t>
    <rPh sb="0" eb="2">
      <t>シヨウ</t>
    </rPh>
    <rPh sb="3" eb="5">
      <t>ヘイヨウ</t>
    </rPh>
    <phoneticPr fontId="2"/>
  </si>
  <si>
    <t>力率割引</t>
    <rPh sb="0" eb="2">
      <t>リキリツ</t>
    </rPh>
    <rPh sb="2" eb="4">
      <t>ワリビキ</t>
    </rPh>
    <phoneticPr fontId="2"/>
  </si>
  <si>
    <t>係数</t>
    <rPh sb="0" eb="2">
      <t>ケイスウ</t>
    </rPh>
    <phoneticPr fontId="2"/>
  </si>
  <si>
    <t>（円/kWh）</t>
    <phoneticPr fontId="2"/>
  </si>
  <si>
    <t>D=A×B×C</t>
    <phoneticPr fontId="2"/>
  </si>
  <si>
    <t>G=E×F</t>
    <phoneticPr fontId="2"/>
  </si>
  <si>
    <t>H=D＋G</t>
    <phoneticPr fontId="2"/>
  </si>
  <si>
    <t>M=J×K×L</t>
    <phoneticPr fontId="2"/>
  </si>
  <si>
    <t>P=N×O</t>
    <phoneticPr fontId="2"/>
  </si>
  <si>
    <t>Q=M+P</t>
    <phoneticPr fontId="2"/>
  </si>
  <si>
    <t>入札金額積算内訳書</t>
    <rPh sb="0" eb="2">
      <t>ニュウサツ</t>
    </rPh>
    <rPh sb="2" eb="4">
      <t>キンガク</t>
    </rPh>
    <rPh sb="4" eb="6">
      <t>セキサン</t>
    </rPh>
    <rPh sb="6" eb="9">
      <t>ウチワケショ</t>
    </rPh>
    <phoneticPr fontId="2"/>
  </si>
  <si>
    <t>件名：仙台市今泉工場電力需給</t>
    <rPh sb="0" eb="2">
      <t>ケンメイ</t>
    </rPh>
    <rPh sb="3" eb="6">
      <t>センダイシ</t>
    </rPh>
    <rPh sb="6" eb="8">
      <t>イマイズミ</t>
    </rPh>
    <rPh sb="8" eb="10">
      <t>コウジョウ</t>
    </rPh>
    <rPh sb="10" eb="12">
      <t>デンリョク</t>
    </rPh>
    <rPh sb="12" eb="14">
      <t>ジュキュウ</t>
    </rPh>
    <phoneticPr fontId="2"/>
  </si>
  <si>
    <t>小計Ⅱ</t>
    <rPh sb="0" eb="2">
      <t>ショウケイ</t>
    </rPh>
    <phoneticPr fontId="2"/>
  </si>
  <si>
    <t>小計Ⅲ</t>
    <rPh sb="0" eb="2">
      <t>ショウケイ</t>
    </rPh>
    <phoneticPr fontId="2"/>
  </si>
  <si>
    <t>　※定期検査または定期補修時以外の電力量料金単価について，契約希望単価を下欄に記入すること。</t>
    <rPh sb="29" eb="31">
      <t>ケイヤク</t>
    </rPh>
    <rPh sb="31" eb="33">
      <t>キボウ</t>
    </rPh>
    <rPh sb="33" eb="35">
      <t>タンカ</t>
    </rPh>
    <rPh sb="36" eb="37">
      <t>シタ</t>
    </rPh>
    <rPh sb="37" eb="38">
      <t>ラン</t>
    </rPh>
    <rPh sb="39" eb="41">
      <t>キニュウ</t>
    </rPh>
    <phoneticPr fontId="2"/>
  </si>
  <si>
    <t>　　 ただし，上表に記入した定期検査または定期補修時の単価に，下記の係数を乗じた金額（小数第3位以下切捨て）を超えない金額とすること。</t>
    <rPh sb="7" eb="8">
      <t>ジョウ</t>
    </rPh>
    <rPh sb="8" eb="9">
      <t>ヒョウ</t>
    </rPh>
    <rPh sb="10" eb="12">
      <t>キニュウ</t>
    </rPh>
    <rPh sb="55" eb="56">
      <t>コ</t>
    </rPh>
    <rPh sb="59" eb="61">
      <t>キンガク</t>
    </rPh>
    <phoneticPr fontId="2"/>
  </si>
  <si>
    <t>小計Ⅳ</t>
    <rPh sb="0" eb="2">
      <t>ショウケイ</t>
    </rPh>
    <phoneticPr fontId="2"/>
  </si>
  <si>
    <t>小計Ⅴ</t>
    <rPh sb="0" eb="2">
      <t>ショウケイ</t>
    </rPh>
    <phoneticPr fontId="2"/>
  </si>
  <si>
    <t>小計Ⅵ</t>
    <rPh sb="0" eb="2">
      <t>ショウケイ</t>
    </rPh>
    <phoneticPr fontId="2"/>
  </si>
  <si>
    <r>
      <rPr>
        <b/>
        <sz val="10"/>
        <color theme="1"/>
        <rFont val="ＭＳ Ｐゴシック"/>
        <family val="3"/>
        <charset val="128"/>
        <scheme val="minor"/>
      </rPr>
      <t>契約希望金額</t>
    </r>
    <r>
      <rPr>
        <sz val="10"/>
        <color theme="1"/>
        <rFont val="ＭＳ Ｐゴシック"/>
        <family val="3"/>
        <charset val="128"/>
        <scheme val="minor"/>
      </rPr>
      <t xml:space="preserve">
（Ⅰ～Ⅵ合計）</t>
    </r>
    <rPh sb="0" eb="2">
      <t>ケイヤク</t>
    </rPh>
    <rPh sb="2" eb="4">
      <t>キボウ</t>
    </rPh>
    <rPh sb="4" eb="6">
      <t>キンガク</t>
    </rPh>
    <rPh sb="11" eb="13">
      <t>ゴウケイ</t>
    </rPh>
    <phoneticPr fontId="2"/>
  </si>
  <si>
    <t>※「夏季」の単価については，下記留意事項(4)及び(5)を参照のこと。</t>
    <rPh sb="2" eb="4">
      <t>カキ</t>
    </rPh>
    <rPh sb="6" eb="8">
      <t>タンカ</t>
    </rPh>
    <rPh sb="14" eb="16">
      <t>カキ</t>
    </rPh>
    <rPh sb="16" eb="18">
      <t>リュウイ</t>
    </rPh>
    <rPh sb="18" eb="20">
      <t>ジコウ</t>
    </rPh>
    <rPh sb="23" eb="24">
      <t>オヨ</t>
    </rPh>
    <rPh sb="29" eb="31">
      <t>サンショウ</t>
    </rPh>
    <phoneticPr fontId="2"/>
  </si>
  <si>
    <t>夏季※</t>
    <rPh sb="0" eb="2">
      <t>カキ</t>
    </rPh>
    <phoneticPr fontId="2"/>
  </si>
  <si>
    <t>1-3．（令和4年度）　常時供給電力分：１炉運転時</t>
    <rPh sb="5" eb="6">
      <t>レイ</t>
    </rPh>
    <rPh sb="6" eb="7">
      <t>ワ</t>
    </rPh>
    <rPh sb="8" eb="10">
      <t>ネンド</t>
    </rPh>
    <rPh sb="12" eb="14">
      <t>ジョウジ</t>
    </rPh>
    <rPh sb="14" eb="16">
      <t>キョウキュウ</t>
    </rPh>
    <rPh sb="16" eb="18">
      <t>デンリョク</t>
    </rPh>
    <rPh sb="18" eb="19">
      <t>ブン</t>
    </rPh>
    <rPh sb="21" eb="22">
      <t>ロ</t>
    </rPh>
    <rPh sb="22" eb="24">
      <t>ウンテン</t>
    </rPh>
    <rPh sb="24" eb="25">
      <t>ジ</t>
    </rPh>
    <phoneticPr fontId="2"/>
  </si>
  <si>
    <t>2-1．（令和2年度）　自家発補給電力分：定期検査または定期補修時</t>
    <rPh sb="5" eb="6">
      <t>レイ</t>
    </rPh>
    <rPh sb="6" eb="7">
      <t>ワ</t>
    </rPh>
    <rPh sb="8" eb="10">
      <t>ネンド</t>
    </rPh>
    <rPh sb="10" eb="12">
      <t>ヘイネンド</t>
    </rPh>
    <rPh sb="12" eb="15">
      <t>ジカハツ</t>
    </rPh>
    <rPh sb="15" eb="17">
      <t>ホキュウ</t>
    </rPh>
    <rPh sb="17" eb="19">
      <t>デンリョク</t>
    </rPh>
    <rPh sb="19" eb="20">
      <t>ブン</t>
    </rPh>
    <rPh sb="21" eb="23">
      <t>テイキ</t>
    </rPh>
    <rPh sb="23" eb="25">
      <t>ケンサ</t>
    </rPh>
    <rPh sb="28" eb="30">
      <t>テイキ</t>
    </rPh>
    <rPh sb="30" eb="32">
      <t>ホシュウ</t>
    </rPh>
    <rPh sb="32" eb="33">
      <t>ジ</t>
    </rPh>
    <phoneticPr fontId="2"/>
  </si>
  <si>
    <t>2-2．（令和3年度）　自家発補給電力分：定期検査または定期補修時</t>
    <rPh sb="5" eb="6">
      <t>レイ</t>
    </rPh>
    <rPh sb="6" eb="7">
      <t>ワ</t>
    </rPh>
    <rPh sb="8" eb="10">
      <t>ネンド</t>
    </rPh>
    <rPh sb="10" eb="12">
      <t>ヘイネンド</t>
    </rPh>
    <rPh sb="12" eb="15">
      <t>ジカハツ</t>
    </rPh>
    <rPh sb="15" eb="17">
      <t>ホキュウ</t>
    </rPh>
    <rPh sb="17" eb="19">
      <t>デンリョク</t>
    </rPh>
    <rPh sb="19" eb="20">
      <t>ブン</t>
    </rPh>
    <rPh sb="21" eb="23">
      <t>テイキ</t>
    </rPh>
    <rPh sb="23" eb="25">
      <t>ケンサ</t>
    </rPh>
    <rPh sb="28" eb="30">
      <t>テイキ</t>
    </rPh>
    <rPh sb="30" eb="32">
      <t>ホシュウ</t>
    </rPh>
    <rPh sb="32" eb="33">
      <t>ジ</t>
    </rPh>
    <phoneticPr fontId="2"/>
  </si>
  <si>
    <t>2-3．（令和4年度）　自家発補給電力分：定期検査または定期補修時</t>
    <rPh sb="5" eb="6">
      <t>レイ</t>
    </rPh>
    <rPh sb="6" eb="7">
      <t>ワ</t>
    </rPh>
    <rPh sb="8" eb="10">
      <t>ネンド</t>
    </rPh>
    <rPh sb="10" eb="12">
      <t>ヘイネンド</t>
    </rPh>
    <rPh sb="12" eb="15">
      <t>ジカハツ</t>
    </rPh>
    <rPh sb="15" eb="17">
      <t>ホキュウ</t>
    </rPh>
    <rPh sb="17" eb="19">
      <t>デンリョク</t>
    </rPh>
    <rPh sb="19" eb="20">
      <t>ブン</t>
    </rPh>
    <rPh sb="21" eb="23">
      <t>テイキ</t>
    </rPh>
    <rPh sb="23" eb="25">
      <t>ケンサ</t>
    </rPh>
    <rPh sb="28" eb="30">
      <t>テイキ</t>
    </rPh>
    <rPh sb="30" eb="32">
      <t>ホシュウ</t>
    </rPh>
    <rPh sb="32" eb="33">
      <t>ジ</t>
    </rPh>
    <phoneticPr fontId="2"/>
  </si>
  <si>
    <t>1-1．（令和2年度）　常時供給電力分：１炉運転時</t>
    <rPh sb="5" eb="6">
      <t>レイ</t>
    </rPh>
    <rPh sb="6" eb="7">
      <t>ワ</t>
    </rPh>
    <rPh sb="8" eb="10">
      <t>ネンド</t>
    </rPh>
    <rPh sb="10" eb="12">
      <t>ヘイネンド</t>
    </rPh>
    <rPh sb="12" eb="14">
      <t>ジョウジ</t>
    </rPh>
    <rPh sb="14" eb="16">
      <t>キョウキュウ</t>
    </rPh>
    <rPh sb="16" eb="18">
      <t>デンリョク</t>
    </rPh>
    <rPh sb="18" eb="19">
      <t>ブン</t>
    </rPh>
    <rPh sb="21" eb="22">
      <t>ロ</t>
    </rPh>
    <rPh sb="22" eb="24">
      <t>ウンテン</t>
    </rPh>
    <rPh sb="24" eb="25">
      <t>ジ</t>
    </rPh>
    <phoneticPr fontId="2"/>
  </si>
  <si>
    <t>1-2．（令和3年度）　常時供給電力分：１炉運転時</t>
    <rPh sb="5" eb="6">
      <t>レイ</t>
    </rPh>
    <rPh sb="6" eb="7">
      <t>ワ</t>
    </rPh>
    <rPh sb="8" eb="10">
      <t>ネンド</t>
    </rPh>
    <rPh sb="10" eb="12">
      <t>ヘイネンド</t>
    </rPh>
    <rPh sb="12" eb="14">
      <t>ジョウジ</t>
    </rPh>
    <rPh sb="14" eb="16">
      <t>キョウキュウ</t>
    </rPh>
    <rPh sb="16" eb="18">
      <t>デンリョク</t>
    </rPh>
    <rPh sb="18" eb="19">
      <t>ブン</t>
    </rPh>
    <rPh sb="21" eb="22">
      <t>ロ</t>
    </rPh>
    <rPh sb="22" eb="24">
      <t>ウンテン</t>
    </rPh>
    <rPh sb="24" eb="25">
      <t>ジ</t>
    </rPh>
    <phoneticPr fontId="2"/>
  </si>
  <si>
    <t xml:space="preserve"> </t>
    <phoneticPr fontId="2"/>
  </si>
  <si>
    <t>(留意事項：共通）</t>
    <rPh sb="1" eb="3">
      <t>リュウイ</t>
    </rPh>
    <rPh sb="3" eb="5">
      <t>ジコウ</t>
    </rPh>
    <rPh sb="6" eb="8">
      <t>キョウツウ</t>
    </rPh>
    <phoneticPr fontId="2"/>
  </si>
  <si>
    <t>（留意事項：自家発補給電力分　定期検査または定期補修時)</t>
    <rPh sb="1" eb="3">
      <t>リュウイ</t>
    </rPh>
    <rPh sb="3" eb="5">
      <t>ジコウ</t>
    </rPh>
    <rPh sb="6" eb="9">
      <t>ジカハツ</t>
    </rPh>
    <rPh sb="9" eb="11">
      <t>ホキュウ</t>
    </rPh>
    <rPh sb="11" eb="13">
      <t>デンリョク</t>
    </rPh>
    <rPh sb="13" eb="14">
      <t>ブン</t>
    </rPh>
    <rPh sb="15" eb="17">
      <t>テイキ</t>
    </rPh>
    <rPh sb="17" eb="19">
      <t>ケンサ</t>
    </rPh>
    <rPh sb="22" eb="24">
      <t>テイキ</t>
    </rPh>
    <rPh sb="24" eb="26">
      <t>ホシュウ</t>
    </rPh>
    <rPh sb="26" eb="27">
      <t>ジ</t>
    </rPh>
    <phoneticPr fontId="2"/>
  </si>
  <si>
    <t xml:space="preserve">※電力量料金単価(N欄)のうち、「夏季」の単価は、「その他季」の単価に係数「1.0782」を乗じた金額(小数第3位以下切り捨て)
</t>
    <rPh sb="1" eb="3">
      <t>デンリョク</t>
    </rPh>
    <rPh sb="3" eb="4">
      <t>リョウ</t>
    </rPh>
    <rPh sb="4" eb="6">
      <t>リョウキン</t>
    </rPh>
    <rPh sb="6" eb="8">
      <t>タンカ</t>
    </rPh>
    <rPh sb="10" eb="11">
      <t>ラン</t>
    </rPh>
    <rPh sb="17" eb="19">
      <t>カキ</t>
    </rPh>
    <rPh sb="21" eb="23">
      <t>タンカ</t>
    </rPh>
    <rPh sb="28" eb="29">
      <t>タ</t>
    </rPh>
    <rPh sb="29" eb="30">
      <t>キ</t>
    </rPh>
    <rPh sb="32" eb="34">
      <t>タンカ</t>
    </rPh>
    <rPh sb="35" eb="37">
      <t>ケイスウ</t>
    </rPh>
    <rPh sb="46" eb="47">
      <t>ジョウ</t>
    </rPh>
    <rPh sb="49" eb="51">
      <t>キンガク</t>
    </rPh>
    <rPh sb="52" eb="54">
      <t>ショウスウ</t>
    </rPh>
    <rPh sb="54" eb="55">
      <t>ダイ</t>
    </rPh>
    <rPh sb="56" eb="59">
      <t>イイカ</t>
    </rPh>
    <rPh sb="59" eb="60">
      <t>キ</t>
    </rPh>
    <rPh sb="61" eb="62">
      <t>ス</t>
    </rPh>
    <phoneticPr fontId="2"/>
  </si>
  <si>
    <t>　　を超えない金額とすること</t>
    <phoneticPr fontId="2"/>
  </si>
  <si>
    <t>(1)金額はすべて消費税及び地方消費税相当額（合計税率10％）を含む金額を記入すること。
(2)基本料金単価（A欄及びJ欄）は，使用月と不使用月ごとに，それぞれ同一料金とすること。
(3)電力量料金単価（E欄及びN欄）は，夏季とその他季ごとに，それぞれ同一料金とすること。なお，不使用月も金額を記入すること。
(4)各月の電気料金合計（H欄及びQ欄）は小数点以下を切り捨てた金額を記入すること。
(5)契約希望金額（30ヶ月合計）欄は、入札書の入札金額と一致すること。
(6)この入札金額積算内訳書は6ページあるので，すべて提出すること。
(7)この入札金額積算内訳書は，入札書と併せて封筒に入れること。</t>
    <rPh sb="3" eb="5">
      <t>キンガク</t>
    </rPh>
    <rPh sb="9" eb="12">
      <t>ショウヒゼイ</t>
    </rPh>
    <rPh sb="12" eb="13">
      <t>オヨ</t>
    </rPh>
    <rPh sb="14" eb="16">
      <t>チホウ</t>
    </rPh>
    <rPh sb="16" eb="19">
      <t>ショウヒゼイ</t>
    </rPh>
    <rPh sb="19" eb="21">
      <t>ソウトウ</t>
    </rPh>
    <rPh sb="21" eb="22">
      <t>ガク</t>
    </rPh>
    <rPh sb="23" eb="25">
      <t>ゴウケイ</t>
    </rPh>
    <rPh sb="25" eb="27">
      <t>ゼイリツ</t>
    </rPh>
    <rPh sb="32" eb="33">
      <t>フク</t>
    </rPh>
    <rPh sb="34" eb="36">
      <t>キンガク</t>
    </rPh>
    <rPh sb="37" eb="39">
      <t>キニュウ</t>
    </rPh>
    <rPh sb="48" eb="50">
      <t>キホン</t>
    </rPh>
    <rPh sb="50" eb="52">
      <t>リョウキン</t>
    </rPh>
    <rPh sb="52" eb="54">
      <t>タンカ</t>
    </rPh>
    <rPh sb="56" eb="57">
      <t>ラン</t>
    </rPh>
    <rPh sb="57" eb="58">
      <t>オヨ</t>
    </rPh>
    <rPh sb="60" eb="61">
      <t>ラン</t>
    </rPh>
    <rPh sb="64" eb="66">
      <t>シヨウ</t>
    </rPh>
    <rPh sb="66" eb="67">
      <t>ツキ</t>
    </rPh>
    <rPh sb="68" eb="71">
      <t>フシヨウ</t>
    </rPh>
    <rPh sb="71" eb="72">
      <t>ツキ</t>
    </rPh>
    <rPh sb="80" eb="82">
      <t>ドウイツ</t>
    </rPh>
    <rPh sb="82" eb="84">
      <t>リョウキン</t>
    </rPh>
    <rPh sb="94" eb="96">
      <t>デンリョク</t>
    </rPh>
    <rPh sb="96" eb="97">
      <t>リョウ</t>
    </rPh>
    <rPh sb="97" eb="99">
      <t>リョウキン</t>
    </rPh>
    <rPh sb="99" eb="101">
      <t>タンカ</t>
    </rPh>
    <rPh sb="103" eb="104">
      <t>ラン</t>
    </rPh>
    <rPh sb="104" eb="105">
      <t>オヨ</t>
    </rPh>
    <rPh sb="107" eb="108">
      <t>ラン</t>
    </rPh>
    <rPh sb="111" eb="113">
      <t>カキ</t>
    </rPh>
    <rPh sb="116" eb="117">
      <t>タ</t>
    </rPh>
    <rPh sb="117" eb="118">
      <t>キ</t>
    </rPh>
    <rPh sb="126" eb="128">
      <t>ドウイツ</t>
    </rPh>
    <rPh sb="128" eb="130">
      <t>リョウキン</t>
    </rPh>
    <rPh sb="139" eb="142">
      <t>フシヨウ</t>
    </rPh>
    <rPh sb="142" eb="143">
      <t>ツキ</t>
    </rPh>
    <rPh sb="144" eb="146">
      <t>キンガク</t>
    </rPh>
    <rPh sb="147" eb="149">
      <t>キニュウ</t>
    </rPh>
    <rPh sb="158" eb="160">
      <t>カクツキ</t>
    </rPh>
    <rPh sb="161" eb="163">
      <t>デンキ</t>
    </rPh>
    <rPh sb="163" eb="165">
      <t>リョウキン</t>
    </rPh>
    <rPh sb="165" eb="167">
      <t>ゴウケイ</t>
    </rPh>
    <rPh sb="169" eb="170">
      <t>ラン</t>
    </rPh>
    <rPh sb="170" eb="171">
      <t>オヨ</t>
    </rPh>
    <rPh sb="173" eb="174">
      <t>ラン</t>
    </rPh>
    <rPh sb="176" eb="179">
      <t>ショウスウテン</t>
    </rPh>
    <rPh sb="179" eb="181">
      <t>イカ</t>
    </rPh>
    <rPh sb="182" eb="183">
      <t>キ</t>
    </rPh>
    <rPh sb="184" eb="185">
      <t>ス</t>
    </rPh>
    <rPh sb="187" eb="189">
      <t>キンガク</t>
    </rPh>
    <rPh sb="190" eb="192">
      <t>キニュウ</t>
    </rPh>
    <rPh sb="201" eb="203">
      <t>ケイヤク</t>
    </rPh>
    <rPh sb="203" eb="205">
      <t>キボウ</t>
    </rPh>
    <rPh sb="205" eb="207">
      <t>キンガク</t>
    </rPh>
    <rPh sb="211" eb="212">
      <t>ゲツ</t>
    </rPh>
    <rPh sb="212" eb="214">
      <t>ゴウケイ</t>
    </rPh>
    <rPh sb="215" eb="216">
      <t>ラン</t>
    </rPh>
    <rPh sb="218" eb="220">
      <t>ニュウサツ</t>
    </rPh>
    <rPh sb="220" eb="221">
      <t>ショ</t>
    </rPh>
    <rPh sb="222" eb="224">
      <t>ニュウサツ</t>
    </rPh>
    <rPh sb="224" eb="226">
      <t>キンガク</t>
    </rPh>
    <rPh sb="227" eb="229">
      <t>イッチ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</si>
</sst>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76" formatCode="#,##0.00_ ;[Red]\-#,##0.00\ "/>
    <numFmt numFmtId="177" formatCode="#,##0_ ;[Red]\-#,##0\ "/>
    <numFmt numFmtId="178" formatCode="#,##0_);[Red]\(#,##0\)"/>
    <numFmt numFmtId="179" formatCode="#,##0.000;[Red]\-#,##0.000"/>
    <numFmt numFmtId="180" formatCode="0.0000_ "/>
    <numFmt numFmtId="181" formatCode="#,##0.00_ "/>
  </numFmts>
  <fonts count="7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b/>
      <sz val="10"/>
      <color theme="1"/>
      <name val="ＭＳ Ｐゴシック"/>
      <family val="3"/>
      <charset val="128"/>
      <scheme val="minor"/>
    </font>
    <font>
      <i/>
      <sz val="10"/>
      <color rgb="FFFF0000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93">
    <xf numFmtId="0" fontId="0" fillId="0" borderId="0" xfId="0">
      <alignment vertical="center"/>
    </xf>
    <xf numFmtId="0" fontId="3" fillId="0" borderId="0" xfId="0" applyFont="1" applyBorder="1" applyAlignment="1">
      <alignment horizontal="left" vertical="top" wrapText="1"/>
    </xf>
    <xf numFmtId="0" fontId="3" fillId="0" borderId="0" xfId="0" applyFont="1" applyBorder="1" applyAlignment="1">
      <alignment vertical="top" wrapText="1"/>
    </xf>
    <xf numFmtId="0" fontId="3" fillId="0" borderId="0" xfId="0" applyFont="1" applyBorder="1" applyAlignment="1">
      <alignment horizontal="left" vertical="top" wrapText="1"/>
    </xf>
    <xf numFmtId="0" fontId="3" fillId="0" borderId="0" xfId="0" applyFont="1" applyBorder="1" applyAlignment="1">
      <alignment vertical="top"/>
    </xf>
    <xf numFmtId="0" fontId="3" fillId="0" borderId="0" xfId="0" applyFont="1" applyBorder="1" applyAlignment="1">
      <alignment horizontal="center" vertical="top" wrapText="1"/>
    </xf>
    <xf numFmtId="0" fontId="3" fillId="0" borderId="5" xfId="0" applyFont="1" applyBorder="1" applyAlignment="1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center" vertical="top" wrapText="1"/>
    </xf>
    <xf numFmtId="0" fontId="3" fillId="0" borderId="0" xfId="0" applyFont="1" applyAlignment="1">
      <alignment vertical="top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38" fontId="3" fillId="0" borderId="0" xfId="1" applyFont="1">
      <alignment vertical="center"/>
    </xf>
    <xf numFmtId="177" fontId="3" fillId="0" borderId="0" xfId="0" applyNumberFormat="1" applyFont="1">
      <alignment vertical="center"/>
    </xf>
    <xf numFmtId="178" fontId="5" fillId="0" borderId="11" xfId="0" applyNumberFormat="1" applyFont="1" applyBorder="1">
      <alignment vertical="center"/>
    </xf>
    <xf numFmtId="0" fontId="3" fillId="0" borderId="0" xfId="0" applyFont="1" applyAlignment="1">
      <alignment horizontal="right" vertical="center"/>
    </xf>
    <xf numFmtId="0" fontId="3" fillId="0" borderId="5" xfId="0" applyFont="1" applyBorder="1" applyAlignment="1">
      <alignment horizontal="center" vertical="center"/>
    </xf>
    <xf numFmtId="0" fontId="3" fillId="0" borderId="0" xfId="0" applyFont="1" applyBorder="1" applyAlignment="1">
      <alignment vertical="center" wrapText="1"/>
    </xf>
    <xf numFmtId="0" fontId="4" fillId="0" borderId="0" xfId="0" applyFont="1" applyBorder="1" applyAlignment="1">
      <alignment vertical="top" wrapText="1"/>
    </xf>
    <xf numFmtId="178" fontId="5" fillId="0" borderId="10" xfId="0" applyNumberFormat="1" applyFont="1" applyBorder="1">
      <alignment vertical="center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top"/>
    </xf>
    <xf numFmtId="178" fontId="5" fillId="0" borderId="0" xfId="0" applyNumberFormat="1" applyFont="1" applyBorder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5" xfId="0" applyFont="1" applyBorder="1">
      <alignment vertical="center"/>
    </xf>
    <xf numFmtId="179" fontId="5" fillId="0" borderId="1" xfId="1" applyNumberFormat="1" applyFont="1" applyFill="1" applyBorder="1">
      <alignment vertical="center"/>
    </xf>
    <xf numFmtId="176" fontId="5" fillId="0" borderId="1" xfId="1" applyNumberFormat="1" applyFont="1" applyFill="1" applyBorder="1">
      <alignment vertical="center"/>
    </xf>
    <xf numFmtId="177" fontId="5" fillId="0" borderId="11" xfId="1" applyNumberFormat="1" applyFont="1" applyFill="1" applyBorder="1">
      <alignment vertical="center"/>
    </xf>
    <xf numFmtId="181" fontId="5" fillId="0" borderId="1" xfId="0" applyNumberFormat="1" applyFont="1" applyFill="1" applyBorder="1">
      <alignment vertical="center"/>
    </xf>
    <xf numFmtId="177" fontId="5" fillId="0" borderId="1" xfId="1" applyNumberFormat="1" applyFont="1" applyFill="1" applyBorder="1">
      <alignment vertical="center"/>
    </xf>
    <xf numFmtId="176" fontId="5" fillId="0" borderId="2" xfId="1" applyNumberFormat="1" applyFont="1" applyFill="1" applyBorder="1">
      <alignment vertical="center"/>
    </xf>
    <xf numFmtId="177" fontId="5" fillId="0" borderId="2" xfId="1" applyNumberFormat="1" applyFont="1" applyFill="1" applyBorder="1">
      <alignment vertical="center"/>
    </xf>
    <xf numFmtId="0" fontId="3" fillId="0" borderId="6" xfId="0" applyFont="1" applyFill="1" applyBorder="1" applyAlignment="1">
      <alignment vertical="top" wrapText="1"/>
    </xf>
    <xf numFmtId="0" fontId="3" fillId="0" borderId="0" xfId="0" applyFont="1" applyFill="1" applyBorder="1" applyAlignment="1">
      <alignment vertical="top" wrapText="1"/>
    </xf>
    <xf numFmtId="0" fontId="3" fillId="0" borderId="0" xfId="0" applyFont="1" applyFill="1" applyBorder="1" applyAlignment="1">
      <alignment horizontal="center" vertical="top" wrapText="1"/>
    </xf>
    <xf numFmtId="177" fontId="3" fillId="0" borderId="0" xfId="0" applyNumberFormat="1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left" vertical="top" wrapText="1"/>
    </xf>
    <xf numFmtId="0" fontId="3" fillId="0" borderId="5" xfId="0" applyFont="1" applyFill="1" applyBorder="1" applyAlignment="1">
      <alignment vertical="center"/>
    </xf>
    <xf numFmtId="0" fontId="3" fillId="0" borderId="5" xfId="0" applyFont="1" applyFill="1" applyBorder="1" applyAlignment="1">
      <alignment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top"/>
    </xf>
    <xf numFmtId="0" fontId="3" fillId="2" borderId="2" xfId="0" applyFont="1" applyFill="1" applyBorder="1" applyAlignment="1">
      <alignment horizontal="center" vertical="top" wrapText="1"/>
    </xf>
    <xf numFmtId="0" fontId="3" fillId="2" borderId="9" xfId="0" applyFont="1" applyFill="1" applyBorder="1" applyAlignment="1">
      <alignment horizontal="center" vertical="center"/>
    </xf>
    <xf numFmtId="0" fontId="3" fillId="2" borderId="16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/>
    </xf>
    <xf numFmtId="0" fontId="3" fillId="2" borderId="1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177" fontId="3" fillId="2" borderId="11" xfId="0" applyNumberFormat="1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3" fillId="2" borderId="15" xfId="0" applyFont="1" applyFill="1" applyBorder="1" applyAlignment="1">
      <alignment horizontal="center" vertical="top" wrapText="1"/>
    </xf>
    <xf numFmtId="0" fontId="3" fillId="3" borderId="4" xfId="0" applyFont="1" applyFill="1" applyBorder="1" applyAlignment="1">
      <alignment horizontal="right" vertical="center"/>
    </xf>
    <xf numFmtId="0" fontId="3" fillId="3" borderId="13" xfId="0" applyFont="1" applyFill="1" applyBorder="1" applyAlignment="1">
      <alignment horizontal="center" vertical="center"/>
    </xf>
    <xf numFmtId="0" fontId="3" fillId="3" borderId="5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right" vertical="center"/>
    </xf>
    <xf numFmtId="38" fontId="3" fillId="3" borderId="1" xfId="1" applyFont="1" applyFill="1" applyBorder="1">
      <alignment vertical="center"/>
    </xf>
    <xf numFmtId="176" fontId="3" fillId="3" borderId="1" xfId="1" applyNumberFormat="1" applyFont="1" applyFill="1" applyBorder="1">
      <alignment vertical="center"/>
    </xf>
    <xf numFmtId="0" fontId="3" fillId="0" borderId="0" xfId="0" applyFont="1" applyFill="1" applyBorder="1" applyAlignment="1">
      <alignment horizontal="left" vertical="top" wrapText="1"/>
    </xf>
    <xf numFmtId="0" fontId="3" fillId="4" borderId="1" xfId="0" applyFont="1" applyFill="1" applyBorder="1" applyAlignment="1">
      <alignment horizontal="center" vertical="center"/>
    </xf>
    <xf numFmtId="0" fontId="3" fillId="0" borderId="0" xfId="0" applyFont="1" applyBorder="1" applyAlignment="1">
      <alignment horizontal="right" vertical="center"/>
    </xf>
    <xf numFmtId="0" fontId="3" fillId="0" borderId="0" xfId="0" applyFont="1" applyBorder="1">
      <alignment vertical="center"/>
    </xf>
    <xf numFmtId="0" fontId="3" fillId="0" borderId="17" xfId="0" applyFont="1" applyFill="1" applyBorder="1" applyAlignment="1">
      <alignment horizontal="center" vertical="center" wrapText="1"/>
    </xf>
    <xf numFmtId="178" fontId="5" fillId="0" borderId="17" xfId="0" applyNumberFormat="1" applyFont="1" applyFill="1" applyBorder="1">
      <alignment vertical="center"/>
    </xf>
    <xf numFmtId="0" fontId="3" fillId="0" borderId="0" xfId="0" applyFont="1" applyFill="1" applyBorder="1" applyAlignment="1">
      <alignment horizontal="center" vertical="center" wrapText="1"/>
    </xf>
    <xf numFmtId="178" fontId="5" fillId="0" borderId="0" xfId="0" applyNumberFormat="1" applyFont="1" applyFill="1" applyBorder="1">
      <alignment vertical="center"/>
    </xf>
    <xf numFmtId="178" fontId="5" fillId="0" borderId="0" xfId="0" applyNumberFormat="1" applyFont="1" applyBorder="1">
      <alignment vertical="center"/>
    </xf>
    <xf numFmtId="0" fontId="3" fillId="0" borderId="0" xfId="0" applyFont="1" applyBorder="1" applyAlignment="1">
      <alignment horizontal="center" vertical="center" wrapText="1"/>
    </xf>
    <xf numFmtId="0" fontId="3" fillId="0" borderId="6" xfId="0" applyFont="1" applyBorder="1">
      <alignment vertical="center"/>
    </xf>
    <xf numFmtId="0" fontId="3" fillId="0" borderId="6" xfId="0" applyFont="1" applyBorder="1" applyAlignment="1">
      <alignment horizontal="center" vertical="center"/>
    </xf>
    <xf numFmtId="40" fontId="3" fillId="0" borderId="0" xfId="1" applyNumberFormat="1" applyFont="1">
      <alignment vertical="center"/>
    </xf>
    <xf numFmtId="0" fontId="3" fillId="3" borderId="14" xfId="0" applyFont="1" applyFill="1" applyBorder="1" applyAlignment="1">
      <alignment horizontal="center" vertical="center"/>
    </xf>
    <xf numFmtId="0" fontId="3" fillId="3" borderId="18" xfId="0" applyFont="1" applyFill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3" fillId="0" borderId="0" xfId="0" applyFont="1" applyBorder="1" applyAlignment="1">
      <alignment horizontal="left" vertical="top"/>
    </xf>
    <xf numFmtId="0" fontId="3" fillId="0" borderId="0" xfId="0" applyFont="1" applyBorder="1" applyAlignment="1"/>
    <xf numFmtId="180" fontId="4" fillId="3" borderId="24" xfId="0" applyNumberFormat="1" applyFont="1" applyFill="1" applyBorder="1" applyAlignment="1">
      <alignment horizontal="center" vertical="center"/>
    </xf>
    <xf numFmtId="180" fontId="4" fillId="3" borderId="23" xfId="0" applyNumberFormat="1" applyFont="1" applyFill="1" applyBorder="1" applyAlignment="1">
      <alignment horizontal="center" vertical="center"/>
    </xf>
    <xf numFmtId="2" fontId="3" fillId="0" borderId="21" xfId="0" applyNumberFormat="1" applyFont="1" applyBorder="1" applyAlignment="1">
      <alignment horizontal="center" vertical="center"/>
    </xf>
    <xf numFmtId="2" fontId="3" fillId="0" borderId="22" xfId="0" applyNumberFormat="1" applyFont="1" applyBorder="1" applyAlignment="1">
      <alignment horizontal="center" vertical="center"/>
    </xf>
    <xf numFmtId="0" fontId="3" fillId="4" borderId="14" xfId="0" applyFont="1" applyFill="1" applyBorder="1" applyAlignment="1">
      <alignment horizontal="center" vertical="center" wrapText="1"/>
    </xf>
    <xf numFmtId="0" fontId="3" fillId="4" borderId="6" xfId="0" applyFont="1" applyFill="1" applyBorder="1" applyAlignment="1">
      <alignment horizontal="center" vertical="center" wrapText="1"/>
    </xf>
    <xf numFmtId="0" fontId="3" fillId="4" borderId="8" xfId="0" applyFont="1" applyFill="1" applyBorder="1" applyAlignment="1">
      <alignment horizontal="center" vertical="center"/>
    </xf>
    <xf numFmtId="0" fontId="3" fillId="4" borderId="23" xfId="0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3" fillId="2" borderId="14" xfId="0" applyFont="1" applyFill="1" applyBorder="1" applyAlignment="1">
      <alignment horizontal="center" vertical="top"/>
    </xf>
    <xf numFmtId="0" fontId="3" fillId="2" borderId="7" xfId="0" applyFont="1" applyFill="1" applyBorder="1" applyAlignment="1">
      <alignment horizontal="center" vertical="top"/>
    </xf>
    <xf numFmtId="0" fontId="3" fillId="0" borderId="0" xfId="0" applyFont="1" applyFill="1" applyBorder="1" applyAlignment="1">
      <alignment horizontal="left" vertical="top" wrapText="1"/>
    </xf>
    <xf numFmtId="0" fontId="3" fillId="0" borderId="6" xfId="0" applyFont="1" applyFill="1" applyBorder="1" applyAlignment="1">
      <alignment horizontal="left" wrapText="1"/>
    </xf>
    <xf numFmtId="2" fontId="3" fillId="0" borderId="19" xfId="0" applyNumberFormat="1" applyFont="1" applyBorder="1" applyAlignment="1">
      <alignment horizontal="center" vertical="center"/>
    </xf>
    <xf numFmtId="2" fontId="3" fillId="0" borderId="20" xfId="0" applyNumberFormat="1" applyFont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22"/>
  <sheetViews>
    <sheetView showZeros="0" tabSelected="1" view="pageBreakPreview" topLeftCell="A16" zoomScaleNormal="100" zoomScaleSheetLayoutView="100" workbookViewId="0">
      <selection activeCell="A22" sqref="A22:K22"/>
    </sheetView>
  </sheetViews>
  <sheetFormatPr defaultRowHeight="12" x14ac:dyDescent="0.15"/>
  <cols>
    <col min="1" max="1" width="6.25" style="15" customWidth="1"/>
    <col min="2" max="2" width="8.125" style="15" customWidth="1"/>
    <col min="3" max="3" width="9.875" style="10" customWidth="1"/>
    <col min="4" max="4" width="13.875" style="7" customWidth="1"/>
    <col min="5" max="6" width="8" style="7" bestFit="1" customWidth="1"/>
    <col min="7" max="7" width="13.875" style="7" customWidth="1"/>
    <col min="8" max="11" width="15.375" style="7" customWidth="1"/>
    <col min="12" max="12" width="19.25" style="7" customWidth="1"/>
    <col min="13" max="16384" width="9" style="7"/>
  </cols>
  <sheetData>
    <row r="1" spans="1:16" ht="33.75" customHeight="1" x14ac:dyDescent="0.15">
      <c r="A1" s="84" t="s">
        <v>56</v>
      </c>
      <c r="B1" s="85"/>
      <c r="C1" s="85"/>
      <c r="D1" s="85"/>
      <c r="E1" s="85"/>
      <c r="F1" s="85"/>
      <c r="G1" s="85"/>
      <c r="H1" s="85"/>
      <c r="I1" s="85"/>
      <c r="J1" s="85"/>
      <c r="K1" s="85"/>
    </row>
    <row r="2" spans="1:16" ht="15" customHeight="1" x14ac:dyDescent="0.15">
      <c r="A2" s="86" t="s">
        <v>57</v>
      </c>
      <c r="B2" s="86"/>
      <c r="C2" s="86"/>
      <c r="D2" s="86"/>
      <c r="E2" s="86"/>
      <c r="F2" s="86"/>
      <c r="G2" s="86"/>
      <c r="H2" s="86"/>
      <c r="I2" s="86"/>
      <c r="J2" s="86"/>
      <c r="K2" s="86"/>
    </row>
    <row r="3" spans="1:16" ht="18" customHeight="1" x14ac:dyDescent="0.15">
      <c r="H3" s="15" t="s">
        <v>38</v>
      </c>
      <c r="I3" s="25"/>
      <c r="J3" s="25"/>
      <c r="K3" s="16"/>
    </row>
    <row r="4" spans="1:16" ht="12.75" customHeight="1" x14ac:dyDescent="0.15">
      <c r="H4" s="15"/>
      <c r="I4" s="68"/>
      <c r="J4" s="68"/>
      <c r="K4" s="69"/>
    </row>
    <row r="5" spans="1:16" ht="16.5" customHeight="1" x14ac:dyDescent="0.15">
      <c r="A5" s="6" t="s">
        <v>72</v>
      </c>
      <c r="B5" s="6"/>
      <c r="C5" s="16"/>
      <c r="D5" s="6"/>
      <c r="E5" s="6"/>
      <c r="F5" s="6"/>
      <c r="G5" s="6"/>
      <c r="H5" s="6" t="s">
        <v>66</v>
      </c>
      <c r="I5" s="6"/>
      <c r="J5" s="6"/>
      <c r="K5" s="6"/>
    </row>
    <row r="6" spans="1:16" s="9" customFormat="1" x14ac:dyDescent="0.15">
      <c r="A6" s="87" t="s">
        <v>39</v>
      </c>
      <c r="B6" s="88"/>
      <c r="C6" s="41" t="s">
        <v>42</v>
      </c>
      <c r="D6" s="42" t="s">
        <v>19</v>
      </c>
      <c r="E6" s="42" t="s">
        <v>16</v>
      </c>
      <c r="F6" s="42" t="s">
        <v>47</v>
      </c>
      <c r="G6" s="42" t="s">
        <v>23</v>
      </c>
      <c r="H6" s="42" t="s">
        <v>21</v>
      </c>
      <c r="I6" s="42" t="s">
        <v>20</v>
      </c>
      <c r="J6" s="42" t="s">
        <v>24</v>
      </c>
      <c r="K6" s="42" t="s">
        <v>22</v>
      </c>
      <c r="L6" s="8"/>
      <c r="M6" s="8"/>
      <c r="N6" s="8"/>
      <c r="O6" s="8"/>
      <c r="P6" s="8"/>
    </row>
    <row r="7" spans="1:16" ht="16.5" customHeight="1" x14ac:dyDescent="0.15">
      <c r="A7" s="43"/>
      <c r="B7" s="44"/>
      <c r="C7" s="45"/>
      <c r="D7" s="45" t="s">
        <v>15</v>
      </c>
      <c r="E7" s="45" t="s">
        <v>12</v>
      </c>
      <c r="F7" s="45" t="s">
        <v>48</v>
      </c>
      <c r="G7" s="45" t="s">
        <v>14</v>
      </c>
      <c r="H7" s="45" t="s">
        <v>49</v>
      </c>
      <c r="I7" s="45" t="s">
        <v>13</v>
      </c>
      <c r="J7" s="45" t="s">
        <v>14</v>
      </c>
      <c r="K7" s="45" t="s">
        <v>17</v>
      </c>
      <c r="L7" s="10"/>
      <c r="M7" s="10"/>
      <c r="N7" s="10"/>
      <c r="O7" s="10"/>
      <c r="P7" s="10"/>
    </row>
    <row r="8" spans="1:16" ht="16.5" customHeight="1" x14ac:dyDescent="0.15">
      <c r="A8" s="46"/>
      <c r="B8" s="47"/>
      <c r="C8" s="48"/>
      <c r="D8" s="45" t="s">
        <v>27</v>
      </c>
      <c r="E8" s="45" t="s">
        <v>28</v>
      </c>
      <c r="F8" s="45" t="s">
        <v>29</v>
      </c>
      <c r="G8" s="45" t="s">
        <v>50</v>
      </c>
      <c r="H8" s="45" t="s">
        <v>30</v>
      </c>
      <c r="I8" s="45" t="s">
        <v>31</v>
      </c>
      <c r="J8" s="45" t="s">
        <v>51</v>
      </c>
      <c r="K8" s="45" t="s">
        <v>52</v>
      </c>
      <c r="L8" s="11"/>
      <c r="M8" s="10"/>
      <c r="N8" s="10"/>
      <c r="O8" s="10"/>
      <c r="P8" s="10"/>
    </row>
    <row r="9" spans="1:16" ht="19.5" customHeight="1" x14ac:dyDescent="0.15">
      <c r="A9" s="52" t="s">
        <v>0</v>
      </c>
      <c r="B9" s="53" t="s">
        <v>40</v>
      </c>
      <c r="C9" s="54" t="s">
        <v>25</v>
      </c>
      <c r="D9" s="26"/>
      <c r="E9" s="56">
        <v>800</v>
      </c>
      <c r="F9" s="57">
        <f>IF(C9="不使用",1,0.95)</f>
        <v>1</v>
      </c>
      <c r="G9" s="29">
        <f>ROUNDDOWN(D9*E9*F9,2)</f>
        <v>0</v>
      </c>
      <c r="H9" s="27"/>
      <c r="I9" s="56">
        <v>0</v>
      </c>
      <c r="J9" s="27">
        <f t="shared" ref="J9:J20" si="0">ROUNDDOWN(I9*H9,2)</f>
        <v>0</v>
      </c>
      <c r="K9" s="30">
        <f t="shared" ref="K9:K20" si="1">INT(G9+J9)</f>
        <v>0</v>
      </c>
      <c r="L9" s="70"/>
      <c r="M9" s="12"/>
      <c r="N9" s="12"/>
      <c r="O9" s="12"/>
      <c r="P9" s="12"/>
    </row>
    <row r="10" spans="1:16" ht="19.5" customHeight="1" x14ac:dyDescent="0.15">
      <c r="A10" s="55" t="s">
        <v>1</v>
      </c>
      <c r="B10" s="53" t="s">
        <v>40</v>
      </c>
      <c r="C10" s="54" t="s">
        <v>26</v>
      </c>
      <c r="D10" s="26"/>
      <c r="E10" s="56">
        <v>800</v>
      </c>
      <c r="F10" s="57">
        <f t="shared" ref="F10:F20" si="2">IF(C10="不使用",1,0.95)</f>
        <v>0.95</v>
      </c>
      <c r="G10" s="29">
        <f t="shared" ref="G10:G19" si="3">ROUNDDOWN(D10*E10*F10,2)</f>
        <v>0</v>
      </c>
      <c r="H10" s="27">
        <f>H9</f>
        <v>0</v>
      </c>
      <c r="I10" s="56">
        <v>180000</v>
      </c>
      <c r="J10" s="27">
        <f t="shared" si="0"/>
        <v>0</v>
      </c>
      <c r="K10" s="30">
        <f t="shared" si="1"/>
        <v>0</v>
      </c>
      <c r="L10" s="12"/>
      <c r="M10" s="12"/>
      <c r="N10" s="12"/>
      <c r="O10" s="12"/>
      <c r="P10" s="12"/>
    </row>
    <row r="11" spans="1:16" ht="19.5" customHeight="1" x14ac:dyDescent="0.15">
      <c r="A11" s="55" t="s">
        <v>2</v>
      </c>
      <c r="B11" s="53" t="s">
        <v>40</v>
      </c>
      <c r="C11" s="54" t="s">
        <v>25</v>
      </c>
      <c r="D11" s="26"/>
      <c r="E11" s="56">
        <v>800</v>
      </c>
      <c r="F11" s="57">
        <f t="shared" si="2"/>
        <v>1</v>
      </c>
      <c r="G11" s="29">
        <f t="shared" si="3"/>
        <v>0</v>
      </c>
      <c r="H11" s="27">
        <f>H9</f>
        <v>0</v>
      </c>
      <c r="I11" s="56">
        <v>0</v>
      </c>
      <c r="J11" s="27">
        <f t="shared" si="0"/>
        <v>0</v>
      </c>
      <c r="K11" s="30">
        <f t="shared" si="1"/>
        <v>0</v>
      </c>
      <c r="L11" s="12"/>
      <c r="M11" s="12"/>
      <c r="N11" s="12"/>
      <c r="O11" s="12"/>
      <c r="P11" s="12"/>
    </row>
    <row r="12" spans="1:16" ht="19.5" customHeight="1" x14ac:dyDescent="0.15">
      <c r="A12" s="55" t="s">
        <v>3</v>
      </c>
      <c r="B12" s="53" t="s">
        <v>67</v>
      </c>
      <c r="C12" s="54" t="s">
        <v>46</v>
      </c>
      <c r="D12" s="26"/>
      <c r="E12" s="56">
        <v>800</v>
      </c>
      <c r="F12" s="57">
        <f t="shared" si="2"/>
        <v>0.95</v>
      </c>
      <c r="G12" s="29">
        <f t="shared" si="3"/>
        <v>0</v>
      </c>
      <c r="H12" s="27"/>
      <c r="I12" s="56">
        <v>216792</v>
      </c>
      <c r="J12" s="27">
        <f t="shared" si="0"/>
        <v>0</v>
      </c>
      <c r="K12" s="30">
        <f t="shared" si="1"/>
        <v>0</v>
      </c>
      <c r="L12" s="12"/>
      <c r="M12" s="12"/>
      <c r="N12" s="12"/>
      <c r="O12" s="12"/>
      <c r="P12" s="12"/>
    </row>
    <row r="13" spans="1:16" ht="19.5" customHeight="1" x14ac:dyDescent="0.15">
      <c r="A13" s="55" t="s">
        <v>4</v>
      </c>
      <c r="B13" s="53" t="s">
        <v>67</v>
      </c>
      <c r="C13" s="54" t="s">
        <v>46</v>
      </c>
      <c r="D13" s="26"/>
      <c r="E13" s="56">
        <v>800</v>
      </c>
      <c r="F13" s="57">
        <f t="shared" si="2"/>
        <v>0.95</v>
      </c>
      <c r="G13" s="29">
        <f t="shared" si="3"/>
        <v>0</v>
      </c>
      <c r="H13" s="27">
        <f>H12</f>
        <v>0</v>
      </c>
      <c r="I13" s="56">
        <v>207576</v>
      </c>
      <c r="J13" s="27">
        <f t="shared" si="0"/>
        <v>0</v>
      </c>
      <c r="K13" s="30">
        <f t="shared" si="1"/>
        <v>0</v>
      </c>
      <c r="L13" s="12"/>
      <c r="M13" s="12"/>
      <c r="N13" s="12"/>
      <c r="O13" s="12"/>
      <c r="P13" s="12"/>
    </row>
    <row r="14" spans="1:16" ht="19.5" customHeight="1" x14ac:dyDescent="0.15">
      <c r="A14" s="55" t="s">
        <v>5</v>
      </c>
      <c r="B14" s="53" t="s">
        <v>67</v>
      </c>
      <c r="C14" s="54" t="s">
        <v>46</v>
      </c>
      <c r="D14" s="26"/>
      <c r="E14" s="56">
        <v>800</v>
      </c>
      <c r="F14" s="57">
        <f t="shared" si="2"/>
        <v>0.95</v>
      </c>
      <c r="G14" s="29">
        <f t="shared" si="3"/>
        <v>0</v>
      </c>
      <c r="H14" s="27">
        <f>H12</f>
        <v>0</v>
      </c>
      <c r="I14" s="56">
        <v>203184</v>
      </c>
      <c r="J14" s="27">
        <f t="shared" si="0"/>
        <v>0</v>
      </c>
      <c r="K14" s="30">
        <f t="shared" si="1"/>
        <v>0</v>
      </c>
      <c r="L14" s="12"/>
      <c r="M14" s="12"/>
      <c r="N14" s="12"/>
      <c r="O14" s="12"/>
      <c r="P14" s="12"/>
    </row>
    <row r="15" spans="1:16" ht="19.5" customHeight="1" x14ac:dyDescent="0.15">
      <c r="A15" s="55" t="s">
        <v>6</v>
      </c>
      <c r="B15" s="53" t="s">
        <v>40</v>
      </c>
      <c r="C15" s="54" t="s">
        <v>26</v>
      </c>
      <c r="D15" s="26"/>
      <c r="E15" s="56">
        <v>800</v>
      </c>
      <c r="F15" s="57">
        <f t="shared" si="2"/>
        <v>0.95</v>
      </c>
      <c r="G15" s="29">
        <f t="shared" si="3"/>
        <v>0</v>
      </c>
      <c r="H15" s="27">
        <f>H9</f>
        <v>0</v>
      </c>
      <c r="I15" s="56">
        <v>18000</v>
      </c>
      <c r="J15" s="27">
        <f t="shared" si="0"/>
        <v>0</v>
      </c>
      <c r="K15" s="30">
        <f t="shared" si="1"/>
        <v>0</v>
      </c>
      <c r="L15" s="12"/>
      <c r="M15" s="12"/>
      <c r="N15" s="12"/>
      <c r="O15" s="12"/>
      <c r="P15" s="12"/>
    </row>
    <row r="16" spans="1:16" ht="19.5" customHeight="1" x14ac:dyDescent="0.15">
      <c r="A16" s="55" t="s">
        <v>7</v>
      </c>
      <c r="B16" s="53" t="s">
        <v>40</v>
      </c>
      <c r="C16" s="54" t="s">
        <v>26</v>
      </c>
      <c r="D16" s="26"/>
      <c r="E16" s="56">
        <v>800</v>
      </c>
      <c r="F16" s="57">
        <f t="shared" si="2"/>
        <v>0.95</v>
      </c>
      <c r="G16" s="29">
        <f t="shared" si="3"/>
        <v>0</v>
      </c>
      <c r="H16" s="27">
        <f>H9</f>
        <v>0</v>
      </c>
      <c r="I16" s="56">
        <v>171000</v>
      </c>
      <c r="J16" s="27">
        <f t="shared" si="0"/>
        <v>0</v>
      </c>
      <c r="K16" s="30">
        <f t="shared" si="1"/>
        <v>0</v>
      </c>
      <c r="L16" s="12"/>
      <c r="M16" s="12"/>
      <c r="N16" s="12"/>
      <c r="O16" s="12"/>
      <c r="P16" s="12"/>
    </row>
    <row r="17" spans="1:16" ht="19.5" customHeight="1" x14ac:dyDescent="0.15">
      <c r="A17" s="55" t="s">
        <v>8</v>
      </c>
      <c r="B17" s="53" t="s">
        <v>40</v>
      </c>
      <c r="C17" s="54" t="s">
        <v>26</v>
      </c>
      <c r="D17" s="26"/>
      <c r="E17" s="56">
        <v>800</v>
      </c>
      <c r="F17" s="57">
        <f t="shared" si="2"/>
        <v>0.95</v>
      </c>
      <c r="G17" s="29">
        <f t="shared" si="3"/>
        <v>0</v>
      </c>
      <c r="H17" s="27">
        <f>H9</f>
        <v>0</v>
      </c>
      <c r="I17" s="56">
        <v>171000</v>
      </c>
      <c r="J17" s="27">
        <f t="shared" si="0"/>
        <v>0</v>
      </c>
      <c r="K17" s="30">
        <f t="shared" si="1"/>
        <v>0</v>
      </c>
      <c r="L17" s="12"/>
      <c r="M17" s="12"/>
      <c r="N17" s="12"/>
      <c r="O17" s="12"/>
      <c r="P17" s="12"/>
    </row>
    <row r="18" spans="1:16" ht="19.5" customHeight="1" x14ac:dyDescent="0.15">
      <c r="A18" s="55" t="s">
        <v>9</v>
      </c>
      <c r="B18" s="53" t="s">
        <v>40</v>
      </c>
      <c r="C18" s="54" t="s">
        <v>46</v>
      </c>
      <c r="D18" s="26"/>
      <c r="E18" s="56">
        <v>800</v>
      </c>
      <c r="F18" s="57">
        <f t="shared" si="2"/>
        <v>0.95</v>
      </c>
      <c r="G18" s="29">
        <f t="shared" si="3"/>
        <v>0</v>
      </c>
      <c r="H18" s="27">
        <f>H9</f>
        <v>0</v>
      </c>
      <c r="I18" s="56">
        <v>158520</v>
      </c>
      <c r="J18" s="27">
        <f t="shared" si="0"/>
        <v>0</v>
      </c>
      <c r="K18" s="30">
        <f t="shared" si="1"/>
        <v>0</v>
      </c>
      <c r="L18" s="12"/>
      <c r="M18" s="12"/>
      <c r="N18" s="12"/>
      <c r="O18" s="12"/>
      <c r="P18" s="12"/>
    </row>
    <row r="19" spans="1:16" ht="19.5" customHeight="1" x14ac:dyDescent="0.15">
      <c r="A19" s="55" t="s">
        <v>10</v>
      </c>
      <c r="B19" s="53" t="s">
        <v>40</v>
      </c>
      <c r="C19" s="54" t="s">
        <v>46</v>
      </c>
      <c r="D19" s="26"/>
      <c r="E19" s="56">
        <v>800</v>
      </c>
      <c r="F19" s="57">
        <f t="shared" si="2"/>
        <v>0.95</v>
      </c>
      <c r="G19" s="29">
        <f t="shared" si="3"/>
        <v>0</v>
      </c>
      <c r="H19" s="27">
        <f>H9</f>
        <v>0</v>
      </c>
      <c r="I19" s="56">
        <v>183456</v>
      </c>
      <c r="J19" s="27">
        <f t="shared" si="0"/>
        <v>0</v>
      </c>
      <c r="K19" s="30">
        <f t="shared" si="1"/>
        <v>0</v>
      </c>
      <c r="L19" s="12"/>
      <c r="M19" s="12"/>
      <c r="N19" s="12"/>
      <c r="O19" s="12"/>
      <c r="P19" s="12"/>
    </row>
    <row r="20" spans="1:16" ht="19.5" customHeight="1" thickBot="1" x14ac:dyDescent="0.2">
      <c r="A20" s="55" t="s">
        <v>11</v>
      </c>
      <c r="B20" s="53" t="s">
        <v>40</v>
      </c>
      <c r="C20" s="54" t="s">
        <v>25</v>
      </c>
      <c r="D20" s="26"/>
      <c r="E20" s="56">
        <v>800</v>
      </c>
      <c r="F20" s="57">
        <f t="shared" si="2"/>
        <v>1</v>
      </c>
      <c r="G20" s="29">
        <f>ROUNDDOWN(D20*E20*F20,2)</f>
        <v>0</v>
      </c>
      <c r="H20" s="27">
        <f>H9</f>
        <v>0</v>
      </c>
      <c r="I20" s="56">
        <v>0</v>
      </c>
      <c r="J20" s="31">
        <f t="shared" si="0"/>
        <v>0</v>
      </c>
      <c r="K20" s="32">
        <f t="shared" si="1"/>
        <v>0</v>
      </c>
      <c r="L20" s="12"/>
      <c r="M20" s="12"/>
      <c r="N20" s="12"/>
      <c r="O20" s="12"/>
      <c r="P20" s="12"/>
    </row>
    <row r="21" spans="1:16" ht="19.5" customHeight="1" thickBot="1" x14ac:dyDescent="0.2">
      <c r="A21" s="90" t="s">
        <v>75</v>
      </c>
      <c r="B21" s="90"/>
      <c r="C21" s="90"/>
      <c r="D21" s="90"/>
      <c r="E21" s="34"/>
      <c r="F21" s="34"/>
      <c r="G21" s="34"/>
      <c r="H21" s="36"/>
      <c r="I21" s="34" t="s">
        <v>74</v>
      </c>
      <c r="J21" s="49" t="s">
        <v>33</v>
      </c>
      <c r="K21" s="28">
        <f>SUM(K9:K20)</f>
        <v>0</v>
      </c>
    </row>
    <row r="22" spans="1:16" ht="113.25" customHeight="1" x14ac:dyDescent="0.15">
      <c r="A22" s="89" t="s">
        <v>79</v>
      </c>
      <c r="B22" s="89"/>
      <c r="C22" s="89"/>
      <c r="D22" s="89"/>
      <c r="E22" s="89"/>
      <c r="F22" s="89"/>
      <c r="G22" s="89"/>
      <c r="H22" s="89"/>
      <c r="I22" s="89"/>
      <c r="J22" s="89"/>
      <c r="K22" s="89"/>
    </row>
    <row r="23" spans="1:16" ht="15" customHeight="1" x14ac:dyDescent="0.15">
      <c r="A23" s="86" t="s">
        <v>57</v>
      </c>
      <c r="B23" s="86"/>
      <c r="C23" s="86"/>
      <c r="D23" s="86"/>
      <c r="E23" s="86"/>
      <c r="F23" s="86"/>
      <c r="G23" s="86"/>
      <c r="H23" s="86"/>
      <c r="I23" s="86"/>
      <c r="J23" s="86"/>
      <c r="K23" s="86"/>
    </row>
    <row r="24" spans="1:16" ht="18" customHeight="1" x14ac:dyDescent="0.15">
      <c r="H24" s="60"/>
      <c r="I24" s="61"/>
      <c r="J24" s="61"/>
      <c r="K24" s="20"/>
    </row>
    <row r="25" spans="1:16" ht="16.5" customHeight="1" x14ac:dyDescent="0.15">
      <c r="A25" s="6" t="s">
        <v>73</v>
      </c>
      <c r="B25" s="6"/>
      <c r="C25" s="16"/>
      <c r="D25" s="6"/>
      <c r="E25" s="6"/>
      <c r="F25" s="6"/>
      <c r="G25" s="6"/>
      <c r="H25" s="6"/>
      <c r="I25" s="6"/>
      <c r="J25" s="6"/>
      <c r="K25" s="6"/>
    </row>
    <row r="26" spans="1:16" s="9" customFormat="1" x14ac:dyDescent="0.15">
      <c r="A26" s="87" t="s">
        <v>32</v>
      </c>
      <c r="B26" s="88"/>
      <c r="C26" s="41" t="s">
        <v>42</v>
      </c>
      <c r="D26" s="42" t="s">
        <v>19</v>
      </c>
      <c r="E26" s="42" t="s">
        <v>16</v>
      </c>
      <c r="F26" s="42" t="s">
        <v>47</v>
      </c>
      <c r="G26" s="42" t="s">
        <v>23</v>
      </c>
      <c r="H26" s="42" t="s">
        <v>21</v>
      </c>
      <c r="I26" s="42" t="s">
        <v>20</v>
      </c>
      <c r="J26" s="42" t="s">
        <v>24</v>
      </c>
      <c r="K26" s="42" t="s">
        <v>22</v>
      </c>
      <c r="L26" s="8"/>
      <c r="M26" s="8"/>
      <c r="N26" s="8"/>
      <c r="O26" s="8"/>
      <c r="P26" s="8"/>
    </row>
    <row r="27" spans="1:16" ht="16.5" customHeight="1" x14ac:dyDescent="0.15">
      <c r="A27" s="43"/>
      <c r="B27" s="44"/>
      <c r="C27" s="45"/>
      <c r="D27" s="45" t="s">
        <v>15</v>
      </c>
      <c r="E27" s="45" t="s">
        <v>12</v>
      </c>
      <c r="F27" s="45" t="s">
        <v>44</v>
      </c>
      <c r="G27" s="45" t="s">
        <v>14</v>
      </c>
      <c r="H27" s="45" t="s">
        <v>49</v>
      </c>
      <c r="I27" s="45" t="s">
        <v>13</v>
      </c>
      <c r="J27" s="45" t="s">
        <v>14</v>
      </c>
      <c r="K27" s="45" t="s">
        <v>14</v>
      </c>
      <c r="L27" s="10"/>
      <c r="M27" s="10"/>
      <c r="N27" s="10"/>
      <c r="O27" s="10"/>
      <c r="P27" s="10"/>
    </row>
    <row r="28" spans="1:16" ht="16.5" customHeight="1" x14ac:dyDescent="0.15">
      <c r="A28" s="46"/>
      <c r="B28" s="47"/>
      <c r="C28" s="48"/>
      <c r="D28" s="45" t="s">
        <v>27</v>
      </c>
      <c r="E28" s="45" t="s">
        <v>28</v>
      </c>
      <c r="F28" s="45" t="s">
        <v>29</v>
      </c>
      <c r="G28" s="45" t="s">
        <v>50</v>
      </c>
      <c r="H28" s="45" t="s">
        <v>30</v>
      </c>
      <c r="I28" s="45" t="s">
        <v>31</v>
      </c>
      <c r="J28" s="45" t="s">
        <v>51</v>
      </c>
      <c r="K28" s="45" t="s">
        <v>52</v>
      </c>
      <c r="L28" s="11"/>
      <c r="M28" s="10"/>
      <c r="N28" s="10"/>
      <c r="O28" s="10"/>
      <c r="P28" s="10"/>
    </row>
    <row r="29" spans="1:16" ht="19.5" customHeight="1" x14ac:dyDescent="0.15">
      <c r="A29" s="52" t="s">
        <v>0</v>
      </c>
      <c r="B29" s="53" t="s">
        <v>40</v>
      </c>
      <c r="C29" s="54" t="s">
        <v>26</v>
      </c>
      <c r="D29" s="26"/>
      <c r="E29" s="56">
        <v>800</v>
      </c>
      <c r="F29" s="57">
        <f>IF(C29="不使用",1,0.95)</f>
        <v>0.95</v>
      </c>
      <c r="G29" s="29">
        <f>ROUNDDOWN(D29*E29*F29,2)</f>
        <v>0</v>
      </c>
      <c r="H29" s="27"/>
      <c r="I29" s="56">
        <v>135000</v>
      </c>
      <c r="J29" s="27">
        <f t="shared" ref="J29:J40" si="4">ROUNDDOWN(I29*H29,2)</f>
        <v>0</v>
      </c>
      <c r="K29" s="30">
        <f t="shared" ref="K29:K40" si="5">INT(G29+J29)</f>
        <v>0</v>
      </c>
      <c r="L29" s="12"/>
      <c r="M29" s="12"/>
      <c r="N29" s="12"/>
      <c r="O29" s="12"/>
      <c r="P29" s="12"/>
    </row>
    <row r="30" spans="1:16" ht="19.5" customHeight="1" x14ac:dyDescent="0.15">
      <c r="A30" s="55" t="s">
        <v>1</v>
      </c>
      <c r="B30" s="53" t="s">
        <v>40</v>
      </c>
      <c r="C30" s="54" t="s">
        <v>26</v>
      </c>
      <c r="D30" s="26"/>
      <c r="E30" s="56">
        <v>800</v>
      </c>
      <c r="F30" s="57">
        <f t="shared" ref="F30:F40" si="6">IF(C30="不使用",1,0.95)</f>
        <v>0.95</v>
      </c>
      <c r="G30" s="29">
        <f t="shared" ref="G30:G40" si="7">ROUNDDOWN(D30*E30*F30,2)</f>
        <v>0</v>
      </c>
      <c r="H30" s="27">
        <f>H29</f>
        <v>0</v>
      </c>
      <c r="I30" s="56">
        <v>144000</v>
      </c>
      <c r="J30" s="27">
        <f t="shared" si="4"/>
        <v>0</v>
      </c>
      <c r="K30" s="30">
        <f t="shared" si="5"/>
        <v>0</v>
      </c>
      <c r="L30" s="12"/>
      <c r="M30" s="12"/>
      <c r="N30" s="12"/>
      <c r="O30" s="12"/>
      <c r="P30" s="12"/>
    </row>
    <row r="31" spans="1:16" ht="19.5" customHeight="1" x14ac:dyDescent="0.15">
      <c r="A31" s="55" t="s">
        <v>2</v>
      </c>
      <c r="B31" s="53" t="s">
        <v>40</v>
      </c>
      <c r="C31" s="54" t="s">
        <v>25</v>
      </c>
      <c r="D31" s="26"/>
      <c r="E31" s="56">
        <v>800</v>
      </c>
      <c r="F31" s="57">
        <f t="shared" si="6"/>
        <v>1</v>
      </c>
      <c r="G31" s="29">
        <f t="shared" si="7"/>
        <v>0</v>
      </c>
      <c r="H31" s="27">
        <f>H29</f>
        <v>0</v>
      </c>
      <c r="I31" s="56"/>
      <c r="J31" s="27">
        <f t="shared" si="4"/>
        <v>0</v>
      </c>
      <c r="K31" s="30">
        <f t="shared" si="5"/>
        <v>0</v>
      </c>
      <c r="L31" s="12"/>
      <c r="M31" s="12"/>
      <c r="N31" s="12"/>
      <c r="O31" s="12"/>
      <c r="P31" s="12"/>
    </row>
    <row r="32" spans="1:16" ht="19.5" customHeight="1" x14ac:dyDescent="0.15">
      <c r="A32" s="55" t="s">
        <v>3</v>
      </c>
      <c r="B32" s="53" t="s">
        <v>67</v>
      </c>
      <c r="C32" s="54" t="s">
        <v>25</v>
      </c>
      <c r="D32" s="26"/>
      <c r="E32" s="56">
        <v>800</v>
      </c>
      <c r="F32" s="57">
        <f t="shared" si="6"/>
        <v>1</v>
      </c>
      <c r="G32" s="29">
        <f t="shared" si="7"/>
        <v>0</v>
      </c>
      <c r="H32" s="27"/>
      <c r="I32" s="56"/>
      <c r="J32" s="27">
        <f t="shared" si="4"/>
        <v>0</v>
      </c>
      <c r="K32" s="30">
        <f t="shared" si="5"/>
        <v>0</v>
      </c>
      <c r="L32" s="12"/>
      <c r="M32" s="12"/>
      <c r="N32" s="12"/>
      <c r="O32" s="12"/>
      <c r="P32" s="12"/>
    </row>
    <row r="33" spans="1:16" ht="19.5" customHeight="1" x14ac:dyDescent="0.15">
      <c r="A33" s="55" t="s">
        <v>4</v>
      </c>
      <c r="B33" s="53" t="s">
        <v>67</v>
      </c>
      <c r="C33" s="54" t="s">
        <v>25</v>
      </c>
      <c r="D33" s="26"/>
      <c r="E33" s="56">
        <v>800</v>
      </c>
      <c r="F33" s="57">
        <f t="shared" si="6"/>
        <v>1</v>
      </c>
      <c r="G33" s="29">
        <f t="shared" si="7"/>
        <v>0</v>
      </c>
      <c r="H33" s="27">
        <f>H32</f>
        <v>0</v>
      </c>
      <c r="I33" s="56"/>
      <c r="J33" s="27">
        <f t="shared" si="4"/>
        <v>0</v>
      </c>
      <c r="K33" s="30">
        <f t="shared" si="5"/>
        <v>0</v>
      </c>
      <c r="L33" s="12"/>
      <c r="M33" s="12"/>
      <c r="N33" s="12"/>
      <c r="O33" s="12"/>
      <c r="P33" s="12"/>
    </row>
    <row r="34" spans="1:16" ht="19.5" customHeight="1" x14ac:dyDescent="0.15">
      <c r="A34" s="55" t="s">
        <v>5</v>
      </c>
      <c r="B34" s="53" t="s">
        <v>67</v>
      </c>
      <c r="C34" s="54" t="s">
        <v>26</v>
      </c>
      <c r="D34" s="26"/>
      <c r="E34" s="56">
        <v>800</v>
      </c>
      <c r="F34" s="57">
        <f t="shared" si="6"/>
        <v>0.95</v>
      </c>
      <c r="G34" s="29">
        <f t="shared" si="7"/>
        <v>0</v>
      </c>
      <c r="H34" s="27">
        <f>H32</f>
        <v>0</v>
      </c>
      <c r="I34" s="56">
        <v>189000</v>
      </c>
      <c r="J34" s="27">
        <f t="shared" si="4"/>
        <v>0</v>
      </c>
      <c r="K34" s="30">
        <f t="shared" si="5"/>
        <v>0</v>
      </c>
      <c r="L34" s="12"/>
      <c r="M34" s="12"/>
      <c r="N34" s="12"/>
      <c r="O34" s="12"/>
      <c r="P34" s="12"/>
    </row>
    <row r="35" spans="1:16" ht="19.5" customHeight="1" x14ac:dyDescent="0.15">
      <c r="A35" s="55" t="s">
        <v>6</v>
      </c>
      <c r="B35" s="53" t="s">
        <v>40</v>
      </c>
      <c r="C35" s="54" t="s">
        <v>25</v>
      </c>
      <c r="D35" s="26"/>
      <c r="E35" s="56">
        <v>800</v>
      </c>
      <c r="F35" s="57">
        <f t="shared" si="6"/>
        <v>1</v>
      </c>
      <c r="G35" s="29">
        <f t="shared" si="7"/>
        <v>0</v>
      </c>
      <c r="H35" s="27">
        <f>H29</f>
        <v>0</v>
      </c>
      <c r="I35" s="56"/>
      <c r="J35" s="27">
        <f t="shared" si="4"/>
        <v>0</v>
      </c>
      <c r="K35" s="30">
        <f t="shared" si="5"/>
        <v>0</v>
      </c>
      <c r="L35" s="12"/>
      <c r="M35" s="12"/>
      <c r="N35" s="12"/>
      <c r="O35" s="12"/>
      <c r="P35" s="12"/>
    </row>
    <row r="36" spans="1:16" ht="19.5" customHeight="1" x14ac:dyDescent="0.15">
      <c r="A36" s="55" t="s">
        <v>7</v>
      </c>
      <c r="B36" s="53" t="s">
        <v>40</v>
      </c>
      <c r="C36" s="54" t="s">
        <v>26</v>
      </c>
      <c r="D36" s="26"/>
      <c r="E36" s="56">
        <v>800</v>
      </c>
      <c r="F36" s="57">
        <f t="shared" si="6"/>
        <v>0.95</v>
      </c>
      <c r="G36" s="29">
        <f t="shared" si="7"/>
        <v>0</v>
      </c>
      <c r="H36" s="27">
        <f>H29</f>
        <v>0</v>
      </c>
      <c r="I36" s="56">
        <v>117000</v>
      </c>
      <c r="J36" s="27">
        <f t="shared" si="4"/>
        <v>0</v>
      </c>
      <c r="K36" s="30">
        <f t="shared" si="5"/>
        <v>0</v>
      </c>
      <c r="L36" s="12"/>
      <c r="M36" s="12"/>
      <c r="N36" s="12"/>
      <c r="O36" s="12"/>
      <c r="P36" s="12"/>
    </row>
    <row r="37" spans="1:16" ht="19.5" customHeight="1" x14ac:dyDescent="0.15">
      <c r="A37" s="55" t="s">
        <v>8</v>
      </c>
      <c r="B37" s="53" t="s">
        <v>40</v>
      </c>
      <c r="C37" s="54" t="s">
        <v>25</v>
      </c>
      <c r="D37" s="26"/>
      <c r="E37" s="56">
        <v>800</v>
      </c>
      <c r="F37" s="57">
        <f t="shared" si="6"/>
        <v>1</v>
      </c>
      <c r="G37" s="29">
        <f t="shared" si="7"/>
        <v>0</v>
      </c>
      <c r="H37" s="27">
        <f>H29</f>
        <v>0</v>
      </c>
      <c r="I37" s="56"/>
      <c r="J37" s="27">
        <f t="shared" si="4"/>
        <v>0</v>
      </c>
      <c r="K37" s="30">
        <f t="shared" si="5"/>
        <v>0</v>
      </c>
      <c r="L37" s="12"/>
      <c r="M37" s="12"/>
      <c r="N37" s="12"/>
      <c r="O37" s="12"/>
      <c r="P37" s="12"/>
    </row>
    <row r="38" spans="1:16" ht="19.5" customHeight="1" x14ac:dyDescent="0.15">
      <c r="A38" s="55" t="s">
        <v>9</v>
      </c>
      <c r="B38" s="53" t="s">
        <v>40</v>
      </c>
      <c r="C38" s="54" t="s">
        <v>46</v>
      </c>
      <c r="D38" s="26"/>
      <c r="E38" s="56">
        <v>800</v>
      </c>
      <c r="F38" s="57">
        <f t="shared" si="6"/>
        <v>0.95</v>
      </c>
      <c r="G38" s="29">
        <f t="shared" si="7"/>
        <v>0</v>
      </c>
      <c r="H38" s="27">
        <f>H29</f>
        <v>0</v>
      </c>
      <c r="I38" s="56">
        <v>196944</v>
      </c>
      <c r="J38" s="27">
        <f t="shared" si="4"/>
        <v>0</v>
      </c>
      <c r="K38" s="30">
        <f t="shared" si="5"/>
        <v>0</v>
      </c>
      <c r="L38" s="12"/>
      <c r="M38" s="12"/>
      <c r="N38" s="12"/>
      <c r="O38" s="12"/>
      <c r="P38" s="12"/>
    </row>
    <row r="39" spans="1:16" ht="19.5" customHeight="1" x14ac:dyDescent="0.15">
      <c r="A39" s="55" t="s">
        <v>10</v>
      </c>
      <c r="B39" s="53" t="s">
        <v>40</v>
      </c>
      <c r="C39" s="54" t="s">
        <v>46</v>
      </c>
      <c r="D39" s="26"/>
      <c r="E39" s="56">
        <v>800</v>
      </c>
      <c r="F39" s="57">
        <f>IF(C39="不使用",1,0.95)</f>
        <v>0.95</v>
      </c>
      <c r="G39" s="29">
        <f t="shared" si="7"/>
        <v>0</v>
      </c>
      <c r="H39" s="27">
        <f>H29</f>
        <v>0</v>
      </c>
      <c r="I39" s="56">
        <v>178248</v>
      </c>
      <c r="J39" s="27">
        <f t="shared" si="4"/>
        <v>0</v>
      </c>
      <c r="K39" s="30">
        <f t="shared" si="5"/>
        <v>0</v>
      </c>
      <c r="L39" s="12"/>
      <c r="M39" s="12"/>
      <c r="N39" s="12"/>
      <c r="O39" s="12"/>
      <c r="P39" s="12"/>
    </row>
    <row r="40" spans="1:16" ht="19.5" customHeight="1" thickBot="1" x14ac:dyDescent="0.2">
      <c r="A40" s="55" t="s">
        <v>11</v>
      </c>
      <c r="B40" s="53" t="s">
        <v>40</v>
      </c>
      <c r="C40" s="54" t="s">
        <v>25</v>
      </c>
      <c r="D40" s="26"/>
      <c r="E40" s="56">
        <v>800</v>
      </c>
      <c r="F40" s="57">
        <f t="shared" si="6"/>
        <v>1</v>
      </c>
      <c r="G40" s="29">
        <f t="shared" si="7"/>
        <v>0</v>
      </c>
      <c r="H40" s="27">
        <f>H29</f>
        <v>0</v>
      </c>
      <c r="I40" s="56">
        <v>0</v>
      </c>
      <c r="J40" s="31">
        <f t="shared" si="4"/>
        <v>0</v>
      </c>
      <c r="K40" s="32">
        <f t="shared" si="5"/>
        <v>0</v>
      </c>
      <c r="L40" s="12"/>
      <c r="M40" s="12"/>
      <c r="N40" s="12"/>
      <c r="O40" s="12"/>
      <c r="P40" s="12"/>
    </row>
    <row r="41" spans="1:16" ht="19.5" customHeight="1" thickBot="1" x14ac:dyDescent="0.2">
      <c r="A41" s="33"/>
      <c r="B41" s="34"/>
      <c r="C41" s="35"/>
      <c r="D41" s="34"/>
      <c r="E41" s="34"/>
      <c r="F41" s="34"/>
      <c r="G41" s="34"/>
      <c r="H41" s="36"/>
      <c r="I41" s="34"/>
      <c r="J41" s="49" t="s">
        <v>58</v>
      </c>
      <c r="K41" s="28">
        <f>SUM(K29:K40)</f>
        <v>0</v>
      </c>
    </row>
    <row r="42" spans="1:16" ht="19.5" customHeight="1" x14ac:dyDescent="0.15">
      <c r="A42" s="4"/>
      <c r="B42" s="2"/>
      <c r="C42" s="5"/>
      <c r="D42" s="2"/>
      <c r="E42" s="2"/>
      <c r="F42" s="2"/>
      <c r="G42" s="2"/>
      <c r="H42" s="17"/>
      <c r="I42" s="2"/>
      <c r="J42" s="62"/>
      <c r="K42" s="63"/>
    </row>
    <row r="43" spans="1:16" ht="19.5" customHeight="1" x14ac:dyDescent="0.15">
      <c r="A43" s="4"/>
      <c r="B43" s="2"/>
      <c r="C43" s="5"/>
      <c r="D43" s="2"/>
      <c r="E43" s="2"/>
      <c r="F43" s="2"/>
      <c r="G43" s="2"/>
      <c r="H43" s="17"/>
      <c r="I43" s="2"/>
      <c r="J43" s="64"/>
      <c r="K43" s="65"/>
    </row>
    <row r="44" spans="1:16" ht="15" customHeight="1" x14ac:dyDescent="0.15">
      <c r="A44" s="86" t="s">
        <v>57</v>
      </c>
      <c r="B44" s="86"/>
      <c r="C44" s="86"/>
      <c r="D44" s="86"/>
      <c r="E44" s="86"/>
      <c r="F44" s="86"/>
      <c r="G44" s="86"/>
      <c r="H44" s="86"/>
      <c r="I44" s="86"/>
      <c r="J44" s="86"/>
      <c r="K44" s="86"/>
    </row>
    <row r="45" spans="1:16" ht="18" customHeight="1" x14ac:dyDescent="0.15">
      <c r="H45" s="60"/>
      <c r="I45" s="61"/>
      <c r="J45" s="61"/>
      <c r="K45" s="20"/>
    </row>
    <row r="46" spans="1:16" ht="16.5" customHeight="1" x14ac:dyDescent="0.15">
      <c r="A46" s="6" t="s">
        <v>68</v>
      </c>
      <c r="B46" s="6"/>
      <c r="C46" s="16"/>
      <c r="D46" s="6"/>
      <c r="E46" s="6"/>
      <c r="F46" s="6"/>
      <c r="G46" s="6"/>
      <c r="H46" s="6"/>
      <c r="I46" s="6"/>
      <c r="J46" s="6"/>
      <c r="K46" s="6"/>
    </row>
    <row r="47" spans="1:16" s="9" customFormat="1" x14ac:dyDescent="0.15">
      <c r="A47" s="87" t="s">
        <v>32</v>
      </c>
      <c r="B47" s="88"/>
      <c r="C47" s="41" t="s">
        <v>42</v>
      </c>
      <c r="D47" s="42" t="s">
        <v>19</v>
      </c>
      <c r="E47" s="42" t="s">
        <v>16</v>
      </c>
      <c r="F47" s="42" t="s">
        <v>47</v>
      </c>
      <c r="G47" s="42" t="s">
        <v>23</v>
      </c>
      <c r="H47" s="42" t="s">
        <v>21</v>
      </c>
      <c r="I47" s="42" t="s">
        <v>20</v>
      </c>
      <c r="J47" s="42" t="s">
        <v>24</v>
      </c>
      <c r="K47" s="42" t="s">
        <v>22</v>
      </c>
      <c r="L47" s="8"/>
      <c r="M47" s="8"/>
      <c r="N47" s="8"/>
      <c r="O47" s="8"/>
      <c r="P47" s="8"/>
    </row>
    <row r="48" spans="1:16" ht="16.5" customHeight="1" x14ac:dyDescent="0.15">
      <c r="A48" s="43"/>
      <c r="B48" s="44"/>
      <c r="C48" s="45"/>
      <c r="D48" s="45" t="s">
        <v>15</v>
      </c>
      <c r="E48" s="45" t="s">
        <v>12</v>
      </c>
      <c r="F48" s="45" t="s">
        <v>44</v>
      </c>
      <c r="G48" s="45" t="s">
        <v>14</v>
      </c>
      <c r="H48" s="45" t="s">
        <v>49</v>
      </c>
      <c r="I48" s="45" t="s">
        <v>13</v>
      </c>
      <c r="J48" s="45" t="s">
        <v>14</v>
      </c>
      <c r="K48" s="45" t="s">
        <v>14</v>
      </c>
      <c r="L48" s="10"/>
      <c r="M48" s="10"/>
      <c r="N48" s="10"/>
      <c r="O48" s="10"/>
      <c r="P48" s="10"/>
    </row>
    <row r="49" spans="1:16" ht="16.5" customHeight="1" x14ac:dyDescent="0.15">
      <c r="A49" s="46"/>
      <c r="B49" s="47"/>
      <c r="C49" s="48"/>
      <c r="D49" s="45" t="s">
        <v>27</v>
      </c>
      <c r="E49" s="45" t="s">
        <v>28</v>
      </c>
      <c r="F49" s="45" t="s">
        <v>29</v>
      </c>
      <c r="G49" s="45" t="s">
        <v>50</v>
      </c>
      <c r="H49" s="45" t="s">
        <v>30</v>
      </c>
      <c r="I49" s="45" t="s">
        <v>31</v>
      </c>
      <c r="J49" s="45" t="s">
        <v>51</v>
      </c>
      <c r="K49" s="45" t="s">
        <v>52</v>
      </c>
      <c r="L49" s="11"/>
      <c r="M49" s="10"/>
      <c r="N49" s="10"/>
      <c r="O49" s="10"/>
      <c r="P49" s="10"/>
    </row>
    <row r="50" spans="1:16" ht="19.5" customHeight="1" x14ac:dyDescent="0.15">
      <c r="A50" s="52" t="s">
        <v>0</v>
      </c>
      <c r="B50" s="53" t="s">
        <v>40</v>
      </c>
      <c r="C50" s="54" t="s">
        <v>26</v>
      </c>
      <c r="D50" s="26"/>
      <c r="E50" s="56">
        <v>800</v>
      </c>
      <c r="F50" s="57">
        <f>IF(C50="不使用",1,0.95)</f>
        <v>0.95</v>
      </c>
      <c r="G50" s="29">
        <f>ROUNDDOWN(D50*E50*F50,2)</f>
        <v>0</v>
      </c>
      <c r="H50" s="27"/>
      <c r="I50" s="56">
        <v>135000</v>
      </c>
      <c r="J50" s="27">
        <f t="shared" ref="J50:J55" si="8">ROUNDDOWN(I50*H50,2)</f>
        <v>0</v>
      </c>
      <c r="K50" s="30">
        <f t="shared" ref="K50:K55" si="9">INT(G50+J50)</f>
        <v>0</v>
      </c>
      <c r="L50" s="12"/>
      <c r="M50" s="12"/>
      <c r="N50" s="12"/>
      <c r="O50" s="12"/>
      <c r="P50" s="12"/>
    </row>
    <row r="51" spans="1:16" ht="19.5" customHeight="1" x14ac:dyDescent="0.15">
      <c r="A51" s="55" t="s">
        <v>1</v>
      </c>
      <c r="B51" s="53" t="s">
        <v>40</v>
      </c>
      <c r="C51" s="54" t="s">
        <v>26</v>
      </c>
      <c r="D51" s="26"/>
      <c r="E51" s="56">
        <v>800</v>
      </c>
      <c r="F51" s="57">
        <f t="shared" ref="F51:F55" si="10">IF(C51="不使用",1,0.95)</f>
        <v>0.95</v>
      </c>
      <c r="G51" s="29">
        <f t="shared" ref="G51:G55" si="11">ROUNDDOWN(D51*E51*F51,2)</f>
        <v>0</v>
      </c>
      <c r="H51" s="27">
        <f>H50</f>
        <v>0</v>
      </c>
      <c r="I51" s="56">
        <v>144000</v>
      </c>
      <c r="J51" s="27">
        <f t="shared" si="8"/>
        <v>0</v>
      </c>
      <c r="K51" s="30">
        <f t="shared" si="9"/>
        <v>0</v>
      </c>
      <c r="L51" s="12"/>
      <c r="M51" s="12"/>
      <c r="N51" s="12"/>
      <c r="O51" s="12"/>
      <c r="P51" s="12"/>
    </row>
    <row r="52" spans="1:16" ht="19.5" customHeight="1" x14ac:dyDescent="0.15">
      <c r="A52" s="55" t="s">
        <v>2</v>
      </c>
      <c r="B52" s="53" t="s">
        <v>40</v>
      </c>
      <c r="C52" s="54" t="s">
        <v>25</v>
      </c>
      <c r="D52" s="26"/>
      <c r="E52" s="56">
        <v>800</v>
      </c>
      <c r="F52" s="57">
        <f t="shared" si="10"/>
        <v>1</v>
      </c>
      <c r="G52" s="29">
        <f>ROUNDDOWN(D52*E52*F52,2)</f>
        <v>0</v>
      </c>
      <c r="H52" s="27">
        <f>H50</f>
        <v>0</v>
      </c>
      <c r="I52" s="56"/>
      <c r="J52" s="27">
        <f t="shared" si="8"/>
        <v>0</v>
      </c>
      <c r="K52" s="30">
        <f>INT(G52+J52)</f>
        <v>0</v>
      </c>
      <c r="L52" s="12"/>
      <c r="M52" s="12"/>
      <c r="N52" s="12"/>
      <c r="O52" s="12"/>
      <c r="P52" s="12"/>
    </row>
    <row r="53" spans="1:16" ht="19.5" customHeight="1" x14ac:dyDescent="0.15">
      <c r="A53" s="55" t="s">
        <v>3</v>
      </c>
      <c r="B53" s="53" t="s">
        <v>67</v>
      </c>
      <c r="C53" s="54" t="s">
        <v>25</v>
      </c>
      <c r="D53" s="26"/>
      <c r="E53" s="56">
        <v>800</v>
      </c>
      <c r="F53" s="57">
        <f t="shared" si="10"/>
        <v>1</v>
      </c>
      <c r="G53" s="29">
        <f t="shared" si="11"/>
        <v>0</v>
      </c>
      <c r="H53" s="27"/>
      <c r="I53" s="56"/>
      <c r="J53" s="27">
        <f t="shared" si="8"/>
        <v>0</v>
      </c>
      <c r="K53" s="30">
        <f t="shared" si="9"/>
        <v>0</v>
      </c>
      <c r="L53" s="12"/>
      <c r="M53" s="12"/>
      <c r="N53" s="12"/>
      <c r="O53" s="12"/>
      <c r="P53" s="12"/>
    </row>
    <row r="54" spans="1:16" ht="19.5" customHeight="1" x14ac:dyDescent="0.15">
      <c r="A54" s="55" t="s">
        <v>4</v>
      </c>
      <c r="B54" s="53" t="s">
        <v>67</v>
      </c>
      <c r="C54" s="54" t="s">
        <v>25</v>
      </c>
      <c r="D54" s="26"/>
      <c r="E54" s="56">
        <v>800</v>
      </c>
      <c r="F54" s="57">
        <f t="shared" si="10"/>
        <v>1</v>
      </c>
      <c r="G54" s="29">
        <f t="shared" si="11"/>
        <v>0</v>
      </c>
      <c r="H54" s="27">
        <f>H53</f>
        <v>0</v>
      </c>
      <c r="I54" s="56"/>
      <c r="J54" s="27">
        <f t="shared" si="8"/>
        <v>0</v>
      </c>
      <c r="K54" s="30">
        <f t="shared" si="9"/>
        <v>0</v>
      </c>
      <c r="L54" s="12"/>
      <c r="M54" s="12"/>
      <c r="N54" s="12"/>
      <c r="O54" s="12"/>
      <c r="P54" s="12"/>
    </row>
    <row r="55" spans="1:16" ht="19.5" customHeight="1" thickBot="1" x14ac:dyDescent="0.2">
      <c r="A55" s="55" t="s">
        <v>5</v>
      </c>
      <c r="B55" s="53" t="s">
        <v>67</v>
      </c>
      <c r="C55" s="54" t="s">
        <v>26</v>
      </c>
      <c r="D55" s="26"/>
      <c r="E55" s="56">
        <v>800</v>
      </c>
      <c r="F55" s="57">
        <f t="shared" si="10"/>
        <v>0.95</v>
      </c>
      <c r="G55" s="29">
        <f t="shared" si="11"/>
        <v>0</v>
      </c>
      <c r="H55" s="27">
        <f>H53</f>
        <v>0</v>
      </c>
      <c r="I55" s="56">
        <v>189000</v>
      </c>
      <c r="J55" s="27">
        <f t="shared" si="8"/>
        <v>0</v>
      </c>
      <c r="K55" s="30">
        <f t="shared" si="9"/>
        <v>0</v>
      </c>
      <c r="L55" s="12"/>
      <c r="M55" s="12"/>
      <c r="N55" s="12"/>
      <c r="O55" s="12"/>
      <c r="P55" s="12"/>
    </row>
    <row r="56" spans="1:16" ht="19.5" customHeight="1" thickBot="1" x14ac:dyDescent="0.2">
      <c r="A56" s="33"/>
      <c r="B56" s="34"/>
      <c r="C56" s="35"/>
      <c r="D56" s="34"/>
      <c r="E56" s="34"/>
      <c r="F56" s="34"/>
      <c r="G56" s="34"/>
      <c r="H56" s="36"/>
      <c r="I56" s="34"/>
      <c r="J56" s="49" t="s">
        <v>59</v>
      </c>
      <c r="K56" s="28">
        <f>SUM(K50:K55)</f>
        <v>0</v>
      </c>
    </row>
    <row r="57" spans="1:16" ht="19.5" customHeight="1" x14ac:dyDescent="0.15">
      <c r="A57" s="4"/>
      <c r="B57" s="2"/>
      <c r="C57" s="5"/>
      <c r="D57" s="2"/>
      <c r="E57" s="2"/>
      <c r="F57" s="2"/>
      <c r="G57" s="2"/>
      <c r="H57" s="17"/>
      <c r="I57" s="2"/>
      <c r="J57" s="62"/>
      <c r="K57" s="63"/>
    </row>
    <row r="58" spans="1:16" ht="19.5" customHeight="1" x14ac:dyDescent="0.15">
      <c r="A58" s="4"/>
      <c r="B58" s="2"/>
      <c r="C58" s="5"/>
      <c r="D58" s="2"/>
      <c r="E58" s="2"/>
      <c r="F58" s="2"/>
      <c r="G58" s="2"/>
      <c r="H58" s="17"/>
      <c r="I58" s="2"/>
      <c r="J58" s="64"/>
      <c r="K58" s="65"/>
    </row>
    <row r="59" spans="1:16" ht="15.75" customHeight="1" x14ac:dyDescent="0.15">
      <c r="A59" s="86" t="s">
        <v>57</v>
      </c>
      <c r="B59" s="86"/>
      <c r="C59" s="86"/>
      <c r="D59" s="86"/>
      <c r="E59" s="86"/>
      <c r="F59" s="86"/>
      <c r="G59" s="86"/>
      <c r="H59" s="86"/>
      <c r="I59" s="86"/>
      <c r="J59" s="86"/>
      <c r="K59" s="86"/>
    </row>
    <row r="60" spans="1:16" ht="22.5" customHeight="1" x14ac:dyDescent="0.15">
      <c r="A60" s="37"/>
      <c r="B60" s="37"/>
      <c r="C60" s="37"/>
      <c r="D60" s="37"/>
      <c r="E60" s="37"/>
      <c r="F60" s="37"/>
      <c r="G60" s="37"/>
      <c r="H60" s="37"/>
      <c r="I60" s="37"/>
      <c r="J60" s="37"/>
      <c r="K60" s="37"/>
    </row>
    <row r="61" spans="1:16" ht="15.75" customHeight="1" x14ac:dyDescent="0.15">
      <c r="A61" s="38" t="s">
        <v>69</v>
      </c>
      <c r="B61" s="39"/>
      <c r="C61" s="40"/>
      <c r="D61" s="38"/>
      <c r="E61" s="38"/>
      <c r="F61" s="38"/>
      <c r="G61" s="38"/>
      <c r="H61" s="38"/>
      <c r="I61" s="38"/>
      <c r="J61" s="38"/>
      <c r="K61" s="38"/>
    </row>
    <row r="62" spans="1:16" s="9" customFormat="1" x14ac:dyDescent="0.15">
      <c r="A62" s="87" t="s">
        <v>32</v>
      </c>
      <c r="B62" s="88"/>
      <c r="C62" s="41" t="s">
        <v>42</v>
      </c>
      <c r="D62" s="42" t="s">
        <v>19</v>
      </c>
      <c r="E62" s="42" t="s">
        <v>16</v>
      </c>
      <c r="F62" s="42" t="s">
        <v>47</v>
      </c>
      <c r="G62" s="42" t="s">
        <v>23</v>
      </c>
      <c r="H62" s="42" t="s">
        <v>21</v>
      </c>
      <c r="I62" s="42" t="s">
        <v>20</v>
      </c>
      <c r="J62" s="42" t="s">
        <v>24</v>
      </c>
      <c r="K62" s="42" t="s">
        <v>22</v>
      </c>
    </row>
    <row r="63" spans="1:16" ht="16.5" customHeight="1" x14ac:dyDescent="0.15">
      <c r="A63" s="43"/>
      <c r="B63" s="44"/>
      <c r="C63" s="45"/>
      <c r="D63" s="45" t="s">
        <v>15</v>
      </c>
      <c r="E63" s="45" t="s">
        <v>12</v>
      </c>
      <c r="F63" s="45" t="s">
        <v>48</v>
      </c>
      <c r="G63" s="45" t="s">
        <v>14</v>
      </c>
      <c r="H63" s="45" t="s">
        <v>49</v>
      </c>
      <c r="I63" s="45" t="s">
        <v>13</v>
      </c>
      <c r="J63" s="45" t="s">
        <v>14</v>
      </c>
      <c r="K63" s="45" t="s">
        <v>17</v>
      </c>
    </row>
    <row r="64" spans="1:16" ht="16.5" customHeight="1" x14ac:dyDescent="0.15">
      <c r="A64" s="46"/>
      <c r="B64" s="47"/>
      <c r="C64" s="48"/>
      <c r="D64" s="45" t="s">
        <v>18</v>
      </c>
      <c r="E64" s="45" t="s">
        <v>34</v>
      </c>
      <c r="F64" s="45" t="s">
        <v>35</v>
      </c>
      <c r="G64" s="45" t="s">
        <v>53</v>
      </c>
      <c r="H64" s="45" t="s">
        <v>36</v>
      </c>
      <c r="I64" s="45" t="s">
        <v>37</v>
      </c>
      <c r="J64" s="45" t="s">
        <v>54</v>
      </c>
      <c r="K64" s="45" t="s">
        <v>55</v>
      </c>
    </row>
    <row r="65" spans="1:12" ht="19.5" customHeight="1" x14ac:dyDescent="0.15">
      <c r="A65" s="55" t="s">
        <v>0</v>
      </c>
      <c r="B65" s="53" t="s">
        <v>40</v>
      </c>
      <c r="C65" s="54" t="s">
        <v>25</v>
      </c>
      <c r="D65" s="26"/>
      <c r="E65" s="56">
        <v>900</v>
      </c>
      <c r="F65" s="57">
        <f t="shared" ref="F65:F76" si="12">IF(C65="不使用",1,0.95)</f>
        <v>1</v>
      </c>
      <c r="G65" s="29">
        <f>ROUNDDOWN(E65*D65*F65,2)</f>
        <v>0</v>
      </c>
      <c r="H65" s="27"/>
      <c r="I65" s="56">
        <v>0</v>
      </c>
      <c r="J65" s="27">
        <f t="shared" ref="J65:J76" si="13">ROUNDDOWN(I65*H65,2)</f>
        <v>0</v>
      </c>
      <c r="K65" s="30">
        <f t="shared" ref="K65:K76" si="14">INT(G65+J65)</f>
        <v>0</v>
      </c>
    </row>
    <row r="66" spans="1:12" ht="19.5" customHeight="1" x14ac:dyDescent="0.15">
      <c r="A66" s="55" t="s">
        <v>1</v>
      </c>
      <c r="B66" s="53" t="s">
        <v>40</v>
      </c>
      <c r="C66" s="54" t="s">
        <v>25</v>
      </c>
      <c r="D66" s="26"/>
      <c r="E66" s="56">
        <v>900</v>
      </c>
      <c r="F66" s="57">
        <f t="shared" si="12"/>
        <v>1</v>
      </c>
      <c r="G66" s="29">
        <f t="shared" ref="G66:G76" si="15">ROUNDDOWN(E66*D66*F66,2)</f>
        <v>0</v>
      </c>
      <c r="H66" s="27">
        <f>H65</f>
        <v>0</v>
      </c>
      <c r="I66" s="56">
        <v>0</v>
      </c>
      <c r="J66" s="27">
        <f t="shared" si="13"/>
        <v>0</v>
      </c>
      <c r="K66" s="30">
        <f t="shared" si="14"/>
        <v>0</v>
      </c>
    </row>
    <row r="67" spans="1:12" ht="19.5" customHeight="1" x14ac:dyDescent="0.15">
      <c r="A67" s="55" t="s">
        <v>2</v>
      </c>
      <c r="B67" s="53" t="s">
        <v>40</v>
      </c>
      <c r="C67" s="54" t="s">
        <v>25</v>
      </c>
      <c r="D67" s="26"/>
      <c r="E67" s="56">
        <v>900</v>
      </c>
      <c r="F67" s="57">
        <f t="shared" si="12"/>
        <v>1</v>
      </c>
      <c r="G67" s="29">
        <f t="shared" si="15"/>
        <v>0</v>
      </c>
      <c r="H67" s="27">
        <f>H65</f>
        <v>0</v>
      </c>
      <c r="I67" s="56">
        <v>0</v>
      </c>
      <c r="J67" s="27">
        <f t="shared" si="13"/>
        <v>0</v>
      </c>
      <c r="K67" s="30">
        <f t="shared" si="14"/>
        <v>0</v>
      </c>
    </row>
    <row r="68" spans="1:12" ht="19.5" customHeight="1" x14ac:dyDescent="0.15">
      <c r="A68" s="55" t="s">
        <v>3</v>
      </c>
      <c r="B68" s="53" t="s">
        <v>67</v>
      </c>
      <c r="C68" s="54" t="s">
        <v>26</v>
      </c>
      <c r="D68" s="26"/>
      <c r="E68" s="56">
        <v>900</v>
      </c>
      <c r="F68" s="57">
        <f t="shared" si="12"/>
        <v>0.95</v>
      </c>
      <c r="G68" s="29">
        <f t="shared" si="15"/>
        <v>0</v>
      </c>
      <c r="H68" s="27"/>
      <c r="I68" s="56">
        <v>345923</v>
      </c>
      <c r="J68" s="27">
        <f t="shared" si="13"/>
        <v>0</v>
      </c>
      <c r="K68" s="30">
        <f t="shared" si="14"/>
        <v>0</v>
      </c>
    </row>
    <row r="69" spans="1:12" ht="19.5" customHeight="1" x14ac:dyDescent="0.15">
      <c r="A69" s="55" t="s">
        <v>4</v>
      </c>
      <c r="B69" s="53" t="s">
        <v>67</v>
      </c>
      <c r="C69" s="54" t="s">
        <v>26</v>
      </c>
      <c r="D69" s="26"/>
      <c r="E69" s="56">
        <v>900</v>
      </c>
      <c r="F69" s="57">
        <f t="shared" si="12"/>
        <v>0.95</v>
      </c>
      <c r="G69" s="29">
        <f t="shared" si="15"/>
        <v>0</v>
      </c>
      <c r="H69" s="27">
        <f>H68</f>
        <v>0</v>
      </c>
      <c r="I69" s="56">
        <v>397170</v>
      </c>
      <c r="J69" s="27">
        <f t="shared" si="13"/>
        <v>0</v>
      </c>
      <c r="K69" s="30">
        <f t="shared" si="14"/>
        <v>0</v>
      </c>
    </row>
    <row r="70" spans="1:12" ht="19.5" customHeight="1" x14ac:dyDescent="0.15">
      <c r="A70" s="55" t="s">
        <v>5</v>
      </c>
      <c r="B70" s="53" t="s">
        <v>67</v>
      </c>
      <c r="C70" s="54" t="s">
        <v>26</v>
      </c>
      <c r="D70" s="26"/>
      <c r="E70" s="56">
        <v>900</v>
      </c>
      <c r="F70" s="57">
        <f t="shared" si="12"/>
        <v>0.95</v>
      </c>
      <c r="G70" s="29">
        <f t="shared" si="15"/>
        <v>0</v>
      </c>
      <c r="H70" s="27">
        <f>H68</f>
        <v>0</v>
      </c>
      <c r="I70" s="56">
        <v>371547</v>
      </c>
      <c r="J70" s="27">
        <f t="shared" si="13"/>
        <v>0</v>
      </c>
      <c r="K70" s="30">
        <f t="shared" si="14"/>
        <v>0</v>
      </c>
    </row>
    <row r="71" spans="1:12" ht="19.5" customHeight="1" x14ac:dyDescent="0.15">
      <c r="A71" s="55" t="s">
        <v>6</v>
      </c>
      <c r="B71" s="53" t="s">
        <v>40</v>
      </c>
      <c r="C71" s="54" t="s">
        <v>25</v>
      </c>
      <c r="D71" s="26"/>
      <c r="E71" s="56">
        <v>900</v>
      </c>
      <c r="F71" s="57">
        <f t="shared" si="12"/>
        <v>1</v>
      </c>
      <c r="G71" s="29">
        <f t="shared" si="15"/>
        <v>0</v>
      </c>
      <c r="H71" s="27">
        <f>H65</f>
        <v>0</v>
      </c>
      <c r="I71" s="56"/>
      <c r="J71" s="27">
        <f t="shared" si="13"/>
        <v>0</v>
      </c>
      <c r="K71" s="30">
        <f t="shared" si="14"/>
        <v>0</v>
      </c>
    </row>
    <row r="72" spans="1:12" ht="19.5" customHeight="1" x14ac:dyDescent="0.15">
      <c r="A72" s="55" t="s">
        <v>7</v>
      </c>
      <c r="B72" s="53" t="s">
        <v>40</v>
      </c>
      <c r="C72" s="54" t="s">
        <v>25</v>
      </c>
      <c r="D72" s="26"/>
      <c r="E72" s="56">
        <v>900</v>
      </c>
      <c r="F72" s="57">
        <f t="shared" si="12"/>
        <v>1</v>
      </c>
      <c r="G72" s="29">
        <f t="shared" si="15"/>
        <v>0</v>
      </c>
      <c r="H72" s="27">
        <f>H65</f>
        <v>0</v>
      </c>
      <c r="I72" s="56">
        <v>0</v>
      </c>
      <c r="J72" s="27">
        <f t="shared" si="13"/>
        <v>0</v>
      </c>
      <c r="K72" s="30">
        <f t="shared" si="14"/>
        <v>0</v>
      </c>
    </row>
    <row r="73" spans="1:12" ht="19.5" customHeight="1" x14ac:dyDescent="0.15">
      <c r="A73" s="55" t="s">
        <v>8</v>
      </c>
      <c r="B73" s="53" t="s">
        <v>40</v>
      </c>
      <c r="C73" s="54" t="s">
        <v>25</v>
      </c>
      <c r="D73" s="26"/>
      <c r="E73" s="56">
        <v>900</v>
      </c>
      <c r="F73" s="57">
        <f t="shared" si="12"/>
        <v>1</v>
      </c>
      <c r="G73" s="29">
        <f t="shared" si="15"/>
        <v>0</v>
      </c>
      <c r="H73" s="27">
        <f>H65</f>
        <v>0</v>
      </c>
      <c r="I73" s="56">
        <v>0</v>
      </c>
      <c r="J73" s="27">
        <f t="shared" si="13"/>
        <v>0</v>
      </c>
      <c r="K73" s="30">
        <f t="shared" si="14"/>
        <v>0</v>
      </c>
    </row>
    <row r="74" spans="1:12" ht="19.5" customHeight="1" x14ac:dyDescent="0.15">
      <c r="A74" s="55" t="s">
        <v>9</v>
      </c>
      <c r="B74" s="53" t="s">
        <v>40</v>
      </c>
      <c r="C74" s="54" t="s">
        <v>26</v>
      </c>
      <c r="D74" s="26"/>
      <c r="E74" s="56">
        <v>900</v>
      </c>
      <c r="F74" s="57">
        <f t="shared" si="12"/>
        <v>0.95</v>
      </c>
      <c r="G74" s="29">
        <f t="shared" si="15"/>
        <v>0</v>
      </c>
      <c r="H74" s="27">
        <f>H65</f>
        <v>0</v>
      </c>
      <c r="I74" s="56">
        <v>221466</v>
      </c>
      <c r="J74" s="27">
        <f t="shared" si="13"/>
        <v>0</v>
      </c>
      <c r="K74" s="30">
        <f t="shared" si="14"/>
        <v>0</v>
      </c>
    </row>
    <row r="75" spans="1:12" ht="19.5" customHeight="1" x14ac:dyDescent="0.15">
      <c r="A75" s="55" t="s">
        <v>10</v>
      </c>
      <c r="B75" s="53" t="s">
        <v>40</v>
      </c>
      <c r="C75" s="54" t="s">
        <v>26</v>
      </c>
      <c r="D75" s="26"/>
      <c r="E75" s="56">
        <v>900</v>
      </c>
      <c r="F75" s="57">
        <f t="shared" si="12"/>
        <v>0.95</v>
      </c>
      <c r="G75" s="29">
        <f t="shared" si="15"/>
        <v>0</v>
      </c>
      <c r="H75" s="27">
        <f>H65</f>
        <v>0</v>
      </c>
      <c r="I75" s="56">
        <v>99381</v>
      </c>
      <c r="J75" s="27">
        <f t="shared" si="13"/>
        <v>0</v>
      </c>
      <c r="K75" s="30">
        <f t="shared" si="14"/>
        <v>0</v>
      </c>
    </row>
    <row r="76" spans="1:12" ht="19.5" customHeight="1" thickBot="1" x14ac:dyDescent="0.2">
      <c r="A76" s="55" t="s">
        <v>11</v>
      </c>
      <c r="B76" s="53" t="s">
        <v>40</v>
      </c>
      <c r="C76" s="54" t="s">
        <v>25</v>
      </c>
      <c r="D76" s="26"/>
      <c r="E76" s="56">
        <v>900</v>
      </c>
      <c r="F76" s="57">
        <f t="shared" si="12"/>
        <v>1</v>
      </c>
      <c r="G76" s="29">
        <f t="shared" si="15"/>
        <v>0</v>
      </c>
      <c r="H76" s="27">
        <f>H65</f>
        <v>0</v>
      </c>
      <c r="I76" s="56">
        <v>0</v>
      </c>
      <c r="J76" s="31">
        <f t="shared" si="13"/>
        <v>0</v>
      </c>
      <c r="K76" s="32">
        <f t="shared" si="14"/>
        <v>0</v>
      </c>
      <c r="L76" s="13"/>
    </row>
    <row r="77" spans="1:12" ht="20.25" customHeight="1" thickBot="1" x14ac:dyDescent="0.2">
      <c r="A77" s="4"/>
      <c r="B77" s="2"/>
      <c r="C77" s="5"/>
      <c r="D77" s="2"/>
      <c r="E77" s="2"/>
      <c r="F77" s="2"/>
      <c r="G77" s="2"/>
      <c r="H77" s="17"/>
      <c r="I77" s="2"/>
      <c r="J77" s="50" t="s">
        <v>62</v>
      </c>
      <c r="K77" s="14">
        <f>SUM(K65:K76)</f>
        <v>0</v>
      </c>
    </row>
    <row r="78" spans="1:12" ht="19.5" customHeight="1" x14ac:dyDescent="0.15">
      <c r="A78" s="4"/>
      <c r="B78" s="2"/>
      <c r="C78" s="5"/>
      <c r="D78" s="2"/>
      <c r="E78" s="2"/>
      <c r="F78" s="2"/>
      <c r="G78" s="2"/>
      <c r="H78" s="17"/>
      <c r="I78" s="2"/>
      <c r="J78" s="62"/>
      <c r="K78" s="63"/>
    </row>
    <row r="79" spans="1:12" ht="19.5" customHeight="1" x14ac:dyDescent="0.15">
      <c r="A79" s="4"/>
      <c r="B79" s="2"/>
      <c r="C79" s="5"/>
      <c r="D79" s="2"/>
      <c r="E79" s="2"/>
      <c r="F79" s="2"/>
      <c r="G79" s="2"/>
      <c r="H79" s="17"/>
      <c r="I79" s="2"/>
      <c r="J79" s="67"/>
      <c r="K79" s="66"/>
    </row>
    <row r="80" spans="1:12" ht="15.75" customHeight="1" x14ac:dyDescent="0.15">
      <c r="A80" s="86" t="s">
        <v>57</v>
      </c>
      <c r="B80" s="86"/>
      <c r="C80" s="86"/>
      <c r="D80" s="86"/>
      <c r="E80" s="86"/>
      <c r="F80" s="86"/>
      <c r="G80" s="86"/>
      <c r="H80" s="86"/>
      <c r="I80" s="86"/>
      <c r="J80" s="86"/>
      <c r="K80" s="86"/>
    </row>
    <row r="81" spans="1:11" ht="22.5" customHeight="1" x14ac:dyDescent="0.15">
      <c r="A81" s="58"/>
      <c r="B81" s="58"/>
      <c r="C81" s="58"/>
      <c r="D81" s="58"/>
      <c r="E81" s="58"/>
      <c r="F81" s="58"/>
      <c r="G81" s="58"/>
      <c r="H81" s="58"/>
      <c r="I81" s="58"/>
      <c r="J81" s="58"/>
      <c r="K81" s="58"/>
    </row>
    <row r="82" spans="1:11" ht="15.75" customHeight="1" x14ac:dyDescent="0.15">
      <c r="A82" s="38" t="s">
        <v>70</v>
      </c>
      <c r="B82" s="39"/>
      <c r="C82" s="40"/>
      <c r="D82" s="38"/>
      <c r="E82" s="38"/>
      <c r="F82" s="38"/>
      <c r="G82" s="38"/>
      <c r="H82" s="38"/>
      <c r="I82" s="38"/>
      <c r="J82" s="38"/>
      <c r="K82" s="38"/>
    </row>
    <row r="83" spans="1:11" s="9" customFormat="1" x14ac:dyDescent="0.15">
      <c r="A83" s="87" t="s">
        <v>32</v>
      </c>
      <c r="B83" s="88"/>
      <c r="C83" s="41" t="s">
        <v>42</v>
      </c>
      <c r="D83" s="42" t="s">
        <v>19</v>
      </c>
      <c r="E83" s="42" t="s">
        <v>16</v>
      </c>
      <c r="F83" s="42" t="s">
        <v>47</v>
      </c>
      <c r="G83" s="42" t="s">
        <v>23</v>
      </c>
      <c r="H83" s="42" t="s">
        <v>21</v>
      </c>
      <c r="I83" s="42" t="s">
        <v>20</v>
      </c>
      <c r="J83" s="42" t="s">
        <v>24</v>
      </c>
      <c r="K83" s="42" t="s">
        <v>22</v>
      </c>
    </row>
    <row r="84" spans="1:11" ht="16.5" customHeight="1" x14ac:dyDescent="0.15">
      <c r="A84" s="43"/>
      <c r="B84" s="44"/>
      <c r="C84" s="45"/>
      <c r="D84" s="45" t="s">
        <v>15</v>
      </c>
      <c r="E84" s="45" t="s">
        <v>12</v>
      </c>
      <c r="F84" s="45" t="s">
        <v>44</v>
      </c>
      <c r="G84" s="45" t="s">
        <v>14</v>
      </c>
      <c r="H84" s="45" t="s">
        <v>49</v>
      </c>
      <c r="I84" s="45" t="s">
        <v>13</v>
      </c>
      <c r="J84" s="45" t="s">
        <v>14</v>
      </c>
      <c r="K84" s="45" t="s">
        <v>14</v>
      </c>
    </row>
    <row r="85" spans="1:11" ht="16.5" customHeight="1" x14ac:dyDescent="0.15">
      <c r="A85" s="46"/>
      <c r="B85" s="47"/>
      <c r="C85" s="48"/>
      <c r="D85" s="45" t="s">
        <v>18</v>
      </c>
      <c r="E85" s="45" t="s">
        <v>34</v>
      </c>
      <c r="F85" s="45" t="s">
        <v>35</v>
      </c>
      <c r="G85" s="45" t="s">
        <v>53</v>
      </c>
      <c r="H85" s="45" t="s">
        <v>36</v>
      </c>
      <c r="I85" s="45" t="s">
        <v>37</v>
      </c>
      <c r="J85" s="45" t="s">
        <v>54</v>
      </c>
      <c r="K85" s="45" t="s">
        <v>55</v>
      </c>
    </row>
    <row r="86" spans="1:11" ht="19.5" customHeight="1" x14ac:dyDescent="0.15">
      <c r="A86" s="55" t="s">
        <v>0</v>
      </c>
      <c r="B86" s="53" t="s">
        <v>40</v>
      </c>
      <c r="C86" s="54" t="s">
        <v>25</v>
      </c>
      <c r="D86" s="26"/>
      <c r="E86" s="56">
        <v>900</v>
      </c>
      <c r="F86" s="57">
        <f t="shared" ref="F86:F97" si="16">IF(C86="不使用",1,0.95)</f>
        <v>1</v>
      </c>
      <c r="G86" s="29">
        <f>ROUNDDOWN(E86*D86*F86,2)</f>
        <v>0</v>
      </c>
      <c r="H86" s="27"/>
      <c r="I86" s="56">
        <v>0</v>
      </c>
      <c r="J86" s="27">
        <f t="shared" ref="J86:J97" si="17">ROUNDDOWN(I86*H86,2)</f>
        <v>0</v>
      </c>
      <c r="K86" s="30">
        <f t="shared" ref="K86:K97" si="18">INT(G86+J86)</f>
        <v>0</v>
      </c>
    </row>
    <row r="87" spans="1:11" ht="19.5" customHeight="1" x14ac:dyDescent="0.15">
      <c r="A87" s="55" t="s">
        <v>1</v>
      </c>
      <c r="B87" s="53" t="s">
        <v>40</v>
      </c>
      <c r="C87" s="54" t="s">
        <v>25</v>
      </c>
      <c r="D87" s="26"/>
      <c r="E87" s="56">
        <v>900</v>
      </c>
      <c r="F87" s="57">
        <f t="shared" si="16"/>
        <v>1</v>
      </c>
      <c r="G87" s="29">
        <f t="shared" ref="G87:G97" si="19">ROUNDDOWN(E87*D87*F87,2)</f>
        <v>0</v>
      </c>
      <c r="H87" s="27">
        <f>H86</f>
        <v>0</v>
      </c>
      <c r="I87" s="56">
        <v>0</v>
      </c>
      <c r="J87" s="27">
        <f t="shared" si="17"/>
        <v>0</v>
      </c>
      <c r="K87" s="30">
        <f t="shared" si="18"/>
        <v>0</v>
      </c>
    </row>
    <row r="88" spans="1:11" ht="19.5" customHeight="1" x14ac:dyDescent="0.15">
      <c r="A88" s="55" t="s">
        <v>2</v>
      </c>
      <c r="B88" s="53" t="s">
        <v>40</v>
      </c>
      <c r="C88" s="54" t="s">
        <v>25</v>
      </c>
      <c r="D88" s="26"/>
      <c r="E88" s="56">
        <v>900</v>
      </c>
      <c r="F88" s="57">
        <f t="shared" si="16"/>
        <v>1</v>
      </c>
      <c r="G88" s="29">
        <f t="shared" si="19"/>
        <v>0</v>
      </c>
      <c r="H88" s="27">
        <f>H86</f>
        <v>0</v>
      </c>
      <c r="I88" s="56">
        <v>0</v>
      </c>
      <c r="J88" s="27">
        <f t="shared" si="17"/>
        <v>0</v>
      </c>
      <c r="K88" s="30">
        <f t="shared" si="18"/>
        <v>0</v>
      </c>
    </row>
    <row r="89" spans="1:11" ht="19.5" customHeight="1" x14ac:dyDescent="0.15">
      <c r="A89" s="55" t="s">
        <v>3</v>
      </c>
      <c r="B89" s="53" t="s">
        <v>67</v>
      </c>
      <c r="C89" s="54" t="s">
        <v>25</v>
      </c>
      <c r="D89" s="26"/>
      <c r="E89" s="56">
        <v>900</v>
      </c>
      <c r="F89" s="57">
        <f t="shared" si="16"/>
        <v>1</v>
      </c>
      <c r="G89" s="29">
        <f t="shared" si="19"/>
        <v>0</v>
      </c>
      <c r="H89" s="27"/>
      <c r="I89" s="56">
        <v>0</v>
      </c>
      <c r="J89" s="27">
        <f t="shared" si="17"/>
        <v>0</v>
      </c>
      <c r="K89" s="30">
        <f t="shared" si="18"/>
        <v>0</v>
      </c>
    </row>
    <row r="90" spans="1:11" ht="19.5" customHeight="1" x14ac:dyDescent="0.15">
      <c r="A90" s="55" t="s">
        <v>4</v>
      </c>
      <c r="B90" s="53" t="s">
        <v>67</v>
      </c>
      <c r="C90" s="54" t="s">
        <v>25</v>
      </c>
      <c r="D90" s="26"/>
      <c r="E90" s="56">
        <v>900</v>
      </c>
      <c r="F90" s="57">
        <f t="shared" si="16"/>
        <v>1</v>
      </c>
      <c r="G90" s="29">
        <f t="shared" si="19"/>
        <v>0</v>
      </c>
      <c r="H90" s="27">
        <f>H89</f>
        <v>0</v>
      </c>
      <c r="I90" s="56">
        <v>0</v>
      </c>
      <c r="J90" s="27">
        <f t="shared" si="17"/>
        <v>0</v>
      </c>
      <c r="K90" s="30">
        <f t="shared" si="18"/>
        <v>0</v>
      </c>
    </row>
    <row r="91" spans="1:11" ht="19.5" customHeight="1" x14ac:dyDescent="0.15">
      <c r="A91" s="55" t="s">
        <v>5</v>
      </c>
      <c r="B91" s="53" t="s">
        <v>67</v>
      </c>
      <c r="C91" s="54" t="s">
        <v>25</v>
      </c>
      <c r="D91" s="26"/>
      <c r="E91" s="56">
        <v>900</v>
      </c>
      <c r="F91" s="57">
        <f t="shared" si="16"/>
        <v>1</v>
      </c>
      <c r="G91" s="29">
        <f t="shared" si="19"/>
        <v>0</v>
      </c>
      <c r="H91" s="27">
        <f>H89</f>
        <v>0</v>
      </c>
      <c r="I91" s="56">
        <v>0</v>
      </c>
      <c r="J91" s="27">
        <f t="shared" si="17"/>
        <v>0</v>
      </c>
      <c r="K91" s="30">
        <f t="shared" si="18"/>
        <v>0</v>
      </c>
    </row>
    <row r="92" spans="1:11" ht="19.5" customHeight="1" x14ac:dyDescent="0.15">
      <c r="A92" s="55" t="s">
        <v>6</v>
      </c>
      <c r="B92" s="53" t="s">
        <v>40</v>
      </c>
      <c r="C92" s="54" t="s">
        <v>25</v>
      </c>
      <c r="D92" s="26"/>
      <c r="E92" s="56">
        <v>900</v>
      </c>
      <c r="F92" s="57">
        <f t="shared" si="16"/>
        <v>1</v>
      </c>
      <c r="G92" s="29">
        <f t="shared" si="19"/>
        <v>0</v>
      </c>
      <c r="H92" s="27">
        <f>H86</f>
        <v>0</v>
      </c>
      <c r="I92" s="56"/>
      <c r="J92" s="27">
        <f t="shared" si="17"/>
        <v>0</v>
      </c>
      <c r="K92" s="30">
        <f t="shared" si="18"/>
        <v>0</v>
      </c>
    </row>
    <row r="93" spans="1:11" ht="19.5" customHeight="1" x14ac:dyDescent="0.15">
      <c r="A93" s="55" t="s">
        <v>7</v>
      </c>
      <c r="B93" s="53" t="s">
        <v>40</v>
      </c>
      <c r="C93" s="54" t="s">
        <v>25</v>
      </c>
      <c r="D93" s="26"/>
      <c r="E93" s="56">
        <v>900</v>
      </c>
      <c r="F93" s="57">
        <f t="shared" si="16"/>
        <v>1</v>
      </c>
      <c r="G93" s="29">
        <f t="shared" si="19"/>
        <v>0</v>
      </c>
      <c r="H93" s="27">
        <f>H86</f>
        <v>0</v>
      </c>
      <c r="I93" s="56">
        <v>0</v>
      </c>
      <c r="J93" s="27">
        <f t="shared" si="17"/>
        <v>0</v>
      </c>
      <c r="K93" s="30">
        <f t="shared" si="18"/>
        <v>0</v>
      </c>
    </row>
    <row r="94" spans="1:11" ht="19.5" customHeight="1" x14ac:dyDescent="0.15">
      <c r="A94" s="55" t="s">
        <v>8</v>
      </c>
      <c r="B94" s="53" t="s">
        <v>40</v>
      </c>
      <c r="C94" s="54" t="s">
        <v>25</v>
      </c>
      <c r="D94" s="26"/>
      <c r="E94" s="56">
        <v>900</v>
      </c>
      <c r="F94" s="57">
        <f t="shared" si="16"/>
        <v>1</v>
      </c>
      <c r="G94" s="29">
        <f t="shared" si="19"/>
        <v>0</v>
      </c>
      <c r="H94" s="27">
        <f>H86</f>
        <v>0</v>
      </c>
      <c r="I94" s="56">
        <v>0</v>
      </c>
      <c r="J94" s="27">
        <f t="shared" si="17"/>
        <v>0</v>
      </c>
      <c r="K94" s="30">
        <f t="shared" si="18"/>
        <v>0</v>
      </c>
    </row>
    <row r="95" spans="1:11" ht="19.5" customHeight="1" x14ac:dyDescent="0.15">
      <c r="A95" s="55" t="s">
        <v>9</v>
      </c>
      <c r="B95" s="53" t="s">
        <v>40</v>
      </c>
      <c r="C95" s="54" t="s">
        <v>26</v>
      </c>
      <c r="D95" s="26"/>
      <c r="E95" s="56">
        <v>900</v>
      </c>
      <c r="F95" s="57">
        <f t="shared" si="16"/>
        <v>0.95</v>
      </c>
      <c r="G95" s="29">
        <f t="shared" si="19"/>
        <v>0</v>
      </c>
      <c r="H95" s="27">
        <f>H86</f>
        <v>0</v>
      </c>
      <c r="I95" s="56">
        <v>210393</v>
      </c>
      <c r="J95" s="27">
        <f t="shared" si="17"/>
        <v>0</v>
      </c>
      <c r="K95" s="30">
        <f t="shared" si="18"/>
        <v>0</v>
      </c>
    </row>
    <row r="96" spans="1:11" ht="19.5" customHeight="1" x14ac:dyDescent="0.15">
      <c r="A96" s="55" t="s">
        <v>10</v>
      </c>
      <c r="B96" s="53" t="s">
        <v>40</v>
      </c>
      <c r="C96" s="54" t="s">
        <v>26</v>
      </c>
      <c r="D96" s="26"/>
      <c r="E96" s="56">
        <v>900</v>
      </c>
      <c r="F96" s="57">
        <f t="shared" si="16"/>
        <v>0.95</v>
      </c>
      <c r="G96" s="29">
        <f t="shared" si="19"/>
        <v>0</v>
      </c>
      <c r="H96" s="27">
        <f>H86</f>
        <v>0</v>
      </c>
      <c r="I96" s="56">
        <v>380962</v>
      </c>
      <c r="J96" s="27">
        <f t="shared" si="17"/>
        <v>0</v>
      </c>
      <c r="K96" s="30">
        <f t="shared" si="18"/>
        <v>0</v>
      </c>
    </row>
    <row r="97" spans="1:12" ht="19.5" customHeight="1" thickBot="1" x14ac:dyDescent="0.2">
      <c r="A97" s="55" t="s">
        <v>11</v>
      </c>
      <c r="B97" s="53" t="s">
        <v>40</v>
      </c>
      <c r="C97" s="54" t="s">
        <v>25</v>
      </c>
      <c r="D97" s="26"/>
      <c r="E97" s="56">
        <v>900</v>
      </c>
      <c r="F97" s="57">
        <f t="shared" si="16"/>
        <v>1</v>
      </c>
      <c r="G97" s="29">
        <f t="shared" si="19"/>
        <v>0</v>
      </c>
      <c r="H97" s="27">
        <f>H86</f>
        <v>0</v>
      </c>
      <c r="I97" s="56">
        <v>0</v>
      </c>
      <c r="J97" s="31">
        <f t="shared" si="17"/>
        <v>0</v>
      </c>
      <c r="K97" s="32">
        <f t="shared" si="18"/>
        <v>0</v>
      </c>
      <c r="L97" s="13"/>
    </row>
    <row r="98" spans="1:12" ht="20.25" customHeight="1" thickBot="1" x14ac:dyDescent="0.2">
      <c r="A98" s="4"/>
      <c r="B98" s="2"/>
      <c r="C98" s="5"/>
      <c r="D98" s="2"/>
      <c r="E98" s="2"/>
      <c r="F98" s="2"/>
      <c r="G98" s="2"/>
      <c r="H98" s="17"/>
      <c r="I98" s="2"/>
      <c r="J98" s="50" t="s">
        <v>63</v>
      </c>
      <c r="K98" s="14">
        <f>SUM(K86:K97)</f>
        <v>0</v>
      </c>
    </row>
    <row r="99" spans="1:12" ht="19.5" customHeight="1" x14ac:dyDescent="0.15">
      <c r="D99" s="23"/>
      <c r="E99" s="23"/>
      <c r="F99" s="23"/>
      <c r="G99" s="23"/>
      <c r="H99" s="23"/>
      <c r="I99" s="23"/>
      <c r="J99" s="23"/>
      <c r="K99" s="23"/>
    </row>
    <row r="100" spans="1:12" ht="19.5" customHeight="1" x14ac:dyDescent="0.15"/>
    <row r="101" spans="1:12" ht="15.75" customHeight="1" x14ac:dyDescent="0.15">
      <c r="A101" s="86" t="s">
        <v>57</v>
      </c>
      <c r="B101" s="86"/>
      <c r="C101" s="86"/>
      <c r="D101" s="86"/>
      <c r="E101" s="86"/>
      <c r="F101" s="86"/>
      <c r="G101" s="86"/>
      <c r="H101" s="86"/>
      <c r="I101" s="86"/>
      <c r="J101" s="86"/>
      <c r="K101" s="86"/>
    </row>
    <row r="102" spans="1:12" ht="22.5" customHeight="1" x14ac:dyDescent="0.15">
      <c r="A102" s="58"/>
      <c r="B102" s="58"/>
      <c r="C102" s="58"/>
      <c r="D102" s="58"/>
      <c r="E102" s="58"/>
      <c r="F102" s="58"/>
      <c r="G102" s="58"/>
      <c r="H102" s="58"/>
      <c r="I102" s="58"/>
      <c r="J102" s="58"/>
      <c r="K102" s="58"/>
    </row>
    <row r="103" spans="1:12" ht="15.75" customHeight="1" x14ac:dyDescent="0.15">
      <c r="A103" s="38" t="s">
        <v>71</v>
      </c>
      <c r="B103" s="39"/>
      <c r="C103" s="40"/>
      <c r="D103" s="38"/>
      <c r="E103" s="38"/>
      <c r="F103" s="38"/>
      <c r="G103" s="38"/>
      <c r="H103" s="38"/>
      <c r="I103" s="38"/>
      <c r="J103" s="38"/>
      <c r="K103" s="38"/>
    </row>
    <row r="104" spans="1:12" s="9" customFormat="1" x14ac:dyDescent="0.15">
      <c r="A104" s="87" t="s">
        <v>32</v>
      </c>
      <c r="B104" s="88"/>
      <c r="C104" s="41" t="s">
        <v>42</v>
      </c>
      <c r="D104" s="42" t="s">
        <v>19</v>
      </c>
      <c r="E104" s="42" t="s">
        <v>16</v>
      </c>
      <c r="F104" s="42" t="s">
        <v>47</v>
      </c>
      <c r="G104" s="42" t="s">
        <v>23</v>
      </c>
      <c r="H104" s="42" t="s">
        <v>21</v>
      </c>
      <c r="I104" s="42" t="s">
        <v>20</v>
      </c>
      <c r="J104" s="42" t="s">
        <v>24</v>
      </c>
      <c r="K104" s="42" t="s">
        <v>22</v>
      </c>
    </row>
    <row r="105" spans="1:12" ht="16.5" customHeight="1" x14ac:dyDescent="0.15">
      <c r="A105" s="43"/>
      <c r="B105" s="44"/>
      <c r="C105" s="45"/>
      <c r="D105" s="45" t="s">
        <v>15</v>
      </c>
      <c r="E105" s="45" t="s">
        <v>12</v>
      </c>
      <c r="F105" s="45" t="s">
        <v>44</v>
      </c>
      <c r="G105" s="45" t="s">
        <v>14</v>
      </c>
      <c r="H105" s="45" t="s">
        <v>49</v>
      </c>
      <c r="I105" s="45" t="s">
        <v>13</v>
      </c>
      <c r="J105" s="45" t="s">
        <v>14</v>
      </c>
      <c r="K105" s="45" t="s">
        <v>14</v>
      </c>
    </row>
    <row r="106" spans="1:12" ht="16.5" customHeight="1" x14ac:dyDescent="0.15">
      <c r="A106" s="46"/>
      <c r="B106" s="47"/>
      <c r="C106" s="48"/>
      <c r="D106" s="45" t="s">
        <v>18</v>
      </c>
      <c r="E106" s="45" t="s">
        <v>34</v>
      </c>
      <c r="F106" s="45" t="s">
        <v>35</v>
      </c>
      <c r="G106" s="45" t="s">
        <v>53</v>
      </c>
      <c r="H106" s="45" t="s">
        <v>36</v>
      </c>
      <c r="I106" s="45" t="s">
        <v>37</v>
      </c>
      <c r="J106" s="45" t="s">
        <v>54</v>
      </c>
      <c r="K106" s="45" t="s">
        <v>55</v>
      </c>
    </row>
    <row r="107" spans="1:12" ht="19.5" customHeight="1" x14ac:dyDescent="0.15">
      <c r="A107" s="55" t="s">
        <v>0</v>
      </c>
      <c r="B107" s="53" t="s">
        <v>40</v>
      </c>
      <c r="C107" s="54" t="s">
        <v>25</v>
      </c>
      <c r="D107" s="26"/>
      <c r="E107" s="56">
        <v>900</v>
      </c>
      <c r="F107" s="57">
        <f>IF(C107="不使用",1,0.95)</f>
        <v>1</v>
      </c>
      <c r="G107" s="29">
        <f>ROUNDDOWN(E107*D107*F107,2)</f>
        <v>0</v>
      </c>
      <c r="H107" s="27"/>
      <c r="I107" s="56">
        <v>0</v>
      </c>
      <c r="J107" s="27">
        <f t="shared" ref="J107:J112" si="20">ROUNDDOWN(I107*H107,2)</f>
        <v>0</v>
      </c>
      <c r="K107" s="30">
        <f t="shared" ref="K107:K112" si="21">INT(G107+J107)</f>
        <v>0</v>
      </c>
    </row>
    <row r="108" spans="1:12" ht="19.5" customHeight="1" x14ac:dyDescent="0.15">
      <c r="A108" s="55" t="s">
        <v>1</v>
      </c>
      <c r="B108" s="53" t="s">
        <v>40</v>
      </c>
      <c r="C108" s="54" t="s">
        <v>25</v>
      </c>
      <c r="D108" s="26"/>
      <c r="E108" s="56">
        <v>900</v>
      </c>
      <c r="F108" s="57">
        <f t="shared" ref="F108:F112" si="22">IF(C108="不使用",1,0.95)</f>
        <v>1</v>
      </c>
      <c r="G108" s="29">
        <f t="shared" ref="G108:G112" si="23">ROUNDDOWN(E108*D108*F108,2)</f>
        <v>0</v>
      </c>
      <c r="H108" s="27">
        <f>H107</f>
        <v>0</v>
      </c>
      <c r="I108" s="56">
        <v>0</v>
      </c>
      <c r="J108" s="27">
        <f t="shared" si="20"/>
        <v>0</v>
      </c>
      <c r="K108" s="30">
        <f t="shared" si="21"/>
        <v>0</v>
      </c>
    </row>
    <row r="109" spans="1:12" ht="19.5" customHeight="1" x14ac:dyDescent="0.15">
      <c r="A109" s="55" t="s">
        <v>2</v>
      </c>
      <c r="B109" s="53" t="s">
        <v>40</v>
      </c>
      <c r="C109" s="54" t="s">
        <v>25</v>
      </c>
      <c r="D109" s="26"/>
      <c r="E109" s="56">
        <v>900</v>
      </c>
      <c r="F109" s="57">
        <f t="shared" si="22"/>
        <v>1</v>
      </c>
      <c r="G109" s="29">
        <f t="shared" si="23"/>
        <v>0</v>
      </c>
      <c r="H109" s="27">
        <f>H107</f>
        <v>0</v>
      </c>
      <c r="I109" s="56">
        <v>0</v>
      </c>
      <c r="J109" s="27">
        <f t="shared" si="20"/>
        <v>0</v>
      </c>
      <c r="K109" s="30">
        <f t="shared" si="21"/>
        <v>0</v>
      </c>
    </row>
    <row r="110" spans="1:12" ht="19.5" customHeight="1" x14ac:dyDescent="0.15">
      <c r="A110" s="55" t="s">
        <v>3</v>
      </c>
      <c r="B110" s="53" t="s">
        <v>67</v>
      </c>
      <c r="C110" s="54" t="s">
        <v>25</v>
      </c>
      <c r="D110" s="26"/>
      <c r="E110" s="56">
        <v>900</v>
      </c>
      <c r="F110" s="57">
        <f t="shared" si="22"/>
        <v>1</v>
      </c>
      <c r="G110" s="29">
        <f t="shared" si="23"/>
        <v>0</v>
      </c>
      <c r="H110" s="27"/>
      <c r="I110" s="56">
        <v>0</v>
      </c>
      <c r="J110" s="27">
        <f t="shared" si="20"/>
        <v>0</v>
      </c>
      <c r="K110" s="30">
        <f t="shared" si="21"/>
        <v>0</v>
      </c>
    </row>
    <row r="111" spans="1:12" ht="19.5" customHeight="1" x14ac:dyDescent="0.15">
      <c r="A111" s="55" t="s">
        <v>4</v>
      </c>
      <c r="B111" s="53" t="s">
        <v>67</v>
      </c>
      <c r="C111" s="54" t="s">
        <v>25</v>
      </c>
      <c r="D111" s="26"/>
      <c r="E111" s="56">
        <v>900</v>
      </c>
      <c r="F111" s="57">
        <f t="shared" si="22"/>
        <v>1</v>
      </c>
      <c r="G111" s="29">
        <f t="shared" si="23"/>
        <v>0</v>
      </c>
      <c r="H111" s="27">
        <f>H110</f>
        <v>0</v>
      </c>
      <c r="I111" s="56">
        <v>0</v>
      </c>
      <c r="J111" s="27">
        <f t="shared" si="20"/>
        <v>0</v>
      </c>
      <c r="K111" s="30">
        <f t="shared" si="21"/>
        <v>0</v>
      </c>
    </row>
    <row r="112" spans="1:12" ht="19.5" customHeight="1" thickBot="1" x14ac:dyDescent="0.2">
      <c r="A112" s="55" t="s">
        <v>5</v>
      </c>
      <c r="B112" s="53" t="s">
        <v>67</v>
      </c>
      <c r="C112" s="54" t="s">
        <v>25</v>
      </c>
      <c r="D112" s="26"/>
      <c r="E112" s="56">
        <v>900</v>
      </c>
      <c r="F112" s="57">
        <f t="shared" si="22"/>
        <v>1</v>
      </c>
      <c r="G112" s="29">
        <f t="shared" si="23"/>
        <v>0</v>
      </c>
      <c r="H112" s="27">
        <f>H110</f>
        <v>0</v>
      </c>
      <c r="I112" s="56">
        <v>0</v>
      </c>
      <c r="J112" s="27">
        <f t="shared" si="20"/>
        <v>0</v>
      </c>
      <c r="K112" s="30">
        <f t="shared" si="21"/>
        <v>0</v>
      </c>
    </row>
    <row r="113" spans="1:11" ht="20.25" customHeight="1" thickBot="1" x14ac:dyDescent="0.2">
      <c r="A113" s="75" t="s">
        <v>76</v>
      </c>
      <c r="B113" s="2"/>
      <c r="C113" s="5"/>
      <c r="D113" s="2"/>
      <c r="E113" s="2"/>
      <c r="F113" s="2"/>
      <c r="G113" s="2"/>
      <c r="H113" s="17"/>
      <c r="I113" s="2"/>
      <c r="J113" s="50" t="s">
        <v>64</v>
      </c>
      <c r="K113" s="14">
        <f>SUM(K107:K112)</f>
        <v>0</v>
      </c>
    </row>
    <row r="114" spans="1:11" ht="12.75" thickBot="1" x14ac:dyDescent="0.2">
      <c r="A114" s="73" t="s">
        <v>77</v>
      </c>
    </row>
    <row r="115" spans="1:11" ht="30" customHeight="1" thickTop="1" thickBot="1" x14ac:dyDescent="0.2">
      <c r="A115" s="74" t="s">
        <v>78</v>
      </c>
      <c r="B115" s="3"/>
      <c r="C115" s="5"/>
      <c r="D115" s="1"/>
      <c r="E115" s="1"/>
      <c r="F115" s="1"/>
      <c r="G115" s="1"/>
      <c r="H115" s="18"/>
      <c r="I115" s="1"/>
      <c r="J115" s="51" t="s">
        <v>65</v>
      </c>
      <c r="K115" s="19">
        <f>K21+K41+K56+K77+K98+K113</f>
        <v>0</v>
      </c>
    </row>
    <row r="116" spans="1:11" ht="11.25" customHeight="1" x14ac:dyDescent="0.15">
      <c r="A116" s="4" t="s">
        <v>43</v>
      </c>
      <c r="B116" s="4"/>
      <c r="C116" s="21"/>
      <c r="D116" s="4"/>
      <c r="E116" s="4"/>
      <c r="F116" s="4"/>
      <c r="G116" s="4"/>
      <c r="H116" s="4"/>
      <c r="I116" s="4"/>
      <c r="J116" s="20"/>
      <c r="K116" s="22"/>
    </row>
    <row r="117" spans="1:11" x14ac:dyDescent="0.15">
      <c r="A117" s="24" t="s">
        <v>60</v>
      </c>
      <c r="D117" s="23"/>
      <c r="E117" s="23"/>
      <c r="F117" s="23"/>
      <c r="G117" s="23"/>
      <c r="H117" s="23"/>
      <c r="I117" s="23"/>
      <c r="J117" s="23"/>
      <c r="K117" s="23"/>
    </row>
    <row r="118" spans="1:11" x14ac:dyDescent="0.15">
      <c r="A118" s="24" t="s">
        <v>61</v>
      </c>
      <c r="D118" s="23"/>
      <c r="E118" s="23"/>
      <c r="F118" s="23"/>
      <c r="G118" s="23"/>
      <c r="H118" s="23"/>
      <c r="I118" s="23"/>
      <c r="J118" s="23"/>
      <c r="K118" s="23"/>
    </row>
    <row r="119" spans="1:11" ht="9" customHeight="1" x14ac:dyDescent="0.15">
      <c r="D119" s="23"/>
      <c r="E119" s="23"/>
      <c r="F119" s="23"/>
      <c r="G119" s="23"/>
      <c r="H119" s="23"/>
      <c r="I119" s="23"/>
      <c r="J119" s="23"/>
      <c r="K119" s="23"/>
    </row>
    <row r="120" spans="1:11" ht="28.5" customHeight="1" thickBot="1" x14ac:dyDescent="0.2">
      <c r="B120" s="59"/>
      <c r="C120" s="80" t="s">
        <v>45</v>
      </c>
      <c r="D120" s="81"/>
      <c r="E120" s="82" t="s">
        <v>44</v>
      </c>
      <c r="F120" s="83"/>
      <c r="H120" s="23"/>
      <c r="I120" s="23"/>
      <c r="J120" s="23"/>
      <c r="K120" s="23"/>
    </row>
    <row r="121" spans="1:11" ht="24.75" customHeight="1" x14ac:dyDescent="0.15">
      <c r="B121" s="71" t="s">
        <v>41</v>
      </c>
      <c r="C121" s="91"/>
      <c r="D121" s="92"/>
      <c r="E121" s="76">
        <v>1.1974</v>
      </c>
      <c r="F121" s="77"/>
      <c r="H121" s="23"/>
      <c r="I121" s="23"/>
      <c r="J121" s="23"/>
      <c r="K121" s="23"/>
    </row>
    <row r="122" spans="1:11" ht="24.75" customHeight="1" thickBot="1" x14ac:dyDescent="0.2">
      <c r="B122" s="72" t="s">
        <v>40</v>
      </c>
      <c r="C122" s="78"/>
      <c r="D122" s="79"/>
      <c r="E122" s="76">
        <v>1.194</v>
      </c>
      <c r="F122" s="77"/>
      <c r="H122" s="23"/>
      <c r="I122" s="23"/>
      <c r="J122" s="23"/>
      <c r="K122" s="23"/>
    </row>
  </sheetData>
  <mergeCells count="21">
    <mergeCell ref="C121:D121"/>
    <mergeCell ref="A80:K80"/>
    <mergeCell ref="A83:B83"/>
    <mergeCell ref="A104:B104"/>
    <mergeCell ref="A101:K101"/>
    <mergeCell ref="E122:F122"/>
    <mergeCell ref="C122:D122"/>
    <mergeCell ref="C120:D120"/>
    <mergeCell ref="E120:F120"/>
    <mergeCell ref="A1:K1"/>
    <mergeCell ref="A2:K2"/>
    <mergeCell ref="A59:K59"/>
    <mergeCell ref="A6:B6"/>
    <mergeCell ref="A22:K22"/>
    <mergeCell ref="A21:D21"/>
    <mergeCell ref="A62:B62"/>
    <mergeCell ref="E121:F121"/>
    <mergeCell ref="A26:B26"/>
    <mergeCell ref="A23:K23"/>
    <mergeCell ref="A44:K44"/>
    <mergeCell ref="A47:B47"/>
  </mergeCells>
  <phoneticPr fontId="2"/>
  <pageMargins left="0.86614173228346458" right="0.86614173228346458" top="0.74803149606299213" bottom="0.74803149606299213" header="0.59055118110236227" footer="0.31496062992125984"/>
  <pageSetup paperSize="9" scale="98" orientation="landscape" r:id="rId1"/>
  <headerFooter>
    <oddHeader>&amp;R別添様式２</oddHeader>
    <oddFooter>&amp;C&amp;P/&amp;N</oddFooter>
  </headerFooter>
  <rowBreaks count="5" manualBreakCount="5">
    <brk id="22" max="10" man="1"/>
    <brk id="43" max="10" man="1"/>
    <brk id="58" max="16383" man="1"/>
    <brk id="79" max="10" man="1"/>
    <brk id="100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仙台市</dc:creator>
  <cp:lastModifiedBy>仙台市</cp:lastModifiedBy>
  <cp:lastPrinted>2019-11-22T05:54:47Z</cp:lastPrinted>
  <dcterms:created xsi:type="dcterms:W3CDTF">2014-11-10T05:34:32Z</dcterms:created>
  <dcterms:modified xsi:type="dcterms:W3CDTF">2019-12-02T04:11:49Z</dcterms:modified>
</cp:coreProperties>
</file>