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hon02f04om\02_契約課物品契約係\02 公告及び契約関係データ\31年度(年度末公告～2月公告早期含む）\♪191204(電力・ポンプ場・スクールバス・厨房機器・学校給食用除害施設)\04 中野雨水ポンプ場電力需給\入札説明書作業用\"/>
    </mc:Choice>
  </mc:AlternateContent>
  <bookViews>
    <workbookView xWindow="360" yWindow="90" windowWidth="28035" windowHeight="12555"/>
  </bookViews>
  <sheets>
    <sheet name="入札(中野雨水)" sheetId="13" r:id="rId1"/>
  </sheets>
  <definedNames>
    <definedName name="_xlnm.Print_Area" localSheetId="0">'入札(中野雨水)'!$A$1:$J$105</definedName>
  </definedNames>
  <calcPr calcId="162913"/>
</workbook>
</file>

<file path=xl/calcChain.xml><?xml version="1.0" encoding="utf-8"?>
<calcChain xmlns="http://schemas.openxmlformats.org/spreadsheetml/2006/main">
  <c r="G90" i="13" l="1"/>
  <c r="I90" i="13" s="1"/>
  <c r="G89" i="13"/>
  <c r="I89" i="13" s="1"/>
  <c r="I88" i="13"/>
  <c r="G88" i="13"/>
  <c r="B88" i="13"/>
  <c r="E88" i="13" s="1"/>
  <c r="G87" i="13"/>
  <c r="I87" i="13" s="1"/>
  <c r="G86" i="13"/>
  <c r="I86" i="13" s="1"/>
  <c r="G85" i="13"/>
  <c r="I85" i="13" s="1"/>
  <c r="B85" i="13"/>
  <c r="E85" i="13" s="1"/>
  <c r="G84" i="13"/>
  <c r="I84" i="13" s="1"/>
  <c r="I83" i="13"/>
  <c r="G83" i="13"/>
  <c r="G82" i="13"/>
  <c r="I82" i="13" s="1"/>
  <c r="B82" i="13"/>
  <c r="E82" i="13" s="1"/>
  <c r="G81" i="13"/>
  <c r="I81" i="13" s="1"/>
  <c r="G80" i="13"/>
  <c r="I80" i="13" s="1"/>
  <c r="B80" i="13"/>
  <c r="E80" i="13" s="1"/>
  <c r="G79" i="13"/>
  <c r="I79" i="13" s="1"/>
  <c r="G78" i="13"/>
  <c r="I78" i="13" s="1"/>
  <c r="J78" i="13" s="1"/>
  <c r="B78" i="13"/>
  <c r="E78" i="13" s="1"/>
  <c r="G77" i="13"/>
  <c r="I77" i="13" s="1"/>
  <c r="G76" i="13"/>
  <c r="I76" i="13" s="1"/>
  <c r="B76" i="13"/>
  <c r="E76" i="13" s="1"/>
  <c r="G68" i="13"/>
  <c r="I68" i="13" s="1"/>
  <c r="G67" i="13"/>
  <c r="I67" i="13" s="1"/>
  <c r="B67" i="13"/>
  <c r="E67" i="13" s="1"/>
  <c r="I66" i="13"/>
  <c r="G66" i="13"/>
  <c r="G65" i="13"/>
  <c r="I65" i="13" s="1"/>
  <c r="B65" i="13"/>
  <c r="E65" i="13" s="1"/>
  <c r="G64" i="13"/>
  <c r="I64" i="13" s="1"/>
  <c r="G63" i="13"/>
  <c r="I63" i="13" s="1"/>
  <c r="B63" i="13"/>
  <c r="E63" i="13" s="1"/>
  <c r="G62" i="13"/>
  <c r="I62" i="13" s="1"/>
  <c r="G61" i="13"/>
  <c r="I61" i="13" s="1"/>
  <c r="B61" i="13"/>
  <c r="E61" i="13" s="1"/>
  <c r="G60" i="13"/>
  <c r="I60" i="13" s="1"/>
  <c r="G59" i="13"/>
  <c r="I59" i="13" s="1"/>
  <c r="B59" i="13"/>
  <c r="E59" i="13" s="1"/>
  <c r="G58" i="13"/>
  <c r="I58" i="13" s="1"/>
  <c r="G57" i="13"/>
  <c r="I57" i="13" s="1"/>
  <c r="B57" i="13"/>
  <c r="E57" i="13" s="1"/>
  <c r="G56" i="13"/>
  <c r="I56" i="13" s="1"/>
  <c r="G55" i="13"/>
  <c r="I55" i="13" s="1"/>
  <c r="G54" i="13"/>
  <c r="I54" i="13" s="1"/>
  <c r="B54" i="13"/>
  <c r="E54" i="13" s="1"/>
  <c r="G53" i="13"/>
  <c r="I53" i="13" s="1"/>
  <c r="G52" i="13"/>
  <c r="I52" i="13" s="1"/>
  <c r="G51" i="13"/>
  <c r="I51" i="13" s="1"/>
  <c r="B51" i="13"/>
  <c r="E51" i="13" s="1"/>
  <c r="G50" i="13"/>
  <c r="I50" i="13" s="1"/>
  <c r="G49" i="13"/>
  <c r="I49" i="13" s="1"/>
  <c r="G48" i="13"/>
  <c r="I48" i="13" s="1"/>
  <c r="B48" i="13"/>
  <c r="E48" i="13" s="1"/>
  <c r="G47" i="13"/>
  <c r="I47" i="13" s="1"/>
  <c r="G46" i="13"/>
  <c r="I46" i="13" s="1"/>
  <c r="B46" i="13"/>
  <c r="E46" i="13" s="1"/>
  <c r="G45" i="13"/>
  <c r="I45" i="13" s="1"/>
  <c r="I44" i="13"/>
  <c r="G44" i="13"/>
  <c r="B44" i="13"/>
  <c r="E44" i="13" s="1"/>
  <c r="G43" i="13"/>
  <c r="I43" i="13" s="1"/>
  <c r="G42" i="13"/>
  <c r="I42" i="13" s="1"/>
  <c r="B42" i="13"/>
  <c r="E42" i="13" s="1"/>
  <c r="G33" i="13"/>
  <c r="I33" i="13" s="1"/>
  <c r="G32" i="13"/>
  <c r="I32" i="13" s="1"/>
  <c r="B32" i="13"/>
  <c r="E32" i="13" s="1"/>
  <c r="G31" i="13"/>
  <c r="I31" i="13" s="1"/>
  <c r="G30" i="13"/>
  <c r="I30" i="13" s="1"/>
  <c r="B30" i="13"/>
  <c r="E30" i="13" s="1"/>
  <c r="G29" i="13"/>
  <c r="I29" i="13" s="1"/>
  <c r="G28" i="13"/>
  <c r="I28" i="13" s="1"/>
  <c r="B28" i="13"/>
  <c r="E28" i="13" s="1"/>
  <c r="G27" i="13"/>
  <c r="I27" i="13" s="1"/>
  <c r="G26" i="13"/>
  <c r="I26" i="13" s="1"/>
  <c r="B26" i="13"/>
  <c r="E26" i="13" s="1"/>
  <c r="G25" i="13"/>
  <c r="I25" i="13" s="1"/>
  <c r="G24" i="13"/>
  <c r="I24" i="13" s="1"/>
  <c r="B24" i="13"/>
  <c r="E24" i="13" s="1"/>
  <c r="G23" i="13"/>
  <c r="I23" i="13" s="1"/>
  <c r="G22" i="13"/>
  <c r="I22" i="13" s="1"/>
  <c r="B22" i="13"/>
  <c r="E22" i="13" s="1"/>
  <c r="G21" i="13"/>
  <c r="I21" i="13" s="1"/>
  <c r="G20" i="13"/>
  <c r="I20" i="13" s="1"/>
  <c r="G19" i="13"/>
  <c r="I19" i="13" s="1"/>
  <c r="B19" i="13"/>
  <c r="E19" i="13" s="1"/>
  <c r="G18" i="13"/>
  <c r="I18" i="13" s="1"/>
  <c r="G17" i="13"/>
  <c r="I17" i="13" s="1"/>
  <c r="G16" i="13"/>
  <c r="I16" i="13" s="1"/>
  <c r="B16" i="13"/>
  <c r="E16" i="13" s="1"/>
  <c r="G15" i="13"/>
  <c r="I15" i="13" s="1"/>
  <c r="I14" i="13"/>
  <c r="I13" i="13"/>
  <c r="B13" i="13"/>
  <c r="E13" i="13" s="1"/>
  <c r="G12" i="13"/>
  <c r="I12" i="13" s="1"/>
  <c r="G11" i="13"/>
  <c r="I11" i="13" s="1"/>
  <c r="B11" i="13"/>
  <c r="E11" i="13" s="1"/>
  <c r="G10" i="13"/>
  <c r="I10" i="13" s="1"/>
  <c r="G9" i="13"/>
  <c r="I9" i="13" s="1"/>
  <c r="B9" i="13"/>
  <c r="E9" i="13" s="1"/>
  <c r="I8" i="13"/>
  <c r="I7" i="13"/>
  <c r="E7" i="13"/>
  <c r="J88" i="13" l="1"/>
  <c r="J76" i="13"/>
  <c r="J44" i="13"/>
  <c r="J46" i="13"/>
  <c r="J51" i="13"/>
  <c r="J85" i="13"/>
  <c r="J48" i="13"/>
  <c r="J54" i="13"/>
  <c r="J61" i="13"/>
  <c r="J9" i="13"/>
  <c r="J28" i="13"/>
  <c r="J30" i="13"/>
  <c r="J32" i="13"/>
  <c r="J13" i="13"/>
  <c r="J16" i="13"/>
  <c r="J26" i="13"/>
  <c r="J11" i="13"/>
  <c r="J19" i="13"/>
  <c r="J24" i="13"/>
  <c r="J65" i="13"/>
  <c r="J22" i="13"/>
  <c r="J42" i="13"/>
  <c r="J63" i="13"/>
  <c r="J67" i="13"/>
  <c r="J7" i="13"/>
  <c r="J57" i="13"/>
  <c r="J59" i="13"/>
  <c r="J80" i="13"/>
  <c r="J82" i="13"/>
  <c r="J103" i="13" l="1"/>
  <c r="J69" i="13"/>
  <c r="J34" i="13"/>
  <c r="J105" i="13" l="1"/>
</calcChain>
</file>

<file path=xl/sharedStrings.xml><?xml version="1.0" encoding="utf-8"?>
<sst xmlns="http://schemas.openxmlformats.org/spreadsheetml/2006/main" count="176" uniqueCount="45">
  <si>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</si>
  <si>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</si>
  <si>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</si>
  <si>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</si>
  <si>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</si>
  <si>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</si>
  <si>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</si>
  <si>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</si>
  <si>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</si>
  <si>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</si>
  <si>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</si>
  <si>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</si>
  <si>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契約電力
(kW)</t>
    <rPh sb="0" eb="2">
      <t>ケイヤク</t>
    </rPh>
    <rPh sb="2" eb="4">
      <t>デンリョク</t>
    </rPh>
    <phoneticPr fontId="3"/>
  </si>
  <si>
    <t>A</t>
    <phoneticPr fontId="3"/>
  </si>
  <si>
    <t>B</t>
    <phoneticPr fontId="3"/>
  </si>
  <si>
    <t>C</t>
    <phoneticPr fontId="3"/>
  </si>
  <si>
    <t>D = A×B×C</t>
    <phoneticPr fontId="3"/>
  </si>
  <si>
    <t>件　名：</t>
    <rPh sb="0" eb="1">
      <t>ケン</t>
    </rPh>
    <rPh sb="2" eb="3">
      <t>メイ</t>
    </rPh>
    <phoneticPr fontId="3"/>
  </si>
  <si>
    <t>仙台市中野雨水ポンプ場電力需給</t>
    <rPh sb="0" eb="3">
      <t>センダイシ</t>
    </rPh>
    <rPh sb="11" eb="13">
      <t>デンリョク</t>
    </rPh>
    <rPh sb="13" eb="15">
      <t>ジュキュウ</t>
    </rPh>
    <phoneticPr fontId="3"/>
  </si>
  <si>
    <t>その他季</t>
    <rPh sb="2" eb="3">
      <t>タ</t>
    </rPh>
    <rPh sb="3" eb="4">
      <t>キ</t>
    </rPh>
    <phoneticPr fontId="3"/>
  </si>
  <si>
    <t>夜間</t>
    <rPh sb="0" eb="2">
      <t>ヤカン</t>
    </rPh>
    <phoneticPr fontId="3"/>
  </si>
  <si>
    <t>夏季</t>
    <rPh sb="0" eb="1">
      <t>ナツ</t>
    </rPh>
    <phoneticPr fontId="3"/>
  </si>
  <si>
    <t>E</t>
    <phoneticPr fontId="3"/>
  </si>
  <si>
    <t>F</t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</si>
  <si>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</si>
  <si>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</si>
  <si>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</si>
  <si>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</si>
  <si>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</si>
  <si>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</si>
  <si>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</si>
  <si>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G = E×F</t>
    <phoneticPr fontId="3"/>
  </si>
  <si>
    <t>H = D + G</t>
    <phoneticPr fontId="3"/>
  </si>
  <si>
    <t>月</t>
    <rPh sb="0" eb="1">
      <t>ツキ</t>
    </rPh>
    <phoneticPr fontId="3"/>
  </si>
  <si>
    <t>単価区分</t>
    <rPh sb="0" eb="2">
      <t>タンカ</t>
    </rPh>
    <rPh sb="2" eb="4">
      <t>クブン</t>
    </rPh>
    <phoneticPr fontId="3"/>
  </si>
  <si>
    <t>ピーク時間</t>
    <rPh sb="3" eb="5">
      <t>ジカン</t>
    </rPh>
    <phoneticPr fontId="3"/>
  </si>
  <si>
    <t>入　札　金　額　積　算　内　訳　書　( 1 / 3 )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</si>
  <si>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商号または名称</t>
    <rPh sb="0" eb="2">
      <t>ショウゴウ</t>
    </rPh>
    <rPh sb="5" eb="7">
      <t>メイショウ</t>
    </rPh>
    <phoneticPr fontId="3"/>
  </si>
  <si>
    <t>入　札　金　額　積　算　内　訳　書　( 2 / 3 )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</si>
  <si>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入　札　金　額　積　算　内　訳　書　( 3 / 3 )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</si>
  <si>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Ⅰ　令和2年度合計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</si>
  <si>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Ⅱ　令和3年度合計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</si>
  <si>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Ⅲ　令和4年度合計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</si>
  <si>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契約希望金額
（Ⅰ + Ⅱ + Ⅲ）</t>
    <rPh sb="0" eb="2">
      <t>ケイヤク</t>
    </rPh>
    <rPh sb="2" eb="4">
      <t>キボウ</t>
    </rPh>
    <rPh sb="4" eb="6">
      <t>キンガク</t>
    </rPh>
    <phoneticPr fontId="3"/>
  </si>
  <si>
    <t>【留意事項】（全期間共通）
(1) 金額は，全期間を通じて消費税及び地方消費税（合計税率10%）相当額を含む金額を記入すること。
(2) 基本料金単価（A欄）は，同一料金とすること。
(3) 電力量料金単価（E欄）は，ピーク時間，夏季，その他季，夜間の各区分ごとに，それぞれ同一料金とすること。
(4) 各月の電気料金合計（H欄）は，小数点以下を切り捨てた金額を記入すること。
(5) 契約希望金額（令和2年度～令和4年度の合計）欄は，入札書の入札金額と一致すること。
(6) この入札金額積算内訳書は3ページあるので，すべて提出すること。
(7) この入札金額積算内訳書は，入札書と併せて封筒に入れること。</t>
    <rPh sb="7" eb="10">
      <t>ゼンキカン</t>
    </rPh>
    <rPh sb="10" eb="12">
      <t>キョウツウ</t>
    </rPh>
    <rPh sb="112" eb="114">
      <t>ジカン</t>
    </rPh>
    <rPh sb="115" eb="117">
      <t>カキ</t>
    </rPh>
    <rPh sb="120" eb="121">
      <t>タ</t>
    </rPh>
    <rPh sb="126" eb="129">
      <t>カククブン</t>
    </rPh>
    <rPh sb="200" eb="201">
      <t>レイ</t>
    </rPh>
    <rPh sb="201" eb="202">
      <t>ワ</t>
    </rPh>
    <rPh sb="203" eb="204">
      <t>ネン</t>
    </rPh>
    <rPh sb="204" eb="205">
      <t>ド</t>
    </rPh>
    <rPh sb="206" eb="207">
      <t>レイ</t>
    </rPh>
    <rPh sb="207" eb="208">
      <t>ワ</t>
    </rPh>
    <rPh sb="209" eb="210">
      <t>ネン</t>
    </rPh>
    <rPh sb="210" eb="211">
      <t>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</si>
</sst>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theme="0" tint="-0.14999847407452621"/>
      </patternFill>
    </fill>
    <fill>
      <patternFill patternType="gray125">
        <bgColor theme="0" tint="-0.14996795556505021"/>
      </patternFill>
    </fill>
  </fills>
  <borders count="70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hair">
        <color auto="1"/>
      </bottom>
      <diagonal/>
    </border>
    <border>
      <left/>
      <right/>
      <top style="dotted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2" fillId="2" borderId="9" xfId="1" applyFont="1" applyFill="1" applyBorder="1">
      <alignment vertical="center"/>
    </xf>
    <xf numFmtId="38" fontId="2" fillId="2" borderId="10" xfId="1" applyFont="1" applyFill="1" applyBorder="1">
      <alignment vertical="center"/>
    </xf>
    <xf numFmtId="0" fontId="2" fillId="0" borderId="26" xfId="0" applyFont="1" applyFill="1" applyBorder="1" applyAlignment="1">
      <alignment horizontal="right" vertical="center"/>
    </xf>
    <xf numFmtId="40" fontId="2" fillId="0" borderId="26" xfId="1" applyNumberFormat="1" applyFont="1" applyFill="1" applyBorder="1" applyAlignment="1">
      <alignment vertical="center"/>
    </xf>
    <xf numFmtId="38" fontId="2" fillId="0" borderId="26" xfId="1" applyFont="1" applyFill="1" applyBorder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30" xfId="0" applyFont="1" applyBorder="1">
      <alignment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40" fontId="2" fillId="0" borderId="0" xfId="1" applyNumberFormat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0" fontId="4" fillId="0" borderId="0" xfId="1" applyNumberFormat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49" xfId="0" applyFont="1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40" fontId="4" fillId="0" borderId="26" xfId="1" applyNumberFormat="1" applyFont="1" applyFill="1" applyBorder="1" applyAlignment="1">
      <alignment vertical="center"/>
    </xf>
    <xf numFmtId="40" fontId="4" fillId="0" borderId="0" xfId="1" applyNumberFormat="1" applyFont="1" applyFill="1" applyBorder="1" applyAlignment="1">
      <alignment vertical="center"/>
    </xf>
    <xf numFmtId="0" fontId="4" fillId="2" borderId="38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6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40" fontId="7" fillId="0" borderId="42" xfId="1" applyNumberFormat="1" applyFont="1" applyBorder="1" applyAlignment="1">
      <alignment vertical="center"/>
    </xf>
    <xf numFmtId="38" fontId="2" fillId="2" borderId="64" xfId="1" applyFont="1" applyFill="1" applyBorder="1">
      <alignment vertical="center"/>
    </xf>
    <xf numFmtId="40" fontId="7" fillId="0" borderId="18" xfId="1" applyNumberFormat="1" applyFont="1" applyBorder="1">
      <alignment vertical="center"/>
    </xf>
    <xf numFmtId="40" fontId="7" fillId="0" borderId="55" xfId="1" applyNumberFormat="1" applyFont="1" applyBorder="1" applyAlignment="1">
      <alignment vertical="center"/>
    </xf>
    <xf numFmtId="38" fontId="2" fillId="2" borderId="44" xfId="1" applyFont="1" applyFill="1" applyBorder="1">
      <alignment vertical="center"/>
    </xf>
    <xf numFmtId="40" fontId="7" fillId="0" borderId="34" xfId="1" applyNumberFormat="1" applyFont="1" applyBorder="1">
      <alignment vertical="center"/>
    </xf>
    <xf numFmtId="40" fontId="7" fillId="0" borderId="4" xfId="1" applyNumberFormat="1" applyFont="1" applyBorder="1" applyAlignment="1">
      <alignment vertical="center"/>
    </xf>
    <xf numFmtId="38" fontId="2" fillId="2" borderId="47" xfId="1" applyFont="1" applyFill="1" applyBorder="1">
      <alignment vertical="center"/>
    </xf>
    <xf numFmtId="40" fontId="7" fillId="0" borderId="48" xfId="1" applyNumberFormat="1" applyFont="1" applyBorder="1">
      <alignment vertical="center"/>
    </xf>
    <xf numFmtId="38" fontId="2" fillId="2" borderId="65" xfId="1" applyFont="1" applyFill="1" applyBorder="1">
      <alignment vertical="center"/>
    </xf>
    <xf numFmtId="40" fontId="7" fillId="0" borderId="66" xfId="1" applyNumberFormat="1" applyFont="1" applyBorder="1">
      <alignment vertical="center"/>
    </xf>
    <xf numFmtId="40" fontId="7" fillId="0" borderId="50" xfId="1" applyNumberFormat="1" applyFont="1" applyBorder="1" applyAlignment="1">
      <alignment vertical="center"/>
    </xf>
    <xf numFmtId="40" fontId="7" fillId="0" borderId="23" xfId="1" applyNumberFormat="1" applyFont="1" applyBorder="1">
      <alignment vertical="center"/>
    </xf>
    <xf numFmtId="40" fontId="7" fillId="0" borderId="16" xfId="1" applyNumberFormat="1" applyFont="1" applyBorder="1" applyAlignment="1">
      <alignment vertical="center"/>
    </xf>
    <xf numFmtId="38" fontId="2" fillId="2" borderId="33" xfId="1" applyFont="1" applyFill="1" applyBorder="1">
      <alignment vertical="center"/>
    </xf>
    <xf numFmtId="40" fontId="7" fillId="0" borderId="50" xfId="1" applyNumberFormat="1" applyFont="1" applyBorder="1" applyAlignment="1">
      <alignment horizontal="right" vertical="center"/>
    </xf>
    <xf numFmtId="38" fontId="2" fillId="2" borderId="40" xfId="1" applyFont="1" applyFill="1" applyBorder="1">
      <alignment vertical="center"/>
    </xf>
    <xf numFmtId="38" fontId="2" fillId="2" borderId="45" xfId="1" applyFont="1" applyFill="1" applyBorder="1">
      <alignment vertical="center"/>
    </xf>
    <xf numFmtId="40" fontId="7" fillId="0" borderId="24" xfId="1" applyNumberFormat="1" applyFont="1" applyBorder="1">
      <alignment vertical="center"/>
    </xf>
    <xf numFmtId="40" fontId="7" fillId="0" borderId="57" xfId="1" applyNumberFormat="1" applyFont="1" applyBorder="1" applyAlignment="1">
      <alignment vertical="center"/>
    </xf>
    <xf numFmtId="40" fontId="7" fillId="0" borderId="56" xfId="0" applyNumberFormat="1" applyFont="1" applyBorder="1">
      <alignment vertical="center"/>
    </xf>
    <xf numFmtId="40" fontId="7" fillId="0" borderId="25" xfId="1" applyNumberFormat="1" applyFont="1" applyBorder="1">
      <alignment vertical="center"/>
    </xf>
    <xf numFmtId="38" fontId="7" fillId="0" borderId="31" xfId="1" applyFont="1" applyFill="1" applyBorder="1" applyAlignment="1">
      <alignment vertical="center"/>
    </xf>
    <xf numFmtId="40" fontId="2" fillId="3" borderId="50" xfId="1" applyNumberFormat="1" applyFont="1" applyFill="1" applyBorder="1" applyAlignment="1">
      <alignment vertical="center"/>
    </xf>
    <xf numFmtId="38" fontId="2" fillId="3" borderId="9" xfId="1" applyFont="1" applyFill="1" applyBorder="1">
      <alignment vertical="center"/>
    </xf>
    <xf numFmtId="40" fontId="2" fillId="3" borderId="23" xfId="1" applyNumberFormat="1" applyFont="1" applyFill="1" applyBorder="1">
      <alignment vertical="center"/>
    </xf>
    <xf numFmtId="40" fontId="2" fillId="3" borderId="55" xfId="1" applyNumberFormat="1" applyFont="1" applyFill="1" applyBorder="1" applyAlignment="1">
      <alignment vertical="center"/>
    </xf>
    <xf numFmtId="38" fontId="2" fillId="3" borderId="33" xfId="1" applyFont="1" applyFill="1" applyBorder="1">
      <alignment vertical="center"/>
    </xf>
    <xf numFmtId="40" fontId="2" fillId="3" borderId="34" xfId="1" applyNumberFormat="1" applyFont="1" applyFill="1" applyBorder="1">
      <alignment vertical="center"/>
    </xf>
    <xf numFmtId="38" fontId="2" fillId="3" borderId="47" xfId="1" applyFont="1" applyFill="1" applyBorder="1">
      <alignment vertical="center"/>
    </xf>
    <xf numFmtId="40" fontId="2" fillId="3" borderId="48" xfId="1" applyNumberFormat="1" applyFont="1" applyFill="1" applyBorder="1">
      <alignment vertical="center"/>
    </xf>
    <xf numFmtId="38" fontId="2" fillId="3" borderId="65" xfId="1" applyFont="1" applyFill="1" applyBorder="1">
      <alignment vertical="center"/>
    </xf>
    <xf numFmtId="40" fontId="2" fillId="3" borderId="66" xfId="1" applyNumberFormat="1" applyFont="1" applyFill="1" applyBorder="1">
      <alignment vertical="center"/>
    </xf>
    <xf numFmtId="40" fontId="2" fillId="3" borderId="4" xfId="1" applyNumberFormat="1" applyFont="1" applyFill="1" applyBorder="1" applyAlignment="1">
      <alignment vertical="center"/>
    </xf>
    <xf numFmtId="40" fontId="2" fillId="3" borderId="16" xfId="1" applyNumberFormat="1" applyFont="1" applyFill="1" applyBorder="1" applyAlignment="1">
      <alignment vertical="center"/>
    </xf>
    <xf numFmtId="40" fontId="2" fillId="3" borderId="25" xfId="1" applyNumberFormat="1" applyFont="1" applyFill="1" applyBorder="1">
      <alignment vertical="center"/>
    </xf>
    <xf numFmtId="40" fontId="7" fillId="0" borderId="2" xfId="0" applyNumberFormat="1" applyFont="1" applyBorder="1">
      <alignment vertical="center"/>
    </xf>
    <xf numFmtId="40" fontId="7" fillId="0" borderId="45" xfId="0" applyNumberFormat="1" applyFont="1" applyBorder="1">
      <alignment vertical="center"/>
    </xf>
    <xf numFmtId="0" fontId="4" fillId="4" borderId="46" xfId="0" applyFont="1" applyFill="1" applyBorder="1" applyAlignment="1">
      <alignment horizontal="right" vertical="center"/>
    </xf>
    <xf numFmtId="0" fontId="4" fillId="4" borderId="51" xfId="0" applyFont="1" applyFill="1" applyBorder="1" applyAlignment="1">
      <alignment horizontal="right" vertical="center"/>
    </xf>
    <xf numFmtId="40" fontId="2" fillId="3" borderId="28" xfId="1" applyNumberFormat="1" applyFont="1" applyFill="1" applyBorder="1" applyAlignment="1">
      <alignment vertical="center"/>
    </xf>
    <xf numFmtId="40" fontId="2" fillId="3" borderId="58" xfId="1" applyNumberFormat="1" applyFont="1" applyFill="1" applyBorder="1" applyAlignment="1">
      <alignment vertical="center"/>
    </xf>
    <xf numFmtId="38" fontId="2" fillId="3" borderId="19" xfId="1" applyFont="1" applyFill="1" applyBorder="1" applyAlignment="1">
      <alignment vertical="center"/>
    </xf>
    <xf numFmtId="38" fontId="2" fillId="3" borderId="57" xfId="1" applyFont="1" applyFill="1" applyBorder="1" applyAlignment="1">
      <alignment vertical="center"/>
    </xf>
    <xf numFmtId="40" fontId="2" fillId="3" borderId="27" xfId="1" applyNumberFormat="1" applyFont="1" applyFill="1" applyBorder="1" applyAlignment="1">
      <alignment vertical="center"/>
    </xf>
    <xf numFmtId="40" fontId="2" fillId="3" borderId="52" xfId="1" applyNumberFormat="1" applyFont="1" applyFill="1" applyBorder="1" applyAlignment="1">
      <alignment vertical="center"/>
    </xf>
    <xf numFmtId="40" fontId="2" fillId="3" borderId="48" xfId="1" applyNumberFormat="1" applyFont="1" applyFill="1" applyBorder="1" applyAlignment="1">
      <alignment vertical="center"/>
    </xf>
    <xf numFmtId="40" fontId="2" fillId="3" borderId="53" xfId="1" applyNumberFormat="1" applyFont="1" applyFill="1" applyBorder="1" applyAlignment="1">
      <alignment vertical="center"/>
    </xf>
    <xf numFmtId="0" fontId="4" fillId="4" borderId="12" xfId="0" applyFont="1" applyFill="1" applyBorder="1" applyAlignment="1">
      <alignment horizontal="right" vertical="center"/>
    </xf>
    <xf numFmtId="0" fontId="4" fillId="4" borderId="13" xfId="0" applyFont="1" applyFill="1" applyBorder="1" applyAlignment="1">
      <alignment horizontal="right" vertical="center"/>
    </xf>
    <xf numFmtId="40" fontId="2" fillId="3" borderId="29" xfId="1" applyNumberFormat="1" applyFont="1" applyFill="1" applyBorder="1" applyAlignment="1">
      <alignment vertical="center"/>
    </xf>
    <xf numFmtId="38" fontId="2" fillId="3" borderId="5" xfId="1" applyFont="1" applyFill="1" applyBorder="1" applyAlignment="1">
      <alignment vertical="center"/>
    </xf>
    <xf numFmtId="40" fontId="2" fillId="3" borderId="20" xfId="1" applyNumberFormat="1" applyFont="1" applyFill="1" applyBorder="1" applyAlignment="1">
      <alignment vertical="center"/>
    </xf>
    <xf numFmtId="40" fontId="2" fillId="3" borderId="17" xfId="1" applyNumberFormat="1" applyFont="1" applyFill="1" applyBorder="1" applyAlignment="1">
      <alignment vertical="center"/>
    </xf>
    <xf numFmtId="40" fontId="2" fillId="3" borderId="0" xfId="1" applyNumberFormat="1" applyFont="1" applyFill="1" applyBorder="1" applyAlignment="1">
      <alignment vertical="center"/>
    </xf>
    <xf numFmtId="0" fontId="4" fillId="2" borderId="46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51" xfId="0" applyFont="1" applyFill="1" applyBorder="1" applyAlignment="1">
      <alignment horizontal="right" vertical="center"/>
    </xf>
    <xf numFmtId="40" fontId="7" fillId="0" borderId="28" xfId="1" applyNumberFormat="1" applyFont="1" applyBorder="1" applyAlignment="1">
      <alignment vertical="center"/>
    </xf>
    <xf numFmtId="40" fontId="7" fillId="0" borderId="29" xfId="1" applyNumberFormat="1" applyFont="1" applyBorder="1" applyAlignment="1">
      <alignment vertical="center"/>
    </xf>
    <xf numFmtId="40" fontId="7" fillId="0" borderId="58" xfId="1" applyNumberFormat="1" applyFont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5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40" fontId="2" fillId="2" borderId="27" xfId="1" applyNumberFormat="1" applyFont="1" applyFill="1" applyBorder="1" applyAlignment="1">
      <alignment vertical="center"/>
    </xf>
    <xf numFmtId="40" fontId="2" fillId="2" borderId="20" xfId="1" applyNumberFormat="1" applyFont="1" applyFill="1" applyBorder="1" applyAlignment="1">
      <alignment vertical="center"/>
    </xf>
    <xf numFmtId="40" fontId="2" fillId="2" borderId="52" xfId="1" applyNumberFormat="1" applyFont="1" applyFill="1" applyBorder="1" applyAlignment="1">
      <alignment vertical="center"/>
    </xf>
    <xf numFmtId="40" fontId="7" fillId="0" borderId="59" xfId="1" applyNumberFormat="1" applyFont="1" applyBorder="1" applyAlignment="1">
      <alignment vertical="center"/>
    </xf>
    <xf numFmtId="40" fontId="7" fillId="0" borderId="22" xfId="1" applyNumberFormat="1" applyFont="1" applyBorder="1" applyAlignment="1">
      <alignment vertical="center"/>
    </xf>
    <xf numFmtId="40" fontId="7" fillId="0" borderId="53" xfId="1" applyNumberFormat="1" applyFont="1" applyBorder="1" applyAlignment="1">
      <alignment vertical="center"/>
    </xf>
    <xf numFmtId="38" fontId="7" fillId="0" borderId="46" xfId="1" applyFont="1" applyBorder="1" applyAlignment="1">
      <alignment vertical="center"/>
    </xf>
    <xf numFmtId="38" fontId="7" fillId="0" borderId="12" xfId="1" applyFont="1" applyBorder="1" applyAlignment="1">
      <alignment vertical="center"/>
    </xf>
    <xf numFmtId="38" fontId="7" fillId="0" borderId="51" xfId="1" applyFont="1" applyBorder="1" applyAlignment="1">
      <alignment vertical="center"/>
    </xf>
    <xf numFmtId="38" fontId="7" fillId="0" borderId="67" xfId="1" applyFont="1" applyBorder="1" applyAlignment="1">
      <alignment vertical="center"/>
    </xf>
    <xf numFmtId="38" fontId="7" fillId="0" borderId="68" xfId="1" applyFont="1" applyBorder="1" applyAlignment="1">
      <alignment vertical="center"/>
    </xf>
    <xf numFmtId="40" fontId="7" fillId="0" borderId="48" xfId="1" applyNumberFormat="1" applyFont="1" applyBorder="1" applyAlignment="1">
      <alignment vertical="center"/>
    </xf>
    <xf numFmtId="38" fontId="7" fillId="0" borderId="69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right" vertical="center"/>
    </xf>
    <xf numFmtId="40" fontId="7" fillId="0" borderId="38" xfId="1" applyNumberFormat="1" applyFont="1" applyBorder="1" applyAlignment="1">
      <alignment vertical="center"/>
    </xf>
    <xf numFmtId="38" fontId="2" fillId="2" borderId="43" xfId="1" applyFont="1" applyFill="1" applyBorder="1" applyAlignment="1">
      <alignment vertical="center"/>
    </xf>
    <xf numFmtId="38" fontId="2" fillId="2" borderId="62" xfId="1" applyFont="1" applyFill="1" applyBorder="1" applyAlignment="1">
      <alignment vertical="center"/>
    </xf>
    <xf numFmtId="40" fontId="2" fillId="2" borderId="36" xfId="1" applyNumberFormat="1" applyFont="1" applyFill="1" applyBorder="1" applyAlignment="1">
      <alignment vertical="center"/>
    </xf>
    <xf numFmtId="40" fontId="7" fillId="0" borderId="35" xfId="1" applyNumberFormat="1" applyFont="1" applyBorder="1" applyAlignment="1">
      <alignment vertical="center"/>
    </xf>
    <xf numFmtId="38" fontId="7" fillId="0" borderId="11" xfId="1" applyFont="1" applyBorder="1" applyAlignment="1">
      <alignment vertical="center"/>
    </xf>
    <xf numFmtId="0" fontId="4" fillId="2" borderId="13" xfId="0" applyFont="1" applyFill="1" applyBorder="1" applyAlignment="1">
      <alignment horizontal="right" vertical="center"/>
    </xf>
    <xf numFmtId="40" fontId="7" fillId="0" borderId="17" xfId="1" applyNumberFormat="1" applyFont="1" applyBorder="1" applyAlignment="1">
      <alignment vertical="center"/>
    </xf>
    <xf numFmtId="40" fontId="7" fillId="0" borderId="0" xfId="1" applyNumberFormat="1" applyFont="1" applyBorder="1" applyAlignment="1">
      <alignment vertical="center"/>
    </xf>
    <xf numFmtId="40" fontId="4" fillId="0" borderId="60" xfId="1" applyNumberFormat="1" applyFont="1" applyFill="1" applyBorder="1" applyAlignment="1">
      <alignment horizontal="center" vertical="center"/>
    </xf>
    <xf numFmtId="40" fontId="4" fillId="0" borderId="61" xfId="1" applyNumberFormat="1" applyFont="1" applyFill="1" applyBorder="1" applyAlignment="1">
      <alignment horizontal="center" vertical="center"/>
    </xf>
    <xf numFmtId="0" fontId="2" fillId="0" borderId="26" xfId="0" applyFont="1" applyBorder="1" applyAlignment="1">
      <alignment wrapText="1"/>
    </xf>
    <xf numFmtId="0" fontId="2" fillId="0" borderId="0" xfId="0" applyFont="1" applyBorder="1" applyAlignment="1">
      <alignment wrapText="1"/>
    </xf>
    <xf numFmtId="38" fontId="2" fillId="3" borderId="67" xfId="1" applyFont="1" applyFill="1" applyBorder="1" applyAlignment="1">
      <alignment vertical="center"/>
    </xf>
    <xf numFmtId="38" fontId="2" fillId="3" borderId="68" xfId="1" applyFont="1" applyFill="1" applyBorder="1" applyAlignment="1">
      <alignment vertical="center"/>
    </xf>
    <xf numFmtId="38" fontId="2" fillId="3" borderId="69" xfId="1" applyFont="1" applyFill="1" applyBorder="1" applyAlignment="1">
      <alignment vertical="center"/>
    </xf>
    <xf numFmtId="40" fontId="4" fillId="0" borderId="60" xfId="1" applyNumberFormat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5"/>
  <sheetViews>
    <sheetView tabSelected="1" view="pageLayout" zoomScaleNormal="70" zoomScaleSheetLayoutView="70" workbookViewId="0">
      <selection activeCell="F2" sqref="F2"/>
    </sheetView>
  </sheetViews>
  <sheetFormatPr defaultColWidth="14.625" defaultRowHeight="20.100000000000001" customHeight="1" x14ac:dyDescent="0.15"/>
  <cols>
    <col min="1" max="1" width="8.625" style="1" customWidth="1"/>
    <col min="2" max="10" width="20.625" style="1" customWidth="1"/>
    <col min="11" max="16384" width="14.625" style="1"/>
  </cols>
  <sheetData>
    <row r="1" spans="1:10" ht="39.950000000000003" customHeight="1" x14ac:dyDescent="0.15">
      <c r="A1" s="126" t="s">
        <v>36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0" ht="30" customHeight="1" x14ac:dyDescent="0.15">
      <c r="A2" s="47" t="s">
        <v>17</v>
      </c>
      <c r="B2" s="48" t="s">
        <v>18</v>
      </c>
    </row>
    <row r="3" spans="1:10" ht="30" customHeight="1" x14ac:dyDescent="0.15">
      <c r="A3" s="2"/>
      <c r="G3" s="2" t="s">
        <v>37</v>
      </c>
      <c r="H3" s="18"/>
      <c r="I3" s="18"/>
      <c r="J3" s="18"/>
    </row>
    <row r="4" spans="1:10" ht="20.100000000000001" customHeight="1" x14ac:dyDescent="0.15">
      <c r="A4" s="2"/>
    </row>
    <row r="5" spans="1:10" ht="39.950000000000003" customHeight="1" x14ac:dyDescent="0.15">
      <c r="A5" s="127" t="s">
        <v>33</v>
      </c>
      <c r="B5" s="40" t="s">
        <v>25</v>
      </c>
      <c r="C5" s="41" t="s">
        <v>12</v>
      </c>
      <c r="D5" s="42" t="s">
        <v>27</v>
      </c>
      <c r="E5" s="43" t="s">
        <v>28</v>
      </c>
      <c r="F5" s="40" t="s">
        <v>34</v>
      </c>
      <c r="G5" s="41" t="s">
        <v>26</v>
      </c>
      <c r="H5" s="45" t="s">
        <v>29</v>
      </c>
      <c r="I5" s="43" t="s">
        <v>24</v>
      </c>
      <c r="J5" s="46" t="s">
        <v>30</v>
      </c>
    </row>
    <row r="6" spans="1:10" ht="20.100000000000001" customHeight="1" x14ac:dyDescent="0.15">
      <c r="A6" s="128"/>
      <c r="B6" s="16" t="s">
        <v>13</v>
      </c>
      <c r="C6" s="3" t="s">
        <v>14</v>
      </c>
      <c r="D6" s="4" t="s">
        <v>15</v>
      </c>
      <c r="E6" s="5" t="s">
        <v>16</v>
      </c>
      <c r="F6" s="44"/>
      <c r="G6" s="15" t="s">
        <v>22</v>
      </c>
      <c r="H6" s="6" t="s">
        <v>23</v>
      </c>
      <c r="I6" s="5" t="s">
        <v>31</v>
      </c>
      <c r="J6" s="7" t="s">
        <v>32</v>
      </c>
    </row>
    <row r="7" spans="1:10" ht="18" customHeight="1" x14ac:dyDescent="0.15">
      <c r="A7" s="129" t="s">
        <v>0</v>
      </c>
      <c r="B7" s="130"/>
      <c r="C7" s="131">
        <v>1000</v>
      </c>
      <c r="D7" s="133">
        <v>0.85</v>
      </c>
      <c r="E7" s="134">
        <f>ROUNDDOWN(B7*C7*D7,2)</f>
        <v>0</v>
      </c>
      <c r="F7" s="19" t="s">
        <v>19</v>
      </c>
      <c r="G7" s="49"/>
      <c r="H7" s="50">
        <v>7900</v>
      </c>
      <c r="I7" s="51">
        <f>ROUNDDOWN(G7*H7,2)</f>
        <v>0</v>
      </c>
      <c r="J7" s="135">
        <f>INT(SUM(E7,I7:I8))</f>
        <v>0</v>
      </c>
    </row>
    <row r="8" spans="1:10" ht="18" customHeight="1" x14ac:dyDescent="0.15">
      <c r="A8" s="105"/>
      <c r="B8" s="109"/>
      <c r="C8" s="132"/>
      <c r="D8" s="114"/>
      <c r="E8" s="117"/>
      <c r="F8" s="20" t="s">
        <v>20</v>
      </c>
      <c r="G8" s="52"/>
      <c r="H8" s="53">
        <v>12100</v>
      </c>
      <c r="I8" s="54">
        <f t="shared" ref="I8:I33" si="0">ROUNDDOWN(G8*H8,2)</f>
        <v>0</v>
      </c>
      <c r="J8" s="121"/>
    </row>
    <row r="9" spans="1:10" ht="18" customHeight="1" x14ac:dyDescent="0.15">
      <c r="A9" s="104" t="s">
        <v>1</v>
      </c>
      <c r="B9" s="108">
        <f>$B$7</f>
        <v>0</v>
      </c>
      <c r="C9" s="110">
        <v>1000</v>
      </c>
      <c r="D9" s="113">
        <v>0.85</v>
      </c>
      <c r="E9" s="124">
        <f>ROUNDDOWN(B9*C9*D9,2)</f>
        <v>0</v>
      </c>
      <c r="F9" s="21" t="s">
        <v>19</v>
      </c>
      <c r="G9" s="55">
        <f>$G$7</f>
        <v>0</v>
      </c>
      <c r="H9" s="56">
        <v>13400</v>
      </c>
      <c r="I9" s="57">
        <f t="shared" si="0"/>
        <v>0</v>
      </c>
      <c r="J9" s="122">
        <f>INT(SUM(E9,I9:I10))</f>
        <v>0</v>
      </c>
    </row>
    <row r="10" spans="1:10" ht="18" customHeight="1" x14ac:dyDescent="0.15">
      <c r="A10" s="106"/>
      <c r="B10" s="109"/>
      <c r="C10" s="112"/>
      <c r="D10" s="115"/>
      <c r="E10" s="118"/>
      <c r="F10" s="22" t="s">
        <v>20</v>
      </c>
      <c r="G10" s="52">
        <f>$G$8</f>
        <v>0</v>
      </c>
      <c r="H10" s="58">
        <v>24600</v>
      </c>
      <c r="I10" s="59">
        <f t="shared" si="0"/>
        <v>0</v>
      </c>
      <c r="J10" s="123"/>
    </row>
    <row r="11" spans="1:10" ht="18" customHeight="1" x14ac:dyDescent="0.15">
      <c r="A11" s="105" t="s">
        <v>2</v>
      </c>
      <c r="B11" s="108">
        <f>$B$7</f>
        <v>0</v>
      </c>
      <c r="C11" s="110">
        <v>1000</v>
      </c>
      <c r="D11" s="113">
        <v>0.85</v>
      </c>
      <c r="E11" s="124">
        <f>ROUNDDOWN(B11*C11*D11,2)</f>
        <v>0</v>
      </c>
      <c r="F11" s="23" t="s">
        <v>19</v>
      </c>
      <c r="G11" s="60">
        <f>$G$7</f>
        <v>0</v>
      </c>
      <c r="H11" s="8">
        <v>19300</v>
      </c>
      <c r="I11" s="61">
        <f t="shared" si="0"/>
        <v>0</v>
      </c>
      <c r="J11" s="122">
        <f>INT(SUM(E11,I11:I12))</f>
        <v>0</v>
      </c>
    </row>
    <row r="12" spans="1:10" ht="18" customHeight="1" x14ac:dyDescent="0.15">
      <c r="A12" s="105"/>
      <c r="B12" s="109"/>
      <c r="C12" s="112"/>
      <c r="D12" s="115"/>
      <c r="E12" s="118"/>
      <c r="F12" s="24" t="s">
        <v>20</v>
      </c>
      <c r="G12" s="62">
        <f>$G$8</f>
        <v>0</v>
      </c>
      <c r="H12" s="63">
        <v>21700</v>
      </c>
      <c r="I12" s="54">
        <f t="shared" si="0"/>
        <v>0</v>
      </c>
      <c r="J12" s="123"/>
    </row>
    <row r="13" spans="1:10" ht="18" customHeight="1" x14ac:dyDescent="0.15">
      <c r="A13" s="104" t="s">
        <v>3</v>
      </c>
      <c r="B13" s="107">
        <f>$B$7</f>
        <v>0</v>
      </c>
      <c r="C13" s="110">
        <v>1000</v>
      </c>
      <c r="D13" s="113">
        <v>0.85</v>
      </c>
      <c r="E13" s="116">
        <f t="shared" ref="E13" si="1">ROUNDDOWN(B13*C13*D13,0)</f>
        <v>0</v>
      </c>
      <c r="F13" s="25" t="s">
        <v>35</v>
      </c>
      <c r="G13" s="64"/>
      <c r="H13" s="65">
        <v>4300</v>
      </c>
      <c r="I13" s="57">
        <f t="shared" si="0"/>
        <v>0</v>
      </c>
      <c r="J13" s="119">
        <f>INT(SUM(E13,I13:I15))</f>
        <v>0</v>
      </c>
    </row>
    <row r="14" spans="1:10" ht="18" customHeight="1" x14ac:dyDescent="0.15">
      <c r="A14" s="105"/>
      <c r="B14" s="108"/>
      <c r="C14" s="111"/>
      <c r="D14" s="114"/>
      <c r="E14" s="117"/>
      <c r="F14" s="26" t="s">
        <v>21</v>
      </c>
      <c r="G14" s="85"/>
      <c r="H14" s="66">
        <v>15300</v>
      </c>
      <c r="I14" s="67">
        <f t="shared" si="0"/>
        <v>0</v>
      </c>
      <c r="J14" s="120"/>
    </row>
    <row r="15" spans="1:10" ht="18" customHeight="1" x14ac:dyDescent="0.15">
      <c r="A15" s="106"/>
      <c r="B15" s="109"/>
      <c r="C15" s="112"/>
      <c r="D15" s="115"/>
      <c r="E15" s="118"/>
      <c r="F15" s="22" t="s">
        <v>20</v>
      </c>
      <c r="G15" s="68">
        <f>$G$8</f>
        <v>0</v>
      </c>
      <c r="H15" s="58">
        <v>21400</v>
      </c>
      <c r="I15" s="59">
        <f t="shared" si="0"/>
        <v>0</v>
      </c>
      <c r="J15" s="121"/>
    </row>
    <row r="16" spans="1:10" ht="18" customHeight="1" x14ac:dyDescent="0.15">
      <c r="A16" s="105" t="s">
        <v>4</v>
      </c>
      <c r="B16" s="107">
        <f>$B$7</f>
        <v>0</v>
      </c>
      <c r="C16" s="110">
        <v>1000</v>
      </c>
      <c r="D16" s="113">
        <v>0.85</v>
      </c>
      <c r="E16" s="116">
        <f t="shared" ref="E16" si="2">ROUNDDOWN(B16*C16*D16,0)</f>
        <v>0</v>
      </c>
      <c r="F16" s="23" t="s">
        <v>35</v>
      </c>
      <c r="G16" s="64">
        <f>$G$13</f>
        <v>0</v>
      </c>
      <c r="H16" s="8">
        <v>5200</v>
      </c>
      <c r="I16" s="61">
        <f t="shared" si="0"/>
        <v>0</v>
      </c>
      <c r="J16" s="119">
        <f>INT(SUM(E16,I16:I18))</f>
        <v>0</v>
      </c>
    </row>
    <row r="17" spans="1:10" ht="18" customHeight="1" x14ac:dyDescent="0.15">
      <c r="A17" s="105"/>
      <c r="B17" s="108"/>
      <c r="C17" s="111"/>
      <c r="D17" s="114"/>
      <c r="E17" s="117"/>
      <c r="F17" s="27" t="s">
        <v>21</v>
      </c>
      <c r="G17" s="86">
        <f>$G$14</f>
        <v>0</v>
      </c>
      <c r="H17" s="9">
        <v>15900</v>
      </c>
      <c r="I17" s="67">
        <f t="shared" si="0"/>
        <v>0</v>
      </c>
      <c r="J17" s="120"/>
    </row>
    <row r="18" spans="1:10" ht="18" customHeight="1" x14ac:dyDescent="0.15">
      <c r="A18" s="105"/>
      <c r="B18" s="109"/>
      <c r="C18" s="112"/>
      <c r="D18" s="115"/>
      <c r="E18" s="118"/>
      <c r="F18" s="24" t="s">
        <v>20</v>
      </c>
      <c r="G18" s="69">
        <f>$G$8</f>
        <v>0</v>
      </c>
      <c r="H18" s="63">
        <v>24900</v>
      </c>
      <c r="I18" s="54">
        <f t="shared" si="0"/>
        <v>0</v>
      </c>
      <c r="J18" s="121"/>
    </row>
    <row r="19" spans="1:10" ht="18" customHeight="1" x14ac:dyDescent="0.15">
      <c r="A19" s="104" t="s">
        <v>5</v>
      </c>
      <c r="B19" s="107">
        <f>$B$7</f>
        <v>0</v>
      </c>
      <c r="C19" s="110">
        <v>1000</v>
      </c>
      <c r="D19" s="113">
        <v>0.85</v>
      </c>
      <c r="E19" s="116">
        <f t="shared" ref="E19" si="3">ROUNDDOWN(B19*C19*D19,0)</f>
        <v>0</v>
      </c>
      <c r="F19" s="21" t="s">
        <v>35</v>
      </c>
      <c r="G19" s="64">
        <f>$G$13</f>
        <v>0</v>
      </c>
      <c r="H19" s="56">
        <v>3600</v>
      </c>
      <c r="I19" s="57">
        <f t="shared" si="0"/>
        <v>0</v>
      </c>
      <c r="J19" s="119">
        <f>INT(SUM(E19,I19:I21))</f>
        <v>0</v>
      </c>
    </row>
    <row r="20" spans="1:10" ht="18" customHeight="1" x14ac:dyDescent="0.15">
      <c r="A20" s="105"/>
      <c r="B20" s="108"/>
      <c r="C20" s="111"/>
      <c r="D20" s="114"/>
      <c r="E20" s="117"/>
      <c r="F20" s="27" t="s">
        <v>21</v>
      </c>
      <c r="G20" s="86">
        <f>$G$14</f>
        <v>0</v>
      </c>
      <c r="H20" s="9">
        <v>8200</v>
      </c>
      <c r="I20" s="67">
        <f t="shared" si="0"/>
        <v>0</v>
      </c>
      <c r="J20" s="120"/>
    </row>
    <row r="21" spans="1:10" ht="18" customHeight="1" x14ac:dyDescent="0.15">
      <c r="A21" s="106"/>
      <c r="B21" s="109"/>
      <c r="C21" s="112"/>
      <c r="D21" s="115"/>
      <c r="E21" s="118"/>
      <c r="F21" s="22" t="s">
        <v>20</v>
      </c>
      <c r="G21" s="69">
        <f>$G$8</f>
        <v>0</v>
      </c>
      <c r="H21" s="58">
        <v>18200</v>
      </c>
      <c r="I21" s="59">
        <f t="shared" si="0"/>
        <v>0</v>
      </c>
      <c r="J21" s="121"/>
    </row>
    <row r="22" spans="1:10" ht="18" customHeight="1" x14ac:dyDescent="0.15">
      <c r="A22" s="105" t="s">
        <v>6</v>
      </c>
      <c r="B22" s="108">
        <f>$B$7</f>
        <v>0</v>
      </c>
      <c r="C22" s="110">
        <v>1000</v>
      </c>
      <c r="D22" s="113">
        <v>0.85</v>
      </c>
      <c r="E22" s="124">
        <f>ROUNDDOWN(B22*C22*D22,2)</f>
        <v>0</v>
      </c>
      <c r="F22" s="23" t="s">
        <v>19</v>
      </c>
      <c r="G22" s="60">
        <f>$G$7</f>
        <v>0</v>
      </c>
      <c r="H22" s="8">
        <v>19500</v>
      </c>
      <c r="I22" s="61">
        <f t="shared" si="0"/>
        <v>0</v>
      </c>
      <c r="J22" s="122">
        <f>INT(SUM(E22,I22:I23))</f>
        <v>0</v>
      </c>
    </row>
    <row r="23" spans="1:10" ht="18" customHeight="1" x14ac:dyDescent="0.15">
      <c r="A23" s="105"/>
      <c r="B23" s="109"/>
      <c r="C23" s="112"/>
      <c r="D23" s="115"/>
      <c r="E23" s="118"/>
      <c r="F23" s="24" t="s">
        <v>20</v>
      </c>
      <c r="G23" s="52">
        <f>$G$8</f>
        <v>0</v>
      </c>
      <c r="H23" s="63">
        <v>51500</v>
      </c>
      <c r="I23" s="54">
        <f t="shared" si="0"/>
        <v>0</v>
      </c>
      <c r="J23" s="123"/>
    </row>
    <row r="24" spans="1:10" ht="18" customHeight="1" x14ac:dyDescent="0.15">
      <c r="A24" s="104" t="s">
        <v>7</v>
      </c>
      <c r="B24" s="108">
        <f>$B$7</f>
        <v>0</v>
      </c>
      <c r="C24" s="110">
        <v>1000</v>
      </c>
      <c r="D24" s="113">
        <v>0.85</v>
      </c>
      <c r="E24" s="124">
        <f>ROUNDDOWN(B24*C24*D24,2)</f>
        <v>0</v>
      </c>
      <c r="F24" s="21" t="s">
        <v>19</v>
      </c>
      <c r="G24" s="60">
        <f>$G$7</f>
        <v>0</v>
      </c>
      <c r="H24" s="56">
        <v>7600</v>
      </c>
      <c r="I24" s="57">
        <f t="shared" si="0"/>
        <v>0</v>
      </c>
      <c r="J24" s="122">
        <f>INT(SUM(E24,I24:I25))</f>
        <v>0</v>
      </c>
    </row>
    <row r="25" spans="1:10" ht="18" customHeight="1" x14ac:dyDescent="0.15">
      <c r="A25" s="106"/>
      <c r="B25" s="109"/>
      <c r="C25" s="112"/>
      <c r="D25" s="115"/>
      <c r="E25" s="118"/>
      <c r="F25" s="22" t="s">
        <v>20</v>
      </c>
      <c r="G25" s="52">
        <f>$G$8</f>
        <v>0</v>
      </c>
      <c r="H25" s="58">
        <v>7400</v>
      </c>
      <c r="I25" s="59">
        <f t="shared" si="0"/>
        <v>0</v>
      </c>
      <c r="J25" s="123"/>
    </row>
    <row r="26" spans="1:10" ht="18" customHeight="1" x14ac:dyDescent="0.15">
      <c r="A26" s="105" t="s">
        <v>8</v>
      </c>
      <c r="B26" s="108">
        <f>$B$7</f>
        <v>0</v>
      </c>
      <c r="C26" s="110">
        <v>1000</v>
      </c>
      <c r="D26" s="113">
        <v>0.85</v>
      </c>
      <c r="E26" s="124">
        <f>ROUNDDOWN(B26*C26*D26,2)</f>
        <v>0</v>
      </c>
      <c r="F26" s="23" t="s">
        <v>19</v>
      </c>
      <c r="G26" s="60">
        <f>$G$7</f>
        <v>0</v>
      </c>
      <c r="H26" s="8">
        <v>6300</v>
      </c>
      <c r="I26" s="61">
        <f t="shared" si="0"/>
        <v>0</v>
      </c>
      <c r="J26" s="122">
        <f>INT(SUM(E26,I26:I27))</f>
        <v>0</v>
      </c>
    </row>
    <row r="27" spans="1:10" ht="18" customHeight="1" x14ac:dyDescent="0.15">
      <c r="A27" s="105"/>
      <c r="B27" s="109"/>
      <c r="C27" s="112"/>
      <c r="D27" s="115"/>
      <c r="E27" s="118"/>
      <c r="F27" s="24" t="s">
        <v>20</v>
      </c>
      <c r="G27" s="52">
        <f>$G$8</f>
        <v>0</v>
      </c>
      <c r="H27" s="63">
        <v>8700</v>
      </c>
      <c r="I27" s="54">
        <f t="shared" si="0"/>
        <v>0</v>
      </c>
      <c r="J27" s="123"/>
    </row>
    <row r="28" spans="1:10" ht="18" customHeight="1" x14ac:dyDescent="0.15">
      <c r="A28" s="104" t="s">
        <v>9</v>
      </c>
      <c r="B28" s="108">
        <f>$B$7</f>
        <v>0</v>
      </c>
      <c r="C28" s="110">
        <v>1000</v>
      </c>
      <c r="D28" s="113">
        <v>0.85</v>
      </c>
      <c r="E28" s="124">
        <f>ROUNDDOWN(B28*C28*D28,2)</f>
        <v>0</v>
      </c>
      <c r="F28" s="21" t="s">
        <v>19</v>
      </c>
      <c r="G28" s="60">
        <f>$G$7</f>
        <v>0</v>
      </c>
      <c r="H28" s="56">
        <v>5800</v>
      </c>
      <c r="I28" s="57">
        <f t="shared" si="0"/>
        <v>0</v>
      </c>
      <c r="J28" s="122">
        <f>INT(SUM(E28,I28:I29))</f>
        <v>0</v>
      </c>
    </row>
    <row r="29" spans="1:10" ht="18" customHeight="1" x14ac:dyDescent="0.15">
      <c r="A29" s="106"/>
      <c r="B29" s="109"/>
      <c r="C29" s="112"/>
      <c r="D29" s="115"/>
      <c r="E29" s="118"/>
      <c r="F29" s="22" t="s">
        <v>20</v>
      </c>
      <c r="G29" s="52">
        <f>$G$8</f>
        <v>0</v>
      </c>
      <c r="H29" s="58">
        <v>8200</v>
      </c>
      <c r="I29" s="59">
        <f t="shared" si="0"/>
        <v>0</v>
      </c>
      <c r="J29" s="123"/>
    </row>
    <row r="30" spans="1:10" ht="18" customHeight="1" x14ac:dyDescent="0.15">
      <c r="A30" s="104" t="s">
        <v>10</v>
      </c>
      <c r="B30" s="108">
        <f>$B$7</f>
        <v>0</v>
      </c>
      <c r="C30" s="110">
        <v>1000</v>
      </c>
      <c r="D30" s="113">
        <v>0.85</v>
      </c>
      <c r="E30" s="124">
        <f>ROUNDDOWN(B30*C30*D30,2)</f>
        <v>0</v>
      </c>
      <c r="F30" s="21" t="s">
        <v>19</v>
      </c>
      <c r="G30" s="60">
        <f>$G$7</f>
        <v>0</v>
      </c>
      <c r="H30" s="56">
        <v>6300</v>
      </c>
      <c r="I30" s="57">
        <f t="shared" si="0"/>
        <v>0</v>
      </c>
      <c r="J30" s="122">
        <f>INT(SUM(E30,I30:I31))</f>
        <v>0</v>
      </c>
    </row>
    <row r="31" spans="1:10" ht="18" customHeight="1" x14ac:dyDescent="0.15">
      <c r="A31" s="106"/>
      <c r="B31" s="109"/>
      <c r="C31" s="112"/>
      <c r="D31" s="115"/>
      <c r="E31" s="118"/>
      <c r="F31" s="22" t="s">
        <v>20</v>
      </c>
      <c r="G31" s="52">
        <f>$G$8</f>
        <v>0</v>
      </c>
      <c r="H31" s="58">
        <v>6700</v>
      </c>
      <c r="I31" s="59">
        <f t="shared" si="0"/>
        <v>0</v>
      </c>
      <c r="J31" s="123"/>
    </row>
    <row r="32" spans="1:10" ht="18" customHeight="1" x14ac:dyDescent="0.15">
      <c r="A32" s="105" t="s">
        <v>11</v>
      </c>
      <c r="B32" s="107">
        <f>$B$7</f>
        <v>0</v>
      </c>
      <c r="C32" s="110">
        <v>1000</v>
      </c>
      <c r="D32" s="113">
        <v>0.85</v>
      </c>
      <c r="E32" s="137">
        <f>ROUNDDOWN(B32*C32*D32,2)</f>
        <v>0</v>
      </c>
      <c r="F32" s="23" t="s">
        <v>19</v>
      </c>
      <c r="G32" s="55">
        <f>$G$7</f>
        <v>0</v>
      </c>
      <c r="H32" s="8">
        <v>8200</v>
      </c>
      <c r="I32" s="61">
        <f t="shared" si="0"/>
        <v>0</v>
      </c>
      <c r="J32" s="122">
        <f>INT(SUM(E32,I32:I33))</f>
        <v>0</v>
      </c>
    </row>
    <row r="33" spans="1:10" ht="18" customHeight="1" thickBot="1" x14ac:dyDescent="0.2">
      <c r="A33" s="136"/>
      <c r="B33" s="108"/>
      <c r="C33" s="111"/>
      <c r="D33" s="114"/>
      <c r="E33" s="138"/>
      <c r="F33" s="24" t="s">
        <v>20</v>
      </c>
      <c r="G33" s="62">
        <f>$G$8</f>
        <v>0</v>
      </c>
      <c r="H33" s="63">
        <v>9800</v>
      </c>
      <c r="I33" s="70">
        <f t="shared" si="0"/>
        <v>0</v>
      </c>
      <c r="J33" s="125"/>
    </row>
    <row r="34" spans="1:10" s="14" customFormat="1" ht="39.950000000000003" customHeight="1" thickBot="1" x14ac:dyDescent="0.2">
      <c r="A34" s="141" t="s">
        <v>44</v>
      </c>
      <c r="B34" s="141"/>
      <c r="C34" s="141"/>
      <c r="D34" s="141"/>
      <c r="E34" s="141"/>
      <c r="F34" s="141"/>
      <c r="G34" s="141"/>
      <c r="H34" s="139" t="s">
        <v>40</v>
      </c>
      <c r="I34" s="140"/>
      <c r="J34" s="71">
        <f>SUM(J7:J33)</f>
        <v>0</v>
      </c>
    </row>
    <row r="35" spans="1:10" ht="80.099999999999994" customHeight="1" x14ac:dyDescent="0.15">
      <c r="A35" s="142"/>
      <c r="B35" s="142"/>
      <c r="C35" s="142"/>
      <c r="D35" s="142"/>
      <c r="E35" s="142"/>
      <c r="F35" s="142"/>
      <c r="G35" s="142"/>
      <c r="H35" s="17"/>
      <c r="I35" s="17"/>
      <c r="J35" s="17"/>
    </row>
    <row r="36" spans="1:10" ht="39.950000000000003" customHeight="1" x14ac:dyDescent="0.15">
      <c r="A36" s="126" t="s">
        <v>38</v>
      </c>
      <c r="B36" s="126"/>
      <c r="C36" s="126"/>
      <c r="D36" s="126"/>
      <c r="E36" s="126"/>
      <c r="F36" s="126"/>
      <c r="G36" s="126"/>
      <c r="H36" s="126"/>
      <c r="I36" s="126"/>
      <c r="J36" s="126"/>
    </row>
    <row r="37" spans="1:10" ht="30" customHeight="1" x14ac:dyDescent="0.15">
      <c r="A37" s="47" t="s">
        <v>17</v>
      </c>
      <c r="B37" s="48" t="s">
        <v>18</v>
      </c>
    </row>
    <row r="38" spans="1:10" ht="30" customHeight="1" x14ac:dyDescent="0.15">
      <c r="A38" s="2"/>
      <c r="G38" s="2" t="s">
        <v>37</v>
      </c>
      <c r="H38" s="18"/>
      <c r="I38" s="18"/>
      <c r="J38" s="18"/>
    </row>
    <row r="39" spans="1:10" ht="20.100000000000001" customHeight="1" x14ac:dyDescent="0.15">
      <c r="A39" s="2"/>
    </row>
    <row r="40" spans="1:10" ht="39.950000000000003" customHeight="1" x14ac:dyDescent="0.15">
      <c r="A40" s="127" t="s">
        <v>33</v>
      </c>
      <c r="B40" s="40" t="s">
        <v>25</v>
      </c>
      <c r="C40" s="41" t="s">
        <v>12</v>
      </c>
      <c r="D40" s="42" t="s">
        <v>27</v>
      </c>
      <c r="E40" s="43" t="s">
        <v>28</v>
      </c>
      <c r="F40" s="40" t="s">
        <v>34</v>
      </c>
      <c r="G40" s="41" t="s">
        <v>26</v>
      </c>
      <c r="H40" s="45" t="s">
        <v>29</v>
      </c>
      <c r="I40" s="43" t="s">
        <v>24</v>
      </c>
      <c r="J40" s="46" t="s">
        <v>30</v>
      </c>
    </row>
    <row r="41" spans="1:10" ht="20.100000000000001" customHeight="1" x14ac:dyDescent="0.15">
      <c r="A41" s="128"/>
      <c r="B41" s="16" t="s">
        <v>13</v>
      </c>
      <c r="C41" s="3" t="s">
        <v>14</v>
      </c>
      <c r="D41" s="4" t="s">
        <v>15</v>
      </c>
      <c r="E41" s="5" t="s">
        <v>16</v>
      </c>
      <c r="F41" s="44"/>
      <c r="G41" s="15" t="s">
        <v>22</v>
      </c>
      <c r="H41" s="6" t="s">
        <v>23</v>
      </c>
      <c r="I41" s="5" t="s">
        <v>31</v>
      </c>
      <c r="J41" s="7" t="s">
        <v>32</v>
      </c>
    </row>
    <row r="42" spans="1:10" ht="18" customHeight="1" x14ac:dyDescent="0.15">
      <c r="A42" s="129" t="s">
        <v>0</v>
      </c>
      <c r="B42" s="130">
        <f>$B$7</f>
        <v>0</v>
      </c>
      <c r="C42" s="131">
        <v>1000</v>
      </c>
      <c r="D42" s="133">
        <v>0.85</v>
      </c>
      <c r="E42" s="134">
        <f>ROUNDDOWN(B42*C42*D42,2)</f>
        <v>0</v>
      </c>
      <c r="F42" s="19" t="s">
        <v>19</v>
      </c>
      <c r="G42" s="49">
        <f>$G$7</f>
        <v>0</v>
      </c>
      <c r="H42" s="50">
        <v>7900</v>
      </c>
      <c r="I42" s="51">
        <f>ROUNDDOWN(G42*H42,2)</f>
        <v>0</v>
      </c>
      <c r="J42" s="135">
        <f>INT(SUM(E42,I42:I43))</f>
        <v>0</v>
      </c>
    </row>
    <row r="43" spans="1:10" ht="18" customHeight="1" x14ac:dyDescent="0.15">
      <c r="A43" s="105"/>
      <c r="B43" s="109"/>
      <c r="C43" s="132"/>
      <c r="D43" s="114"/>
      <c r="E43" s="117"/>
      <c r="F43" s="20" t="s">
        <v>20</v>
      </c>
      <c r="G43" s="52">
        <f>$G$8</f>
        <v>0</v>
      </c>
      <c r="H43" s="53">
        <v>12100</v>
      </c>
      <c r="I43" s="54">
        <f t="shared" ref="I43:I68" si="4">ROUNDDOWN(G43*H43,2)</f>
        <v>0</v>
      </c>
      <c r="J43" s="121"/>
    </row>
    <row r="44" spans="1:10" ht="18" customHeight="1" x14ac:dyDescent="0.15">
      <c r="A44" s="104" t="s">
        <v>1</v>
      </c>
      <c r="B44" s="108">
        <f>$B$7</f>
        <v>0</v>
      </c>
      <c r="C44" s="110">
        <v>1000</v>
      </c>
      <c r="D44" s="113">
        <v>0.85</v>
      </c>
      <c r="E44" s="124">
        <f>ROUNDDOWN(B44*C44*D44,2)</f>
        <v>0</v>
      </c>
      <c r="F44" s="21" t="s">
        <v>19</v>
      </c>
      <c r="G44" s="55">
        <f>$G$7</f>
        <v>0</v>
      </c>
      <c r="H44" s="56">
        <v>13400</v>
      </c>
      <c r="I44" s="57">
        <f t="shared" si="4"/>
        <v>0</v>
      </c>
      <c r="J44" s="122">
        <f>INT(SUM(E44,I44:I45))</f>
        <v>0</v>
      </c>
    </row>
    <row r="45" spans="1:10" ht="18" customHeight="1" x14ac:dyDescent="0.15">
      <c r="A45" s="106"/>
      <c r="B45" s="109"/>
      <c r="C45" s="112"/>
      <c r="D45" s="115"/>
      <c r="E45" s="118"/>
      <c r="F45" s="22" t="s">
        <v>20</v>
      </c>
      <c r="G45" s="52">
        <f>$G$8</f>
        <v>0</v>
      </c>
      <c r="H45" s="58">
        <v>24600</v>
      </c>
      <c r="I45" s="59">
        <f t="shared" si="4"/>
        <v>0</v>
      </c>
      <c r="J45" s="123"/>
    </row>
    <row r="46" spans="1:10" ht="18" customHeight="1" x14ac:dyDescent="0.15">
      <c r="A46" s="105" t="s">
        <v>2</v>
      </c>
      <c r="B46" s="108">
        <f>$B$7</f>
        <v>0</v>
      </c>
      <c r="C46" s="110">
        <v>1000</v>
      </c>
      <c r="D46" s="113">
        <v>0.85</v>
      </c>
      <c r="E46" s="124">
        <f>ROUNDDOWN(B46*C46*D46,2)</f>
        <v>0</v>
      </c>
      <c r="F46" s="23" t="s">
        <v>19</v>
      </c>
      <c r="G46" s="60">
        <f>$G$7</f>
        <v>0</v>
      </c>
      <c r="H46" s="8">
        <v>19300</v>
      </c>
      <c r="I46" s="61">
        <f t="shared" si="4"/>
        <v>0</v>
      </c>
      <c r="J46" s="122">
        <f>INT(SUM(E46,I46:I47))</f>
        <v>0</v>
      </c>
    </row>
    <row r="47" spans="1:10" ht="18" customHeight="1" x14ac:dyDescent="0.15">
      <c r="A47" s="105"/>
      <c r="B47" s="109"/>
      <c r="C47" s="112"/>
      <c r="D47" s="115"/>
      <c r="E47" s="118"/>
      <c r="F47" s="24" t="s">
        <v>20</v>
      </c>
      <c r="G47" s="62">
        <f>$G$8</f>
        <v>0</v>
      </c>
      <c r="H47" s="63">
        <v>21700</v>
      </c>
      <c r="I47" s="54">
        <f t="shared" si="4"/>
        <v>0</v>
      </c>
      <c r="J47" s="123"/>
    </row>
    <row r="48" spans="1:10" ht="18" customHeight="1" x14ac:dyDescent="0.15">
      <c r="A48" s="104" t="s">
        <v>3</v>
      </c>
      <c r="B48" s="107">
        <f>$B$7</f>
        <v>0</v>
      </c>
      <c r="C48" s="110">
        <v>1000</v>
      </c>
      <c r="D48" s="113">
        <v>0.85</v>
      </c>
      <c r="E48" s="116">
        <f t="shared" ref="E48" si="5">ROUNDDOWN(B48*C48*D48,0)</f>
        <v>0</v>
      </c>
      <c r="F48" s="25" t="s">
        <v>35</v>
      </c>
      <c r="G48" s="64">
        <f>$G$13</f>
        <v>0</v>
      </c>
      <c r="H48" s="65">
        <v>4300</v>
      </c>
      <c r="I48" s="57">
        <f t="shared" si="4"/>
        <v>0</v>
      </c>
      <c r="J48" s="119">
        <f>INT(SUM(E48,I48:I50))</f>
        <v>0</v>
      </c>
    </row>
    <row r="49" spans="1:10" ht="18" customHeight="1" x14ac:dyDescent="0.15">
      <c r="A49" s="105"/>
      <c r="B49" s="108"/>
      <c r="C49" s="111"/>
      <c r="D49" s="114"/>
      <c r="E49" s="117"/>
      <c r="F49" s="26" t="s">
        <v>21</v>
      </c>
      <c r="G49" s="86">
        <f>$G$14</f>
        <v>0</v>
      </c>
      <c r="H49" s="66">
        <v>15300</v>
      </c>
      <c r="I49" s="67">
        <f t="shared" si="4"/>
        <v>0</v>
      </c>
      <c r="J49" s="120"/>
    </row>
    <row r="50" spans="1:10" ht="18" customHeight="1" x14ac:dyDescent="0.15">
      <c r="A50" s="106"/>
      <c r="B50" s="109"/>
      <c r="C50" s="112"/>
      <c r="D50" s="115"/>
      <c r="E50" s="118"/>
      <c r="F50" s="22" t="s">
        <v>20</v>
      </c>
      <c r="G50" s="68">
        <f>$G$8</f>
        <v>0</v>
      </c>
      <c r="H50" s="58">
        <v>21400</v>
      </c>
      <c r="I50" s="59">
        <f t="shared" si="4"/>
        <v>0</v>
      </c>
      <c r="J50" s="121"/>
    </row>
    <row r="51" spans="1:10" ht="18" customHeight="1" x14ac:dyDescent="0.15">
      <c r="A51" s="105" t="s">
        <v>4</v>
      </c>
      <c r="B51" s="107">
        <f>$B$7</f>
        <v>0</v>
      </c>
      <c r="C51" s="110">
        <v>1000</v>
      </c>
      <c r="D51" s="113">
        <v>0.85</v>
      </c>
      <c r="E51" s="116">
        <f t="shared" ref="E51" si="6">ROUNDDOWN(B51*C51*D51,0)</f>
        <v>0</v>
      </c>
      <c r="F51" s="23" t="s">
        <v>35</v>
      </c>
      <c r="G51" s="64">
        <f>$G$13</f>
        <v>0</v>
      </c>
      <c r="H51" s="8">
        <v>5200</v>
      </c>
      <c r="I51" s="61">
        <f t="shared" si="4"/>
        <v>0</v>
      </c>
      <c r="J51" s="119">
        <f>INT(SUM(E51,I51:I53))</f>
        <v>0</v>
      </c>
    </row>
    <row r="52" spans="1:10" ht="18" customHeight="1" x14ac:dyDescent="0.15">
      <c r="A52" s="105"/>
      <c r="B52" s="108"/>
      <c r="C52" s="111"/>
      <c r="D52" s="114"/>
      <c r="E52" s="117"/>
      <c r="F52" s="27" t="s">
        <v>21</v>
      </c>
      <c r="G52" s="86">
        <f>$G$14</f>
        <v>0</v>
      </c>
      <c r="H52" s="9">
        <v>15900</v>
      </c>
      <c r="I52" s="67">
        <f t="shared" si="4"/>
        <v>0</v>
      </c>
      <c r="J52" s="120"/>
    </row>
    <row r="53" spans="1:10" ht="18" customHeight="1" x14ac:dyDescent="0.15">
      <c r="A53" s="105"/>
      <c r="B53" s="109"/>
      <c r="C53" s="112"/>
      <c r="D53" s="115"/>
      <c r="E53" s="118"/>
      <c r="F53" s="24" t="s">
        <v>20</v>
      </c>
      <c r="G53" s="69">
        <f>$G$8</f>
        <v>0</v>
      </c>
      <c r="H53" s="63">
        <v>24900</v>
      </c>
      <c r="I53" s="54">
        <f t="shared" si="4"/>
        <v>0</v>
      </c>
      <c r="J53" s="121"/>
    </row>
    <row r="54" spans="1:10" ht="18" customHeight="1" x14ac:dyDescent="0.15">
      <c r="A54" s="104" t="s">
        <v>5</v>
      </c>
      <c r="B54" s="107">
        <f>$B$7</f>
        <v>0</v>
      </c>
      <c r="C54" s="110">
        <v>1000</v>
      </c>
      <c r="D54" s="113">
        <v>0.85</v>
      </c>
      <c r="E54" s="116">
        <f t="shared" ref="E54" si="7">ROUNDDOWN(B54*C54*D54,0)</f>
        <v>0</v>
      </c>
      <c r="F54" s="21" t="s">
        <v>35</v>
      </c>
      <c r="G54" s="64">
        <f>$G$13</f>
        <v>0</v>
      </c>
      <c r="H54" s="56">
        <v>3600</v>
      </c>
      <c r="I54" s="57">
        <f t="shared" si="4"/>
        <v>0</v>
      </c>
      <c r="J54" s="119">
        <f>INT(SUM(E54,I54:I56))</f>
        <v>0</v>
      </c>
    </row>
    <row r="55" spans="1:10" ht="18" customHeight="1" x14ac:dyDescent="0.15">
      <c r="A55" s="105"/>
      <c r="B55" s="108"/>
      <c r="C55" s="111"/>
      <c r="D55" s="114"/>
      <c r="E55" s="117"/>
      <c r="F55" s="27" t="s">
        <v>21</v>
      </c>
      <c r="G55" s="86">
        <f>$G$14</f>
        <v>0</v>
      </c>
      <c r="H55" s="9">
        <v>8200</v>
      </c>
      <c r="I55" s="67">
        <f t="shared" si="4"/>
        <v>0</v>
      </c>
      <c r="J55" s="120"/>
    </row>
    <row r="56" spans="1:10" ht="18" customHeight="1" x14ac:dyDescent="0.15">
      <c r="A56" s="106"/>
      <c r="B56" s="109"/>
      <c r="C56" s="112"/>
      <c r="D56" s="115"/>
      <c r="E56" s="118"/>
      <c r="F56" s="22" t="s">
        <v>20</v>
      </c>
      <c r="G56" s="69">
        <f>$G$8</f>
        <v>0</v>
      </c>
      <c r="H56" s="58">
        <v>18200</v>
      </c>
      <c r="I56" s="59">
        <f t="shared" si="4"/>
        <v>0</v>
      </c>
      <c r="J56" s="121"/>
    </row>
    <row r="57" spans="1:10" ht="18" customHeight="1" x14ac:dyDescent="0.15">
      <c r="A57" s="105" t="s">
        <v>6</v>
      </c>
      <c r="B57" s="108">
        <f>$B$7</f>
        <v>0</v>
      </c>
      <c r="C57" s="110">
        <v>1000</v>
      </c>
      <c r="D57" s="113">
        <v>0.85</v>
      </c>
      <c r="E57" s="124">
        <f>ROUNDDOWN(B57*C57*D57,2)</f>
        <v>0</v>
      </c>
      <c r="F57" s="23" t="s">
        <v>19</v>
      </c>
      <c r="G57" s="60">
        <f>$G$7</f>
        <v>0</v>
      </c>
      <c r="H57" s="8">
        <v>19500</v>
      </c>
      <c r="I57" s="61">
        <f t="shared" si="4"/>
        <v>0</v>
      </c>
      <c r="J57" s="122">
        <f>INT(SUM(E57,I57:I58))</f>
        <v>0</v>
      </c>
    </row>
    <row r="58" spans="1:10" ht="18" customHeight="1" x14ac:dyDescent="0.15">
      <c r="A58" s="105"/>
      <c r="B58" s="109"/>
      <c r="C58" s="112"/>
      <c r="D58" s="115"/>
      <c r="E58" s="118"/>
      <c r="F58" s="24" t="s">
        <v>20</v>
      </c>
      <c r="G58" s="52">
        <f>$G$8</f>
        <v>0</v>
      </c>
      <c r="H58" s="63">
        <v>51500</v>
      </c>
      <c r="I58" s="54">
        <f t="shared" si="4"/>
        <v>0</v>
      </c>
      <c r="J58" s="123"/>
    </row>
    <row r="59" spans="1:10" ht="18" customHeight="1" x14ac:dyDescent="0.15">
      <c r="A59" s="104" t="s">
        <v>7</v>
      </c>
      <c r="B59" s="108">
        <f>$B$7</f>
        <v>0</v>
      </c>
      <c r="C59" s="110">
        <v>1000</v>
      </c>
      <c r="D59" s="113">
        <v>0.85</v>
      </c>
      <c r="E59" s="124">
        <f>ROUNDDOWN(B59*C59*D59,2)</f>
        <v>0</v>
      </c>
      <c r="F59" s="21" t="s">
        <v>19</v>
      </c>
      <c r="G59" s="60">
        <f>$G$7</f>
        <v>0</v>
      </c>
      <c r="H59" s="56">
        <v>7600</v>
      </c>
      <c r="I59" s="57">
        <f t="shared" si="4"/>
        <v>0</v>
      </c>
      <c r="J59" s="122">
        <f>INT(SUM(E59,I59:I60))</f>
        <v>0</v>
      </c>
    </row>
    <row r="60" spans="1:10" ht="18" customHeight="1" x14ac:dyDescent="0.15">
      <c r="A60" s="106"/>
      <c r="B60" s="109"/>
      <c r="C60" s="112"/>
      <c r="D60" s="115"/>
      <c r="E60" s="118"/>
      <c r="F60" s="22" t="s">
        <v>20</v>
      </c>
      <c r="G60" s="52">
        <f>$G$8</f>
        <v>0</v>
      </c>
      <c r="H60" s="58">
        <v>7400</v>
      </c>
      <c r="I60" s="59">
        <f t="shared" si="4"/>
        <v>0</v>
      </c>
      <c r="J60" s="123"/>
    </row>
    <row r="61" spans="1:10" ht="18" customHeight="1" x14ac:dyDescent="0.15">
      <c r="A61" s="105" t="s">
        <v>8</v>
      </c>
      <c r="B61" s="108">
        <f>$B$7</f>
        <v>0</v>
      </c>
      <c r="C61" s="110">
        <v>1000</v>
      </c>
      <c r="D61" s="113">
        <v>0.85</v>
      </c>
      <c r="E61" s="124">
        <f>ROUNDDOWN(B61*C61*D61,2)</f>
        <v>0</v>
      </c>
      <c r="F61" s="23" t="s">
        <v>19</v>
      </c>
      <c r="G61" s="60">
        <f>$G$7</f>
        <v>0</v>
      </c>
      <c r="H61" s="8">
        <v>6300</v>
      </c>
      <c r="I61" s="61">
        <f t="shared" si="4"/>
        <v>0</v>
      </c>
      <c r="J61" s="122">
        <f>INT(SUM(E61,I61:I62))</f>
        <v>0</v>
      </c>
    </row>
    <row r="62" spans="1:10" ht="18" customHeight="1" x14ac:dyDescent="0.15">
      <c r="A62" s="105"/>
      <c r="B62" s="109"/>
      <c r="C62" s="112"/>
      <c r="D62" s="115"/>
      <c r="E62" s="118"/>
      <c r="F62" s="24" t="s">
        <v>20</v>
      </c>
      <c r="G62" s="52">
        <f>$G$8</f>
        <v>0</v>
      </c>
      <c r="H62" s="63">
        <v>8700</v>
      </c>
      <c r="I62" s="54">
        <f t="shared" si="4"/>
        <v>0</v>
      </c>
      <c r="J62" s="123"/>
    </row>
    <row r="63" spans="1:10" ht="18" customHeight="1" x14ac:dyDescent="0.15">
      <c r="A63" s="104" t="s">
        <v>9</v>
      </c>
      <c r="B63" s="108">
        <f>$B$7</f>
        <v>0</v>
      </c>
      <c r="C63" s="110">
        <v>1000</v>
      </c>
      <c r="D63" s="113">
        <v>0.85</v>
      </c>
      <c r="E63" s="124">
        <f>ROUNDDOWN(B63*C63*D63,2)</f>
        <v>0</v>
      </c>
      <c r="F63" s="21" t="s">
        <v>19</v>
      </c>
      <c r="G63" s="60">
        <f>$G$7</f>
        <v>0</v>
      </c>
      <c r="H63" s="56">
        <v>5800</v>
      </c>
      <c r="I63" s="57">
        <f t="shared" si="4"/>
        <v>0</v>
      </c>
      <c r="J63" s="122">
        <f>INT(SUM(E63,I63:I64))</f>
        <v>0</v>
      </c>
    </row>
    <row r="64" spans="1:10" ht="18" customHeight="1" x14ac:dyDescent="0.15">
      <c r="A64" s="106"/>
      <c r="B64" s="109"/>
      <c r="C64" s="112"/>
      <c r="D64" s="115"/>
      <c r="E64" s="118"/>
      <c r="F64" s="22" t="s">
        <v>20</v>
      </c>
      <c r="G64" s="52">
        <f>$G$8</f>
        <v>0</v>
      </c>
      <c r="H64" s="58">
        <v>8200</v>
      </c>
      <c r="I64" s="59">
        <f t="shared" si="4"/>
        <v>0</v>
      </c>
      <c r="J64" s="123"/>
    </row>
    <row r="65" spans="1:10" ht="18" customHeight="1" x14ac:dyDescent="0.15">
      <c r="A65" s="104" t="s">
        <v>10</v>
      </c>
      <c r="B65" s="108">
        <f>$B$7</f>
        <v>0</v>
      </c>
      <c r="C65" s="110">
        <v>1000</v>
      </c>
      <c r="D65" s="113">
        <v>0.85</v>
      </c>
      <c r="E65" s="124">
        <f>ROUNDDOWN(B65*C65*D65,2)</f>
        <v>0</v>
      </c>
      <c r="F65" s="21" t="s">
        <v>19</v>
      </c>
      <c r="G65" s="60">
        <f>$G$7</f>
        <v>0</v>
      </c>
      <c r="H65" s="56">
        <v>6300</v>
      </c>
      <c r="I65" s="57">
        <f t="shared" si="4"/>
        <v>0</v>
      </c>
      <c r="J65" s="122">
        <f>INT(SUM(E65,I65:I66))</f>
        <v>0</v>
      </c>
    </row>
    <row r="66" spans="1:10" ht="18" customHeight="1" x14ac:dyDescent="0.15">
      <c r="A66" s="106"/>
      <c r="B66" s="109"/>
      <c r="C66" s="112"/>
      <c r="D66" s="115"/>
      <c r="E66" s="118"/>
      <c r="F66" s="22" t="s">
        <v>20</v>
      </c>
      <c r="G66" s="52">
        <f>$G$8</f>
        <v>0</v>
      </c>
      <c r="H66" s="58">
        <v>6700</v>
      </c>
      <c r="I66" s="59">
        <f t="shared" si="4"/>
        <v>0</v>
      </c>
      <c r="J66" s="123"/>
    </row>
    <row r="67" spans="1:10" ht="18" customHeight="1" x14ac:dyDescent="0.15">
      <c r="A67" s="105" t="s">
        <v>11</v>
      </c>
      <c r="B67" s="107">
        <f>$B$7</f>
        <v>0</v>
      </c>
      <c r="C67" s="110">
        <v>1000</v>
      </c>
      <c r="D67" s="113">
        <v>0.85</v>
      </c>
      <c r="E67" s="137">
        <f>ROUNDDOWN(B67*C67*D67,2)</f>
        <v>0</v>
      </c>
      <c r="F67" s="23" t="s">
        <v>19</v>
      </c>
      <c r="G67" s="55">
        <f>$G$7</f>
        <v>0</v>
      </c>
      <c r="H67" s="8">
        <v>8200</v>
      </c>
      <c r="I67" s="61">
        <f t="shared" si="4"/>
        <v>0</v>
      </c>
      <c r="J67" s="122">
        <f>INT(SUM(E67,I67:I68))</f>
        <v>0</v>
      </c>
    </row>
    <row r="68" spans="1:10" ht="18" customHeight="1" thickBot="1" x14ac:dyDescent="0.2">
      <c r="A68" s="136"/>
      <c r="B68" s="108"/>
      <c r="C68" s="111"/>
      <c r="D68" s="114"/>
      <c r="E68" s="138"/>
      <c r="F68" s="24" t="s">
        <v>20</v>
      </c>
      <c r="G68" s="62">
        <f>$G$8</f>
        <v>0</v>
      </c>
      <c r="H68" s="63">
        <v>9800</v>
      </c>
      <c r="I68" s="70">
        <f t="shared" si="4"/>
        <v>0</v>
      </c>
      <c r="J68" s="125"/>
    </row>
    <row r="69" spans="1:10" s="14" customFormat="1" ht="39.950000000000003" customHeight="1" thickBot="1" x14ac:dyDescent="0.2">
      <c r="A69" s="10"/>
      <c r="B69" s="11"/>
      <c r="C69" s="12"/>
      <c r="D69" s="11"/>
      <c r="E69" s="11"/>
      <c r="F69" s="13"/>
      <c r="G69" s="38"/>
      <c r="H69" s="139" t="s">
        <v>41</v>
      </c>
      <c r="I69" s="140"/>
      <c r="J69" s="71">
        <f>SUM(J42:J68)</f>
        <v>0</v>
      </c>
    </row>
    <row r="70" spans="1:10" ht="39.950000000000003" customHeight="1" x14ac:dyDescent="0.15">
      <c r="A70" s="126" t="s">
        <v>39</v>
      </c>
      <c r="B70" s="126"/>
      <c r="C70" s="126"/>
      <c r="D70" s="126"/>
      <c r="E70" s="126"/>
      <c r="F70" s="126"/>
      <c r="G70" s="126"/>
      <c r="H70" s="126"/>
      <c r="I70" s="126"/>
      <c r="J70" s="126"/>
    </row>
    <row r="71" spans="1:10" ht="30" customHeight="1" x14ac:dyDescent="0.15">
      <c r="A71" s="47" t="s">
        <v>17</v>
      </c>
      <c r="B71" s="48" t="s">
        <v>18</v>
      </c>
    </row>
    <row r="72" spans="1:10" ht="30" customHeight="1" x14ac:dyDescent="0.15">
      <c r="A72" s="2"/>
      <c r="G72" s="2" t="s">
        <v>37</v>
      </c>
      <c r="H72" s="18"/>
      <c r="I72" s="18"/>
      <c r="J72" s="18"/>
    </row>
    <row r="73" spans="1:10" ht="20.100000000000001" customHeight="1" x14ac:dyDescent="0.15">
      <c r="A73" s="2"/>
    </row>
    <row r="74" spans="1:10" ht="39.950000000000003" customHeight="1" x14ac:dyDescent="0.15">
      <c r="A74" s="127" t="s">
        <v>33</v>
      </c>
      <c r="B74" s="40" t="s">
        <v>25</v>
      </c>
      <c r="C74" s="41" t="s">
        <v>12</v>
      </c>
      <c r="D74" s="42" t="s">
        <v>27</v>
      </c>
      <c r="E74" s="43" t="s">
        <v>28</v>
      </c>
      <c r="F74" s="40" t="s">
        <v>34</v>
      </c>
      <c r="G74" s="41" t="s">
        <v>26</v>
      </c>
      <c r="H74" s="45" t="s">
        <v>29</v>
      </c>
      <c r="I74" s="43" t="s">
        <v>24</v>
      </c>
      <c r="J74" s="46" t="s">
        <v>30</v>
      </c>
    </row>
    <row r="75" spans="1:10" ht="20.100000000000001" customHeight="1" x14ac:dyDescent="0.15">
      <c r="A75" s="128"/>
      <c r="B75" s="16" t="s">
        <v>13</v>
      </c>
      <c r="C75" s="3" t="s">
        <v>14</v>
      </c>
      <c r="D75" s="4" t="s">
        <v>15</v>
      </c>
      <c r="E75" s="5" t="s">
        <v>16</v>
      </c>
      <c r="F75" s="44"/>
      <c r="G75" s="15" t="s">
        <v>22</v>
      </c>
      <c r="H75" s="6" t="s">
        <v>23</v>
      </c>
      <c r="I75" s="5" t="s">
        <v>31</v>
      </c>
      <c r="J75" s="7" t="s">
        <v>32</v>
      </c>
    </row>
    <row r="76" spans="1:10" ht="18" customHeight="1" x14ac:dyDescent="0.15">
      <c r="A76" s="129" t="s">
        <v>0</v>
      </c>
      <c r="B76" s="130">
        <f>$B$7</f>
        <v>0</v>
      </c>
      <c r="C76" s="131">
        <v>1000</v>
      </c>
      <c r="D76" s="133">
        <v>0.85</v>
      </c>
      <c r="E76" s="134">
        <f>ROUNDDOWN(B76*C76*D76,2)</f>
        <v>0</v>
      </c>
      <c r="F76" s="19" t="s">
        <v>19</v>
      </c>
      <c r="G76" s="49">
        <f>$G$7</f>
        <v>0</v>
      </c>
      <c r="H76" s="50">
        <v>7900</v>
      </c>
      <c r="I76" s="51">
        <f>ROUNDDOWN(G76*H76,2)</f>
        <v>0</v>
      </c>
      <c r="J76" s="135">
        <f>INT(SUM(E76,I76:I77))</f>
        <v>0</v>
      </c>
    </row>
    <row r="77" spans="1:10" ht="18" customHeight="1" x14ac:dyDescent="0.15">
      <c r="A77" s="105"/>
      <c r="B77" s="109"/>
      <c r="C77" s="132"/>
      <c r="D77" s="114"/>
      <c r="E77" s="117"/>
      <c r="F77" s="20" t="s">
        <v>20</v>
      </c>
      <c r="G77" s="52">
        <f>$G$8</f>
        <v>0</v>
      </c>
      <c r="H77" s="53">
        <v>12100</v>
      </c>
      <c r="I77" s="54">
        <f t="shared" ref="I77:I90" si="8">ROUNDDOWN(G77*H77,2)</f>
        <v>0</v>
      </c>
      <c r="J77" s="121"/>
    </row>
    <row r="78" spans="1:10" ht="18" customHeight="1" x14ac:dyDescent="0.15">
      <c r="A78" s="104" t="s">
        <v>1</v>
      </c>
      <c r="B78" s="108">
        <f>$B$7</f>
        <v>0</v>
      </c>
      <c r="C78" s="110">
        <v>1000</v>
      </c>
      <c r="D78" s="113">
        <v>0.85</v>
      </c>
      <c r="E78" s="124">
        <f>ROUNDDOWN(B78*C78*D78,2)</f>
        <v>0</v>
      </c>
      <c r="F78" s="21" t="s">
        <v>19</v>
      </c>
      <c r="G78" s="55">
        <f>$G$7</f>
        <v>0</v>
      </c>
      <c r="H78" s="56">
        <v>13400</v>
      </c>
      <c r="I78" s="57">
        <f t="shared" si="8"/>
        <v>0</v>
      </c>
      <c r="J78" s="122">
        <f>INT(SUM(E78,I78:I79))</f>
        <v>0</v>
      </c>
    </row>
    <row r="79" spans="1:10" ht="18" customHeight="1" x14ac:dyDescent="0.15">
      <c r="A79" s="106"/>
      <c r="B79" s="109"/>
      <c r="C79" s="112"/>
      <c r="D79" s="115"/>
      <c r="E79" s="118"/>
      <c r="F79" s="22" t="s">
        <v>20</v>
      </c>
      <c r="G79" s="52">
        <f>$G$8</f>
        <v>0</v>
      </c>
      <c r="H79" s="58">
        <v>24600</v>
      </c>
      <c r="I79" s="59">
        <f t="shared" si="8"/>
        <v>0</v>
      </c>
      <c r="J79" s="123"/>
    </row>
    <row r="80" spans="1:10" ht="18" customHeight="1" x14ac:dyDescent="0.15">
      <c r="A80" s="105" t="s">
        <v>2</v>
      </c>
      <c r="B80" s="108">
        <f>$B$7</f>
        <v>0</v>
      </c>
      <c r="C80" s="110">
        <v>1000</v>
      </c>
      <c r="D80" s="113">
        <v>0.85</v>
      </c>
      <c r="E80" s="124">
        <f>ROUNDDOWN(B80*C80*D80,2)</f>
        <v>0</v>
      </c>
      <c r="F80" s="23" t="s">
        <v>19</v>
      </c>
      <c r="G80" s="60">
        <f>$G$7</f>
        <v>0</v>
      </c>
      <c r="H80" s="8">
        <v>19300</v>
      </c>
      <c r="I80" s="61">
        <f t="shared" si="8"/>
        <v>0</v>
      </c>
      <c r="J80" s="122">
        <f>INT(SUM(E80,I80:I81))</f>
        <v>0</v>
      </c>
    </row>
    <row r="81" spans="1:10" ht="18" customHeight="1" x14ac:dyDescent="0.15">
      <c r="A81" s="105"/>
      <c r="B81" s="109"/>
      <c r="C81" s="112"/>
      <c r="D81" s="115"/>
      <c r="E81" s="118"/>
      <c r="F81" s="24" t="s">
        <v>20</v>
      </c>
      <c r="G81" s="62">
        <f>$G$8</f>
        <v>0</v>
      </c>
      <c r="H81" s="63">
        <v>21700</v>
      </c>
      <c r="I81" s="54">
        <f t="shared" si="8"/>
        <v>0</v>
      </c>
      <c r="J81" s="123"/>
    </row>
    <row r="82" spans="1:10" ht="18" customHeight="1" x14ac:dyDescent="0.15">
      <c r="A82" s="104" t="s">
        <v>3</v>
      </c>
      <c r="B82" s="107">
        <f>$B$7</f>
        <v>0</v>
      </c>
      <c r="C82" s="110">
        <v>1000</v>
      </c>
      <c r="D82" s="113">
        <v>0.85</v>
      </c>
      <c r="E82" s="116">
        <f t="shared" ref="E82" si="9">ROUNDDOWN(B82*C82*D82,0)</f>
        <v>0</v>
      </c>
      <c r="F82" s="25" t="s">
        <v>35</v>
      </c>
      <c r="G82" s="64">
        <f>$G$13</f>
        <v>0</v>
      </c>
      <c r="H82" s="65">
        <v>4300</v>
      </c>
      <c r="I82" s="57">
        <f t="shared" si="8"/>
        <v>0</v>
      </c>
      <c r="J82" s="119">
        <f>INT(SUM(E82,I82:I84))</f>
        <v>0</v>
      </c>
    </row>
    <row r="83" spans="1:10" ht="18" customHeight="1" x14ac:dyDescent="0.15">
      <c r="A83" s="105"/>
      <c r="B83" s="108"/>
      <c r="C83" s="111"/>
      <c r="D83" s="114"/>
      <c r="E83" s="117"/>
      <c r="F83" s="26" t="s">
        <v>21</v>
      </c>
      <c r="G83" s="86">
        <f>$G$14</f>
        <v>0</v>
      </c>
      <c r="H83" s="66">
        <v>15300</v>
      </c>
      <c r="I83" s="67">
        <f t="shared" si="8"/>
        <v>0</v>
      </c>
      <c r="J83" s="120"/>
    </row>
    <row r="84" spans="1:10" ht="18" customHeight="1" x14ac:dyDescent="0.15">
      <c r="A84" s="106"/>
      <c r="B84" s="109"/>
      <c r="C84" s="112"/>
      <c r="D84" s="115"/>
      <c r="E84" s="118"/>
      <c r="F84" s="22" t="s">
        <v>20</v>
      </c>
      <c r="G84" s="68">
        <f>$G$8</f>
        <v>0</v>
      </c>
      <c r="H84" s="58">
        <v>21400</v>
      </c>
      <c r="I84" s="59">
        <f t="shared" si="8"/>
        <v>0</v>
      </c>
      <c r="J84" s="121"/>
    </row>
    <row r="85" spans="1:10" ht="18" customHeight="1" x14ac:dyDescent="0.15">
      <c r="A85" s="105" t="s">
        <v>4</v>
      </c>
      <c r="B85" s="107">
        <f>$B$7</f>
        <v>0</v>
      </c>
      <c r="C85" s="110">
        <v>1000</v>
      </c>
      <c r="D85" s="113">
        <v>0.85</v>
      </c>
      <c r="E85" s="116">
        <f t="shared" ref="E85" si="10">ROUNDDOWN(B85*C85*D85,0)</f>
        <v>0</v>
      </c>
      <c r="F85" s="23" t="s">
        <v>35</v>
      </c>
      <c r="G85" s="64">
        <f>$G$13</f>
        <v>0</v>
      </c>
      <c r="H85" s="8">
        <v>5200</v>
      </c>
      <c r="I85" s="61">
        <f t="shared" si="8"/>
        <v>0</v>
      </c>
      <c r="J85" s="119">
        <f>INT(SUM(E85,I85:I87))</f>
        <v>0</v>
      </c>
    </row>
    <row r="86" spans="1:10" ht="18" customHeight="1" x14ac:dyDescent="0.15">
      <c r="A86" s="105"/>
      <c r="B86" s="108"/>
      <c r="C86" s="111"/>
      <c r="D86" s="114"/>
      <c r="E86" s="117"/>
      <c r="F86" s="27" t="s">
        <v>21</v>
      </c>
      <c r="G86" s="86">
        <f>$G$14</f>
        <v>0</v>
      </c>
      <c r="H86" s="9">
        <v>15900</v>
      </c>
      <c r="I86" s="67">
        <f t="shared" si="8"/>
        <v>0</v>
      </c>
      <c r="J86" s="120"/>
    </row>
    <row r="87" spans="1:10" ht="18" customHeight="1" x14ac:dyDescent="0.15">
      <c r="A87" s="105"/>
      <c r="B87" s="109"/>
      <c r="C87" s="112"/>
      <c r="D87" s="115"/>
      <c r="E87" s="118"/>
      <c r="F87" s="24" t="s">
        <v>20</v>
      </c>
      <c r="G87" s="69">
        <f>$G$8</f>
        <v>0</v>
      </c>
      <c r="H87" s="63">
        <v>24900</v>
      </c>
      <c r="I87" s="54">
        <f t="shared" si="8"/>
        <v>0</v>
      </c>
      <c r="J87" s="121"/>
    </row>
    <row r="88" spans="1:10" ht="18" customHeight="1" x14ac:dyDescent="0.15">
      <c r="A88" s="104" t="s">
        <v>5</v>
      </c>
      <c r="B88" s="107">
        <f>$B$7</f>
        <v>0</v>
      </c>
      <c r="C88" s="110">
        <v>1000</v>
      </c>
      <c r="D88" s="113">
        <v>0.85</v>
      </c>
      <c r="E88" s="116">
        <f t="shared" ref="E88" si="11">ROUNDDOWN(B88*C88*D88,0)</f>
        <v>0</v>
      </c>
      <c r="F88" s="21" t="s">
        <v>35</v>
      </c>
      <c r="G88" s="64">
        <f>$G$13</f>
        <v>0</v>
      </c>
      <c r="H88" s="56">
        <v>3600</v>
      </c>
      <c r="I88" s="57">
        <f t="shared" si="8"/>
        <v>0</v>
      </c>
      <c r="J88" s="119">
        <f>INT(SUM(E88,I88:I90))</f>
        <v>0</v>
      </c>
    </row>
    <row r="89" spans="1:10" ht="18" customHeight="1" x14ac:dyDescent="0.15">
      <c r="A89" s="105"/>
      <c r="B89" s="108"/>
      <c r="C89" s="111"/>
      <c r="D89" s="114"/>
      <c r="E89" s="117"/>
      <c r="F89" s="27" t="s">
        <v>21</v>
      </c>
      <c r="G89" s="86">
        <f>$G$14</f>
        <v>0</v>
      </c>
      <c r="H89" s="9">
        <v>8200</v>
      </c>
      <c r="I89" s="67">
        <f t="shared" si="8"/>
        <v>0</v>
      </c>
      <c r="J89" s="120"/>
    </row>
    <row r="90" spans="1:10" ht="18" customHeight="1" x14ac:dyDescent="0.15">
      <c r="A90" s="106"/>
      <c r="B90" s="109"/>
      <c r="C90" s="112"/>
      <c r="D90" s="115"/>
      <c r="E90" s="118"/>
      <c r="F90" s="22" t="s">
        <v>20</v>
      </c>
      <c r="G90" s="69">
        <f>$G$8</f>
        <v>0</v>
      </c>
      <c r="H90" s="58">
        <v>18200</v>
      </c>
      <c r="I90" s="59">
        <f t="shared" si="8"/>
        <v>0</v>
      </c>
      <c r="J90" s="121"/>
    </row>
    <row r="91" spans="1:10" ht="18" customHeight="1" x14ac:dyDescent="0.15">
      <c r="A91" s="97" t="s">
        <v>6</v>
      </c>
      <c r="B91" s="89"/>
      <c r="C91" s="91"/>
      <c r="D91" s="93"/>
      <c r="E91" s="95"/>
      <c r="F91" s="34"/>
      <c r="G91" s="72"/>
      <c r="H91" s="73"/>
      <c r="I91" s="74"/>
      <c r="J91" s="143"/>
    </row>
    <row r="92" spans="1:10" ht="18" customHeight="1" x14ac:dyDescent="0.15">
      <c r="A92" s="97"/>
      <c r="B92" s="90"/>
      <c r="C92" s="92"/>
      <c r="D92" s="94"/>
      <c r="E92" s="96"/>
      <c r="F92" s="35"/>
      <c r="G92" s="75"/>
      <c r="H92" s="76"/>
      <c r="I92" s="77"/>
      <c r="J92" s="144"/>
    </row>
    <row r="93" spans="1:10" ht="18" customHeight="1" x14ac:dyDescent="0.15">
      <c r="A93" s="87" t="s">
        <v>7</v>
      </c>
      <c r="B93" s="89"/>
      <c r="C93" s="91"/>
      <c r="D93" s="93"/>
      <c r="E93" s="95"/>
      <c r="F93" s="36"/>
      <c r="G93" s="72"/>
      <c r="H93" s="78"/>
      <c r="I93" s="79"/>
      <c r="J93" s="143"/>
    </row>
    <row r="94" spans="1:10" ht="18" customHeight="1" x14ac:dyDescent="0.15">
      <c r="A94" s="88"/>
      <c r="B94" s="90"/>
      <c r="C94" s="92"/>
      <c r="D94" s="94"/>
      <c r="E94" s="96"/>
      <c r="F94" s="37"/>
      <c r="G94" s="75"/>
      <c r="H94" s="80"/>
      <c r="I94" s="81"/>
      <c r="J94" s="144"/>
    </row>
    <row r="95" spans="1:10" ht="18" customHeight="1" x14ac:dyDescent="0.15">
      <c r="A95" s="97" t="s">
        <v>8</v>
      </c>
      <c r="B95" s="89"/>
      <c r="C95" s="91"/>
      <c r="D95" s="93"/>
      <c r="E95" s="95"/>
      <c r="F95" s="34"/>
      <c r="G95" s="72"/>
      <c r="H95" s="73"/>
      <c r="I95" s="74"/>
      <c r="J95" s="143"/>
    </row>
    <row r="96" spans="1:10" ht="18" customHeight="1" x14ac:dyDescent="0.15">
      <c r="A96" s="97"/>
      <c r="B96" s="90"/>
      <c r="C96" s="92"/>
      <c r="D96" s="94"/>
      <c r="E96" s="96"/>
      <c r="F96" s="35"/>
      <c r="G96" s="75"/>
      <c r="H96" s="76"/>
      <c r="I96" s="77"/>
      <c r="J96" s="144"/>
    </row>
    <row r="97" spans="1:10" ht="18" customHeight="1" x14ac:dyDescent="0.15">
      <c r="A97" s="87" t="s">
        <v>9</v>
      </c>
      <c r="B97" s="89"/>
      <c r="C97" s="91"/>
      <c r="D97" s="93"/>
      <c r="E97" s="95"/>
      <c r="F97" s="36"/>
      <c r="G97" s="72"/>
      <c r="H97" s="78"/>
      <c r="I97" s="79"/>
      <c r="J97" s="143"/>
    </row>
    <row r="98" spans="1:10" ht="18" customHeight="1" x14ac:dyDescent="0.15">
      <c r="A98" s="88"/>
      <c r="B98" s="90"/>
      <c r="C98" s="92"/>
      <c r="D98" s="94"/>
      <c r="E98" s="96"/>
      <c r="F98" s="37"/>
      <c r="G98" s="75"/>
      <c r="H98" s="80"/>
      <c r="I98" s="81"/>
      <c r="J98" s="144"/>
    </row>
    <row r="99" spans="1:10" ht="18" customHeight="1" x14ac:dyDescent="0.15">
      <c r="A99" s="87" t="s">
        <v>10</v>
      </c>
      <c r="B99" s="89"/>
      <c r="C99" s="91"/>
      <c r="D99" s="93"/>
      <c r="E99" s="95"/>
      <c r="F99" s="36"/>
      <c r="G99" s="72"/>
      <c r="H99" s="78"/>
      <c r="I99" s="79"/>
      <c r="J99" s="143"/>
    </row>
    <row r="100" spans="1:10" ht="18" customHeight="1" x14ac:dyDescent="0.15">
      <c r="A100" s="88"/>
      <c r="B100" s="90"/>
      <c r="C100" s="92"/>
      <c r="D100" s="94"/>
      <c r="E100" s="96"/>
      <c r="F100" s="37"/>
      <c r="G100" s="75"/>
      <c r="H100" s="80"/>
      <c r="I100" s="81"/>
      <c r="J100" s="144"/>
    </row>
    <row r="101" spans="1:10" ht="18" customHeight="1" x14ac:dyDescent="0.15">
      <c r="A101" s="97" t="s">
        <v>11</v>
      </c>
      <c r="B101" s="89"/>
      <c r="C101" s="91"/>
      <c r="D101" s="93"/>
      <c r="E101" s="102"/>
      <c r="F101" s="34"/>
      <c r="G101" s="82"/>
      <c r="H101" s="73"/>
      <c r="I101" s="74"/>
      <c r="J101" s="143"/>
    </row>
    <row r="102" spans="1:10" ht="18" customHeight="1" thickBot="1" x14ac:dyDescent="0.2">
      <c r="A102" s="98"/>
      <c r="B102" s="99"/>
      <c r="C102" s="100"/>
      <c r="D102" s="101"/>
      <c r="E102" s="103"/>
      <c r="F102" s="35"/>
      <c r="G102" s="83"/>
      <c r="H102" s="76"/>
      <c r="I102" s="84"/>
      <c r="J102" s="145"/>
    </row>
    <row r="103" spans="1:10" s="14" customFormat="1" ht="39.950000000000003" customHeight="1" thickBot="1" x14ac:dyDescent="0.2">
      <c r="A103" s="10"/>
      <c r="B103" s="11"/>
      <c r="C103" s="12"/>
      <c r="D103" s="11"/>
      <c r="E103" s="11"/>
      <c r="F103" s="13"/>
      <c r="G103" s="38"/>
      <c r="H103" s="139" t="s">
        <v>42</v>
      </c>
      <c r="I103" s="140"/>
      <c r="J103" s="71">
        <f>SUM(J76:J90)</f>
        <v>0</v>
      </c>
    </row>
    <row r="104" spans="1:10" s="14" customFormat="1" ht="20.100000000000001" customHeight="1" thickBot="1" x14ac:dyDescent="0.2">
      <c r="A104" s="28"/>
      <c r="B104" s="29"/>
      <c r="C104" s="30"/>
      <c r="D104" s="29"/>
      <c r="E104" s="29"/>
      <c r="F104" s="31"/>
      <c r="G104" s="39"/>
      <c r="H104" s="39"/>
      <c r="I104" s="32"/>
      <c r="J104" s="33"/>
    </row>
    <row r="105" spans="1:10" s="14" customFormat="1" ht="39.950000000000003" customHeight="1" thickBot="1" x14ac:dyDescent="0.2">
      <c r="A105" s="28"/>
      <c r="B105" s="29"/>
      <c r="C105" s="30"/>
      <c r="D105" s="29"/>
      <c r="E105" s="29"/>
      <c r="F105" s="31"/>
      <c r="G105" s="39"/>
      <c r="H105" s="146" t="s">
        <v>43</v>
      </c>
      <c r="I105" s="140"/>
      <c r="J105" s="71">
        <f>SUM(J34,J69,J103)</f>
        <v>0</v>
      </c>
    </row>
  </sheetData>
  <mergeCells count="227">
    <mergeCell ref="A9:A10"/>
    <mergeCell ref="B9:B10"/>
    <mergeCell ref="C9:C10"/>
    <mergeCell ref="D9:D10"/>
    <mergeCell ref="E9:E10"/>
    <mergeCell ref="J9:J10"/>
    <mergeCell ref="A1:J1"/>
    <mergeCell ref="A5:A6"/>
    <mergeCell ref="A7:A8"/>
    <mergeCell ref="B7:B8"/>
    <mergeCell ref="C7:C8"/>
    <mergeCell ref="D7:D8"/>
    <mergeCell ref="E7:E8"/>
    <mergeCell ref="J7:J8"/>
    <mergeCell ref="A13:A15"/>
    <mergeCell ref="B13:B15"/>
    <mergeCell ref="C13:C15"/>
    <mergeCell ref="D13:D15"/>
    <mergeCell ref="E13:E15"/>
    <mergeCell ref="J13:J15"/>
    <mergeCell ref="A11:A12"/>
    <mergeCell ref="B11:B12"/>
    <mergeCell ref="C11:C12"/>
    <mergeCell ref="D11:D12"/>
    <mergeCell ref="E11:E12"/>
    <mergeCell ref="J11:J12"/>
    <mergeCell ref="A19:A21"/>
    <mergeCell ref="B19:B21"/>
    <mergeCell ref="C19:C21"/>
    <mergeCell ref="D19:D21"/>
    <mergeCell ref="E19:E21"/>
    <mergeCell ref="J19:J21"/>
    <mergeCell ref="A16:A18"/>
    <mergeCell ref="B16:B18"/>
    <mergeCell ref="C16:C18"/>
    <mergeCell ref="D16:D18"/>
    <mergeCell ref="E16:E18"/>
    <mergeCell ref="J16:J18"/>
    <mergeCell ref="A24:A25"/>
    <mergeCell ref="B24:B25"/>
    <mergeCell ref="C24:C25"/>
    <mergeCell ref="D24:D25"/>
    <mergeCell ref="E24:E25"/>
    <mergeCell ref="J24:J25"/>
    <mergeCell ref="A22:A23"/>
    <mergeCell ref="B22:B23"/>
    <mergeCell ref="C22:C23"/>
    <mergeCell ref="D22:D23"/>
    <mergeCell ref="E22:E23"/>
    <mergeCell ref="J22:J23"/>
    <mergeCell ref="A28:A29"/>
    <mergeCell ref="B28:B29"/>
    <mergeCell ref="C28:C29"/>
    <mergeCell ref="D28:D29"/>
    <mergeCell ref="E28:E29"/>
    <mergeCell ref="J28:J29"/>
    <mergeCell ref="A26:A27"/>
    <mergeCell ref="B26:B27"/>
    <mergeCell ref="C26:C27"/>
    <mergeCell ref="D26:D27"/>
    <mergeCell ref="E26:E27"/>
    <mergeCell ref="J26:J27"/>
    <mergeCell ref="A32:A33"/>
    <mergeCell ref="B32:B33"/>
    <mergeCell ref="C32:C33"/>
    <mergeCell ref="D32:D33"/>
    <mergeCell ref="E32:E33"/>
    <mergeCell ref="J32:J33"/>
    <mergeCell ref="A30:A31"/>
    <mergeCell ref="B30:B31"/>
    <mergeCell ref="C30:C31"/>
    <mergeCell ref="D30:D31"/>
    <mergeCell ref="E30:E31"/>
    <mergeCell ref="J30:J31"/>
    <mergeCell ref="A44:A45"/>
    <mergeCell ref="B44:B45"/>
    <mergeCell ref="C44:C45"/>
    <mergeCell ref="D44:D45"/>
    <mergeCell ref="E44:E45"/>
    <mergeCell ref="J44:J45"/>
    <mergeCell ref="A34:G35"/>
    <mergeCell ref="H34:I34"/>
    <mergeCell ref="A36:J36"/>
    <mergeCell ref="A40:A41"/>
    <mergeCell ref="A42:A43"/>
    <mergeCell ref="B42:B43"/>
    <mergeCell ref="C42:C43"/>
    <mergeCell ref="D42:D43"/>
    <mergeCell ref="E42:E43"/>
    <mergeCell ref="J42:J43"/>
    <mergeCell ref="A48:A50"/>
    <mergeCell ref="B48:B50"/>
    <mergeCell ref="C48:C50"/>
    <mergeCell ref="D48:D50"/>
    <mergeCell ref="E48:E50"/>
    <mergeCell ref="J48:J50"/>
    <mergeCell ref="A46:A47"/>
    <mergeCell ref="B46:B47"/>
    <mergeCell ref="C46:C47"/>
    <mergeCell ref="D46:D47"/>
    <mergeCell ref="E46:E47"/>
    <mergeCell ref="J46:J47"/>
    <mergeCell ref="A54:A56"/>
    <mergeCell ref="B54:B56"/>
    <mergeCell ref="C54:C56"/>
    <mergeCell ref="D54:D56"/>
    <mergeCell ref="E54:E56"/>
    <mergeCell ref="J54:J56"/>
    <mergeCell ref="A51:A53"/>
    <mergeCell ref="B51:B53"/>
    <mergeCell ref="C51:C53"/>
    <mergeCell ref="D51:D53"/>
    <mergeCell ref="E51:E53"/>
    <mergeCell ref="J51:J53"/>
    <mergeCell ref="A59:A60"/>
    <mergeCell ref="B59:B60"/>
    <mergeCell ref="C59:C60"/>
    <mergeCell ref="D59:D60"/>
    <mergeCell ref="E59:E60"/>
    <mergeCell ref="J59:J60"/>
    <mergeCell ref="A57:A58"/>
    <mergeCell ref="B57:B58"/>
    <mergeCell ref="C57:C58"/>
    <mergeCell ref="D57:D58"/>
    <mergeCell ref="E57:E58"/>
    <mergeCell ref="J57:J58"/>
    <mergeCell ref="A63:A64"/>
    <mergeCell ref="B63:B64"/>
    <mergeCell ref="C63:C64"/>
    <mergeCell ref="D63:D64"/>
    <mergeCell ref="E63:E64"/>
    <mergeCell ref="J63:J64"/>
    <mergeCell ref="A61:A62"/>
    <mergeCell ref="B61:B62"/>
    <mergeCell ref="C61:C62"/>
    <mergeCell ref="D61:D62"/>
    <mergeCell ref="E61:E62"/>
    <mergeCell ref="J61:J62"/>
    <mergeCell ref="A67:A68"/>
    <mergeCell ref="B67:B68"/>
    <mergeCell ref="C67:C68"/>
    <mergeCell ref="D67:D68"/>
    <mergeCell ref="E67:E68"/>
    <mergeCell ref="J67:J68"/>
    <mergeCell ref="A65:A66"/>
    <mergeCell ref="B65:B66"/>
    <mergeCell ref="C65:C66"/>
    <mergeCell ref="D65:D66"/>
    <mergeCell ref="E65:E66"/>
    <mergeCell ref="J65:J66"/>
    <mergeCell ref="A78:A79"/>
    <mergeCell ref="B78:B79"/>
    <mergeCell ref="C78:C79"/>
    <mergeCell ref="D78:D79"/>
    <mergeCell ref="E78:E79"/>
    <mergeCell ref="J78:J79"/>
    <mergeCell ref="H69:I69"/>
    <mergeCell ref="A70:J70"/>
    <mergeCell ref="A74:A75"/>
    <mergeCell ref="A76:A77"/>
    <mergeCell ref="B76:B77"/>
    <mergeCell ref="C76:C77"/>
    <mergeCell ref="D76:D77"/>
    <mergeCell ref="E76:E77"/>
    <mergeCell ref="J76:J77"/>
    <mergeCell ref="A82:A84"/>
    <mergeCell ref="B82:B84"/>
    <mergeCell ref="C82:C84"/>
    <mergeCell ref="D82:D84"/>
    <mergeCell ref="E82:E84"/>
    <mergeCell ref="J82:J84"/>
    <mergeCell ref="A80:A81"/>
    <mergeCell ref="B80:B81"/>
    <mergeCell ref="C80:C81"/>
    <mergeCell ref="D80:D81"/>
    <mergeCell ref="E80:E81"/>
    <mergeCell ref="J80:J81"/>
    <mergeCell ref="A88:A90"/>
    <mergeCell ref="B88:B90"/>
    <mergeCell ref="C88:C90"/>
    <mergeCell ref="D88:D90"/>
    <mergeCell ref="E88:E90"/>
    <mergeCell ref="J88:J90"/>
    <mergeCell ref="A85:A87"/>
    <mergeCell ref="B85:B87"/>
    <mergeCell ref="C85:C87"/>
    <mergeCell ref="D85:D87"/>
    <mergeCell ref="E85:E87"/>
    <mergeCell ref="J85:J87"/>
    <mergeCell ref="A93:A94"/>
    <mergeCell ref="B93:B94"/>
    <mergeCell ref="C93:C94"/>
    <mergeCell ref="D93:D94"/>
    <mergeCell ref="E93:E94"/>
    <mergeCell ref="J93:J94"/>
    <mergeCell ref="A91:A92"/>
    <mergeCell ref="B91:B92"/>
    <mergeCell ref="C91:C92"/>
    <mergeCell ref="D91:D92"/>
    <mergeCell ref="E91:E92"/>
    <mergeCell ref="J91:J92"/>
    <mergeCell ref="A97:A98"/>
    <mergeCell ref="B97:B98"/>
    <mergeCell ref="C97:C98"/>
    <mergeCell ref="D97:D98"/>
    <mergeCell ref="E97:E98"/>
    <mergeCell ref="J97:J98"/>
    <mergeCell ref="A95:A96"/>
    <mergeCell ref="B95:B96"/>
    <mergeCell ref="C95:C96"/>
    <mergeCell ref="D95:D96"/>
    <mergeCell ref="E95:E96"/>
    <mergeCell ref="J95:J96"/>
    <mergeCell ref="H103:I103"/>
    <mergeCell ref="H105:I105"/>
    <mergeCell ref="A101:A102"/>
    <mergeCell ref="B101:B102"/>
    <mergeCell ref="C101:C102"/>
    <mergeCell ref="D101:D102"/>
    <mergeCell ref="E101:E102"/>
    <mergeCell ref="J101:J102"/>
    <mergeCell ref="A99:A100"/>
    <mergeCell ref="B99:B100"/>
    <mergeCell ref="C99:C100"/>
    <mergeCell ref="D99:D100"/>
    <mergeCell ref="E99:E100"/>
    <mergeCell ref="J99:J100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73" fitToHeight="0" orientation="landscape" horizontalDpi="300" verticalDpi="300" r:id="rId1"/>
  <headerFooter>
    <oddHeader xml:space="preserve">&amp;R（別添様式２）
</oddHeader>
  </headerFooter>
  <rowBreaks count="2" manualBreakCount="2">
    <brk id="35" max="16383" man="1"/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入札(中野雨水)</vt:lpstr>
      <vt:lpstr>'入札(中野雨水)'!Print_Area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2019-11-29T07:26:13Z</cp:lastPrinted>
  <dcterms:created xsi:type="dcterms:W3CDTF">2019-10-29T23:33:43Z</dcterms:created>
  <dcterms:modified xsi:type="dcterms:W3CDTF">2019-11-30T00:45:52Z</dcterms:modified>
</cp:coreProperties>
</file>