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hon02f04om\02_契約課物品契約係\02 公告及び契約関係データ\31年度(年度末公告～2月公告早期含む）\♪191210(電力・牛)\07 上谷刈浄化センター電力需給\入札説明書作業用\"/>
    </mc:Choice>
  </mc:AlternateContent>
  <bookViews>
    <workbookView xWindow="360" yWindow="90" windowWidth="28035" windowHeight="12555"/>
  </bookViews>
  <sheets>
    <sheet name="入札(上谷刈)" sheetId="16" r:id="rId1"/>
  </sheets>
  <definedNames>
    <definedName name="_xlnm.Print_Area" localSheetId="0">'入札(上谷刈)'!$A$1:$J$60</definedName>
  </definedNames>
  <calcPr calcId="162913"/>
</workbook>
</file>

<file path=xl/calcChain.xml><?xml version="1.0" encoding="utf-8"?>
<calcChain xmlns="http://schemas.openxmlformats.org/spreadsheetml/2006/main">
  <c r="G51" i="16" l="1"/>
  <c r="I51" i="16" s="1"/>
  <c r="B51" i="16"/>
  <c r="E51" i="16" s="1"/>
  <c r="G50" i="16"/>
  <c r="I50" i="16" s="1"/>
  <c r="B50" i="16"/>
  <c r="E50" i="16" s="1"/>
  <c r="G49" i="16"/>
  <c r="I49" i="16" s="1"/>
  <c r="B49" i="16"/>
  <c r="E49" i="16" s="1"/>
  <c r="G48" i="16"/>
  <c r="I48" i="16" s="1"/>
  <c r="B48" i="16"/>
  <c r="E48" i="16" s="1"/>
  <c r="G47" i="16"/>
  <c r="I47" i="16" s="1"/>
  <c r="B47" i="16"/>
  <c r="E47" i="16" s="1"/>
  <c r="G46" i="16"/>
  <c r="I46" i="16" s="1"/>
  <c r="B46" i="16"/>
  <c r="E46" i="16" s="1"/>
  <c r="G38" i="16"/>
  <c r="I38" i="16" s="1"/>
  <c r="B38" i="16"/>
  <c r="E38" i="16" s="1"/>
  <c r="G37" i="16"/>
  <c r="I37" i="16" s="1"/>
  <c r="B37" i="16"/>
  <c r="E37" i="16" s="1"/>
  <c r="G36" i="16"/>
  <c r="I36" i="16" s="1"/>
  <c r="B36" i="16"/>
  <c r="E36" i="16" s="1"/>
  <c r="G35" i="16"/>
  <c r="I35" i="16" s="1"/>
  <c r="B35" i="16"/>
  <c r="E35" i="16" s="1"/>
  <c r="G34" i="16"/>
  <c r="I34" i="16" s="1"/>
  <c r="B34" i="16"/>
  <c r="E34" i="16" s="1"/>
  <c r="G33" i="16"/>
  <c r="I33" i="16" s="1"/>
  <c r="B33" i="16"/>
  <c r="E33" i="16" s="1"/>
  <c r="G32" i="16"/>
  <c r="I32" i="16" s="1"/>
  <c r="B32" i="16"/>
  <c r="E32" i="16" s="1"/>
  <c r="G31" i="16"/>
  <c r="I31" i="16" s="1"/>
  <c r="B31" i="16"/>
  <c r="E31" i="16" s="1"/>
  <c r="G30" i="16"/>
  <c r="I30" i="16" s="1"/>
  <c r="B30" i="16"/>
  <c r="E30" i="16" s="1"/>
  <c r="G29" i="16"/>
  <c r="I29" i="16" s="1"/>
  <c r="B29" i="16"/>
  <c r="E29" i="16" s="1"/>
  <c r="G28" i="16"/>
  <c r="I28" i="16" s="1"/>
  <c r="B28" i="16"/>
  <c r="E28" i="16" s="1"/>
  <c r="G27" i="16"/>
  <c r="I27" i="16" s="1"/>
  <c r="E27" i="16"/>
  <c r="B27" i="16"/>
  <c r="G18" i="16"/>
  <c r="I18" i="16" s="1"/>
  <c r="B18" i="16"/>
  <c r="E18" i="16" s="1"/>
  <c r="G17" i="16"/>
  <c r="I17" i="16" s="1"/>
  <c r="B17" i="16"/>
  <c r="E17" i="16" s="1"/>
  <c r="G16" i="16"/>
  <c r="I16" i="16" s="1"/>
  <c r="B16" i="16"/>
  <c r="E16" i="16" s="1"/>
  <c r="G15" i="16"/>
  <c r="I15" i="16" s="1"/>
  <c r="B15" i="16"/>
  <c r="E15" i="16" s="1"/>
  <c r="G14" i="16"/>
  <c r="I14" i="16" s="1"/>
  <c r="B14" i="16"/>
  <c r="E14" i="16" s="1"/>
  <c r="G13" i="16"/>
  <c r="I13" i="16" s="1"/>
  <c r="B13" i="16"/>
  <c r="E13" i="16" s="1"/>
  <c r="G12" i="16"/>
  <c r="I12" i="16" s="1"/>
  <c r="B12" i="16"/>
  <c r="E12" i="16" s="1"/>
  <c r="G11" i="16"/>
  <c r="I11" i="16" s="1"/>
  <c r="B11" i="16"/>
  <c r="E11" i="16" s="1"/>
  <c r="I10" i="16"/>
  <c r="B10" i="16"/>
  <c r="E10" i="16" s="1"/>
  <c r="G9" i="16"/>
  <c r="I9" i="16" s="1"/>
  <c r="B9" i="16"/>
  <c r="E9" i="16" s="1"/>
  <c r="G8" i="16"/>
  <c r="I8" i="16" s="1"/>
  <c r="B8" i="16"/>
  <c r="E8" i="16" s="1"/>
  <c r="I7" i="16"/>
  <c r="E7" i="16"/>
  <c r="J49" i="16" l="1"/>
  <c r="J30" i="16"/>
  <c r="J7" i="16"/>
  <c r="J51" i="16"/>
  <c r="J33" i="16"/>
  <c r="J36" i="16"/>
  <c r="J46" i="16"/>
  <c r="J34" i="16"/>
  <c r="J37" i="16"/>
  <c r="J48" i="16"/>
  <c r="J50" i="16"/>
  <c r="J47" i="16"/>
  <c r="J29" i="16"/>
  <c r="J32" i="16"/>
  <c r="J28" i="16"/>
  <c r="J38" i="16"/>
  <c r="J9" i="16"/>
  <c r="J18" i="16"/>
  <c r="J8" i="16"/>
  <c r="J14" i="16"/>
  <c r="J17" i="16"/>
  <c r="J13" i="16"/>
  <c r="J10" i="16"/>
  <c r="J12" i="16"/>
  <c r="J16" i="16"/>
  <c r="J11" i="16"/>
  <c r="J15" i="16"/>
  <c r="J27" i="16"/>
  <c r="J31" i="16"/>
  <c r="J35" i="16"/>
  <c r="J58" i="16" l="1"/>
  <c r="J19" i="16"/>
  <c r="J39" i="16"/>
  <c r="J60" i="16" l="1"/>
</calcChain>
</file>

<file path=xl/sharedStrings.xml><?xml version="1.0" encoding="utf-8"?>
<sst xmlns="http://schemas.openxmlformats.org/spreadsheetml/2006/main" count="137" uniqueCount="43">
  <si>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</si>
  <si>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</si>
  <si>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</si>
  <si>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</si>
  <si>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</si>
  <si>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</si>
  <si>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</si>
  <si>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</si>
  <si>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</si>
  <si>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</si>
  <si>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</si>
  <si>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</si>
  <si>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</si>
  <si>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</si>
  <si>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</si>
  <si>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</si>
  <si>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</si>
  <si>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</si>
  <si>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</si>
  <si>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</si>
  <si>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</si>
  <si>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</si>
  <si>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</si>
  <si>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</si>
  <si>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</si>
  <si>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</si>
  <si>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</si>
  <si>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</si>
  <si>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</si>
  <si>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</si>
  <si>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</si>
  <si>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</si>
  <si>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</si>
  <si>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入　札　金　額　積　算　内　訳　書　( 1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</si>
  <si>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</si>
  <si>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( 2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</si>
  <si>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( 3 / 3 )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</si>
  <si>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Ⅰ　令和2年度合計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</si>
  <si>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Ⅱ　令和3年度合計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</si>
  <si>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Ⅲ　令和4年度合計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</si>
  <si>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契約希望金額
（Ⅰ + Ⅱ + Ⅲ）</t>
    <rPh sb="0" eb="2">
      <t>ケイヤク</t>
    </rPh>
    <rPh sb="2" eb="4">
      <t>キボウ</t>
    </rPh>
    <rPh sb="4" eb="6">
      <t>キンガク</t>
    </rPh>
    <phoneticPr fontId="3"/>
  </si>
  <si>
    <t>仙台市上谷刈浄化センター電力需給</t>
    <rPh sb="0" eb="3">
      <t>センダイシ</t>
    </rPh>
    <rPh sb="12" eb="14">
      <t>デンリョク</t>
    </rPh>
    <rPh sb="14" eb="16">
      <t>ジュキュウ</t>
    </rPh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</si>
  <si>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電力量料金単価（E欄）は，夏季，その他季の各区分ごとに，それぞれ同一料金とすること。
(4) 各月の電気料金合計（H欄）は，小数点以下を切り捨てた金額を記入すること。
(5) 契約希望金額（令和2年度～令和4年度の合計）欄は，入札書の入札金額と一致すること。
(6) この入札金額積算内訳書は3ページあるので，すべて提出すること。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09" eb="111">
      <t>カキ</t>
    </rPh>
    <rPh sb="114" eb="115">
      <t>タ</t>
    </rPh>
    <rPh sb="117" eb="120">
      <t>カククブン</t>
    </rPh>
    <rPh sb="191" eb="192">
      <t>レイ</t>
    </rPh>
    <rPh sb="192" eb="193">
      <t>ワ</t>
    </rPh>
    <rPh sb="194" eb="195">
      <t>ネン</t>
    </rPh>
    <rPh sb="195" eb="196">
      <t>ド</t>
    </rPh>
    <rPh sb="197" eb="198">
      <t>レイ</t>
    </rPh>
    <rPh sb="198" eb="199">
      <t>ワ</t>
    </rPh>
    <rPh sb="200" eb="201">
      <t>ネン</t>
    </rPh>
    <rPh sb="201" eb="202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</si>
</sst>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9847407452621"/>
      </patternFill>
    </fill>
  </fills>
  <borders count="49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/>
      <right style="hair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hair">
        <color auto="1"/>
      </right>
      <top style="dotted">
        <color auto="1"/>
      </top>
      <bottom style="dotted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right" vertical="center"/>
    </xf>
    <xf numFmtId="40" fontId="2" fillId="0" borderId="11" xfId="1" applyNumberFormat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15" xfId="0" applyFont="1" applyBorder="1">
      <alignment vertical="center"/>
    </xf>
    <xf numFmtId="0" fontId="4" fillId="2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11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38" fontId="2" fillId="2" borderId="23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26" xfId="1" applyNumberFormat="1" applyFont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40" fontId="2" fillId="2" borderId="12" xfId="1" applyNumberFormat="1" applyFont="1" applyFill="1" applyBorder="1" applyAlignment="1">
      <alignment vertical="center"/>
    </xf>
    <xf numFmtId="40" fontId="7" fillId="0" borderId="13" xfId="1" applyNumberFormat="1" applyFont="1" applyBorder="1" applyAlignment="1">
      <alignment vertical="center"/>
    </xf>
    <xf numFmtId="40" fontId="7" fillId="0" borderId="28" xfId="1" applyNumberFormat="1" applyFont="1" applyBorder="1" applyAlignment="1">
      <alignment vertical="center"/>
    </xf>
    <xf numFmtId="38" fontId="7" fillId="0" borderId="22" xfId="1" applyFont="1" applyBorder="1" applyAlignment="1">
      <alignment vertical="center"/>
    </xf>
    <xf numFmtId="38" fontId="7" fillId="0" borderId="34" xfId="1" applyFont="1" applyBorder="1" applyAlignment="1">
      <alignment vertical="center"/>
    </xf>
    <xf numFmtId="38" fontId="7" fillId="0" borderId="27" xfId="1" applyFont="1" applyBorder="1" applyAlignment="1">
      <alignment vertical="center"/>
    </xf>
    <xf numFmtId="0" fontId="4" fillId="2" borderId="22" xfId="0" applyFont="1" applyFill="1" applyBorder="1" applyAlignment="1">
      <alignment horizontal="right" vertical="center"/>
    </xf>
    <xf numFmtId="38" fontId="7" fillId="0" borderId="35" xfId="1" applyFont="1" applyBorder="1" applyAlignment="1">
      <alignment vertical="center"/>
    </xf>
    <xf numFmtId="0" fontId="4" fillId="2" borderId="34" xfId="0" applyFont="1" applyFill="1" applyBorder="1" applyAlignment="1">
      <alignment horizontal="right" vertical="center"/>
    </xf>
    <xf numFmtId="40" fontId="7" fillId="0" borderId="31" xfId="1" applyNumberFormat="1" applyFont="1" applyBorder="1" applyAlignment="1">
      <alignment vertical="center"/>
    </xf>
    <xf numFmtId="38" fontId="2" fillId="2" borderId="36" xfId="1" applyFont="1" applyFill="1" applyBorder="1" applyAlignment="1">
      <alignment vertical="center"/>
    </xf>
    <xf numFmtId="40" fontId="2" fillId="2" borderId="37" xfId="1" applyNumberFormat="1" applyFont="1" applyFill="1" applyBorder="1" applyAlignment="1">
      <alignment vertical="center"/>
    </xf>
    <xf numFmtId="40" fontId="7" fillId="0" borderId="38" xfId="1" applyNumberFormat="1" applyFont="1" applyBorder="1" applyAlignment="1">
      <alignment vertical="center"/>
    </xf>
    <xf numFmtId="0" fontId="4" fillId="2" borderId="39" xfId="0" applyFont="1" applyFill="1" applyBorder="1" applyAlignment="1">
      <alignment horizontal="center" vertical="center"/>
    </xf>
    <xf numFmtId="40" fontId="7" fillId="0" borderId="32" xfId="1" applyNumberFormat="1" applyFont="1" applyBorder="1" applyAlignment="1">
      <alignment vertical="center"/>
    </xf>
    <xf numFmtId="38" fontId="2" fillId="2" borderId="40" xfId="1" applyFont="1" applyFill="1" applyBorder="1">
      <alignment vertical="center"/>
    </xf>
    <xf numFmtId="40" fontId="7" fillId="0" borderId="38" xfId="1" applyNumberFormat="1" applyFont="1" applyBorder="1">
      <alignment vertical="center"/>
    </xf>
    <xf numFmtId="0" fontId="4" fillId="2" borderId="27" xfId="0" applyFont="1" applyFill="1" applyBorder="1" applyAlignment="1">
      <alignment horizontal="right" vertical="center"/>
    </xf>
    <xf numFmtId="40" fontId="7" fillId="0" borderId="21" xfId="1" applyNumberFormat="1" applyFont="1" applyBorder="1" applyAlignment="1">
      <alignment vertical="center"/>
    </xf>
    <xf numFmtId="38" fontId="2" fillId="2" borderId="41" xfId="1" applyFont="1" applyFill="1" applyBorder="1" applyAlignment="1">
      <alignment vertical="center"/>
    </xf>
    <xf numFmtId="40" fontId="2" fillId="2" borderId="42" xfId="1" applyNumberFormat="1" applyFont="1" applyFill="1" applyBorder="1" applyAlignment="1">
      <alignment vertical="center"/>
    </xf>
    <xf numFmtId="40" fontId="7" fillId="0" borderId="43" xfId="1" applyNumberFormat="1" applyFont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40" fontId="7" fillId="0" borderId="41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43" xfId="1" applyNumberFormat="1" applyFont="1" applyBorder="1">
      <alignment vertical="center"/>
    </xf>
    <xf numFmtId="0" fontId="4" fillId="2" borderId="45" xfId="0" applyFont="1" applyFill="1" applyBorder="1" applyAlignment="1">
      <alignment horizontal="center" vertical="center"/>
    </xf>
    <xf numFmtId="40" fontId="7" fillId="0" borderId="41" xfId="1" applyNumberFormat="1" applyFont="1" applyBorder="1" applyAlignment="1">
      <alignment horizontal="right" vertical="center"/>
    </xf>
    <xf numFmtId="38" fontId="2" fillId="2" borderId="46" xfId="1" applyFont="1" applyFill="1" applyBorder="1">
      <alignment vertical="center"/>
    </xf>
    <xf numFmtId="40" fontId="7" fillId="0" borderId="47" xfId="1" applyNumberFormat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40" fontId="7" fillId="0" borderId="8" xfId="1" applyNumberFormat="1" applyFont="1" applyBorder="1" applyAlignment="1">
      <alignment horizontal="right" vertical="center"/>
    </xf>
    <xf numFmtId="40" fontId="7" fillId="0" borderId="28" xfId="1" applyNumberFormat="1" applyFont="1" applyBorder="1">
      <alignment vertical="center"/>
    </xf>
    <xf numFmtId="0" fontId="4" fillId="3" borderId="27" xfId="0" applyFont="1" applyFill="1" applyBorder="1" applyAlignment="1">
      <alignment horizontal="right" vertical="center"/>
    </xf>
    <xf numFmtId="38" fontId="2" fillId="3" borderId="48" xfId="1" applyFont="1" applyFill="1" applyBorder="1" applyAlignment="1">
      <alignment vertical="center"/>
    </xf>
    <xf numFmtId="40" fontId="2" fillId="3" borderId="42" xfId="1" applyNumberFormat="1" applyFont="1" applyFill="1" applyBorder="1" applyAlignment="1">
      <alignment vertical="center"/>
    </xf>
    <xf numFmtId="0" fontId="4" fillId="3" borderId="45" xfId="0" applyFont="1" applyFill="1" applyBorder="1" applyAlignment="1">
      <alignment horizontal="center" vertical="center"/>
    </xf>
    <xf numFmtId="38" fontId="2" fillId="3" borderId="46" xfId="1" applyFont="1" applyFill="1" applyBorder="1">
      <alignment vertical="center"/>
    </xf>
    <xf numFmtId="38" fontId="2" fillId="3" borderId="41" xfId="1" applyFont="1" applyFill="1" applyBorder="1" applyAlignment="1">
      <alignment vertical="center"/>
    </xf>
    <xf numFmtId="0" fontId="4" fillId="3" borderId="21" xfId="0" applyFont="1" applyFill="1" applyBorder="1" applyAlignment="1">
      <alignment horizontal="center" vertical="center"/>
    </xf>
    <xf numFmtId="38" fontId="2" fillId="3" borderId="44" xfId="1" applyFont="1" applyFill="1" applyBorder="1">
      <alignment vertical="center"/>
    </xf>
    <xf numFmtId="0" fontId="4" fillId="3" borderId="22" xfId="0" applyFont="1" applyFill="1" applyBorder="1" applyAlignment="1">
      <alignment horizontal="right" vertical="center"/>
    </xf>
    <xf numFmtId="40" fontId="7" fillId="3" borderId="21" xfId="1" applyNumberFormat="1" applyFont="1" applyFill="1" applyBorder="1" applyAlignment="1">
      <alignment vertical="center"/>
    </xf>
    <xf numFmtId="40" fontId="7" fillId="3" borderId="43" xfId="1" applyNumberFormat="1" applyFont="1" applyFill="1" applyBorder="1" applyAlignment="1">
      <alignment vertical="center"/>
    </xf>
    <xf numFmtId="40" fontId="7" fillId="3" borderId="41" xfId="1" applyNumberFormat="1" applyFont="1" applyFill="1" applyBorder="1" applyAlignment="1">
      <alignment vertical="center"/>
    </xf>
    <xf numFmtId="40" fontId="7" fillId="3" borderId="43" xfId="1" applyNumberFormat="1" applyFont="1" applyFill="1" applyBorder="1">
      <alignment vertical="center"/>
    </xf>
    <xf numFmtId="38" fontId="7" fillId="3" borderId="27" xfId="1" applyFont="1" applyFill="1" applyBorder="1" applyAlignment="1">
      <alignment vertical="center"/>
    </xf>
    <xf numFmtId="40" fontId="7" fillId="3" borderId="41" xfId="1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1" xfId="0" applyFont="1" applyBorder="1" applyAlignment="1">
      <alignment wrapText="1"/>
    </xf>
    <xf numFmtId="0" fontId="2" fillId="0" borderId="0" xfId="0" applyFont="1" applyBorder="1" applyAlignment="1">
      <alignment wrapText="1"/>
    </xf>
    <xf numFmtId="40" fontId="4" fillId="0" borderId="29" xfId="1" applyNumberFormat="1" applyFont="1" applyFill="1" applyBorder="1" applyAlignment="1">
      <alignment horizontal="center" vertical="center"/>
    </xf>
    <xf numFmtId="40" fontId="4" fillId="0" borderId="30" xfId="1" applyNumberFormat="1" applyFont="1" applyFill="1" applyBorder="1" applyAlignment="1">
      <alignment horizontal="center" vertical="center"/>
    </xf>
    <xf numFmtId="40" fontId="4" fillId="0" borderId="29" xfId="1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view="pageLayout" zoomScaleNormal="70" zoomScaleSheetLayoutView="70" workbookViewId="0">
      <selection activeCell="G3" sqref="G3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30" customHeight="1" x14ac:dyDescent="0.15">
      <c r="A2" s="33" t="s">
        <v>17</v>
      </c>
      <c r="B2" s="34" t="s">
        <v>41</v>
      </c>
    </row>
    <row r="3" spans="1:10" ht="30" customHeight="1" x14ac:dyDescent="0.15">
      <c r="A3" s="2"/>
      <c r="G3" s="2" t="s">
        <v>34</v>
      </c>
      <c r="H3" s="16"/>
      <c r="I3" s="16"/>
      <c r="J3" s="16"/>
    </row>
    <row r="4" spans="1:10" ht="20.100000000000001" customHeight="1" x14ac:dyDescent="0.15">
      <c r="A4" s="2"/>
    </row>
    <row r="5" spans="1:10" ht="39.950000000000003" customHeight="1" x14ac:dyDescent="0.15">
      <c r="A5" s="88" t="s">
        <v>31</v>
      </c>
      <c r="B5" s="26" t="s">
        <v>23</v>
      </c>
      <c r="C5" s="27" t="s">
        <v>12</v>
      </c>
      <c r="D5" s="28" t="s">
        <v>25</v>
      </c>
      <c r="E5" s="29" t="s">
        <v>26</v>
      </c>
      <c r="F5" s="26" t="s">
        <v>32</v>
      </c>
      <c r="G5" s="27" t="s">
        <v>24</v>
      </c>
      <c r="H5" s="31" t="s">
        <v>27</v>
      </c>
      <c r="I5" s="29" t="s">
        <v>22</v>
      </c>
      <c r="J5" s="32" t="s">
        <v>28</v>
      </c>
    </row>
    <row r="6" spans="1:10" ht="20.100000000000001" customHeight="1" x14ac:dyDescent="0.15">
      <c r="A6" s="89"/>
      <c r="B6" s="14" t="s">
        <v>13</v>
      </c>
      <c r="C6" s="3" t="s">
        <v>14</v>
      </c>
      <c r="D6" s="4" t="s">
        <v>15</v>
      </c>
      <c r="E6" s="5" t="s">
        <v>16</v>
      </c>
      <c r="F6" s="30"/>
      <c r="G6" s="13" t="s">
        <v>20</v>
      </c>
      <c r="H6" s="6" t="s">
        <v>21</v>
      </c>
      <c r="I6" s="5" t="s">
        <v>29</v>
      </c>
      <c r="J6" s="7" t="s">
        <v>30</v>
      </c>
    </row>
    <row r="7" spans="1:10" ht="39.950000000000003" customHeight="1" x14ac:dyDescent="0.15">
      <c r="A7" s="48" t="s">
        <v>0</v>
      </c>
      <c r="B7" s="49"/>
      <c r="C7" s="50">
        <v>248</v>
      </c>
      <c r="D7" s="51">
        <v>0.85</v>
      </c>
      <c r="E7" s="52">
        <f>ROUNDDOWN(B7*C7*D7,2)</f>
        <v>0</v>
      </c>
      <c r="F7" s="53" t="s">
        <v>18</v>
      </c>
      <c r="G7" s="54"/>
      <c r="H7" s="55">
        <v>121000</v>
      </c>
      <c r="I7" s="56">
        <f>ROUNDDOWN(G7*H7,2)</f>
        <v>0</v>
      </c>
      <c r="J7" s="44">
        <f>INT(SUM(E7,I7))</f>
        <v>0</v>
      </c>
    </row>
    <row r="8" spans="1:10" ht="39.950000000000003" customHeight="1" x14ac:dyDescent="0.15">
      <c r="A8" s="57" t="s">
        <v>1</v>
      </c>
      <c r="B8" s="58">
        <f t="shared" ref="B8:B18" si="0">$B$7</f>
        <v>0</v>
      </c>
      <c r="C8" s="59">
        <v>248</v>
      </c>
      <c r="D8" s="60">
        <v>0.85</v>
      </c>
      <c r="E8" s="61">
        <f>ROUNDDOWN(B8*C8*D8,2)</f>
        <v>0</v>
      </c>
      <c r="F8" s="62" t="s">
        <v>18</v>
      </c>
      <c r="G8" s="63">
        <f>$G$7</f>
        <v>0</v>
      </c>
      <c r="H8" s="64">
        <v>122000</v>
      </c>
      <c r="I8" s="65">
        <f t="shared" ref="I8:I18" si="1">ROUNDDOWN(G8*H8,2)</f>
        <v>0</v>
      </c>
      <c r="J8" s="45">
        <f t="shared" ref="J8:J18" si="2">INT(SUM(E8,I8))</f>
        <v>0</v>
      </c>
    </row>
    <row r="9" spans="1:10" ht="39.950000000000003" customHeight="1" x14ac:dyDescent="0.15">
      <c r="A9" s="57" t="s">
        <v>2</v>
      </c>
      <c r="B9" s="58">
        <f t="shared" si="0"/>
        <v>0</v>
      </c>
      <c r="C9" s="59">
        <v>248</v>
      </c>
      <c r="D9" s="60">
        <v>0.85</v>
      </c>
      <c r="E9" s="61">
        <f>ROUNDDOWN(B9*C9*D9,2)</f>
        <v>0</v>
      </c>
      <c r="F9" s="62" t="s">
        <v>18</v>
      </c>
      <c r="G9" s="63">
        <f>$G$7</f>
        <v>0</v>
      </c>
      <c r="H9" s="64">
        <v>118000</v>
      </c>
      <c r="I9" s="65">
        <f t="shared" si="1"/>
        <v>0</v>
      </c>
      <c r="J9" s="45">
        <f t="shared" si="2"/>
        <v>0</v>
      </c>
    </row>
    <row r="10" spans="1:10" ht="39.950000000000003" customHeight="1" x14ac:dyDescent="0.15">
      <c r="A10" s="57" t="s">
        <v>3</v>
      </c>
      <c r="B10" s="58">
        <f t="shared" si="0"/>
        <v>0</v>
      </c>
      <c r="C10" s="59">
        <v>248</v>
      </c>
      <c r="D10" s="60">
        <v>0.85</v>
      </c>
      <c r="E10" s="61">
        <f t="shared" ref="E10:E12" si="3">ROUNDDOWN(B10*C10*D10,0)</f>
        <v>0</v>
      </c>
      <c r="F10" s="66" t="s">
        <v>19</v>
      </c>
      <c r="G10" s="67"/>
      <c r="H10" s="68">
        <v>122000</v>
      </c>
      <c r="I10" s="65">
        <f t="shared" si="1"/>
        <v>0</v>
      </c>
      <c r="J10" s="45">
        <f t="shared" si="2"/>
        <v>0</v>
      </c>
    </row>
    <row r="11" spans="1:10" ht="39.950000000000003" customHeight="1" x14ac:dyDescent="0.15">
      <c r="A11" s="57" t="s">
        <v>4</v>
      </c>
      <c r="B11" s="58">
        <f t="shared" si="0"/>
        <v>0</v>
      </c>
      <c r="C11" s="59">
        <v>248</v>
      </c>
      <c r="D11" s="60">
        <v>0.85</v>
      </c>
      <c r="E11" s="61">
        <f t="shared" si="3"/>
        <v>0</v>
      </c>
      <c r="F11" s="66" t="s">
        <v>19</v>
      </c>
      <c r="G11" s="67">
        <f>$G$10</f>
        <v>0</v>
      </c>
      <c r="H11" s="64">
        <v>128000</v>
      </c>
      <c r="I11" s="65">
        <f t="shared" si="1"/>
        <v>0</v>
      </c>
      <c r="J11" s="45">
        <f t="shared" si="2"/>
        <v>0</v>
      </c>
    </row>
    <row r="12" spans="1:10" ht="39.950000000000003" customHeight="1" x14ac:dyDescent="0.15">
      <c r="A12" s="57" t="s">
        <v>5</v>
      </c>
      <c r="B12" s="58">
        <f t="shared" si="0"/>
        <v>0</v>
      </c>
      <c r="C12" s="59">
        <v>248</v>
      </c>
      <c r="D12" s="60">
        <v>0.85</v>
      </c>
      <c r="E12" s="61">
        <f t="shared" si="3"/>
        <v>0</v>
      </c>
      <c r="F12" s="66" t="s">
        <v>19</v>
      </c>
      <c r="G12" s="67">
        <f>$G$10</f>
        <v>0</v>
      </c>
      <c r="H12" s="64">
        <v>120000</v>
      </c>
      <c r="I12" s="65">
        <f t="shared" si="1"/>
        <v>0</v>
      </c>
      <c r="J12" s="45">
        <f t="shared" si="2"/>
        <v>0</v>
      </c>
    </row>
    <row r="13" spans="1:10" ht="39.950000000000003" customHeight="1" x14ac:dyDescent="0.15">
      <c r="A13" s="57" t="s">
        <v>6</v>
      </c>
      <c r="B13" s="58">
        <f t="shared" si="0"/>
        <v>0</v>
      </c>
      <c r="C13" s="59">
        <v>248</v>
      </c>
      <c r="D13" s="60">
        <v>0.85</v>
      </c>
      <c r="E13" s="61">
        <f t="shared" ref="E13:E18" si="4">ROUNDDOWN(B13*C13*D13,2)</f>
        <v>0</v>
      </c>
      <c r="F13" s="62" t="s">
        <v>18</v>
      </c>
      <c r="G13" s="63">
        <f t="shared" ref="G13:G18" si="5">$G$7</f>
        <v>0</v>
      </c>
      <c r="H13" s="64">
        <v>127000</v>
      </c>
      <c r="I13" s="65">
        <f t="shared" si="1"/>
        <v>0</v>
      </c>
      <c r="J13" s="45">
        <f t="shared" si="2"/>
        <v>0</v>
      </c>
    </row>
    <row r="14" spans="1:10" ht="39.950000000000003" customHeight="1" x14ac:dyDescent="0.15">
      <c r="A14" s="57" t="s">
        <v>7</v>
      </c>
      <c r="B14" s="58">
        <f t="shared" si="0"/>
        <v>0</v>
      </c>
      <c r="C14" s="59">
        <v>248</v>
      </c>
      <c r="D14" s="60">
        <v>0.85</v>
      </c>
      <c r="E14" s="61">
        <f t="shared" si="4"/>
        <v>0</v>
      </c>
      <c r="F14" s="62" t="s">
        <v>18</v>
      </c>
      <c r="G14" s="63">
        <f t="shared" si="5"/>
        <v>0</v>
      </c>
      <c r="H14" s="64">
        <v>116000</v>
      </c>
      <c r="I14" s="65">
        <f t="shared" si="1"/>
        <v>0</v>
      </c>
      <c r="J14" s="45">
        <f t="shared" si="2"/>
        <v>0</v>
      </c>
    </row>
    <row r="15" spans="1:10" ht="39.950000000000003" customHeight="1" x14ac:dyDescent="0.15">
      <c r="A15" s="57" t="s">
        <v>8</v>
      </c>
      <c r="B15" s="58">
        <f t="shared" si="0"/>
        <v>0</v>
      </c>
      <c r="C15" s="59">
        <v>248</v>
      </c>
      <c r="D15" s="60">
        <v>0.85</v>
      </c>
      <c r="E15" s="61">
        <f t="shared" si="4"/>
        <v>0</v>
      </c>
      <c r="F15" s="62" t="s">
        <v>18</v>
      </c>
      <c r="G15" s="63">
        <f t="shared" si="5"/>
        <v>0</v>
      </c>
      <c r="H15" s="64">
        <v>126000</v>
      </c>
      <c r="I15" s="65">
        <f t="shared" si="1"/>
        <v>0</v>
      </c>
      <c r="J15" s="45">
        <f t="shared" si="2"/>
        <v>0</v>
      </c>
    </row>
    <row r="16" spans="1:10" ht="39.950000000000003" customHeight="1" x14ac:dyDescent="0.15">
      <c r="A16" s="57" t="s">
        <v>9</v>
      </c>
      <c r="B16" s="58">
        <f t="shared" si="0"/>
        <v>0</v>
      </c>
      <c r="C16" s="59">
        <v>248</v>
      </c>
      <c r="D16" s="60">
        <v>0.85</v>
      </c>
      <c r="E16" s="61">
        <f t="shared" si="4"/>
        <v>0</v>
      </c>
      <c r="F16" s="62" t="s">
        <v>18</v>
      </c>
      <c r="G16" s="63">
        <f t="shared" si="5"/>
        <v>0</v>
      </c>
      <c r="H16" s="64">
        <v>128000</v>
      </c>
      <c r="I16" s="65">
        <f t="shared" si="1"/>
        <v>0</v>
      </c>
      <c r="J16" s="45">
        <f t="shared" si="2"/>
        <v>0</v>
      </c>
    </row>
    <row r="17" spans="1:10" ht="39.950000000000003" customHeight="1" x14ac:dyDescent="0.15">
      <c r="A17" s="57" t="s">
        <v>10</v>
      </c>
      <c r="B17" s="58">
        <f t="shared" si="0"/>
        <v>0</v>
      </c>
      <c r="C17" s="59">
        <v>248</v>
      </c>
      <c r="D17" s="60">
        <v>0.85</v>
      </c>
      <c r="E17" s="61">
        <f t="shared" si="4"/>
        <v>0</v>
      </c>
      <c r="F17" s="62" t="s">
        <v>18</v>
      </c>
      <c r="G17" s="63">
        <f t="shared" si="5"/>
        <v>0</v>
      </c>
      <c r="H17" s="64">
        <v>117000</v>
      </c>
      <c r="I17" s="65">
        <f t="shared" si="1"/>
        <v>0</v>
      </c>
      <c r="J17" s="45">
        <f t="shared" si="2"/>
        <v>0</v>
      </c>
    </row>
    <row r="18" spans="1:10" ht="39.950000000000003" customHeight="1" thickBot="1" x14ac:dyDescent="0.2">
      <c r="A18" s="46" t="s">
        <v>11</v>
      </c>
      <c r="B18" s="41">
        <f t="shared" si="0"/>
        <v>0</v>
      </c>
      <c r="C18" s="39">
        <v>248</v>
      </c>
      <c r="D18" s="40">
        <v>0.85</v>
      </c>
      <c r="E18" s="69">
        <f t="shared" si="4"/>
        <v>0</v>
      </c>
      <c r="F18" s="17" t="s">
        <v>18</v>
      </c>
      <c r="G18" s="37">
        <f t="shared" si="5"/>
        <v>0</v>
      </c>
      <c r="H18" s="35">
        <v>127000</v>
      </c>
      <c r="I18" s="36">
        <f t="shared" si="1"/>
        <v>0</v>
      </c>
      <c r="J18" s="47">
        <f t="shared" si="2"/>
        <v>0</v>
      </c>
    </row>
    <row r="19" spans="1:10" s="12" customFormat="1" ht="39.950000000000003" customHeight="1" thickBot="1" x14ac:dyDescent="0.2">
      <c r="A19" s="91" t="s">
        <v>42</v>
      </c>
      <c r="B19" s="91"/>
      <c r="C19" s="91"/>
      <c r="D19" s="91"/>
      <c r="E19" s="91"/>
      <c r="F19" s="91"/>
      <c r="G19" s="91"/>
      <c r="H19" s="93" t="s">
        <v>37</v>
      </c>
      <c r="I19" s="94"/>
      <c r="J19" s="38">
        <f>SUM(J7:J18)</f>
        <v>0</v>
      </c>
    </row>
    <row r="20" spans="1:10" ht="80.099999999999994" customHeight="1" x14ac:dyDescent="0.15">
      <c r="A20" s="92"/>
      <c r="B20" s="92"/>
      <c r="C20" s="92"/>
      <c r="D20" s="92"/>
      <c r="E20" s="92"/>
      <c r="F20" s="92"/>
      <c r="G20" s="92"/>
      <c r="H20" s="15"/>
      <c r="I20" s="15"/>
      <c r="J20" s="15"/>
    </row>
    <row r="21" spans="1:10" ht="39.950000000000003" customHeight="1" x14ac:dyDescent="0.15">
      <c r="A21" s="90" t="s">
        <v>35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30" customHeight="1" x14ac:dyDescent="0.15">
      <c r="A22" s="33" t="s">
        <v>17</v>
      </c>
      <c r="B22" s="34" t="s">
        <v>41</v>
      </c>
    </row>
    <row r="23" spans="1:10" ht="30" customHeight="1" x14ac:dyDescent="0.15">
      <c r="A23" s="2"/>
      <c r="G23" s="2" t="s">
        <v>34</v>
      </c>
      <c r="H23" s="16"/>
      <c r="I23" s="16"/>
      <c r="J23" s="16"/>
    </row>
    <row r="24" spans="1:10" ht="20.100000000000001" customHeight="1" x14ac:dyDescent="0.15">
      <c r="A24" s="2"/>
    </row>
    <row r="25" spans="1:10" ht="39.950000000000003" customHeight="1" x14ac:dyDescent="0.15">
      <c r="A25" s="88" t="s">
        <v>31</v>
      </c>
      <c r="B25" s="26" t="s">
        <v>23</v>
      </c>
      <c r="C25" s="27" t="s">
        <v>12</v>
      </c>
      <c r="D25" s="28" t="s">
        <v>25</v>
      </c>
      <c r="E25" s="29" t="s">
        <v>26</v>
      </c>
      <c r="F25" s="26" t="s">
        <v>32</v>
      </c>
      <c r="G25" s="27" t="s">
        <v>24</v>
      </c>
      <c r="H25" s="31" t="s">
        <v>27</v>
      </c>
      <c r="I25" s="29" t="s">
        <v>22</v>
      </c>
      <c r="J25" s="32" t="s">
        <v>28</v>
      </c>
    </row>
    <row r="26" spans="1:10" ht="20.100000000000001" customHeight="1" x14ac:dyDescent="0.15">
      <c r="A26" s="89"/>
      <c r="B26" s="14" t="s">
        <v>13</v>
      </c>
      <c r="C26" s="3" t="s">
        <v>14</v>
      </c>
      <c r="D26" s="4" t="s">
        <v>15</v>
      </c>
      <c r="E26" s="5" t="s">
        <v>16</v>
      </c>
      <c r="F26" s="30"/>
      <c r="G26" s="13" t="s">
        <v>20</v>
      </c>
      <c r="H26" s="6" t="s">
        <v>21</v>
      </c>
      <c r="I26" s="5" t="s">
        <v>29</v>
      </c>
      <c r="J26" s="7" t="s">
        <v>30</v>
      </c>
    </row>
    <row r="27" spans="1:10" ht="39.950000000000003" customHeight="1" x14ac:dyDescent="0.15">
      <c r="A27" s="48" t="s">
        <v>0</v>
      </c>
      <c r="B27" s="49">
        <f t="shared" ref="B27:B38" si="6">$B$7</f>
        <v>0</v>
      </c>
      <c r="C27" s="50">
        <v>248</v>
      </c>
      <c r="D27" s="51">
        <v>0.85</v>
      </c>
      <c r="E27" s="52">
        <f>ROUNDDOWN(B27*C27*D27,2)</f>
        <v>0</v>
      </c>
      <c r="F27" s="53" t="s">
        <v>18</v>
      </c>
      <c r="G27" s="54">
        <f>$G$7</f>
        <v>0</v>
      </c>
      <c r="H27" s="55">
        <v>121000</v>
      </c>
      <c r="I27" s="56">
        <f>ROUNDDOWN(G27*H27,2)</f>
        <v>0</v>
      </c>
      <c r="J27" s="44">
        <f>INT(SUM(E27,I27))</f>
        <v>0</v>
      </c>
    </row>
    <row r="28" spans="1:10" ht="39.950000000000003" customHeight="1" x14ac:dyDescent="0.15">
      <c r="A28" s="57" t="s">
        <v>1</v>
      </c>
      <c r="B28" s="58">
        <f t="shared" si="6"/>
        <v>0</v>
      </c>
      <c r="C28" s="59">
        <v>248</v>
      </c>
      <c r="D28" s="60">
        <v>0.85</v>
      </c>
      <c r="E28" s="61">
        <f>ROUNDDOWN(B28*C28*D28,2)</f>
        <v>0</v>
      </c>
      <c r="F28" s="62" t="s">
        <v>18</v>
      </c>
      <c r="G28" s="63">
        <f>$G$7</f>
        <v>0</v>
      </c>
      <c r="H28" s="64">
        <v>122000</v>
      </c>
      <c r="I28" s="65">
        <f t="shared" ref="I28:I38" si="7">ROUNDDOWN(G28*H28,2)</f>
        <v>0</v>
      </c>
      <c r="J28" s="45">
        <f t="shared" ref="J28:J38" si="8">INT(SUM(E28,I28))</f>
        <v>0</v>
      </c>
    </row>
    <row r="29" spans="1:10" ht="39.950000000000003" customHeight="1" x14ac:dyDescent="0.15">
      <c r="A29" s="57" t="s">
        <v>2</v>
      </c>
      <c r="B29" s="58">
        <f t="shared" si="6"/>
        <v>0</v>
      </c>
      <c r="C29" s="59">
        <v>248</v>
      </c>
      <c r="D29" s="60">
        <v>0.85</v>
      </c>
      <c r="E29" s="61">
        <f>ROUNDDOWN(B29*C29*D29,2)</f>
        <v>0</v>
      </c>
      <c r="F29" s="62" t="s">
        <v>18</v>
      </c>
      <c r="G29" s="63">
        <f>$G$7</f>
        <v>0</v>
      </c>
      <c r="H29" s="64">
        <v>118000</v>
      </c>
      <c r="I29" s="65">
        <f t="shared" si="7"/>
        <v>0</v>
      </c>
      <c r="J29" s="45">
        <f t="shared" si="8"/>
        <v>0</v>
      </c>
    </row>
    <row r="30" spans="1:10" ht="39.950000000000003" customHeight="1" x14ac:dyDescent="0.15">
      <c r="A30" s="57" t="s">
        <v>3</v>
      </c>
      <c r="B30" s="58">
        <f t="shared" si="6"/>
        <v>0</v>
      </c>
      <c r="C30" s="59">
        <v>248</v>
      </c>
      <c r="D30" s="60">
        <v>0.85</v>
      </c>
      <c r="E30" s="61">
        <f t="shared" ref="E30:E32" si="9">ROUNDDOWN(B30*C30*D30,0)</f>
        <v>0</v>
      </c>
      <c r="F30" s="66" t="s">
        <v>19</v>
      </c>
      <c r="G30" s="67">
        <f>$G$10</f>
        <v>0</v>
      </c>
      <c r="H30" s="68">
        <v>122000</v>
      </c>
      <c r="I30" s="65">
        <f t="shared" si="7"/>
        <v>0</v>
      </c>
      <c r="J30" s="45">
        <f t="shared" si="8"/>
        <v>0</v>
      </c>
    </row>
    <row r="31" spans="1:10" ht="39.950000000000003" customHeight="1" x14ac:dyDescent="0.15">
      <c r="A31" s="57" t="s">
        <v>4</v>
      </c>
      <c r="B31" s="58">
        <f t="shared" si="6"/>
        <v>0</v>
      </c>
      <c r="C31" s="59">
        <v>248</v>
      </c>
      <c r="D31" s="60">
        <v>0.85</v>
      </c>
      <c r="E31" s="61">
        <f t="shared" si="9"/>
        <v>0</v>
      </c>
      <c r="F31" s="66" t="s">
        <v>19</v>
      </c>
      <c r="G31" s="67">
        <f>$G$10</f>
        <v>0</v>
      </c>
      <c r="H31" s="64">
        <v>128000</v>
      </c>
      <c r="I31" s="65">
        <f t="shared" si="7"/>
        <v>0</v>
      </c>
      <c r="J31" s="45">
        <f t="shared" si="8"/>
        <v>0</v>
      </c>
    </row>
    <row r="32" spans="1:10" ht="39.950000000000003" customHeight="1" x14ac:dyDescent="0.15">
      <c r="A32" s="57" t="s">
        <v>5</v>
      </c>
      <c r="B32" s="58">
        <f t="shared" si="6"/>
        <v>0</v>
      </c>
      <c r="C32" s="59">
        <v>248</v>
      </c>
      <c r="D32" s="60">
        <v>0.85</v>
      </c>
      <c r="E32" s="61">
        <f t="shared" si="9"/>
        <v>0</v>
      </c>
      <c r="F32" s="66" t="s">
        <v>19</v>
      </c>
      <c r="G32" s="67">
        <f>$G$10</f>
        <v>0</v>
      </c>
      <c r="H32" s="64">
        <v>120000</v>
      </c>
      <c r="I32" s="65">
        <f t="shared" si="7"/>
        <v>0</v>
      </c>
      <c r="J32" s="45">
        <f t="shared" si="8"/>
        <v>0</v>
      </c>
    </row>
    <row r="33" spans="1:10" ht="39.950000000000003" customHeight="1" x14ac:dyDescent="0.15">
      <c r="A33" s="57" t="s">
        <v>6</v>
      </c>
      <c r="B33" s="58">
        <f t="shared" si="6"/>
        <v>0</v>
      </c>
      <c r="C33" s="59">
        <v>248</v>
      </c>
      <c r="D33" s="60">
        <v>0.85</v>
      </c>
      <c r="E33" s="61">
        <f t="shared" ref="E33:E38" si="10">ROUNDDOWN(B33*C33*D33,2)</f>
        <v>0</v>
      </c>
      <c r="F33" s="62" t="s">
        <v>18</v>
      </c>
      <c r="G33" s="63">
        <f t="shared" ref="G33:G38" si="11">$G$7</f>
        <v>0</v>
      </c>
      <c r="H33" s="64">
        <v>127000</v>
      </c>
      <c r="I33" s="65">
        <f t="shared" si="7"/>
        <v>0</v>
      </c>
      <c r="J33" s="45">
        <f t="shared" si="8"/>
        <v>0</v>
      </c>
    </row>
    <row r="34" spans="1:10" ht="39.950000000000003" customHeight="1" x14ac:dyDescent="0.15">
      <c r="A34" s="57" t="s">
        <v>7</v>
      </c>
      <c r="B34" s="58">
        <f t="shared" si="6"/>
        <v>0</v>
      </c>
      <c r="C34" s="59">
        <v>248</v>
      </c>
      <c r="D34" s="60">
        <v>0.85</v>
      </c>
      <c r="E34" s="61">
        <f t="shared" si="10"/>
        <v>0</v>
      </c>
      <c r="F34" s="62" t="s">
        <v>18</v>
      </c>
      <c r="G34" s="63">
        <f t="shared" si="11"/>
        <v>0</v>
      </c>
      <c r="H34" s="64">
        <v>116000</v>
      </c>
      <c r="I34" s="65">
        <f t="shared" si="7"/>
        <v>0</v>
      </c>
      <c r="J34" s="45">
        <f t="shared" si="8"/>
        <v>0</v>
      </c>
    </row>
    <row r="35" spans="1:10" ht="39.950000000000003" customHeight="1" x14ac:dyDescent="0.15">
      <c r="A35" s="57" t="s">
        <v>8</v>
      </c>
      <c r="B35" s="58">
        <f t="shared" si="6"/>
        <v>0</v>
      </c>
      <c r="C35" s="59">
        <v>248</v>
      </c>
      <c r="D35" s="60">
        <v>0.85</v>
      </c>
      <c r="E35" s="61">
        <f t="shared" si="10"/>
        <v>0</v>
      </c>
      <c r="F35" s="62" t="s">
        <v>18</v>
      </c>
      <c r="G35" s="63">
        <f t="shared" si="11"/>
        <v>0</v>
      </c>
      <c r="H35" s="64">
        <v>126000</v>
      </c>
      <c r="I35" s="65">
        <f t="shared" si="7"/>
        <v>0</v>
      </c>
      <c r="J35" s="45">
        <f t="shared" si="8"/>
        <v>0</v>
      </c>
    </row>
    <row r="36" spans="1:10" ht="39.950000000000003" customHeight="1" x14ac:dyDescent="0.15">
      <c r="A36" s="57" t="s">
        <v>9</v>
      </c>
      <c r="B36" s="58">
        <f t="shared" si="6"/>
        <v>0</v>
      </c>
      <c r="C36" s="59">
        <v>248</v>
      </c>
      <c r="D36" s="60">
        <v>0.85</v>
      </c>
      <c r="E36" s="61">
        <f t="shared" si="10"/>
        <v>0</v>
      </c>
      <c r="F36" s="62" t="s">
        <v>18</v>
      </c>
      <c r="G36" s="63">
        <f t="shared" si="11"/>
        <v>0</v>
      </c>
      <c r="H36" s="64">
        <v>128000</v>
      </c>
      <c r="I36" s="65">
        <f t="shared" si="7"/>
        <v>0</v>
      </c>
      <c r="J36" s="45">
        <f t="shared" si="8"/>
        <v>0</v>
      </c>
    </row>
    <row r="37" spans="1:10" ht="39.950000000000003" customHeight="1" x14ac:dyDescent="0.15">
      <c r="A37" s="57" t="s">
        <v>10</v>
      </c>
      <c r="B37" s="58">
        <f t="shared" si="6"/>
        <v>0</v>
      </c>
      <c r="C37" s="59">
        <v>248</v>
      </c>
      <c r="D37" s="60">
        <v>0.85</v>
      </c>
      <c r="E37" s="61">
        <f t="shared" si="10"/>
        <v>0</v>
      </c>
      <c r="F37" s="62" t="s">
        <v>18</v>
      </c>
      <c r="G37" s="63">
        <f t="shared" si="11"/>
        <v>0</v>
      </c>
      <c r="H37" s="64">
        <v>117000</v>
      </c>
      <c r="I37" s="65">
        <f t="shared" si="7"/>
        <v>0</v>
      </c>
      <c r="J37" s="45">
        <f t="shared" si="8"/>
        <v>0</v>
      </c>
    </row>
    <row r="38" spans="1:10" ht="39.950000000000003" customHeight="1" thickBot="1" x14ac:dyDescent="0.2">
      <c r="A38" s="46" t="s">
        <v>11</v>
      </c>
      <c r="B38" s="41">
        <f t="shared" si="6"/>
        <v>0</v>
      </c>
      <c r="C38" s="39">
        <v>248</v>
      </c>
      <c r="D38" s="40">
        <v>0.85</v>
      </c>
      <c r="E38" s="69">
        <f t="shared" si="10"/>
        <v>0</v>
      </c>
      <c r="F38" s="17" t="s">
        <v>18</v>
      </c>
      <c r="G38" s="37">
        <f t="shared" si="11"/>
        <v>0</v>
      </c>
      <c r="H38" s="35">
        <v>127000</v>
      </c>
      <c r="I38" s="36">
        <f t="shared" si="7"/>
        <v>0</v>
      </c>
      <c r="J38" s="47">
        <f t="shared" si="8"/>
        <v>0</v>
      </c>
    </row>
    <row r="39" spans="1:10" s="12" customFormat="1" ht="39.950000000000003" customHeight="1" thickBot="1" x14ac:dyDescent="0.2">
      <c r="A39" s="8"/>
      <c r="B39" s="9"/>
      <c r="C39" s="10"/>
      <c r="D39" s="9"/>
      <c r="E39" s="9"/>
      <c r="F39" s="11"/>
      <c r="G39" s="24"/>
      <c r="H39" s="93" t="s">
        <v>38</v>
      </c>
      <c r="I39" s="94"/>
      <c r="J39" s="38">
        <f>SUM(J27:J38)</f>
        <v>0</v>
      </c>
    </row>
    <row r="40" spans="1:10" ht="39.950000000000003" customHeight="1" x14ac:dyDescent="0.15">
      <c r="A40" s="90" t="s">
        <v>36</v>
      </c>
      <c r="B40" s="90"/>
      <c r="C40" s="90"/>
      <c r="D40" s="90"/>
      <c r="E40" s="90"/>
      <c r="F40" s="90"/>
      <c r="G40" s="90"/>
      <c r="H40" s="90"/>
      <c r="I40" s="90"/>
      <c r="J40" s="90"/>
    </row>
    <row r="41" spans="1:10" ht="30" customHeight="1" x14ac:dyDescent="0.15">
      <c r="A41" s="33" t="s">
        <v>17</v>
      </c>
      <c r="B41" s="34" t="s">
        <v>41</v>
      </c>
    </row>
    <row r="42" spans="1:10" ht="30" customHeight="1" x14ac:dyDescent="0.15">
      <c r="A42" s="2"/>
      <c r="G42" s="2" t="s">
        <v>34</v>
      </c>
      <c r="H42" s="16"/>
      <c r="I42" s="16"/>
      <c r="J42" s="16"/>
    </row>
    <row r="43" spans="1:10" ht="20.100000000000001" customHeight="1" x14ac:dyDescent="0.15">
      <c r="A43" s="2"/>
    </row>
    <row r="44" spans="1:10" ht="39.950000000000003" customHeight="1" x14ac:dyDescent="0.15">
      <c r="A44" s="88" t="s">
        <v>31</v>
      </c>
      <c r="B44" s="26" t="s">
        <v>23</v>
      </c>
      <c r="C44" s="27" t="s">
        <v>12</v>
      </c>
      <c r="D44" s="28" t="s">
        <v>25</v>
      </c>
      <c r="E44" s="29" t="s">
        <v>26</v>
      </c>
      <c r="F44" s="26" t="s">
        <v>32</v>
      </c>
      <c r="G44" s="27" t="s">
        <v>24</v>
      </c>
      <c r="H44" s="31" t="s">
        <v>27</v>
      </c>
      <c r="I44" s="29" t="s">
        <v>22</v>
      </c>
      <c r="J44" s="32" t="s">
        <v>28</v>
      </c>
    </row>
    <row r="45" spans="1:10" ht="20.100000000000001" customHeight="1" x14ac:dyDescent="0.15">
      <c r="A45" s="89"/>
      <c r="B45" s="14" t="s">
        <v>13</v>
      </c>
      <c r="C45" s="3" t="s">
        <v>14</v>
      </c>
      <c r="D45" s="4" t="s">
        <v>15</v>
      </c>
      <c r="E45" s="5" t="s">
        <v>16</v>
      </c>
      <c r="F45" s="30"/>
      <c r="G45" s="13" t="s">
        <v>20</v>
      </c>
      <c r="H45" s="6" t="s">
        <v>21</v>
      </c>
      <c r="I45" s="5" t="s">
        <v>29</v>
      </c>
      <c r="J45" s="7" t="s">
        <v>30</v>
      </c>
    </row>
    <row r="46" spans="1:10" ht="39.950000000000003" customHeight="1" x14ac:dyDescent="0.15">
      <c r="A46" s="48" t="s">
        <v>0</v>
      </c>
      <c r="B46" s="49">
        <f t="shared" ref="B46:B51" si="12">$B$7</f>
        <v>0</v>
      </c>
      <c r="C46" s="50">
        <v>248</v>
      </c>
      <c r="D46" s="51">
        <v>0.85</v>
      </c>
      <c r="E46" s="52">
        <f>ROUNDDOWN(B46*C46*D46,2)</f>
        <v>0</v>
      </c>
      <c r="F46" s="53" t="s">
        <v>18</v>
      </c>
      <c r="G46" s="54">
        <f>$G$7</f>
        <v>0</v>
      </c>
      <c r="H46" s="55">
        <v>121000</v>
      </c>
      <c r="I46" s="56">
        <f>ROUNDDOWN(G46*H46,2)</f>
        <v>0</v>
      </c>
      <c r="J46" s="44">
        <f>INT(SUM(E46,I46))</f>
        <v>0</v>
      </c>
    </row>
    <row r="47" spans="1:10" ht="39.950000000000003" customHeight="1" x14ac:dyDescent="0.15">
      <c r="A47" s="57" t="s">
        <v>1</v>
      </c>
      <c r="B47" s="58">
        <f t="shared" si="12"/>
        <v>0</v>
      </c>
      <c r="C47" s="59">
        <v>248</v>
      </c>
      <c r="D47" s="60">
        <v>0.85</v>
      </c>
      <c r="E47" s="61">
        <f>ROUNDDOWN(B47*C47*D47,2)</f>
        <v>0</v>
      </c>
      <c r="F47" s="62" t="s">
        <v>18</v>
      </c>
      <c r="G47" s="63">
        <f>$G$7</f>
        <v>0</v>
      </c>
      <c r="H47" s="64">
        <v>122000</v>
      </c>
      <c r="I47" s="65">
        <f t="shared" ref="I47:I51" si="13">ROUNDDOWN(G47*H47,2)</f>
        <v>0</v>
      </c>
      <c r="J47" s="45">
        <f t="shared" ref="J47:J51" si="14">INT(SUM(E47,I47))</f>
        <v>0</v>
      </c>
    </row>
    <row r="48" spans="1:10" ht="39.950000000000003" customHeight="1" x14ac:dyDescent="0.15">
      <c r="A48" s="57" t="s">
        <v>2</v>
      </c>
      <c r="B48" s="58">
        <f t="shared" si="12"/>
        <v>0</v>
      </c>
      <c r="C48" s="59">
        <v>248</v>
      </c>
      <c r="D48" s="60">
        <v>0.85</v>
      </c>
      <c r="E48" s="61">
        <f>ROUNDDOWN(B48*C48*D48,2)</f>
        <v>0</v>
      </c>
      <c r="F48" s="62" t="s">
        <v>18</v>
      </c>
      <c r="G48" s="63">
        <f>$G$7</f>
        <v>0</v>
      </c>
      <c r="H48" s="64">
        <v>118000</v>
      </c>
      <c r="I48" s="65">
        <f t="shared" si="13"/>
        <v>0</v>
      </c>
      <c r="J48" s="45">
        <f t="shared" si="14"/>
        <v>0</v>
      </c>
    </row>
    <row r="49" spans="1:10" ht="39.950000000000003" customHeight="1" x14ac:dyDescent="0.15">
      <c r="A49" s="57" t="s">
        <v>3</v>
      </c>
      <c r="B49" s="58">
        <f t="shared" si="12"/>
        <v>0</v>
      </c>
      <c r="C49" s="59">
        <v>248</v>
      </c>
      <c r="D49" s="60">
        <v>0.85</v>
      </c>
      <c r="E49" s="61">
        <f t="shared" ref="E49:E51" si="15">ROUNDDOWN(B49*C49*D49,0)</f>
        <v>0</v>
      </c>
      <c r="F49" s="66" t="s">
        <v>19</v>
      </c>
      <c r="G49" s="67">
        <f>$G$10</f>
        <v>0</v>
      </c>
      <c r="H49" s="68">
        <v>122000</v>
      </c>
      <c r="I49" s="65">
        <f t="shared" si="13"/>
        <v>0</v>
      </c>
      <c r="J49" s="45">
        <f t="shared" si="14"/>
        <v>0</v>
      </c>
    </row>
    <row r="50" spans="1:10" ht="39.950000000000003" customHeight="1" x14ac:dyDescent="0.15">
      <c r="A50" s="57" t="s">
        <v>4</v>
      </c>
      <c r="B50" s="58">
        <f t="shared" si="12"/>
        <v>0</v>
      </c>
      <c r="C50" s="59">
        <v>248</v>
      </c>
      <c r="D50" s="60">
        <v>0.85</v>
      </c>
      <c r="E50" s="61">
        <f t="shared" si="15"/>
        <v>0</v>
      </c>
      <c r="F50" s="66" t="s">
        <v>19</v>
      </c>
      <c r="G50" s="67">
        <f>$G$10</f>
        <v>0</v>
      </c>
      <c r="H50" s="64">
        <v>128000</v>
      </c>
      <c r="I50" s="65">
        <f t="shared" si="13"/>
        <v>0</v>
      </c>
      <c r="J50" s="45">
        <f t="shared" si="14"/>
        <v>0</v>
      </c>
    </row>
    <row r="51" spans="1:10" ht="39.950000000000003" customHeight="1" x14ac:dyDescent="0.15">
      <c r="A51" s="57" t="s">
        <v>5</v>
      </c>
      <c r="B51" s="41">
        <f t="shared" si="12"/>
        <v>0</v>
      </c>
      <c r="C51" s="39">
        <v>248</v>
      </c>
      <c r="D51" s="40">
        <v>0.85</v>
      </c>
      <c r="E51" s="42">
        <f t="shared" si="15"/>
        <v>0</v>
      </c>
      <c r="F51" s="70" t="s">
        <v>19</v>
      </c>
      <c r="G51" s="71">
        <f>$G$10</f>
        <v>0</v>
      </c>
      <c r="H51" s="64">
        <v>120000</v>
      </c>
      <c r="I51" s="72">
        <f t="shared" si="13"/>
        <v>0</v>
      </c>
      <c r="J51" s="43">
        <f t="shared" si="14"/>
        <v>0</v>
      </c>
    </row>
    <row r="52" spans="1:10" ht="39.950000000000003" customHeight="1" x14ac:dyDescent="0.15">
      <c r="A52" s="73" t="s">
        <v>6</v>
      </c>
      <c r="B52" s="82"/>
      <c r="C52" s="74"/>
      <c r="D52" s="75"/>
      <c r="E52" s="83"/>
      <c r="F52" s="76"/>
      <c r="G52" s="84"/>
      <c r="H52" s="77"/>
      <c r="I52" s="85"/>
      <c r="J52" s="86"/>
    </row>
    <row r="53" spans="1:10" ht="39.950000000000003" customHeight="1" x14ac:dyDescent="0.15">
      <c r="A53" s="73" t="s">
        <v>7</v>
      </c>
      <c r="B53" s="82"/>
      <c r="C53" s="78"/>
      <c r="D53" s="75"/>
      <c r="E53" s="83"/>
      <c r="F53" s="79"/>
      <c r="G53" s="84"/>
      <c r="H53" s="80"/>
      <c r="I53" s="85"/>
      <c r="J53" s="86"/>
    </row>
    <row r="54" spans="1:10" ht="39.950000000000003" customHeight="1" x14ac:dyDescent="0.15">
      <c r="A54" s="73" t="s">
        <v>8</v>
      </c>
      <c r="B54" s="82"/>
      <c r="C54" s="78"/>
      <c r="D54" s="75"/>
      <c r="E54" s="83"/>
      <c r="F54" s="79"/>
      <c r="G54" s="84"/>
      <c r="H54" s="80"/>
      <c r="I54" s="85"/>
      <c r="J54" s="86"/>
    </row>
    <row r="55" spans="1:10" ht="39.950000000000003" customHeight="1" x14ac:dyDescent="0.15">
      <c r="A55" s="73" t="s">
        <v>9</v>
      </c>
      <c r="B55" s="82"/>
      <c r="C55" s="78"/>
      <c r="D55" s="75"/>
      <c r="E55" s="83"/>
      <c r="F55" s="76"/>
      <c r="G55" s="87"/>
      <c r="H55" s="77"/>
      <c r="I55" s="85"/>
      <c r="J55" s="86"/>
    </row>
    <row r="56" spans="1:10" ht="39.950000000000003" customHeight="1" x14ac:dyDescent="0.15">
      <c r="A56" s="73" t="s">
        <v>10</v>
      </c>
      <c r="B56" s="82"/>
      <c r="C56" s="78"/>
      <c r="D56" s="75"/>
      <c r="E56" s="83"/>
      <c r="F56" s="76"/>
      <c r="G56" s="87"/>
      <c r="H56" s="80"/>
      <c r="I56" s="85"/>
      <c r="J56" s="86"/>
    </row>
    <row r="57" spans="1:10" ht="39.950000000000003" customHeight="1" thickBot="1" x14ac:dyDescent="0.2">
      <c r="A57" s="81" t="s">
        <v>11</v>
      </c>
      <c r="B57" s="82"/>
      <c r="C57" s="78"/>
      <c r="D57" s="75"/>
      <c r="E57" s="83"/>
      <c r="F57" s="76"/>
      <c r="G57" s="87"/>
      <c r="H57" s="80"/>
      <c r="I57" s="85"/>
      <c r="J57" s="86"/>
    </row>
    <row r="58" spans="1:10" s="12" customFormat="1" ht="39.950000000000003" customHeight="1" thickBot="1" x14ac:dyDescent="0.2">
      <c r="A58" s="8"/>
      <c r="B58" s="9"/>
      <c r="C58" s="10"/>
      <c r="D58" s="9"/>
      <c r="E58" s="9"/>
      <c r="F58" s="11"/>
      <c r="G58" s="24"/>
      <c r="H58" s="93" t="s">
        <v>39</v>
      </c>
      <c r="I58" s="94"/>
      <c r="J58" s="38">
        <f>SUM(J46:J51)</f>
        <v>0</v>
      </c>
    </row>
    <row r="59" spans="1:10" s="12" customFormat="1" ht="20.100000000000001" customHeight="1" thickBot="1" x14ac:dyDescent="0.2">
      <c r="A59" s="18"/>
      <c r="B59" s="19"/>
      <c r="C59" s="20"/>
      <c r="D59" s="19"/>
      <c r="E59" s="19"/>
      <c r="F59" s="21"/>
      <c r="G59" s="25"/>
      <c r="H59" s="25"/>
      <c r="I59" s="22"/>
      <c r="J59" s="23"/>
    </row>
    <row r="60" spans="1:10" s="12" customFormat="1" ht="39.950000000000003" customHeight="1" thickBot="1" x14ac:dyDescent="0.2">
      <c r="A60" s="18"/>
      <c r="B60" s="19"/>
      <c r="C60" s="20"/>
      <c r="D60" s="19"/>
      <c r="E60" s="19"/>
      <c r="F60" s="21"/>
      <c r="G60" s="25"/>
      <c r="H60" s="95" t="s">
        <v>40</v>
      </c>
      <c r="I60" s="94"/>
      <c r="J60" s="38">
        <f>SUM(J19,J39,J58)</f>
        <v>0</v>
      </c>
    </row>
  </sheetData>
  <mergeCells count="11">
    <mergeCell ref="H39:I39"/>
    <mergeCell ref="A40:J40"/>
    <mergeCell ref="A44:A45"/>
    <mergeCell ref="H58:I58"/>
    <mergeCell ref="H60:I60"/>
    <mergeCell ref="A25:A26"/>
    <mergeCell ref="A1:J1"/>
    <mergeCell ref="A5:A6"/>
    <mergeCell ref="A19:G20"/>
    <mergeCell ref="H19:I19"/>
    <mergeCell ref="A21:J21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 xml:space="preserve">&amp;R（別添様式２）
</oddHeader>
  </headerFooter>
  <rowBreaks count="2" manualBreakCount="2">
    <brk id="20" max="16383" man="1"/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入札(上谷刈)</vt:lpstr>
      <vt:lpstr>'入札(上谷刈)'!Print_Area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2019-12-03T01:13:06Z</cp:lastPrinted>
  <dcterms:created xsi:type="dcterms:W3CDTF">2019-10-29T23:33:43Z</dcterms:created>
  <dcterms:modified xsi:type="dcterms:W3CDTF">2019-12-03T01:13:08Z</dcterms:modified>
</cp:coreProperties>
</file>