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izj03f91kg\02_契約課物品契約係\02 公告及び契約関係データ\R2年度(年度末公告～2月公告早期含む)\200611(八木山動物公園電力）\依頼課データ\"/>
    </mc:Choice>
  </mc:AlternateContent>
  <bookViews>
    <workbookView xWindow="0" yWindow="0" windowWidth="20490" windowHeight="7530"/>
  </bookViews>
  <sheets>
    <sheet name="八木山動物公園" sheetId="1" r:id="rId1"/>
  </sheets>
  <definedNames>
    <definedName name="_xlnm.Print_Area" localSheetId="0">八木山動物公園!$A$1:$J$84</definedName>
  </definedNames>
  <calcPr calcId="162913"/>
</workbook>
</file>

<file path=xl/calcChain.xml><?xml version="1.0" encoding="utf-8"?>
<calcChain xmlns="http://schemas.openxmlformats.org/spreadsheetml/2006/main">
  <c r="G17" i="1" l="1"/>
  <c r="G16" i="1"/>
  <c r="G15" i="1"/>
  <c r="G14" i="1"/>
  <c r="C17" i="1"/>
  <c r="C16" i="1"/>
  <c r="C15" i="1"/>
  <c r="C14" i="1"/>
  <c r="C42" i="1"/>
  <c r="C41" i="1"/>
  <c r="C40" i="1"/>
  <c r="C39" i="1"/>
  <c r="C38" i="1"/>
  <c r="C37" i="1"/>
  <c r="C36" i="1"/>
  <c r="C35" i="1"/>
  <c r="C34" i="1"/>
  <c r="C33" i="1"/>
  <c r="C65" i="1"/>
  <c r="C64" i="1"/>
  <c r="C63" i="1"/>
  <c r="C62" i="1"/>
  <c r="C61" i="1"/>
  <c r="C60" i="1"/>
  <c r="C59" i="1"/>
  <c r="C58" i="1"/>
  <c r="C57" i="1"/>
  <c r="C56" i="1"/>
  <c r="C55" i="1"/>
  <c r="C83" i="1"/>
  <c r="C82" i="1"/>
  <c r="C81" i="1"/>
  <c r="C80" i="1"/>
  <c r="C79" i="1"/>
  <c r="C32" i="1"/>
  <c r="G13" i="1" l="1"/>
  <c r="I13" i="1" s="1"/>
  <c r="C13" i="1"/>
  <c r="F13" i="1" s="1"/>
  <c r="J13" i="1" l="1"/>
  <c r="I12" i="1"/>
  <c r="F12" i="1"/>
  <c r="I14" i="1" l="1"/>
  <c r="F14" i="1"/>
  <c r="J12" i="1"/>
  <c r="G83" i="1"/>
  <c r="I83" i="1" s="1"/>
  <c r="F83" i="1"/>
  <c r="G82" i="1"/>
  <c r="I82" i="1" s="1"/>
  <c r="F82" i="1"/>
  <c r="I81" i="1"/>
  <c r="F81" i="1"/>
  <c r="G80" i="1"/>
  <c r="I80" i="1" s="1"/>
  <c r="F80" i="1"/>
  <c r="G79" i="1"/>
  <c r="I79" i="1" s="1"/>
  <c r="F79" i="1"/>
  <c r="I78" i="1"/>
  <c r="F78" i="1"/>
  <c r="G65" i="1"/>
  <c r="I65" i="1" s="1"/>
  <c r="F65" i="1"/>
  <c r="G64" i="1"/>
  <c r="I64" i="1" s="1"/>
  <c r="F64" i="1"/>
  <c r="G63" i="1"/>
  <c r="I63" i="1" s="1"/>
  <c r="F63" i="1"/>
  <c r="G62" i="1"/>
  <c r="I62" i="1" s="1"/>
  <c r="F62" i="1"/>
  <c r="G61" i="1"/>
  <c r="I61" i="1" s="1"/>
  <c r="F61" i="1"/>
  <c r="G60" i="1"/>
  <c r="I60" i="1" s="1"/>
  <c r="F60" i="1"/>
  <c r="G59" i="1"/>
  <c r="I59" i="1" s="1"/>
  <c r="F59" i="1"/>
  <c r="G58" i="1"/>
  <c r="I58" i="1" s="1"/>
  <c r="F58" i="1"/>
  <c r="I57" i="1"/>
  <c r="F57" i="1"/>
  <c r="G56" i="1"/>
  <c r="I56" i="1" s="1"/>
  <c r="F56" i="1"/>
  <c r="G55" i="1"/>
  <c r="I55" i="1" s="1"/>
  <c r="F55" i="1"/>
  <c r="I54" i="1"/>
  <c r="F54" i="1"/>
  <c r="J81" i="1" l="1"/>
  <c r="J83" i="1"/>
  <c r="J80" i="1"/>
  <c r="J14" i="1"/>
  <c r="J78" i="1"/>
  <c r="J79" i="1"/>
  <c r="J58" i="1"/>
  <c r="J57" i="1"/>
  <c r="J54" i="1"/>
  <c r="J60" i="1"/>
  <c r="J62" i="1"/>
  <c r="J64" i="1"/>
  <c r="J55" i="1"/>
  <c r="J56" i="1"/>
  <c r="I15" i="1"/>
  <c r="F15" i="1"/>
  <c r="J82" i="1"/>
  <c r="J59" i="1"/>
  <c r="J61" i="1"/>
  <c r="J63" i="1"/>
  <c r="J65" i="1"/>
  <c r="G42" i="1"/>
  <c r="G41" i="1"/>
  <c r="G40" i="1"/>
  <c r="G39" i="1"/>
  <c r="G38" i="1"/>
  <c r="G37" i="1"/>
  <c r="G36" i="1"/>
  <c r="G35" i="1"/>
  <c r="G33" i="1"/>
  <c r="G32" i="1"/>
  <c r="J15" i="1" l="1"/>
  <c r="I17" i="1"/>
  <c r="I16" i="1"/>
  <c r="F17" i="1"/>
  <c r="F16" i="1"/>
  <c r="J16" i="1" l="1"/>
  <c r="J17" i="1"/>
  <c r="I35" i="1"/>
  <c r="F37" i="1"/>
  <c r="I37" i="1"/>
  <c r="F38" i="1"/>
  <c r="I38" i="1"/>
  <c r="F39" i="1"/>
  <c r="I39" i="1"/>
  <c r="F40" i="1"/>
  <c r="I40" i="1"/>
  <c r="F41" i="1"/>
  <c r="I41" i="1"/>
  <c r="F42" i="1"/>
  <c r="I42" i="1"/>
  <c r="I36" i="1"/>
  <c r="F36" i="1"/>
  <c r="F35" i="1"/>
  <c r="I34" i="1"/>
  <c r="F34" i="1"/>
  <c r="I33" i="1"/>
  <c r="F33" i="1"/>
  <c r="I32" i="1"/>
  <c r="F32" i="1"/>
  <c r="I31" i="1"/>
  <c r="F31" i="1"/>
  <c r="J38" i="1" l="1"/>
  <c r="J32" i="1"/>
  <c r="J42" i="1"/>
  <c r="J33" i="1"/>
  <c r="J31" i="1"/>
  <c r="J34" i="1"/>
  <c r="J40" i="1"/>
  <c r="J41" i="1"/>
  <c r="J39" i="1"/>
  <c r="J35" i="1"/>
  <c r="J37" i="1"/>
  <c r="J36" i="1"/>
  <c r="J84" i="1" l="1"/>
  <c r="J66" i="1" l="1"/>
  <c r="J43" i="1" l="1"/>
  <c r="J18" i="1" l="1"/>
  <c r="I3" i="1" s="1"/>
</calcChain>
</file>

<file path=xl/sharedStrings.xml><?xml version="1.0" encoding="utf-8"?>
<sst xmlns="http://schemas.openxmlformats.org/spreadsheetml/2006/main" count="191" uniqueCount="54">
  <si>
    <t>契約電力</t>
    <rPh sb="0" eb="2">
      <t>ケイヤク</t>
    </rPh>
    <rPh sb="2" eb="4">
      <t>デンリョク</t>
    </rPh>
    <phoneticPr fontId="2"/>
  </si>
  <si>
    <t>基本料金単価</t>
    <rPh sb="0" eb="2">
      <t>キホン</t>
    </rPh>
    <rPh sb="2" eb="4">
      <t>リョウキン</t>
    </rPh>
    <rPh sb="4" eb="6">
      <t>タンカ</t>
    </rPh>
    <phoneticPr fontId="2"/>
  </si>
  <si>
    <t>予定使用電力量</t>
    <rPh sb="0" eb="2">
      <t>ヨテイ</t>
    </rPh>
    <rPh sb="2" eb="4">
      <t>シヨウ</t>
    </rPh>
    <rPh sb="4" eb="6">
      <t>デンリョク</t>
    </rPh>
    <rPh sb="6" eb="7">
      <t>リョウ</t>
    </rPh>
    <phoneticPr fontId="2"/>
  </si>
  <si>
    <t>電力量料金単価</t>
    <rPh sb="0" eb="2">
      <t>デンリョク</t>
    </rPh>
    <rPh sb="2" eb="3">
      <t>リョウ</t>
    </rPh>
    <rPh sb="3" eb="5">
      <t>リョウキン</t>
    </rPh>
    <rPh sb="5" eb="7">
      <t>タンカ</t>
    </rPh>
    <phoneticPr fontId="2"/>
  </si>
  <si>
    <t>電気料金合計</t>
    <rPh sb="0" eb="2">
      <t>デンキ</t>
    </rPh>
    <rPh sb="2" eb="4">
      <t>リョウキン</t>
    </rPh>
    <rPh sb="4" eb="6">
      <t>ゴウケイ</t>
    </rPh>
    <phoneticPr fontId="2"/>
  </si>
  <si>
    <t>基本料金</t>
    <rPh sb="0" eb="2">
      <t>キホン</t>
    </rPh>
    <rPh sb="2" eb="4">
      <t>リョウキン</t>
    </rPh>
    <phoneticPr fontId="2"/>
  </si>
  <si>
    <t>電力量料金</t>
    <rPh sb="0" eb="2">
      <t>デンリョク</t>
    </rPh>
    <rPh sb="2" eb="3">
      <t>リョウ</t>
    </rPh>
    <rPh sb="3" eb="5">
      <t>リョウキン</t>
    </rPh>
    <phoneticPr fontId="2"/>
  </si>
  <si>
    <t>A</t>
    <phoneticPr fontId="2"/>
  </si>
  <si>
    <t>B</t>
    <phoneticPr fontId="2"/>
  </si>
  <si>
    <t>C</t>
    <phoneticPr fontId="2"/>
  </si>
  <si>
    <t>E</t>
    <phoneticPr fontId="2"/>
  </si>
  <si>
    <t>F</t>
    <phoneticPr fontId="2"/>
  </si>
  <si>
    <t>期別</t>
    <rPh sb="0" eb="1">
      <t>キ</t>
    </rPh>
    <rPh sb="1" eb="2">
      <t>ベツ</t>
    </rPh>
    <phoneticPr fontId="2"/>
  </si>
  <si>
    <t>力率割引</t>
    <rPh sb="0" eb="2">
      <t>リキリツ</t>
    </rPh>
    <rPh sb="2" eb="4">
      <t>ワリビキ</t>
    </rPh>
    <phoneticPr fontId="2"/>
  </si>
  <si>
    <t>D=A×B×C</t>
    <phoneticPr fontId="2"/>
  </si>
  <si>
    <t>G=E×F</t>
    <phoneticPr fontId="2"/>
  </si>
  <si>
    <t>H=D＋G</t>
    <phoneticPr fontId="2"/>
  </si>
  <si>
    <t>契約希望金額</t>
    <rPh sb="0" eb="6">
      <t>ケイヤクキボウキンガク</t>
    </rPh>
    <phoneticPr fontId="2"/>
  </si>
  <si>
    <t>5月</t>
    <phoneticPr fontId="2"/>
  </si>
  <si>
    <t>6月</t>
    <phoneticPr fontId="2"/>
  </si>
  <si>
    <t>件名：仙台市八木山動物公園電力需給</t>
    <rPh sb="0" eb="2">
      <t>ケンメイ</t>
    </rPh>
    <rPh sb="3" eb="6">
      <t>センダイシ</t>
    </rPh>
    <rPh sb="6" eb="9">
      <t>ヤギヤマ</t>
    </rPh>
    <rPh sb="9" eb="11">
      <t>ドウブツ</t>
    </rPh>
    <rPh sb="11" eb="13">
      <t>コウエン</t>
    </rPh>
    <rPh sb="13" eb="15">
      <t>デンリョク</t>
    </rPh>
    <rPh sb="15" eb="17">
      <t>ジュキュウ</t>
    </rPh>
    <phoneticPr fontId="2"/>
  </si>
  <si>
    <t>令和4年度積算書用</t>
    <rPh sb="0" eb="1">
      <t>レイ</t>
    </rPh>
    <rPh sb="1" eb="2">
      <t>ワ</t>
    </rPh>
    <rPh sb="3" eb="5">
      <t>ネンド</t>
    </rPh>
    <rPh sb="5" eb="7">
      <t>セキサン</t>
    </rPh>
    <rPh sb="7" eb="8">
      <t>ショ</t>
    </rPh>
    <rPh sb="8" eb="9">
      <t>ヨウ</t>
    </rPh>
    <phoneticPr fontId="2"/>
  </si>
  <si>
    <t>令和2年度積算書用</t>
    <rPh sb="0" eb="1">
      <t>レイ</t>
    </rPh>
    <rPh sb="1" eb="2">
      <t>ワ</t>
    </rPh>
    <rPh sb="3" eb="5">
      <t>ネンド</t>
    </rPh>
    <rPh sb="5" eb="7">
      <t>セキサン</t>
    </rPh>
    <rPh sb="7" eb="8">
      <t>ショ</t>
    </rPh>
    <rPh sb="8" eb="9">
      <t>ヨウ</t>
    </rPh>
    <phoneticPr fontId="2"/>
  </si>
  <si>
    <t>令和3年度積算書用</t>
    <rPh sb="0" eb="1">
      <t>レイ</t>
    </rPh>
    <rPh sb="1" eb="2">
      <t>ワ</t>
    </rPh>
    <rPh sb="3" eb="5">
      <t>ネンド</t>
    </rPh>
    <rPh sb="5" eb="7">
      <t>セキサン</t>
    </rPh>
    <rPh sb="7" eb="8">
      <t>ショ</t>
    </rPh>
    <rPh sb="8" eb="9">
      <t>ヨウ</t>
    </rPh>
    <phoneticPr fontId="2"/>
  </si>
  <si>
    <t>12ヶ月合計  Ⅱ</t>
    <rPh sb="3" eb="4">
      <t>ゲツ</t>
    </rPh>
    <rPh sb="4" eb="6">
      <t>ゴウケイ</t>
    </rPh>
    <phoneticPr fontId="2"/>
  </si>
  <si>
    <t>12ヶ月合計  Ⅲ</t>
    <rPh sb="3" eb="4">
      <t>ゲツ</t>
    </rPh>
    <rPh sb="4" eb="6">
      <t>ゴウケイ</t>
    </rPh>
    <phoneticPr fontId="2"/>
  </si>
  <si>
    <t>その他季</t>
    <rPh sb="2" eb="3">
      <t>タ</t>
    </rPh>
    <rPh sb="3" eb="4">
      <t>キ</t>
    </rPh>
    <phoneticPr fontId="2"/>
  </si>
  <si>
    <t>夏季</t>
    <rPh sb="0" eb="2">
      <t>ナツキ</t>
    </rPh>
    <phoneticPr fontId="2"/>
  </si>
  <si>
    <t>4月</t>
    <phoneticPr fontId="2"/>
  </si>
  <si>
    <t>7月</t>
  </si>
  <si>
    <t>8月</t>
  </si>
  <si>
    <t>9月</t>
  </si>
  <si>
    <t>10月</t>
  </si>
  <si>
    <t>11月</t>
  </si>
  <si>
    <t>12月</t>
  </si>
  <si>
    <t>1月</t>
  </si>
  <si>
    <t>2月</t>
  </si>
  <si>
    <t>3月</t>
  </si>
  <si>
    <t>令和5年度積算書用</t>
    <rPh sb="0" eb="1">
      <t>レイ</t>
    </rPh>
    <rPh sb="1" eb="2">
      <t>ワ</t>
    </rPh>
    <rPh sb="3" eb="5">
      <t>ネンド</t>
    </rPh>
    <rPh sb="5" eb="7">
      <t>セキサン</t>
    </rPh>
    <rPh sb="7" eb="8">
      <t>ショ</t>
    </rPh>
    <rPh sb="8" eb="9">
      <t>ヨウ</t>
    </rPh>
    <phoneticPr fontId="2"/>
  </si>
  <si>
    <t>　　※　右記契約希望金額欄に各ページ合計金額の総計を記載すること。</t>
    <rPh sb="4" eb="5">
      <t>ミギ</t>
    </rPh>
    <rPh sb="5" eb="6">
      <t>キ</t>
    </rPh>
    <rPh sb="6" eb="8">
      <t>ケイヤク</t>
    </rPh>
    <rPh sb="8" eb="10">
      <t>キボウ</t>
    </rPh>
    <rPh sb="10" eb="12">
      <t>キンガク</t>
    </rPh>
    <rPh sb="12" eb="13">
      <t>ラン</t>
    </rPh>
    <rPh sb="14" eb="15">
      <t>カク</t>
    </rPh>
    <rPh sb="18" eb="20">
      <t>ゴウケイ</t>
    </rPh>
    <rPh sb="20" eb="22">
      <t>キンガク</t>
    </rPh>
    <rPh sb="23" eb="25">
      <t>ソウケイ</t>
    </rPh>
    <rPh sb="26" eb="28">
      <t>キサイ</t>
    </rPh>
    <phoneticPr fontId="2"/>
  </si>
  <si>
    <t>入札金額積算内訳書（1/4）</t>
    <rPh sb="0" eb="2">
      <t>ニュウサツ</t>
    </rPh>
    <rPh sb="2" eb="4">
      <t>キンガク</t>
    </rPh>
    <rPh sb="4" eb="6">
      <t>セキサン</t>
    </rPh>
    <rPh sb="6" eb="9">
      <t>ウチワケショ</t>
    </rPh>
    <phoneticPr fontId="2"/>
  </si>
  <si>
    <t>入札金額積算内訳書（2/4）</t>
    <rPh sb="0" eb="2">
      <t>ニュウサツ</t>
    </rPh>
    <rPh sb="2" eb="4">
      <t>キンガク</t>
    </rPh>
    <rPh sb="4" eb="6">
      <t>セキサン</t>
    </rPh>
    <rPh sb="6" eb="9">
      <t>ウチワケショ</t>
    </rPh>
    <phoneticPr fontId="2"/>
  </si>
  <si>
    <t>入札金額積算内訳書（3/4）</t>
    <rPh sb="0" eb="2">
      <t>ニュウサツ</t>
    </rPh>
    <rPh sb="2" eb="4">
      <t>キンガク</t>
    </rPh>
    <rPh sb="4" eb="6">
      <t>セキサン</t>
    </rPh>
    <rPh sb="6" eb="9">
      <t>ウチワケショ</t>
    </rPh>
    <phoneticPr fontId="2"/>
  </si>
  <si>
    <t>入札金額積算内訳書（4/4）</t>
    <rPh sb="0" eb="2">
      <t>ニュウサツ</t>
    </rPh>
    <rPh sb="2" eb="4">
      <t>キンガク</t>
    </rPh>
    <rPh sb="4" eb="6">
      <t>セキサン</t>
    </rPh>
    <rPh sb="6" eb="9">
      <t>ウチワケショ</t>
    </rPh>
    <phoneticPr fontId="2"/>
  </si>
  <si>
    <t>（留意事項）
・金額はすべて消費税及び地方消費税相当額を含む金額を記入すること。
・電力量料金単価（E欄）は、夏季とその他季ごとに、それぞれ同一料金とすること。
・各月の電気料金合計（H欄）は、小数点以下を切り捨てた金額を記入すること。
・入札金額積算内訳書は４ページあるので、すべて提出すること。</t>
    <phoneticPr fontId="2"/>
  </si>
  <si>
    <t>6ヶ月合計  Ⅰ</t>
    <rPh sb="2" eb="3">
      <t>ゲツ</t>
    </rPh>
    <rPh sb="3" eb="5">
      <t>ゴウケイ</t>
    </rPh>
    <phoneticPr fontId="2"/>
  </si>
  <si>
    <t>6ヶ月合計  Ⅲ</t>
    <rPh sb="2" eb="3">
      <t>ゲツ</t>
    </rPh>
    <rPh sb="3" eb="5">
      <t>ゴウケイ</t>
    </rPh>
    <phoneticPr fontId="2"/>
  </si>
  <si>
    <t>(円/kW)</t>
    <rPh sb="1" eb="2">
      <t>エン</t>
    </rPh>
    <phoneticPr fontId="2"/>
  </si>
  <si>
    <t>(kW)</t>
    <phoneticPr fontId="2"/>
  </si>
  <si>
    <t>係数</t>
    <rPh sb="0" eb="2">
      <t>ケイスウ</t>
    </rPh>
    <phoneticPr fontId="2"/>
  </si>
  <si>
    <t>(円）</t>
    <rPh sb="1" eb="2">
      <t>エン</t>
    </rPh>
    <phoneticPr fontId="2"/>
  </si>
  <si>
    <t>(円/kWh)</t>
    <rPh sb="1" eb="2">
      <t>エン</t>
    </rPh>
    <phoneticPr fontId="2"/>
  </si>
  <si>
    <t>(kWh)</t>
    <phoneticPr fontId="2"/>
  </si>
  <si>
    <t>(円)</t>
    <rPh sb="1" eb="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</si>
</sst>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Red]\-#,##0.00\ "/>
    <numFmt numFmtId="177" formatCode="#,##0_ ;[Red]\-#,##0\ "/>
    <numFmt numFmtId="178" formatCode="#,##0.000;[Red]\-#,##0.000"/>
    <numFmt numFmtId="179" formatCode="#,##0.000_ "/>
    <numFmt numFmtId="180" formatCode="#,##0.000_ ;[Red]\-#,##0.000\ "/>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i/>
      <sz val="10"/>
      <color rgb="FFFF0000"/>
      <name val="ＭＳ Ｐゴシック"/>
      <family val="3"/>
      <charset val="128"/>
      <scheme val="minor"/>
    </font>
    <font>
      <sz val="14"/>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cellStyleXfs>
  <cellXfs count="57">
    <xf numFmtId="0" fontId="0" fillId="0" borderId="0" xfId="0">
      <alignment vertical="center"/>
    </xf>
    <xf numFmtId="0" fontId="3" fillId="0" borderId="6" xfId="0" applyFont="1" applyBorder="1" applyAlignment="1">
      <alignment vertical="top" wrapText="1"/>
    </xf>
    <xf numFmtId="0" fontId="3" fillId="0" borderId="0" xfId="0" applyFont="1" applyBorder="1" applyAlignment="1">
      <alignment vertical="top" wrapText="1"/>
    </xf>
    <xf numFmtId="0" fontId="3" fillId="0" borderId="5" xfId="0" applyFont="1" applyBorder="1" applyAlignment="1">
      <alignment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horizontal="right" vertical="center"/>
    </xf>
    <xf numFmtId="0" fontId="3" fillId="0" borderId="0" xfId="0" applyFont="1" applyBorder="1">
      <alignment vertical="center"/>
    </xf>
    <xf numFmtId="0" fontId="3" fillId="0" borderId="0" xfId="0" applyFont="1" applyAlignment="1">
      <alignment vertical="center"/>
    </xf>
    <xf numFmtId="177" fontId="3" fillId="0" borderId="0" xfId="0" applyNumberFormat="1" applyFont="1" applyBorder="1" applyAlignment="1">
      <alignment vertical="center" wrapText="1"/>
    </xf>
    <xf numFmtId="0" fontId="3" fillId="0" borderId="0" xfId="0" applyFont="1" applyAlignment="1">
      <alignment horizontal="left" vertical="center"/>
    </xf>
    <xf numFmtId="178" fontId="4" fillId="0" borderId="1" xfId="1" applyNumberFormat="1" applyFont="1" applyBorder="1">
      <alignment vertical="center"/>
    </xf>
    <xf numFmtId="179" fontId="4" fillId="0" borderId="1" xfId="0" applyNumberFormat="1" applyFont="1" applyBorder="1">
      <alignment vertical="center"/>
    </xf>
    <xf numFmtId="176" fontId="4" fillId="0" borderId="1" xfId="1" applyNumberFormat="1" applyFont="1" applyBorder="1">
      <alignment vertical="center"/>
    </xf>
    <xf numFmtId="180" fontId="4" fillId="0" borderId="1" xfId="1" applyNumberFormat="1" applyFont="1" applyBorder="1">
      <alignment vertical="center"/>
    </xf>
    <xf numFmtId="177" fontId="4" fillId="0" borderId="1" xfId="1" applyNumberFormat="1" applyFont="1" applyBorder="1">
      <alignment vertical="center"/>
    </xf>
    <xf numFmtId="180" fontId="4" fillId="0" borderId="2" xfId="1" applyNumberFormat="1" applyFont="1" applyBorder="1">
      <alignment vertical="center"/>
    </xf>
    <xf numFmtId="177" fontId="4" fillId="0" borderId="2" xfId="1" applyNumberFormat="1" applyFont="1" applyBorder="1">
      <alignment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4" xfId="0" applyFont="1" applyFill="1" applyBorder="1" applyAlignment="1">
      <alignment horizontal="right" vertical="center"/>
    </xf>
    <xf numFmtId="0" fontId="3" fillId="3" borderId="5" xfId="0" applyFont="1" applyFill="1" applyBorder="1" applyAlignment="1">
      <alignment horizontal="center" vertical="center"/>
    </xf>
    <xf numFmtId="0" fontId="3" fillId="3" borderId="1" xfId="0" applyFont="1" applyFill="1" applyBorder="1" applyAlignment="1">
      <alignment horizontal="right" vertical="center"/>
    </xf>
    <xf numFmtId="176" fontId="3" fillId="3" borderId="1" xfId="1" applyNumberFormat="1" applyFont="1" applyFill="1" applyBorder="1">
      <alignment vertical="center"/>
    </xf>
    <xf numFmtId="177" fontId="3" fillId="2" borderId="8" xfId="0" applyNumberFormat="1" applyFont="1" applyFill="1" applyBorder="1" applyAlignment="1">
      <alignment horizontal="center" vertical="center" wrapText="1"/>
    </xf>
    <xf numFmtId="38" fontId="3" fillId="0" borderId="0" xfId="0" applyNumberFormat="1" applyFont="1" applyBorder="1" applyAlignment="1">
      <alignment vertical="top" wrapText="1"/>
    </xf>
    <xf numFmtId="0" fontId="5" fillId="0" borderId="0" xfId="0" applyFont="1" applyAlignment="1">
      <alignment horizontal="center" vertical="center"/>
    </xf>
    <xf numFmtId="0" fontId="7" fillId="0" borderId="0" xfId="0" applyFont="1" applyAlignment="1">
      <alignment horizontal="center" vertical="top"/>
    </xf>
    <xf numFmtId="0" fontId="7" fillId="0" borderId="0" xfId="0" applyFont="1" applyAlignment="1">
      <alignment vertical="top"/>
    </xf>
    <xf numFmtId="0" fontId="8" fillId="0" borderId="0" xfId="0" applyFont="1" applyAlignment="1">
      <alignment horizontal="left" vertical="top"/>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5" fillId="0" borderId="0" xfId="0" applyFont="1" applyAlignment="1">
      <alignment horizontal="center" vertical="center"/>
    </xf>
    <xf numFmtId="38" fontId="0" fillId="0" borderId="4" xfId="1" applyFont="1" applyBorder="1">
      <alignment vertical="center"/>
    </xf>
    <xf numFmtId="38" fontId="0" fillId="0" borderId="1" xfId="1" applyFont="1" applyBorder="1">
      <alignment vertical="center"/>
    </xf>
    <xf numFmtId="0" fontId="3" fillId="2" borderId="4"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177" fontId="4" fillId="0" borderId="8" xfId="1" applyNumberFormat="1" applyFont="1" applyFill="1" applyBorder="1">
      <alignment vertical="center"/>
    </xf>
    <xf numFmtId="177" fontId="4" fillId="0" borderId="0" xfId="1" applyNumberFormat="1" applyFont="1" applyFill="1" applyBorder="1">
      <alignment vertical="center"/>
    </xf>
    <xf numFmtId="177" fontId="3" fillId="0" borderId="0" xfId="0" applyNumberFormat="1" applyFont="1" applyFill="1" applyBorder="1" applyAlignment="1">
      <alignment horizontal="center" vertical="center" wrapText="1"/>
    </xf>
    <xf numFmtId="0" fontId="3" fillId="0" borderId="0" xfId="0" applyFont="1" applyBorder="1" applyAlignment="1">
      <alignment horizontal="left" vertical="top" wrapText="1"/>
    </xf>
    <xf numFmtId="0" fontId="5" fillId="0" borderId="0" xfId="0" applyFont="1" applyAlignment="1">
      <alignment horizontal="center" vertical="center"/>
    </xf>
    <xf numFmtId="0" fontId="8" fillId="0" borderId="0" xfId="0" applyFont="1" applyAlignment="1">
      <alignment horizontal="lef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177" fontId="9" fillId="0" borderId="14" xfId="0" applyNumberFormat="1"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4"/>
  <sheetViews>
    <sheetView showZeros="0" tabSelected="1" view="pageBreakPreview" zoomScale="90" zoomScaleNormal="100" zoomScaleSheetLayoutView="90" workbookViewId="0">
      <selection sqref="A1:J1"/>
    </sheetView>
  </sheetViews>
  <sheetFormatPr defaultColWidth="9" defaultRowHeight="12" x14ac:dyDescent="0.15"/>
  <cols>
    <col min="1" max="1" width="6.25" style="6" customWidth="1"/>
    <col min="2" max="2" width="8.125" style="6" customWidth="1"/>
    <col min="3" max="3" width="13.875" style="4" customWidth="1"/>
    <col min="4" max="5" width="8" style="4" bestFit="1" customWidth="1"/>
    <col min="6" max="6" width="13.875" style="4" customWidth="1"/>
    <col min="7" max="10" width="15.375" style="4" customWidth="1"/>
    <col min="11" max="16384" width="9" style="4"/>
  </cols>
  <sheetData>
    <row r="1" spans="1:10" ht="18.75" customHeight="1" x14ac:dyDescent="0.15">
      <c r="A1" s="43" t="s">
        <v>40</v>
      </c>
      <c r="B1" s="43"/>
      <c r="C1" s="43"/>
      <c r="D1" s="43"/>
      <c r="E1" s="43"/>
      <c r="F1" s="43"/>
      <c r="G1" s="43"/>
      <c r="H1" s="43"/>
      <c r="I1" s="43"/>
      <c r="J1" s="43"/>
    </row>
    <row r="2" spans="1:10" ht="12.75" customHeight="1" thickBot="1" x14ac:dyDescent="0.2">
      <c r="A2" s="27"/>
      <c r="B2" s="27"/>
      <c r="C2" s="27"/>
      <c r="D2" s="27"/>
      <c r="E2" s="27"/>
      <c r="F2" s="27"/>
      <c r="G2" s="27"/>
      <c r="H2" s="27"/>
      <c r="I2" s="27"/>
      <c r="J2" s="27"/>
    </row>
    <row r="3" spans="1:10" s="29" customFormat="1" ht="13.5" customHeight="1" thickTop="1" x14ac:dyDescent="0.15">
      <c r="A3" s="44"/>
      <c r="B3" s="44"/>
      <c r="C3" s="44"/>
      <c r="D3" s="44"/>
      <c r="E3" s="44"/>
      <c r="F3" s="44"/>
      <c r="G3" s="28"/>
      <c r="H3" s="45" t="s">
        <v>17</v>
      </c>
      <c r="I3" s="47">
        <f>J18+J43+J66+J84</f>
        <v>0</v>
      </c>
      <c r="J3" s="48"/>
    </row>
    <row r="4" spans="1:10" s="29" customFormat="1" ht="13.5" customHeight="1" thickBot="1" x14ac:dyDescent="0.2">
      <c r="A4" s="44" t="s">
        <v>39</v>
      </c>
      <c r="B4" s="44"/>
      <c r="C4" s="44"/>
      <c r="D4" s="44"/>
      <c r="E4" s="44"/>
      <c r="F4" s="44"/>
      <c r="G4" s="28"/>
      <c r="H4" s="46"/>
      <c r="I4" s="49"/>
      <c r="J4" s="50"/>
    </row>
    <row r="5" spans="1:10" s="29" customFormat="1" ht="22.5" customHeight="1" x14ac:dyDescent="0.15">
      <c r="A5" s="30"/>
      <c r="B5" s="30"/>
      <c r="C5" s="30"/>
      <c r="D5" s="30"/>
      <c r="E5" s="30"/>
      <c r="F5" s="30"/>
      <c r="G5" s="28"/>
      <c r="H5" s="32"/>
      <c r="I5" s="31"/>
      <c r="J5" s="31"/>
    </row>
    <row r="6" spans="1:10" x14ac:dyDescent="0.15">
      <c r="A6" s="10" t="s">
        <v>20</v>
      </c>
      <c r="G6" s="6"/>
      <c r="H6" s="7"/>
      <c r="I6" s="7"/>
      <c r="J6" s="7"/>
    </row>
    <row r="7" spans="1:10" x14ac:dyDescent="0.15">
      <c r="A7" s="8" t="s">
        <v>22</v>
      </c>
      <c r="H7" s="7"/>
      <c r="I7" s="7"/>
      <c r="J7" s="7"/>
    </row>
    <row r="8" spans="1:10" ht="16.5" customHeight="1" x14ac:dyDescent="0.15">
      <c r="A8" s="3"/>
      <c r="B8" s="3"/>
      <c r="C8" s="3"/>
      <c r="D8" s="3"/>
      <c r="E8" s="3"/>
      <c r="F8" s="3"/>
      <c r="G8" s="3"/>
      <c r="H8" s="3"/>
      <c r="I8" s="3"/>
      <c r="J8" s="3"/>
    </row>
    <row r="9" spans="1:10" s="8" customFormat="1" ht="16.5" customHeight="1" x14ac:dyDescent="0.15">
      <c r="A9" s="51" t="s">
        <v>12</v>
      </c>
      <c r="B9" s="52"/>
      <c r="C9" s="53" t="s">
        <v>1</v>
      </c>
      <c r="D9" s="53" t="s">
        <v>0</v>
      </c>
      <c r="E9" s="53" t="s">
        <v>13</v>
      </c>
      <c r="F9" s="53" t="s">
        <v>5</v>
      </c>
      <c r="G9" s="53" t="s">
        <v>3</v>
      </c>
      <c r="H9" s="53" t="s">
        <v>2</v>
      </c>
      <c r="I9" s="53" t="s">
        <v>6</v>
      </c>
      <c r="J9" s="53" t="s">
        <v>4</v>
      </c>
    </row>
    <row r="10" spans="1:10" s="8" customFormat="1" ht="16.5" customHeight="1" x14ac:dyDescent="0.15">
      <c r="A10" s="54"/>
      <c r="B10" s="55"/>
      <c r="C10" s="56" t="s">
        <v>47</v>
      </c>
      <c r="D10" s="56" t="s">
        <v>48</v>
      </c>
      <c r="E10" s="56" t="s">
        <v>49</v>
      </c>
      <c r="F10" s="56" t="s">
        <v>50</v>
      </c>
      <c r="G10" s="56" t="s">
        <v>51</v>
      </c>
      <c r="H10" s="56" t="s">
        <v>52</v>
      </c>
      <c r="I10" s="56" t="s">
        <v>50</v>
      </c>
      <c r="J10" s="56" t="s">
        <v>53</v>
      </c>
    </row>
    <row r="11" spans="1:10" ht="16.5" customHeight="1" x14ac:dyDescent="0.15">
      <c r="A11" s="19"/>
      <c r="B11" s="20"/>
      <c r="C11" s="18" t="s">
        <v>7</v>
      </c>
      <c r="D11" s="18" t="s">
        <v>8</v>
      </c>
      <c r="E11" s="18" t="s">
        <v>9</v>
      </c>
      <c r="F11" s="18" t="s">
        <v>14</v>
      </c>
      <c r="G11" s="18" t="s">
        <v>10</v>
      </c>
      <c r="H11" s="36" t="s">
        <v>11</v>
      </c>
      <c r="I11" s="18" t="s">
        <v>15</v>
      </c>
      <c r="J11" s="18" t="s">
        <v>16</v>
      </c>
    </row>
    <row r="12" spans="1:10" ht="20.25" customHeight="1" x14ac:dyDescent="0.15">
      <c r="A12" s="21" t="s">
        <v>32</v>
      </c>
      <c r="B12" s="22" t="s">
        <v>26</v>
      </c>
      <c r="C12" s="11"/>
      <c r="D12" s="35">
        <v>467</v>
      </c>
      <c r="E12" s="24">
        <v>0.85</v>
      </c>
      <c r="F12" s="12">
        <f t="shared" ref="F12:F17" si="0">ROUNDDOWN(C12*D12*E12,2)</f>
        <v>0</v>
      </c>
      <c r="G12" s="13"/>
      <c r="H12" s="35">
        <v>99260</v>
      </c>
      <c r="I12" s="14">
        <f t="shared" ref="I12:I17" si="1">ROUNDDOWN(H12*G12,2)</f>
        <v>0</v>
      </c>
      <c r="J12" s="15">
        <f t="shared" ref="J12:J17" si="2">INT(F12+I12)</f>
        <v>0</v>
      </c>
    </row>
    <row r="13" spans="1:10" ht="20.25" customHeight="1" x14ac:dyDescent="0.15">
      <c r="A13" s="23" t="s">
        <v>33</v>
      </c>
      <c r="B13" s="22" t="s">
        <v>26</v>
      </c>
      <c r="C13" s="11">
        <f>C12</f>
        <v>0</v>
      </c>
      <c r="D13" s="35">
        <v>467</v>
      </c>
      <c r="E13" s="24">
        <v>0.85</v>
      </c>
      <c r="F13" s="12">
        <f t="shared" si="0"/>
        <v>0</v>
      </c>
      <c r="G13" s="13">
        <f>G12</f>
        <v>0</v>
      </c>
      <c r="H13" s="34">
        <v>110900</v>
      </c>
      <c r="I13" s="14">
        <f t="shared" si="1"/>
        <v>0</v>
      </c>
      <c r="J13" s="15">
        <f t="shared" si="2"/>
        <v>0</v>
      </c>
    </row>
    <row r="14" spans="1:10" ht="20.25" customHeight="1" x14ac:dyDescent="0.15">
      <c r="A14" s="23" t="s">
        <v>34</v>
      </c>
      <c r="B14" s="22" t="s">
        <v>26</v>
      </c>
      <c r="C14" s="11">
        <f>C12</f>
        <v>0</v>
      </c>
      <c r="D14" s="35">
        <v>467</v>
      </c>
      <c r="E14" s="24">
        <v>0.85</v>
      </c>
      <c r="F14" s="12">
        <f t="shared" si="0"/>
        <v>0</v>
      </c>
      <c r="G14" s="13">
        <f>G12</f>
        <v>0</v>
      </c>
      <c r="H14" s="35">
        <v>129370</v>
      </c>
      <c r="I14" s="14">
        <f t="shared" si="1"/>
        <v>0</v>
      </c>
      <c r="J14" s="15">
        <f t="shared" si="2"/>
        <v>0</v>
      </c>
    </row>
    <row r="15" spans="1:10" ht="20.25" customHeight="1" x14ac:dyDescent="0.15">
      <c r="A15" s="21" t="s">
        <v>35</v>
      </c>
      <c r="B15" s="22" t="s">
        <v>26</v>
      </c>
      <c r="C15" s="11">
        <f>C12</f>
        <v>0</v>
      </c>
      <c r="D15" s="35">
        <v>467</v>
      </c>
      <c r="E15" s="24">
        <v>0.85</v>
      </c>
      <c r="F15" s="12">
        <f t="shared" si="0"/>
        <v>0</v>
      </c>
      <c r="G15" s="13">
        <f>G12</f>
        <v>0</v>
      </c>
      <c r="H15" s="35">
        <v>170470</v>
      </c>
      <c r="I15" s="14">
        <f t="shared" si="1"/>
        <v>0</v>
      </c>
      <c r="J15" s="15">
        <f t="shared" si="2"/>
        <v>0</v>
      </c>
    </row>
    <row r="16" spans="1:10" ht="20.25" customHeight="1" x14ac:dyDescent="0.15">
      <c r="A16" s="23" t="s">
        <v>36</v>
      </c>
      <c r="B16" s="22" t="s">
        <v>26</v>
      </c>
      <c r="C16" s="11">
        <f>C12</f>
        <v>0</v>
      </c>
      <c r="D16" s="35">
        <v>467</v>
      </c>
      <c r="E16" s="24">
        <v>0.85</v>
      </c>
      <c r="F16" s="12">
        <f t="shared" si="0"/>
        <v>0</v>
      </c>
      <c r="G16" s="13">
        <f>G12</f>
        <v>0</v>
      </c>
      <c r="H16" s="35">
        <v>180930</v>
      </c>
      <c r="I16" s="14">
        <f t="shared" si="1"/>
        <v>0</v>
      </c>
      <c r="J16" s="15">
        <f t="shared" si="2"/>
        <v>0</v>
      </c>
    </row>
    <row r="17" spans="1:10" ht="20.25" customHeight="1" thickBot="1" x14ac:dyDescent="0.2">
      <c r="A17" s="23" t="s">
        <v>37</v>
      </c>
      <c r="B17" s="22" t="s">
        <v>26</v>
      </c>
      <c r="C17" s="11">
        <f>C12</f>
        <v>0</v>
      </c>
      <c r="D17" s="35">
        <v>467</v>
      </c>
      <c r="E17" s="24">
        <v>0.85</v>
      </c>
      <c r="F17" s="12">
        <f t="shared" si="0"/>
        <v>0</v>
      </c>
      <c r="G17" s="13">
        <f>G12</f>
        <v>0</v>
      </c>
      <c r="H17" s="35">
        <v>152340</v>
      </c>
      <c r="I17" s="14">
        <f t="shared" si="1"/>
        <v>0</v>
      </c>
      <c r="J17" s="15">
        <f t="shared" si="2"/>
        <v>0</v>
      </c>
    </row>
    <row r="18" spans="1:10" ht="20.25" customHeight="1" thickBot="1" x14ac:dyDescent="0.2">
      <c r="A18" s="1"/>
      <c r="B18" s="2"/>
      <c r="C18" s="2"/>
      <c r="D18" s="2"/>
      <c r="E18" s="2"/>
      <c r="F18" s="2"/>
      <c r="G18" s="9"/>
      <c r="H18" s="26"/>
      <c r="I18" s="25" t="s">
        <v>45</v>
      </c>
      <c r="J18" s="39">
        <f>SUM(J12:J17)</f>
        <v>0</v>
      </c>
    </row>
    <row r="19" spans="1:10" ht="74.25" customHeight="1" x14ac:dyDescent="0.15">
      <c r="A19" s="42" t="s">
        <v>44</v>
      </c>
      <c r="B19" s="42"/>
      <c r="C19" s="42"/>
      <c r="D19" s="42"/>
      <c r="E19" s="42"/>
      <c r="F19" s="42"/>
      <c r="G19" s="42"/>
      <c r="H19" s="42"/>
      <c r="I19" s="42"/>
      <c r="J19" s="42"/>
    </row>
    <row r="20" spans="1:10" ht="20.25" customHeight="1" x14ac:dyDescent="0.15">
      <c r="A20" s="2"/>
      <c r="B20" s="2"/>
      <c r="C20" s="2"/>
      <c r="D20" s="2"/>
      <c r="E20" s="2"/>
      <c r="F20" s="2"/>
      <c r="G20" s="9"/>
      <c r="H20" s="26"/>
      <c r="I20" s="41"/>
      <c r="J20" s="40"/>
    </row>
    <row r="21" spans="1:10" x14ac:dyDescent="0.15">
      <c r="C21" s="8"/>
      <c r="D21" s="8"/>
      <c r="E21" s="8"/>
      <c r="F21" s="8"/>
      <c r="G21" s="8"/>
      <c r="H21" s="8"/>
      <c r="I21" s="8"/>
      <c r="J21" s="8"/>
    </row>
    <row r="22" spans="1:10" ht="17.25" x14ac:dyDescent="0.15">
      <c r="A22" s="43" t="s">
        <v>41</v>
      </c>
      <c r="B22" s="43"/>
      <c r="C22" s="43"/>
      <c r="D22" s="43"/>
      <c r="E22" s="43"/>
      <c r="F22" s="43"/>
      <c r="G22" s="43"/>
      <c r="H22" s="43"/>
      <c r="I22" s="43"/>
      <c r="J22" s="43"/>
    </row>
    <row r="23" spans="1:10" ht="18.75" customHeight="1" x14ac:dyDescent="0.15">
      <c r="A23" s="33"/>
      <c r="B23" s="33"/>
      <c r="C23" s="33"/>
      <c r="D23" s="33"/>
      <c r="E23" s="33"/>
      <c r="F23" s="33"/>
      <c r="G23" s="33"/>
      <c r="H23" s="33"/>
      <c r="I23" s="33"/>
      <c r="J23" s="33"/>
    </row>
    <row r="24" spans="1:10" ht="13.5" x14ac:dyDescent="0.15">
      <c r="A24" s="30"/>
      <c r="B24" s="30"/>
      <c r="C24" s="30"/>
      <c r="D24" s="30"/>
      <c r="E24" s="30"/>
      <c r="F24" s="30"/>
      <c r="G24" s="28"/>
      <c r="H24" s="32"/>
      <c r="I24" s="31"/>
      <c r="J24" s="31"/>
    </row>
    <row r="25" spans="1:10" ht="16.5" customHeight="1" x14ac:dyDescent="0.15">
      <c r="A25" s="10" t="s">
        <v>20</v>
      </c>
      <c r="G25" s="6"/>
      <c r="H25" s="7"/>
      <c r="I25" s="7"/>
      <c r="J25" s="7"/>
    </row>
    <row r="26" spans="1:10" s="5" customFormat="1" x14ac:dyDescent="0.15">
      <c r="A26" s="8" t="s">
        <v>23</v>
      </c>
      <c r="B26" s="6"/>
      <c r="C26" s="4"/>
      <c r="D26" s="4"/>
      <c r="E26" s="4"/>
      <c r="F26" s="4"/>
      <c r="G26" s="4"/>
      <c r="H26" s="7"/>
      <c r="I26" s="7"/>
      <c r="J26" s="7"/>
    </row>
    <row r="27" spans="1:10" ht="20.25" customHeight="1" x14ac:dyDescent="0.15">
      <c r="A27" s="3"/>
      <c r="B27" s="3"/>
      <c r="C27" s="3"/>
      <c r="D27" s="3"/>
      <c r="E27" s="3"/>
      <c r="F27" s="3"/>
      <c r="G27" s="3"/>
      <c r="H27" s="3"/>
      <c r="I27" s="3"/>
      <c r="J27" s="3"/>
    </row>
    <row r="28" spans="1:10" s="8" customFormat="1" ht="17.25" customHeight="1" x14ac:dyDescent="0.15">
      <c r="A28" s="51" t="s">
        <v>12</v>
      </c>
      <c r="B28" s="52"/>
      <c r="C28" s="53" t="s">
        <v>1</v>
      </c>
      <c r="D28" s="53" t="s">
        <v>0</v>
      </c>
      <c r="E28" s="53" t="s">
        <v>13</v>
      </c>
      <c r="F28" s="53" t="s">
        <v>5</v>
      </c>
      <c r="G28" s="53" t="s">
        <v>3</v>
      </c>
      <c r="H28" s="53" t="s">
        <v>2</v>
      </c>
      <c r="I28" s="53" t="s">
        <v>6</v>
      </c>
      <c r="J28" s="53" t="s">
        <v>4</v>
      </c>
    </row>
    <row r="29" spans="1:10" s="8" customFormat="1" ht="17.25" customHeight="1" x14ac:dyDescent="0.15">
      <c r="A29" s="54"/>
      <c r="B29" s="55"/>
      <c r="C29" s="56" t="s">
        <v>47</v>
      </c>
      <c r="D29" s="56" t="s">
        <v>48</v>
      </c>
      <c r="E29" s="56" t="s">
        <v>49</v>
      </c>
      <c r="F29" s="56" t="s">
        <v>50</v>
      </c>
      <c r="G29" s="56" t="s">
        <v>51</v>
      </c>
      <c r="H29" s="56" t="s">
        <v>52</v>
      </c>
      <c r="I29" s="56" t="s">
        <v>50</v>
      </c>
      <c r="J29" s="56" t="s">
        <v>53</v>
      </c>
    </row>
    <row r="30" spans="1:10" ht="17.25" customHeight="1" x14ac:dyDescent="0.15">
      <c r="A30" s="19"/>
      <c r="B30" s="20"/>
      <c r="C30" s="18" t="s">
        <v>7</v>
      </c>
      <c r="D30" s="18" t="s">
        <v>8</v>
      </c>
      <c r="E30" s="18" t="s">
        <v>9</v>
      </c>
      <c r="F30" s="18" t="s">
        <v>14</v>
      </c>
      <c r="G30" s="18" t="s">
        <v>10</v>
      </c>
      <c r="H30" s="36" t="s">
        <v>11</v>
      </c>
      <c r="I30" s="18" t="s">
        <v>15</v>
      </c>
      <c r="J30" s="18" t="s">
        <v>16</v>
      </c>
    </row>
    <row r="31" spans="1:10" ht="20.25" customHeight="1" x14ac:dyDescent="0.15">
      <c r="A31" s="21" t="s">
        <v>28</v>
      </c>
      <c r="B31" s="22" t="s">
        <v>26</v>
      </c>
      <c r="C31" s="11"/>
      <c r="D31" s="35">
        <v>467</v>
      </c>
      <c r="E31" s="24">
        <v>0.85</v>
      </c>
      <c r="F31" s="12">
        <f t="shared" ref="F31:F42" si="3">ROUNDDOWN(C31*D31*E31,2)</f>
        <v>0</v>
      </c>
      <c r="G31" s="13"/>
      <c r="H31" s="35">
        <v>152230</v>
      </c>
      <c r="I31" s="14">
        <f t="shared" ref="I31:I42" si="4">ROUNDDOWN(H31*G31,2)</f>
        <v>0</v>
      </c>
      <c r="J31" s="15">
        <f t="shared" ref="J31:J42" si="5">INT(F31+I31)</f>
        <v>0</v>
      </c>
    </row>
    <row r="32" spans="1:10" ht="20.25" customHeight="1" x14ac:dyDescent="0.15">
      <c r="A32" s="23" t="s">
        <v>18</v>
      </c>
      <c r="B32" s="22" t="s">
        <v>26</v>
      </c>
      <c r="C32" s="11">
        <f>C31</f>
        <v>0</v>
      </c>
      <c r="D32" s="35">
        <v>467</v>
      </c>
      <c r="E32" s="24">
        <v>0.85</v>
      </c>
      <c r="F32" s="12">
        <f t="shared" si="3"/>
        <v>0</v>
      </c>
      <c r="G32" s="13">
        <f>G31</f>
        <v>0</v>
      </c>
      <c r="H32" s="35">
        <v>121450</v>
      </c>
      <c r="I32" s="14">
        <f t="shared" si="4"/>
        <v>0</v>
      </c>
      <c r="J32" s="15">
        <f t="shared" si="5"/>
        <v>0</v>
      </c>
    </row>
    <row r="33" spans="1:10" ht="20.25" customHeight="1" x14ac:dyDescent="0.15">
      <c r="A33" s="23" t="s">
        <v>19</v>
      </c>
      <c r="B33" s="22" t="s">
        <v>26</v>
      </c>
      <c r="C33" s="11">
        <f>C31</f>
        <v>0</v>
      </c>
      <c r="D33" s="35">
        <v>467</v>
      </c>
      <c r="E33" s="24">
        <v>0.85</v>
      </c>
      <c r="F33" s="12">
        <f t="shared" si="3"/>
        <v>0</v>
      </c>
      <c r="G33" s="13">
        <f>G31</f>
        <v>0</v>
      </c>
      <c r="H33" s="35">
        <v>103250</v>
      </c>
      <c r="I33" s="14">
        <f t="shared" si="4"/>
        <v>0</v>
      </c>
      <c r="J33" s="15">
        <f t="shared" si="5"/>
        <v>0</v>
      </c>
    </row>
    <row r="34" spans="1:10" ht="20.25" customHeight="1" x14ac:dyDescent="0.15">
      <c r="A34" s="21" t="s">
        <v>29</v>
      </c>
      <c r="B34" s="22" t="s">
        <v>27</v>
      </c>
      <c r="C34" s="11">
        <f>C31</f>
        <v>0</v>
      </c>
      <c r="D34" s="35">
        <v>467</v>
      </c>
      <c r="E34" s="24">
        <v>0.85</v>
      </c>
      <c r="F34" s="12">
        <f t="shared" si="3"/>
        <v>0</v>
      </c>
      <c r="G34" s="13"/>
      <c r="H34" s="35">
        <v>92860</v>
      </c>
      <c r="I34" s="14">
        <f t="shared" si="4"/>
        <v>0</v>
      </c>
      <c r="J34" s="15">
        <f t="shared" si="5"/>
        <v>0</v>
      </c>
    </row>
    <row r="35" spans="1:10" ht="20.25" customHeight="1" x14ac:dyDescent="0.15">
      <c r="A35" s="23" t="s">
        <v>30</v>
      </c>
      <c r="B35" s="22" t="s">
        <v>27</v>
      </c>
      <c r="C35" s="11">
        <f>C31</f>
        <v>0</v>
      </c>
      <c r="D35" s="35">
        <v>467</v>
      </c>
      <c r="E35" s="24">
        <v>0.85</v>
      </c>
      <c r="F35" s="12">
        <f t="shared" si="3"/>
        <v>0</v>
      </c>
      <c r="G35" s="13">
        <f>G34</f>
        <v>0</v>
      </c>
      <c r="H35" s="35">
        <v>113940</v>
      </c>
      <c r="I35" s="14">
        <f t="shared" si="4"/>
        <v>0</v>
      </c>
      <c r="J35" s="15">
        <f t="shared" si="5"/>
        <v>0</v>
      </c>
    </row>
    <row r="36" spans="1:10" ht="20.25" customHeight="1" x14ac:dyDescent="0.15">
      <c r="A36" s="23" t="s">
        <v>31</v>
      </c>
      <c r="B36" s="22" t="s">
        <v>27</v>
      </c>
      <c r="C36" s="11">
        <f>C31</f>
        <v>0</v>
      </c>
      <c r="D36" s="35">
        <v>467</v>
      </c>
      <c r="E36" s="24">
        <v>0.85</v>
      </c>
      <c r="F36" s="12">
        <f t="shared" si="3"/>
        <v>0</v>
      </c>
      <c r="G36" s="13">
        <f>G34</f>
        <v>0</v>
      </c>
      <c r="H36" s="35">
        <v>119910</v>
      </c>
      <c r="I36" s="14">
        <f t="shared" si="4"/>
        <v>0</v>
      </c>
      <c r="J36" s="15">
        <f t="shared" si="5"/>
        <v>0</v>
      </c>
    </row>
    <row r="37" spans="1:10" ht="20.25" customHeight="1" x14ac:dyDescent="0.15">
      <c r="A37" s="21" t="s">
        <v>32</v>
      </c>
      <c r="B37" s="22" t="s">
        <v>26</v>
      </c>
      <c r="C37" s="11">
        <f>C31</f>
        <v>0</v>
      </c>
      <c r="D37" s="35">
        <v>467</v>
      </c>
      <c r="E37" s="24">
        <v>0.85</v>
      </c>
      <c r="F37" s="12">
        <f t="shared" si="3"/>
        <v>0</v>
      </c>
      <c r="G37" s="13">
        <f>G31</f>
        <v>0</v>
      </c>
      <c r="H37" s="35">
        <v>99260</v>
      </c>
      <c r="I37" s="14">
        <f t="shared" si="4"/>
        <v>0</v>
      </c>
      <c r="J37" s="15">
        <f t="shared" si="5"/>
        <v>0</v>
      </c>
    </row>
    <row r="38" spans="1:10" ht="20.25" customHeight="1" x14ac:dyDescent="0.15">
      <c r="A38" s="23" t="s">
        <v>33</v>
      </c>
      <c r="B38" s="22" t="s">
        <v>26</v>
      </c>
      <c r="C38" s="11">
        <f>C31</f>
        <v>0</v>
      </c>
      <c r="D38" s="35">
        <v>467</v>
      </c>
      <c r="E38" s="24">
        <v>0.85</v>
      </c>
      <c r="F38" s="12">
        <f t="shared" si="3"/>
        <v>0</v>
      </c>
      <c r="G38" s="13">
        <f>G31</f>
        <v>0</v>
      </c>
      <c r="H38" s="34">
        <v>110900</v>
      </c>
      <c r="I38" s="14">
        <f t="shared" si="4"/>
        <v>0</v>
      </c>
      <c r="J38" s="15">
        <f>INT(F38+I38)</f>
        <v>0</v>
      </c>
    </row>
    <row r="39" spans="1:10" ht="20.25" customHeight="1" x14ac:dyDescent="0.15">
      <c r="A39" s="23" t="s">
        <v>34</v>
      </c>
      <c r="B39" s="22" t="s">
        <v>26</v>
      </c>
      <c r="C39" s="11">
        <f>C31</f>
        <v>0</v>
      </c>
      <c r="D39" s="35">
        <v>467</v>
      </c>
      <c r="E39" s="24">
        <v>0.85</v>
      </c>
      <c r="F39" s="12">
        <f t="shared" si="3"/>
        <v>0</v>
      </c>
      <c r="G39" s="13">
        <f>G31</f>
        <v>0</v>
      </c>
      <c r="H39" s="35">
        <v>129370</v>
      </c>
      <c r="I39" s="14">
        <f t="shared" si="4"/>
        <v>0</v>
      </c>
      <c r="J39" s="15">
        <f t="shared" si="5"/>
        <v>0</v>
      </c>
    </row>
    <row r="40" spans="1:10" ht="20.25" customHeight="1" x14ac:dyDescent="0.15">
      <c r="A40" s="21" t="s">
        <v>35</v>
      </c>
      <c r="B40" s="22" t="s">
        <v>26</v>
      </c>
      <c r="C40" s="11">
        <f>C31</f>
        <v>0</v>
      </c>
      <c r="D40" s="35">
        <v>467</v>
      </c>
      <c r="E40" s="24">
        <v>0.85</v>
      </c>
      <c r="F40" s="12">
        <f t="shared" si="3"/>
        <v>0</v>
      </c>
      <c r="G40" s="13">
        <f>G31</f>
        <v>0</v>
      </c>
      <c r="H40" s="35">
        <v>170470</v>
      </c>
      <c r="I40" s="14">
        <f t="shared" si="4"/>
        <v>0</v>
      </c>
      <c r="J40" s="15">
        <f t="shared" si="5"/>
        <v>0</v>
      </c>
    </row>
    <row r="41" spans="1:10" ht="20.25" customHeight="1" x14ac:dyDescent="0.15">
      <c r="A41" s="23" t="s">
        <v>36</v>
      </c>
      <c r="B41" s="22" t="s">
        <v>26</v>
      </c>
      <c r="C41" s="11">
        <f>C31</f>
        <v>0</v>
      </c>
      <c r="D41" s="35">
        <v>467</v>
      </c>
      <c r="E41" s="24">
        <v>0.85</v>
      </c>
      <c r="F41" s="12">
        <f t="shared" si="3"/>
        <v>0</v>
      </c>
      <c r="G41" s="13">
        <f>G31</f>
        <v>0</v>
      </c>
      <c r="H41" s="35">
        <v>180930</v>
      </c>
      <c r="I41" s="14">
        <f t="shared" si="4"/>
        <v>0</v>
      </c>
      <c r="J41" s="15">
        <f t="shared" si="5"/>
        <v>0</v>
      </c>
    </row>
    <row r="42" spans="1:10" ht="20.25" customHeight="1" thickBot="1" x14ac:dyDescent="0.2">
      <c r="A42" s="23" t="s">
        <v>37</v>
      </c>
      <c r="B42" s="22" t="s">
        <v>26</v>
      </c>
      <c r="C42" s="11">
        <f>C31</f>
        <v>0</v>
      </c>
      <c r="D42" s="35">
        <v>467</v>
      </c>
      <c r="E42" s="24">
        <v>0.85</v>
      </c>
      <c r="F42" s="12">
        <f t="shared" si="3"/>
        <v>0</v>
      </c>
      <c r="G42" s="13">
        <f>G31</f>
        <v>0</v>
      </c>
      <c r="H42" s="35">
        <v>152340</v>
      </c>
      <c r="I42" s="16">
        <f t="shared" si="4"/>
        <v>0</v>
      </c>
      <c r="J42" s="17">
        <f t="shared" si="5"/>
        <v>0</v>
      </c>
    </row>
    <row r="43" spans="1:10" ht="20.25" customHeight="1" thickBot="1" x14ac:dyDescent="0.2">
      <c r="A43" s="1"/>
      <c r="B43" s="2"/>
      <c r="C43" s="2"/>
      <c r="D43" s="2"/>
      <c r="E43" s="2"/>
      <c r="F43" s="2"/>
      <c r="G43" s="9"/>
      <c r="H43" s="26"/>
      <c r="I43" s="25" t="s">
        <v>24</v>
      </c>
      <c r="J43" s="39">
        <f>SUM(J31:J42)</f>
        <v>0</v>
      </c>
    </row>
    <row r="44" spans="1:10" x14ac:dyDescent="0.15">
      <c r="C44" s="8"/>
      <c r="D44" s="8"/>
      <c r="E44" s="8"/>
      <c r="F44" s="8"/>
      <c r="G44" s="8"/>
      <c r="H44" s="8"/>
      <c r="I44" s="8"/>
      <c r="J44" s="8"/>
    </row>
    <row r="45" spans="1:10" ht="17.25" x14ac:dyDescent="0.15">
      <c r="A45" s="43" t="s">
        <v>42</v>
      </c>
      <c r="B45" s="43"/>
      <c r="C45" s="43"/>
      <c r="D45" s="43"/>
      <c r="E45" s="43"/>
      <c r="F45" s="43"/>
      <c r="G45" s="43"/>
      <c r="H45" s="43"/>
      <c r="I45" s="43"/>
      <c r="J45" s="43"/>
    </row>
    <row r="46" spans="1:10" ht="17.25" x14ac:dyDescent="0.15">
      <c r="A46" s="37"/>
      <c r="B46" s="37"/>
      <c r="C46" s="37"/>
      <c r="D46" s="37"/>
      <c r="E46" s="37"/>
      <c r="F46" s="37"/>
      <c r="G46" s="37"/>
      <c r="H46" s="37"/>
      <c r="I46" s="37"/>
      <c r="J46" s="37"/>
    </row>
    <row r="47" spans="1:10" ht="13.5" x14ac:dyDescent="0.15">
      <c r="A47" s="30"/>
      <c r="B47" s="30"/>
      <c r="C47" s="30"/>
      <c r="D47" s="30"/>
      <c r="E47" s="30"/>
      <c r="F47" s="30"/>
      <c r="G47" s="28"/>
      <c r="H47" s="32"/>
      <c r="I47" s="31"/>
      <c r="J47" s="31"/>
    </row>
    <row r="48" spans="1:10" x14ac:dyDescent="0.15">
      <c r="A48" s="10" t="s">
        <v>20</v>
      </c>
      <c r="G48" s="6"/>
      <c r="H48" s="7"/>
      <c r="I48" s="7"/>
      <c r="J48" s="7"/>
    </row>
    <row r="49" spans="1:10" x14ac:dyDescent="0.15">
      <c r="A49" s="8" t="s">
        <v>21</v>
      </c>
      <c r="H49" s="7"/>
      <c r="I49" s="7"/>
      <c r="J49" s="7"/>
    </row>
    <row r="50" spans="1:10" x14ac:dyDescent="0.15">
      <c r="A50" s="3"/>
      <c r="B50" s="3"/>
      <c r="C50" s="3"/>
      <c r="D50" s="3"/>
      <c r="E50" s="3"/>
      <c r="F50" s="3"/>
      <c r="G50" s="3"/>
      <c r="H50" s="3"/>
      <c r="I50" s="3"/>
      <c r="J50" s="3"/>
    </row>
    <row r="51" spans="1:10" s="8" customFormat="1" ht="17.25" customHeight="1" x14ac:dyDescent="0.15">
      <c r="A51" s="51" t="s">
        <v>12</v>
      </c>
      <c r="B51" s="52"/>
      <c r="C51" s="53" t="s">
        <v>1</v>
      </c>
      <c r="D51" s="53" t="s">
        <v>0</v>
      </c>
      <c r="E51" s="53" t="s">
        <v>13</v>
      </c>
      <c r="F51" s="53" t="s">
        <v>5</v>
      </c>
      <c r="G51" s="53" t="s">
        <v>3</v>
      </c>
      <c r="H51" s="53" t="s">
        <v>2</v>
      </c>
      <c r="I51" s="53" t="s">
        <v>6</v>
      </c>
      <c r="J51" s="53" t="s">
        <v>4</v>
      </c>
    </row>
    <row r="52" spans="1:10" s="8" customFormat="1" ht="17.25" customHeight="1" x14ac:dyDescent="0.15">
      <c r="A52" s="54"/>
      <c r="B52" s="55"/>
      <c r="C52" s="56" t="s">
        <v>47</v>
      </c>
      <c r="D52" s="56" t="s">
        <v>48</v>
      </c>
      <c r="E52" s="56" t="s">
        <v>49</v>
      </c>
      <c r="F52" s="56" t="s">
        <v>50</v>
      </c>
      <c r="G52" s="56" t="s">
        <v>51</v>
      </c>
      <c r="H52" s="56" t="s">
        <v>52</v>
      </c>
      <c r="I52" s="56" t="s">
        <v>50</v>
      </c>
      <c r="J52" s="56" t="s">
        <v>53</v>
      </c>
    </row>
    <row r="53" spans="1:10" ht="17.25" customHeight="1" x14ac:dyDescent="0.15">
      <c r="A53" s="19"/>
      <c r="B53" s="20"/>
      <c r="C53" s="18" t="s">
        <v>7</v>
      </c>
      <c r="D53" s="18" t="s">
        <v>8</v>
      </c>
      <c r="E53" s="18" t="s">
        <v>9</v>
      </c>
      <c r="F53" s="18" t="s">
        <v>14</v>
      </c>
      <c r="G53" s="18" t="s">
        <v>10</v>
      </c>
      <c r="H53" s="36" t="s">
        <v>11</v>
      </c>
      <c r="I53" s="18" t="s">
        <v>15</v>
      </c>
      <c r="J53" s="18" t="s">
        <v>16</v>
      </c>
    </row>
    <row r="54" spans="1:10" ht="20.25" customHeight="1" x14ac:dyDescent="0.15">
      <c r="A54" s="21" t="s">
        <v>28</v>
      </c>
      <c r="B54" s="22" t="s">
        <v>26</v>
      </c>
      <c r="C54" s="11"/>
      <c r="D54" s="35">
        <v>467</v>
      </c>
      <c r="E54" s="24">
        <v>0.85</v>
      </c>
      <c r="F54" s="12">
        <f t="shared" ref="F54:F65" si="6">ROUNDDOWN(C54*D54*E54,2)</f>
        <v>0</v>
      </c>
      <c r="G54" s="13"/>
      <c r="H54" s="35">
        <v>152230</v>
      </c>
      <c r="I54" s="14">
        <f t="shared" ref="I54:I65" si="7">ROUNDDOWN(H54*G54,2)</f>
        <v>0</v>
      </c>
      <c r="J54" s="15">
        <f t="shared" ref="J54:J60" si="8">INT(F54+I54)</f>
        <v>0</v>
      </c>
    </row>
    <row r="55" spans="1:10" ht="20.25" customHeight="1" x14ac:dyDescent="0.15">
      <c r="A55" s="23" t="s">
        <v>18</v>
      </c>
      <c r="B55" s="22" t="s">
        <v>26</v>
      </c>
      <c r="C55" s="11">
        <f>C54</f>
        <v>0</v>
      </c>
      <c r="D55" s="35">
        <v>467</v>
      </c>
      <c r="E55" s="24">
        <v>0.85</v>
      </c>
      <c r="F55" s="12">
        <f t="shared" si="6"/>
        <v>0</v>
      </c>
      <c r="G55" s="13">
        <f>G54</f>
        <v>0</v>
      </c>
      <c r="H55" s="35">
        <v>121450</v>
      </c>
      <c r="I55" s="14">
        <f t="shared" si="7"/>
        <v>0</v>
      </c>
      <c r="J55" s="15">
        <f t="shared" si="8"/>
        <v>0</v>
      </c>
    </row>
    <row r="56" spans="1:10" ht="20.25" customHeight="1" x14ac:dyDescent="0.15">
      <c r="A56" s="23" t="s">
        <v>19</v>
      </c>
      <c r="B56" s="22" t="s">
        <v>26</v>
      </c>
      <c r="C56" s="11">
        <f>C54</f>
        <v>0</v>
      </c>
      <c r="D56" s="35">
        <v>467</v>
      </c>
      <c r="E56" s="24">
        <v>0.85</v>
      </c>
      <c r="F56" s="12">
        <f t="shared" si="6"/>
        <v>0</v>
      </c>
      <c r="G56" s="13">
        <f>G54</f>
        <v>0</v>
      </c>
      <c r="H56" s="35">
        <v>103250</v>
      </c>
      <c r="I56" s="14">
        <f t="shared" si="7"/>
        <v>0</v>
      </c>
      <c r="J56" s="15">
        <f t="shared" si="8"/>
        <v>0</v>
      </c>
    </row>
    <row r="57" spans="1:10" ht="20.25" customHeight="1" x14ac:dyDescent="0.15">
      <c r="A57" s="21" t="s">
        <v>29</v>
      </c>
      <c r="B57" s="22" t="s">
        <v>27</v>
      </c>
      <c r="C57" s="11">
        <f>C54</f>
        <v>0</v>
      </c>
      <c r="D57" s="35">
        <v>467</v>
      </c>
      <c r="E57" s="24">
        <v>0.85</v>
      </c>
      <c r="F57" s="12">
        <f t="shared" si="6"/>
        <v>0</v>
      </c>
      <c r="G57" s="13"/>
      <c r="H57" s="35">
        <v>92860</v>
      </c>
      <c r="I57" s="14">
        <f t="shared" si="7"/>
        <v>0</v>
      </c>
      <c r="J57" s="15">
        <f t="shared" si="8"/>
        <v>0</v>
      </c>
    </row>
    <row r="58" spans="1:10" ht="20.25" customHeight="1" x14ac:dyDescent="0.15">
      <c r="A58" s="23" t="s">
        <v>30</v>
      </c>
      <c r="B58" s="22" t="s">
        <v>27</v>
      </c>
      <c r="C58" s="11">
        <f>C54</f>
        <v>0</v>
      </c>
      <c r="D58" s="35">
        <v>467</v>
      </c>
      <c r="E58" s="24">
        <v>0.85</v>
      </c>
      <c r="F58" s="12">
        <f t="shared" si="6"/>
        <v>0</v>
      </c>
      <c r="G58" s="13">
        <f>G57</f>
        <v>0</v>
      </c>
      <c r="H58" s="35">
        <v>113940</v>
      </c>
      <c r="I58" s="14">
        <f t="shared" si="7"/>
        <v>0</v>
      </c>
      <c r="J58" s="15">
        <f t="shared" si="8"/>
        <v>0</v>
      </c>
    </row>
    <row r="59" spans="1:10" ht="20.25" customHeight="1" x14ac:dyDescent="0.15">
      <c r="A59" s="23" t="s">
        <v>31</v>
      </c>
      <c r="B59" s="22" t="s">
        <v>27</v>
      </c>
      <c r="C59" s="11">
        <f>C54</f>
        <v>0</v>
      </c>
      <c r="D59" s="35">
        <v>467</v>
      </c>
      <c r="E59" s="24">
        <v>0.85</v>
      </c>
      <c r="F59" s="12">
        <f t="shared" si="6"/>
        <v>0</v>
      </c>
      <c r="G59" s="13">
        <f>G57</f>
        <v>0</v>
      </c>
      <c r="H59" s="35">
        <v>119910</v>
      </c>
      <c r="I59" s="14">
        <f t="shared" si="7"/>
        <v>0</v>
      </c>
      <c r="J59" s="15">
        <f t="shared" si="8"/>
        <v>0</v>
      </c>
    </row>
    <row r="60" spans="1:10" ht="20.25" customHeight="1" x14ac:dyDescent="0.15">
      <c r="A60" s="21" t="s">
        <v>32</v>
      </c>
      <c r="B60" s="22" t="s">
        <v>26</v>
      </c>
      <c r="C60" s="11">
        <f>C54</f>
        <v>0</v>
      </c>
      <c r="D60" s="35">
        <v>467</v>
      </c>
      <c r="E60" s="24">
        <v>0.85</v>
      </c>
      <c r="F60" s="12">
        <f t="shared" si="6"/>
        <v>0</v>
      </c>
      <c r="G60" s="13">
        <f>G54</f>
        <v>0</v>
      </c>
      <c r="H60" s="35">
        <v>99260</v>
      </c>
      <c r="I60" s="14">
        <f t="shared" si="7"/>
        <v>0</v>
      </c>
      <c r="J60" s="15">
        <f t="shared" si="8"/>
        <v>0</v>
      </c>
    </row>
    <row r="61" spans="1:10" ht="20.25" customHeight="1" x14ac:dyDescent="0.15">
      <c r="A61" s="23" t="s">
        <v>33</v>
      </c>
      <c r="B61" s="22" t="s">
        <v>26</v>
      </c>
      <c r="C61" s="11">
        <f>C54</f>
        <v>0</v>
      </c>
      <c r="D61" s="35">
        <v>467</v>
      </c>
      <c r="E61" s="24">
        <v>0.85</v>
      </c>
      <c r="F61" s="12">
        <f t="shared" si="6"/>
        <v>0</v>
      </c>
      <c r="G61" s="13">
        <f>G54</f>
        <v>0</v>
      </c>
      <c r="H61" s="34">
        <v>110900</v>
      </c>
      <c r="I61" s="14">
        <f t="shared" si="7"/>
        <v>0</v>
      </c>
      <c r="J61" s="15">
        <f>INT(F61+I61)</f>
        <v>0</v>
      </c>
    </row>
    <row r="62" spans="1:10" ht="20.25" customHeight="1" x14ac:dyDescent="0.15">
      <c r="A62" s="23" t="s">
        <v>34</v>
      </c>
      <c r="B62" s="22" t="s">
        <v>26</v>
      </c>
      <c r="C62" s="11">
        <f>C54</f>
        <v>0</v>
      </c>
      <c r="D62" s="35">
        <v>467</v>
      </c>
      <c r="E62" s="24">
        <v>0.85</v>
      </c>
      <c r="F62" s="12">
        <f t="shared" si="6"/>
        <v>0</v>
      </c>
      <c r="G62" s="13">
        <f>G54</f>
        <v>0</v>
      </c>
      <c r="H62" s="35">
        <v>129370</v>
      </c>
      <c r="I62" s="14">
        <f t="shared" si="7"/>
        <v>0</v>
      </c>
      <c r="J62" s="15">
        <f t="shared" ref="J62:J65" si="9">INT(F62+I62)</f>
        <v>0</v>
      </c>
    </row>
    <row r="63" spans="1:10" ht="20.25" customHeight="1" x14ac:dyDescent="0.15">
      <c r="A63" s="21" t="s">
        <v>35</v>
      </c>
      <c r="B63" s="22" t="s">
        <v>26</v>
      </c>
      <c r="C63" s="11">
        <f>C54</f>
        <v>0</v>
      </c>
      <c r="D63" s="35">
        <v>467</v>
      </c>
      <c r="E63" s="24">
        <v>0.85</v>
      </c>
      <c r="F63" s="12">
        <f t="shared" si="6"/>
        <v>0</v>
      </c>
      <c r="G63" s="13">
        <f>G54</f>
        <v>0</v>
      </c>
      <c r="H63" s="35">
        <v>170470</v>
      </c>
      <c r="I63" s="14">
        <f t="shared" si="7"/>
        <v>0</v>
      </c>
      <c r="J63" s="15">
        <f t="shared" si="9"/>
        <v>0</v>
      </c>
    </row>
    <row r="64" spans="1:10" ht="20.25" customHeight="1" x14ac:dyDescent="0.15">
      <c r="A64" s="23" t="s">
        <v>36</v>
      </c>
      <c r="B64" s="22" t="s">
        <v>26</v>
      </c>
      <c r="C64" s="11">
        <f>C54</f>
        <v>0</v>
      </c>
      <c r="D64" s="35">
        <v>467</v>
      </c>
      <c r="E64" s="24">
        <v>0.85</v>
      </c>
      <c r="F64" s="12">
        <f t="shared" si="6"/>
        <v>0</v>
      </c>
      <c r="G64" s="13">
        <f>G54</f>
        <v>0</v>
      </c>
      <c r="H64" s="35">
        <v>180930</v>
      </c>
      <c r="I64" s="14">
        <f t="shared" si="7"/>
        <v>0</v>
      </c>
      <c r="J64" s="15">
        <f t="shared" si="9"/>
        <v>0</v>
      </c>
    </row>
    <row r="65" spans="1:10" ht="20.25" customHeight="1" thickBot="1" x14ac:dyDescent="0.2">
      <c r="A65" s="23" t="s">
        <v>37</v>
      </c>
      <c r="B65" s="22" t="s">
        <v>26</v>
      </c>
      <c r="C65" s="11">
        <f>C54</f>
        <v>0</v>
      </c>
      <c r="D65" s="35">
        <v>467</v>
      </c>
      <c r="E65" s="24">
        <v>0.85</v>
      </c>
      <c r="F65" s="12">
        <f t="shared" si="6"/>
        <v>0</v>
      </c>
      <c r="G65" s="13">
        <f>G54</f>
        <v>0</v>
      </c>
      <c r="H65" s="35">
        <v>152340</v>
      </c>
      <c r="I65" s="16">
        <f t="shared" si="7"/>
        <v>0</v>
      </c>
      <c r="J65" s="17">
        <f t="shared" si="9"/>
        <v>0</v>
      </c>
    </row>
    <row r="66" spans="1:10" ht="20.25" customHeight="1" thickBot="1" x14ac:dyDescent="0.2">
      <c r="A66" s="1"/>
      <c r="B66" s="2"/>
      <c r="C66" s="2"/>
      <c r="D66" s="2"/>
      <c r="E66" s="2"/>
      <c r="F66" s="2"/>
      <c r="G66" s="9"/>
      <c r="H66" s="26"/>
      <c r="I66" s="25" t="s">
        <v>25</v>
      </c>
      <c r="J66" s="39">
        <f>SUM(J54:J65)</f>
        <v>0</v>
      </c>
    </row>
    <row r="69" spans="1:10" ht="17.25" x14ac:dyDescent="0.15">
      <c r="A69" s="43" t="s">
        <v>43</v>
      </c>
      <c r="B69" s="43"/>
      <c r="C69" s="43"/>
      <c r="D69" s="43"/>
      <c r="E69" s="43"/>
      <c r="F69" s="43"/>
      <c r="G69" s="43"/>
      <c r="H69" s="43"/>
      <c r="I69" s="43"/>
      <c r="J69" s="43"/>
    </row>
    <row r="70" spans="1:10" ht="17.25" x14ac:dyDescent="0.15">
      <c r="A70" s="38"/>
      <c r="B70" s="38"/>
      <c r="C70" s="38"/>
      <c r="D70" s="38"/>
      <c r="E70" s="38"/>
      <c r="F70" s="38"/>
      <c r="G70" s="38"/>
      <c r="H70" s="38"/>
      <c r="I70" s="38"/>
      <c r="J70" s="38"/>
    </row>
    <row r="71" spans="1:10" ht="13.5" x14ac:dyDescent="0.15">
      <c r="A71" s="30"/>
      <c r="B71" s="30"/>
      <c r="C71" s="30"/>
      <c r="D71" s="30"/>
      <c r="E71" s="30"/>
      <c r="F71" s="30"/>
      <c r="G71" s="28"/>
      <c r="H71" s="32"/>
      <c r="I71" s="31"/>
      <c r="J71" s="31"/>
    </row>
    <row r="72" spans="1:10" x14ac:dyDescent="0.15">
      <c r="A72" s="10" t="s">
        <v>20</v>
      </c>
      <c r="G72" s="6"/>
      <c r="H72" s="7"/>
      <c r="I72" s="7"/>
      <c r="J72" s="7"/>
    </row>
    <row r="73" spans="1:10" x14ac:dyDescent="0.15">
      <c r="A73" s="8" t="s">
        <v>38</v>
      </c>
      <c r="H73" s="7"/>
      <c r="I73" s="7"/>
      <c r="J73" s="7"/>
    </row>
    <row r="74" spans="1:10" x14ac:dyDescent="0.15">
      <c r="A74" s="3"/>
      <c r="B74" s="3"/>
      <c r="C74" s="3"/>
      <c r="D74" s="3"/>
      <c r="E74" s="3"/>
      <c r="F74" s="3"/>
      <c r="G74" s="3"/>
      <c r="H74" s="3"/>
      <c r="I74" s="3"/>
      <c r="J74" s="3"/>
    </row>
    <row r="75" spans="1:10" s="8" customFormat="1" ht="17.25" customHeight="1" x14ac:dyDescent="0.15">
      <c r="A75" s="51" t="s">
        <v>12</v>
      </c>
      <c r="B75" s="52"/>
      <c r="C75" s="53" t="s">
        <v>1</v>
      </c>
      <c r="D75" s="53" t="s">
        <v>0</v>
      </c>
      <c r="E75" s="53" t="s">
        <v>13</v>
      </c>
      <c r="F75" s="53" t="s">
        <v>5</v>
      </c>
      <c r="G75" s="53" t="s">
        <v>3</v>
      </c>
      <c r="H75" s="53" t="s">
        <v>2</v>
      </c>
      <c r="I75" s="53" t="s">
        <v>6</v>
      </c>
      <c r="J75" s="53" t="s">
        <v>4</v>
      </c>
    </row>
    <row r="76" spans="1:10" s="8" customFormat="1" ht="17.25" customHeight="1" x14ac:dyDescent="0.15">
      <c r="A76" s="54"/>
      <c r="B76" s="55"/>
      <c r="C76" s="56" t="s">
        <v>47</v>
      </c>
      <c r="D76" s="56" t="s">
        <v>48</v>
      </c>
      <c r="E76" s="56" t="s">
        <v>49</v>
      </c>
      <c r="F76" s="56" t="s">
        <v>50</v>
      </c>
      <c r="G76" s="56" t="s">
        <v>51</v>
      </c>
      <c r="H76" s="56" t="s">
        <v>52</v>
      </c>
      <c r="I76" s="56" t="s">
        <v>50</v>
      </c>
      <c r="J76" s="56" t="s">
        <v>53</v>
      </c>
    </row>
    <row r="77" spans="1:10" ht="17.25" customHeight="1" x14ac:dyDescent="0.15">
      <c r="A77" s="19"/>
      <c r="B77" s="20"/>
      <c r="C77" s="18" t="s">
        <v>7</v>
      </c>
      <c r="D77" s="18" t="s">
        <v>8</v>
      </c>
      <c r="E77" s="18" t="s">
        <v>9</v>
      </c>
      <c r="F77" s="18" t="s">
        <v>14</v>
      </c>
      <c r="G77" s="18" t="s">
        <v>10</v>
      </c>
      <c r="H77" s="36" t="s">
        <v>11</v>
      </c>
      <c r="I77" s="18" t="s">
        <v>15</v>
      </c>
      <c r="J77" s="18" t="s">
        <v>16</v>
      </c>
    </row>
    <row r="78" spans="1:10" ht="20.25" customHeight="1" x14ac:dyDescent="0.15">
      <c r="A78" s="21" t="s">
        <v>28</v>
      </c>
      <c r="B78" s="22" t="s">
        <v>26</v>
      </c>
      <c r="C78" s="11"/>
      <c r="D78" s="35">
        <v>467</v>
      </c>
      <c r="E78" s="24">
        <v>0.85</v>
      </c>
      <c r="F78" s="12">
        <f t="shared" ref="F78:F83" si="10">ROUNDDOWN(C78*D78*E78,2)</f>
        <v>0</v>
      </c>
      <c r="G78" s="13"/>
      <c r="H78" s="35">
        <v>152230</v>
      </c>
      <c r="I78" s="14">
        <f t="shared" ref="I78:I83" si="11">ROUNDDOWN(H78*G78,2)</f>
        <v>0</v>
      </c>
      <c r="J78" s="15">
        <f t="shared" ref="J78:J83" si="12">INT(F78+I78)</f>
        <v>0</v>
      </c>
    </row>
    <row r="79" spans="1:10" ht="20.25" customHeight="1" x14ac:dyDescent="0.15">
      <c r="A79" s="23" t="s">
        <v>18</v>
      </c>
      <c r="B79" s="22" t="s">
        <v>26</v>
      </c>
      <c r="C79" s="11">
        <f>C78</f>
        <v>0</v>
      </c>
      <c r="D79" s="35">
        <v>467</v>
      </c>
      <c r="E79" s="24">
        <v>0.85</v>
      </c>
      <c r="F79" s="12">
        <f t="shared" si="10"/>
        <v>0</v>
      </c>
      <c r="G79" s="13">
        <f>G78</f>
        <v>0</v>
      </c>
      <c r="H79" s="35">
        <v>121450</v>
      </c>
      <c r="I79" s="14">
        <f t="shared" si="11"/>
        <v>0</v>
      </c>
      <c r="J79" s="15">
        <f t="shared" si="12"/>
        <v>0</v>
      </c>
    </row>
    <row r="80" spans="1:10" ht="20.25" customHeight="1" x14ac:dyDescent="0.15">
      <c r="A80" s="23" t="s">
        <v>19</v>
      </c>
      <c r="B80" s="22" t="s">
        <v>26</v>
      </c>
      <c r="C80" s="11">
        <f>C78</f>
        <v>0</v>
      </c>
      <c r="D80" s="35">
        <v>467</v>
      </c>
      <c r="E80" s="24">
        <v>0.85</v>
      </c>
      <c r="F80" s="12">
        <f t="shared" si="10"/>
        <v>0</v>
      </c>
      <c r="G80" s="13">
        <f>G78</f>
        <v>0</v>
      </c>
      <c r="H80" s="35">
        <v>103250</v>
      </c>
      <c r="I80" s="14">
        <f t="shared" si="11"/>
        <v>0</v>
      </c>
      <c r="J80" s="15">
        <f t="shared" si="12"/>
        <v>0</v>
      </c>
    </row>
    <row r="81" spans="1:10" ht="20.25" customHeight="1" x14ac:dyDescent="0.15">
      <c r="A81" s="21" t="s">
        <v>29</v>
      </c>
      <c r="B81" s="22" t="s">
        <v>27</v>
      </c>
      <c r="C81" s="11">
        <f>C78</f>
        <v>0</v>
      </c>
      <c r="D81" s="35">
        <v>467</v>
      </c>
      <c r="E81" s="24">
        <v>0.85</v>
      </c>
      <c r="F81" s="12">
        <f t="shared" si="10"/>
        <v>0</v>
      </c>
      <c r="G81" s="13"/>
      <c r="H81" s="35">
        <v>92860</v>
      </c>
      <c r="I81" s="14">
        <f t="shared" si="11"/>
        <v>0</v>
      </c>
      <c r="J81" s="15">
        <f t="shared" si="12"/>
        <v>0</v>
      </c>
    </row>
    <row r="82" spans="1:10" ht="20.25" customHeight="1" x14ac:dyDescent="0.15">
      <c r="A82" s="23" t="s">
        <v>30</v>
      </c>
      <c r="B82" s="22" t="s">
        <v>27</v>
      </c>
      <c r="C82" s="11">
        <f>C78</f>
        <v>0</v>
      </c>
      <c r="D82" s="35">
        <v>467</v>
      </c>
      <c r="E82" s="24">
        <v>0.85</v>
      </c>
      <c r="F82" s="12">
        <f t="shared" si="10"/>
        <v>0</v>
      </c>
      <c r="G82" s="13">
        <f>G81</f>
        <v>0</v>
      </c>
      <c r="H82" s="35">
        <v>113940</v>
      </c>
      <c r="I82" s="14">
        <f t="shared" si="11"/>
        <v>0</v>
      </c>
      <c r="J82" s="15">
        <f t="shared" si="12"/>
        <v>0</v>
      </c>
    </row>
    <row r="83" spans="1:10" ht="20.25" customHeight="1" thickBot="1" x14ac:dyDescent="0.2">
      <c r="A83" s="23" t="s">
        <v>31</v>
      </c>
      <c r="B83" s="22" t="s">
        <v>27</v>
      </c>
      <c r="C83" s="11">
        <f>C78</f>
        <v>0</v>
      </c>
      <c r="D83" s="35">
        <v>467</v>
      </c>
      <c r="E83" s="24">
        <v>0.85</v>
      </c>
      <c r="F83" s="12">
        <f t="shared" si="10"/>
        <v>0</v>
      </c>
      <c r="G83" s="13">
        <f>G81</f>
        <v>0</v>
      </c>
      <c r="H83" s="35">
        <v>119910</v>
      </c>
      <c r="I83" s="14">
        <f t="shared" si="11"/>
        <v>0</v>
      </c>
      <c r="J83" s="15">
        <f t="shared" si="12"/>
        <v>0</v>
      </c>
    </row>
    <row r="84" spans="1:10" ht="20.25" customHeight="1" thickBot="1" x14ac:dyDescent="0.2">
      <c r="A84" s="1"/>
      <c r="B84" s="2"/>
      <c r="C84" s="2"/>
      <c r="D84" s="2"/>
      <c r="E84" s="2"/>
      <c r="F84" s="2"/>
      <c r="G84" s="9"/>
      <c r="H84" s="26"/>
      <c r="I84" s="25" t="s">
        <v>46</v>
      </c>
      <c r="J84" s="39">
        <f>SUM(J78:J83)</f>
        <v>0</v>
      </c>
    </row>
  </sheetData>
  <mergeCells count="13">
    <mergeCell ref="A9:B9"/>
    <mergeCell ref="A1:J1"/>
    <mergeCell ref="A3:F3"/>
    <mergeCell ref="A4:F4"/>
    <mergeCell ref="H3:H4"/>
    <mergeCell ref="I3:J4"/>
    <mergeCell ref="A19:J19"/>
    <mergeCell ref="A75:B75"/>
    <mergeCell ref="A22:J22"/>
    <mergeCell ref="A28:B28"/>
    <mergeCell ref="A69:J69"/>
    <mergeCell ref="A45:J45"/>
    <mergeCell ref="A51:B51"/>
  </mergeCells>
  <phoneticPr fontId="2"/>
  <pageMargins left="0.86614173228346458" right="0.86614173228346458" top="0.74803149606299213" bottom="0.74803149606299213" header="0.51181102362204722" footer="0.31496062992125984"/>
  <pageSetup paperSize="9" fitToHeight="0" orientation="landscape" r:id="rId1"/>
  <headerFooter>
    <oddHeader>&amp;R別添様式２</oddHeader>
    <oddFooter>&amp;C&amp;P/&amp;N</oddFooter>
  </headerFooter>
  <rowBreaks count="3" manualBreakCount="3">
    <brk id="21" max="9" man="1"/>
    <brk id="44" max="9" man="1"/>
    <brk id="6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八木山動物公園</vt:lpstr>
      <vt:lpstr>八木山動物公園!Print_Area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仙台市</cp:lastModifiedBy>
  <cp:lastPrinted>2020-06-10T04:31:44Z</cp:lastPrinted>
  <dcterms:created xsi:type="dcterms:W3CDTF">2014-11-10T05:34:32Z</dcterms:created>
  <dcterms:modified xsi:type="dcterms:W3CDTF">2020-06-10T04:54:00Z</dcterms:modified>
</cp:coreProperties>
</file>