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vizj03f91kg\02_契約課物品契約係\02 公告及び契約関係データ\R4年度公告(前年度末公告～2月早着含む)\220331_\02_仙台市役所本庁舎電力受給\入札説明書\"/>
    </mc:Choice>
  </mc:AlternateContent>
  <bookViews>
    <workbookView xWindow="600" yWindow="120" windowWidth="18180" windowHeight="7875"/>
  </bookViews>
  <sheets>
    <sheet name="本庁舎" sheetId="6" r:id="rId1"/>
  </sheets>
  <definedNames>
    <definedName name="_xlnm.Print_Area" localSheetId="0">本庁舎!$A$1:$J$62</definedName>
  </definedNames>
  <calcPr calcId="162913"/>
</workbook>
</file>

<file path=xl/calcChain.xml><?xml version="1.0" encoding="utf-8"?>
<calcChain xmlns="http://schemas.openxmlformats.org/spreadsheetml/2006/main">
  <c r="G58" i="6" l="1"/>
  <c r="C58" i="6"/>
  <c r="F58" i="6" s="1"/>
  <c r="G57" i="6"/>
  <c r="C57" i="6"/>
  <c r="F57" i="6" s="1"/>
  <c r="F56" i="6"/>
  <c r="G20" i="6"/>
  <c r="G19" i="6"/>
  <c r="G18" i="6"/>
  <c r="G17" i="6"/>
  <c r="G16" i="6"/>
  <c r="C20" i="6"/>
  <c r="C19" i="6"/>
  <c r="C18" i="6"/>
  <c r="C17" i="6"/>
  <c r="C16" i="6"/>
  <c r="C15" i="6"/>
  <c r="C14" i="6"/>
  <c r="C13" i="6"/>
  <c r="F13" i="6" s="1"/>
  <c r="G43" i="6"/>
  <c r="C43" i="6"/>
  <c r="F43" i="6" s="1"/>
  <c r="G42" i="6"/>
  <c r="C42" i="6"/>
  <c r="F42" i="6" s="1"/>
  <c r="G41" i="6"/>
  <c r="C41" i="6"/>
  <c r="F41" i="6" s="1"/>
  <c r="G40" i="6"/>
  <c r="C40" i="6"/>
  <c r="F40" i="6" s="1"/>
  <c r="G39" i="6"/>
  <c r="C39" i="6"/>
  <c r="F39" i="6" s="1"/>
  <c r="G38" i="6"/>
  <c r="C38" i="6"/>
  <c r="F38" i="6" s="1"/>
  <c r="G37" i="6"/>
  <c r="I37" i="6" s="1"/>
  <c r="C37" i="6"/>
  <c r="F37" i="6" s="1"/>
  <c r="G36" i="6"/>
  <c r="C36" i="6"/>
  <c r="F36" i="6" s="1"/>
  <c r="I35" i="6"/>
  <c r="C35" i="6"/>
  <c r="F35" i="6" s="1"/>
  <c r="G34" i="6"/>
  <c r="C34" i="6"/>
  <c r="F34" i="6" s="1"/>
  <c r="G33" i="6"/>
  <c r="C33" i="6"/>
  <c r="F33" i="6" s="1"/>
  <c r="F32" i="6"/>
  <c r="I15" i="6"/>
  <c r="G14" i="6"/>
  <c r="I14" i="6" s="1"/>
  <c r="G13" i="6"/>
  <c r="I12" i="6"/>
  <c r="F12" i="6"/>
  <c r="I19" i="6" l="1"/>
  <c r="I32" i="6"/>
  <c r="H44" i="6"/>
  <c r="I20" i="6"/>
  <c r="I57" i="6"/>
  <c r="J57" i="6" s="1"/>
  <c r="H59" i="6"/>
  <c r="I33" i="6"/>
  <c r="J33" i="6" s="1"/>
  <c r="J35" i="6"/>
  <c r="I40" i="6"/>
  <c r="I58" i="6"/>
  <c r="J58" i="6" s="1"/>
  <c r="I56" i="6"/>
  <c r="J56" i="6" s="1"/>
  <c r="I34" i="6"/>
  <c r="J34" i="6" s="1"/>
  <c r="I41" i="6"/>
  <c r="J41" i="6" s="1"/>
  <c r="J32" i="6"/>
  <c r="I36" i="6"/>
  <c r="J36" i="6" s="1"/>
  <c r="I39" i="6"/>
  <c r="J39" i="6" s="1"/>
  <c r="J37" i="6"/>
  <c r="I38" i="6"/>
  <c r="J38" i="6" s="1"/>
  <c r="I13" i="6"/>
  <c r="J13" i="6" s="1"/>
  <c r="I42" i="6"/>
  <c r="J42" i="6" s="1"/>
  <c r="I43" i="6"/>
  <c r="J43" i="6" s="1"/>
  <c r="J12" i="6"/>
  <c r="I17" i="6"/>
  <c r="I18" i="6"/>
  <c r="I16" i="6"/>
  <c r="F20" i="6"/>
  <c r="F15" i="6"/>
  <c r="J15" i="6" s="1"/>
  <c r="F14" i="6"/>
  <c r="J14" i="6" s="1"/>
  <c r="J40" i="6"/>
  <c r="H21" i="6"/>
  <c r="J20" i="6" l="1"/>
  <c r="J59" i="6"/>
  <c r="J44" i="6"/>
  <c r="J45" i="6" s="1"/>
  <c r="F16" i="6"/>
  <c r="J16" i="6" s="1"/>
  <c r="F17" i="6" l="1"/>
  <c r="J17" i="6" s="1"/>
  <c r="F19" i="6" l="1"/>
  <c r="J19" i="6" s="1"/>
  <c r="F18" i="6"/>
  <c r="J18" i="6" s="1"/>
  <c r="J21" i="6" l="1"/>
  <c r="I3" i="6" s="1"/>
</calcChain>
</file>

<file path=xl/sharedStrings.xml><?xml version="1.0" encoding="utf-8"?>
<sst xmlns="http://schemas.openxmlformats.org/spreadsheetml/2006/main" count="121" uniqueCount="45">
  <si>
    <t>4月</t>
    <rPh sb="1" eb="2">
      <t>ガツ</t>
    </rPh>
    <phoneticPr fontId="2"/>
  </si>
  <si>
    <t>5月</t>
  </si>
  <si>
    <t>6月</t>
  </si>
  <si>
    <t>7月</t>
  </si>
  <si>
    <t>8月</t>
  </si>
  <si>
    <t>9月</t>
  </si>
  <si>
    <t>10月</t>
  </si>
  <si>
    <t>11月</t>
  </si>
  <si>
    <t>12月</t>
  </si>
  <si>
    <t>1月</t>
    <rPh sb="1" eb="2">
      <t>ガツ</t>
    </rPh>
    <phoneticPr fontId="2"/>
  </si>
  <si>
    <t>2月</t>
  </si>
  <si>
    <t>3月</t>
  </si>
  <si>
    <t>契約電力</t>
    <rPh sb="0" eb="2">
      <t>ケイヤク</t>
    </rPh>
    <rPh sb="2" eb="4">
      <t>デンリョク</t>
    </rPh>
    <phoneticPr fontId="2"/>
  </si>
  <si>
    <t>基本料金単価</t>
    <rPh sb="0" eb="2">
      <t>キホン</t>
    </rPh>
    <rPh sb="2" eb="4">
      <t>リョウキン</t>
    </rPh>
    <rPh sb="4" eb="6">
      <t>タンカ</t>
    </rPh>
    <phoneticPr fontId="2"/>
  </si>
  <si>
    <t>電力量料金単価</t>
    <rPh sb="0" eb="2">
      <t>デンリョク</t>
    </rPh>
    <rPh sb="2" eb="3">
      <t>リョウ</t>
    </rPh>
    <rPh sb="3" eb="5">
      <t>リョウキン</t>
    </rPh>
    <rPh sb="5" eb="7">
      <t>タンカ</t>
    </rPh>
    <phoneticPr fontId="2"/>
  </si>
  <si>
    <t>電気料金合計</t>
    <rPh sb="0" eb="2">
      <t>デンキ</t>
    </rPh>
    <rPh sb="2" eb="4">
      <t>リョウキン</t>
    </rPh>
    <rPh sb="4" eb="6">
      <t>ゴウケイ</t>
    </rPh>
    <phoneticPr fontId="2"/>
  </si>
  <si>
    <t>基本料金</t>
    <rPh sb="0" eb="2">
      <t>キホン</t>
    </rPh>
    <rPh sb="2" eb="4">
      <t>リョウキン</t>
    </rPh>
    <phoneticPr fontId="2"/>
  </si>
  <si>
    <t>電力量料金</t>
    <rPh sb="0" eb="2">
      <t>デンリョク</t>
    </rPh>
    <rPh sb="2" eb="3">
      <t>リョウ</t>
    </rPh>
    <rPh sb="3" eb="5">
      <t>リョウキン</t>
    </rPh>
    <phoneticPr fontId="2"/>
  </si>
  <si>
    <t>A</t>
    <phoneticPr fontId="2"/>
  </si>
  <si>
    <t>B</t>
    <phoneticPr fontId="2"/>
  </si>
  <si>
    <t>C</t>
    <phoneticPr fontId="2"/>
  </si>
  <si>
    <t>E</t>
    <phoneticPr fontId="2"/>
  </si>
  <si>
    <t>F</t>
    <phoneticPr fontId="2"/>
  </si>
  <si>
    <t>商号又は名称</t>
    <rPh sb="0" eb="2">
      <t>ショウゴウ</t>
    </rPh>
    <rPh sb="2" eb="3">
      <t>マタ</t>
    </rPh>
    <rPh sb="4" eb="6">
      <t>メイショウ</t>
    </rPh>
    <phoneticPr fontId="2"/>
  </si>
  <si>
    <t>期別</t>
    <rPh sb="0" eb="1">
      <t>キ</t>
    </rPh>
    <rPh sb="1" eb="2">
      <t>ベツ</t>
    </rPh>
    <phoneticPr fontId="2"/>
  </si>
  <si>
    <t>その他季</t>
    <rPh sb="2" eb="3">
      <t>タ</t>
    </rPh>
    <rPh sb="3" eb="4">
      <t>キ</t>
    </rPh>
    <phoneticPr fontId="2"/>
  </si>
  <si>
    <t>夏季</t>
    <rPh sb="0" eb="2">
      <t>カキ</t>
    </rPh>
    <phoneticPr fontId="2"/>
  </si>
  <si>
    <t>力率割引</t>
    <rPh sb="0" eb="2">
      <t>リキリツ</t>
    </rPh>
    <rPh sb="2" eb="4">
      <t>ワリビキ</t>
    </rPh>
    <phoneticPr fontId="2"/>
  </si>
  <si>
    <t>D=A×B×C</t>
    <phoneticPr fontId="2"/>
  </si>
  <si>
    <t>G=E×F</t>
    <phoneticPr fontId="2"/>
  </si>
  <si>
    <t>H=D＋G</t>
    <phoneticPr fontId="2"/>
  </si>
  <si>
    <t>件名：仙台市役所本庁舎電力需給</t>
    <rPh sb="0" eb="2">
      <t>ケンメイ</t>
    </rPh>
    <rPh sb="3" eb="8">
      <t>センダイシヤクショ</t>
    </rPh>
    <rPh sb="8" eb="9">
      <t>ホン</t>
    </rPh>
    <rPh sb="9" eb="11">
      <t>チョウシャ</t>
    </rPh>
    <rPh sb="11" eb="13">
      <t>デンリョク</t>
    </rPh>
    <rPh sb="13" eb="15">
      <t>ジュキュウ</t>
    </rPh>
    <phoneticPr fontId="2"/>
  </si>
  <si>
    <t xml:space="preserve">（留意事項）
・金額はすべて消費税及び地方消費税相当額を含む金額を記入すること。
・電力量料金単価（E欄）は、夏季とその他季ごとに、それぞれ同一料金とすること。
・各月の電気料金合計（H欄）は、小数点以下を切り捨てた金額を記入すること。
</t>
    <phoneticPr fontId="2"/>
  </si>
  <si>
    <t>使用予定電力量</t>
    <rPh sb="0" eb="2">
      <t>シヨウ</t>
    </rPh>
    <rPh sb="2" eb="4">
      <t>ヨテイ</t>
    </rPh>
    <rPh sb="4" eb="6">
      <t>デンリョク</t>
    </rPh>
    <rPh sb="6" eb="7">
      <t>リョウ</t>
    </rPh>
    <phoneticPr fontId="2"/>
  </si>
  <si>
    <t>令和４年度積算書用</t>
    <rPh sb="0" eb="2">
      <t>レイワ</t>
    </rPh>
    <rPh sb="3" eb="4">
      <t>ネン</t>
    </rPh>
    <rPh sb="4" eb="5">
      <t>ド</t>
    </rPh>
    <rPh sb="5" eb="7">
      <t>セキサン</t>
    </rPh>
    <rPh sb="7" eb="8">
      <t>ショ</t>
    </rPh>
    <rPh sb="8" eb="9">
      <t>ヨウ</t>
    </rPh>
    <phoneticPr fontId="2"/>
  </si>
  <si>
    <t>9ヶ月合計  Ⅰ</t>
    <rPh sb="2" eb="3">
      <t>ゲツ</t>
    </rPh>
    <rPh sb="3" eb="5">
      <t>ゴウケイ</t>
    </rPh>
    <phoneticPr fontId="2"/>
  </si>
  <si>
    <t>令和５・６年度積算書用</t>
    <rPh sb="0" eb="2">
      <t>レイワ</t>
    </rPh>
    <rPh sb="5" eb="6">
      <t>ネン</t>
    </rPh>
    <rPh sb="6" eb="7">
      <t>ド</t>
    </rPh>
    <rPh sb="7" eb="9">
      <t>セキサン</t>
    </rPh>
    <rPh sb="9" eb="10">
      <t>ショ</t>
    </rPh>
    <rPh sb="10" eb="11">
      <t>ヨウ</t>
    </rPh>
    <phoneticPr fontId="2"/>
  </si>
  <si>
    <t>12ヶ月合計  Ⅱ</t>
    <rPh sb="3" eb="4">
      <t>ゲツ</t>
    </rPh>
    <rPh sb="4" eb="6">
      <t>ゴウケイ</t>
    </rPh>
    <phoneticPr fontId="2"/>
  </si>
  <si>
    <t>（24ヶ月合計）
(Ⅱ×2）</t>
    <rPh sb="4" eb="5">
      <t>ゲツ</t>
    </rPh>
    <rPh sb="5" eb="7">
      <t>ゴウケイ</t>
    </rPh>
    <phoneticPr fontId="2"/>
  </si>
  <si>
    <t>令和７年度積算書用</t>
    <rPh sb="0" eb="2">
      <t>レイワ</t>
    </rPh>
    <rPh sb="3" eb="4">
      <t>ネン</t>
    </rPh>
    <rPh sb="4" eb="5">
      <t>ド</t>
    </rPh>
    <rPh sb="5" eb="7">
      <t>セキサン</t>
    </rPh>
    <rPh sb="7" eb="8">
      <t>ショ</t>
    </rPh>
    <rPh sb="8" eb="9">
      <t>ヨウ</t>
    </rPh>
    <phoneticPr fontId="2"/>
  </si>
  <si>
    <t>3ヶ月合計  Ⅲ</t>
    <rPh sb="2" eb="3">
      <t>ゲツ</t>
    </rPh>
    <rPh sb="3" eb="5">
      <t>ゴウケイ</t>
    </rPh>
    <phoneticPr fontId="2"/>
  </si>
  <si>
    <t>　右記契約希望金額欄に各ページ合計金額の総計を記載すること。</t>
    <rPh sb="1" eb="3">
      <t>ウキ</t>
    </rPh>
    <rPh sb="3" eb="5">
      <t>ケイヤク</t>
    </rPh>
    <rPh sb="5" eb="7">
      <t>キボウ</t>
    </rPh>
    <rPh sb="7" eb="9">
      <t>キンガク</t>
    </rPh>
    <rPh sb="9" eb="10">
      <t>ラン</t>
    </rPh>
    <rPh sb="11" eb="12">
      <t>カク</t>
    </rPh>
    <rPh sb="15" eb="17">
      <t>ゴウケイ</t>
    </rPh>
    <rPh sb="17" eb="19">
      <t>キンガク</t>
    </rPh>
    <rPh sb="20" eb="22">
      <t>ソウケイ</t>
    </rPh>
    <rPh sb="23" eb="25">
      <t>キサイ</t>
    </rPh>
    <phoneticPr fontId="2"/>
  </si>
  <si>
    <t>契約希望金額
(36カ月 合計）</t>
    <rPh sb="0" eb="2">
      <t>ケイヤク</t>
    </rPh>
    <rPh sb="2" eb="4">
      <t>キボウ</t>
    </rPh>
    <rPh sb="4" eb="6">
      <t>キンガク</t>
    </rPh>
    <rPh sb="11" eb="12">
      <t>ゲツ</t>
    </rPh>
    <rPh sb="13" eb="14">
      <t>ゴウ</t>
    </rPh>
    <rPh sb="14" eb="15">
      <t>ケイ</t>
    </rPh>
    <phoneticPr fontId="2"/>
  </si>
  <si>
    <t>入札金額積算内訳書</t>
    <rPh sb="0" eb="2">
      <t>ニュウサツ</t>
    </rPh>
    <rPh sb="2" eb="4">
      <t>キンガク</t>
    </rPh>
    <rPh sb="4" eb="6">
      <t>セキサン</t>
    </rPh>
    <rPh sb="6" eb="9">
      <t>ウチワケショ</t>
    </rPh>
    <phoneticPr fontId="2"/>
  </si>
  <si>
    <t>※入札金額積算内訳書は3ページあるので，すべて提出すること。</t>
    <rPh sb="1" eb="5">
      <t>ニュウサツキンガク</t>
    </rPh>
    <rPh sb="5" eb="7">
      <t>セキサン</t>
    </rPh>
    <rPh sb="7" eb="10">
      <t>ウチワケショ</t>
    </rPh>
    <rPh sb="23" eb="25">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</si>
</sst>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0_ ;[Red]\-#,##0.00\ "/>
    <numFmt numFmtId="177" formatCode="#,##0_ ;[Red]\-#,##0\ "/>
    <numFmt numFmtId="178" formatCode="#,##0.00_ "/>
  </numFmts>
  <fonts count="11"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sz val="11"/>
      <name val="ＭＳ Ｐゴシック"/>
      <family val="3"/>
      <charset val="128"/>
    </font>
    <font>
      <sz val="14"/>
      <color theme="1"/>
      <name val="ＭＳ 明朝"/>
      <family val="1"/>
      <charset val="128"/>
    </font>
    <font>
      <sz val="10"/>
      <color theme="1"/>
      <name val="ＭＳ 明朝"/>
      <family val="1"/>
      <charset val="128"/>
    </font>
    <font>
      <sz val="10"/>
      <color theme="0"/>
      <name val="ＭＳ 明朝"/>
      <family val="1"/>
      <charset val="128"/>
    </font>
    <font>
      <sz val="10"/>
      <color rgb="FFFF0000"/>
      <name val="ＭＳ 明朝"/>
      <family val="1"/>
      <charset val="128"/>
    </font>
    <font>
      <sz val="11"/>
      <color theme="1"/>
      <name val="ＭＳ 明朝"/>
      <family val="1"/>
      <charset val="128"/>
    </font>
    <font>
      <sz val="14"/>
      <color rgb="FFFF0000"/>
      <name val="ＭＳ 明朝"/>
      <family val="1"/>
      <charset val="128"/>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4" fillId="0" borderId="0"/>
  </cellStyleXfs>
  <cellXfs count="58">
    <xf numFmtId="0" fontId="0" fillId="0" borderId="0" xfId="0">
      <alignment vertical="center"/>
    </xf>
    <xf numFmtId="0" fontId="3" fillId="0" borderId="0" xfId="0" applyFont="1">
      <alignment vertical="center"/>
    </xf>
    <xf numFmtId="0" fontId="3" fillId="0" borderId="0" xfId="0" applyFont="1" applyAlignment="1">
      <alignment horizontal="center" vertical="top" wrapText="1"/>
    </xf>
    <xf numFmtId="0" fontId="3" fillId="0" borderId="0" xfId="0" applyFont="1" applyAlignment="1">
      <alignment vertical="top"/>
    </xf>
    <xf numFmtId="0" fontId="3" fillId="0" borderId="0" xfId="0" applyFont="1" applyAlignment="1">
      <alignment horizontal="center" vertical="center"/>
    </xf>
    <xf numFmtId="38" fontId="3" fillId="0" borderId="0" xfId="1" applyFont="1">
      <alignment vertical="center"/>
    </xf>
    <xf numFmtId="0" fontId="6" fillId="0" borderId="0" xfId="0" applyFont="1">
      <alignment vertical="center"/>
    </xf>
    <xf numFmtId="0" fontId="6" fillId="0" borderId="0" xfId="0" applyFont="1" applyAlignment="1">
      <alignment horizontal="right" vertical="center"/>
    </xf>
    <xf numFmtId="0" fontId="6" fillId="0" borderId="0" xfId="0" applyFont="1" applyBorder="1">
      <alignment vertical="center"/>
    </xf>
    <xf numFmtId="0" fontId="6" fillId="0" borderId="0" xfId="0" applyFont="1" applyAlignment="1">
      <alignment vertical="center"/>
    </xf>
    <xf numFmtId="0" fontId="6" fillId="0" borderId="5" xfId="0" applyFont="1" applyBorder="1">
      <alignment vertical="center"/>
    </xf>
    <xf numFmtId="0" fontId="6" fillId="0" borderId="5" xfId="0" applyFont="1" applyBorder="1" applyAlignment="1">
      <alignment horizontal="center" vertical="center"/>
    </xf>
    <xf numFmtId="0" fontId="6" fillId="0" borderId="5" xfId="0" applyFont="1" applyBorder="1" applyAlignment="1">
      <alignment vertical="center"/>
    </xf>
    <xf numFmtId="0" fontId="6" fillId="2" borderId="2" xfId="0" applyFont="1" applyFill="1" applyBorder="1" applyAlignment="1">
      <alignment horizontal="center" vertical="top" wrapText="1"/>
    </xf>
    <xf numFmtId="0" fontId="6" fillId="0" borderId="0" xfId="0" applyFont="1" applyAlignment="1">
      <alignment horizontal="center" vertical="top" wrapText="1"/>
    </xf>
    <xf numFmtId="0" fontId="6" fillId="2" borderId="9" xfId="0" applyFont="1" applyFill="1" applyBorder="1" applyAlignment="1">
      <alignment horizontal="center" vertical="center"/>
    </xf>
    <xf numFmtId="0" fontId="6" fillId="2" borderId="10" xfId="0" applyFont="1" applyFill="1" applyBorder="1" applyAlignment="1">
      <alignment horizontal="center" vertical="center"/>
    </xf>
    <xf numFmtId="0" fontId="6" fillId="2" borderId="3" xfId="0" applyFont="1" applyFill="1" applyBorder="1" applyAlignment="1">
      <alignment horizontal="center" vertical="center"/>
    </xf>
    <xf numFmtId="0" fontId="6" fillId="0" borderId="0" xfId="0" applyFont="1" applyAlignment="1">
      <alignment horizontal="center" vertical="center" wrapText="1"/>
    </xf>
    <xf numFmtId="0" fontId="6" fillId="0" borderId="0" xfId="0" applyFont="1" applyAlignment="1">
      <alignment horizontal="center" vertical="center"/>
    </xf>
    <xf numFmtId="0" fontId="6" fillId="3" borderId="4" xfId="0" applyFont="1" applyFill="1" applyBorder="1" applyAlignment="1">
      <alignment horizontal="right" vertical="center"/>
    </xf>
    <xf numFmtId="0" fontId="6" fillId="3" borderId="5" xfId="0" applyFont="1" applyFill="1" applyBorder="1" applyAlignment="1">
      <alignment horizontal="center" vertical="center"/>
    </xf>
    <xf numFmtId="38" fontId="6" fillId="3" borderId="1" xfId="1" applyFont="1" applyFill="1" applyBorder="1">
      <alignment vertical="center"/>
    </xf>
    <xf numFmtId="176" fontId="6" fillId="3" borderId="1" xfId="1" applyNumberFormat="1" applyFont="1" applyFill="1" applyBorder="1">
      <alignment vertical="center"/>
    </xf>
    <xf numFmtId="38" fontId="6" fillId="0" borderId="0" xfId="1" applyFont="1">
      <alignment vertical="center"/>
    </xf>
    <xf numFmtId="0" fontId="6" fillId="3" borderId="1" xfId="0" applyFont="1" applyFill="1" applyBorder="1" applyAlignment="1">
      <alignment horizontal="right" vertical="center"/>
    </xf>
    <xf numFmtId="38" fontId="6" fillId="3" borderId="14" xfId="1" applyFont="1" applyFill="1" applyBorder="1">
      <alignment vertical="center"/>
    </xf>
    <xf numFmtId="0" fontId="6" fillId="0" borderId="6" xfId="0" applyFont="1" applyBorder="1" applyAlignment="1">
      <alignment vertical="top" wrapText="1"/>
    </xf>
    <xf numFmtId="0" fontId="6" fillId="0" borderId="0" xfId="0" applyFont="1" applyBorder="1" applyAlignment="1">
      <alignment vertical="top" wrapText="1"/>
    </xf>
    <xf numFmtId="177" fontId="6" fillId="0" borderId="0" xfId="0" applyNumberFormat="1" applyFont="1" applyBorder="1" applyAlignment="1">
      <alignment vertical="center" wrapText="1"/>
    </xf>
    <xf numFmtId="177" fontId="6" fillId="2" borderId="8" xfId="0" applyNumberFormat="1" applyFont="1" applyFill="1" applyBorder="1" applyAlignment="1">
      <alignment horizontal="center" vertical="center" wrapText="1"/>
    </xf>
    <xf numFmtId="177" fontId="6" fillId="2" borderId="12" xfId="0" applyNumberFormat="1" applyFont="1" applyFill="1" applyBorder="1" applyAlignment="1">
      <alignment horizontal="center" vertical="center" wrapText="1"/>
    </xf>
    <xf numFmtId="38" fontId="7" fillId="0" borderId="0" xfId="0" applyNumberFormat="1" applyFont="1" applyBorder="1" applyAlignment="1">
      <alignment vertical="top" wrapText="1"/>
    </xf>
    <xf numFmtId="176" fontId="8" fillId="0" borderId="1" xfId="1" applyNumberFormat="1" applyFont="1" applyBorder="1">
      <alignment vertical="center"/>
    </xf>
    <xf numFmtId="176" fontId="8" fillId="0" borderId="1" xfId="1" applyNumberFormat="1" applyFont="1" applyFill="1" applyBorder="1" applyAlignment="1">
      <alignment horizontal="left" vertical="center"/>
    </xf>
    <xf numFmtId="177" fontId="8" fillId="0" borderId="1" xfId="1" applyNumberFormat="1" applyFont="1" applyBorder="1">
      <alignment vertical="center"/>
    </xf>
    <xf numFmtId="177" fontId="8" fillId="0" borderId="2" xfId="1" applyNumberFormat="1" applyFont="1" applyBorder="1">
      <alignment vertical="center"/>
    </xf>
    <xf numFmtId="177" fontId="8" fillId="0" borderId="13" xfId="1" applyNumberFormat="1" applyFont="1" applyFill="1" applyBorder="1">
      <alignment vertical="center"/>
    </xf>
    <xf numFmtId="40" fontId="8" fillId="0" borderId="1" xfId="1" applyNumberFormat="1" applyFont="1" applyBorder="1">
      <alignment vertical="center"/>
    </xf>
    <xf numFmtId="40" fontId="8" fillId="0" borderId="1" xfId="1" applyNumberFormat="1" applyFont="1" applyFill="1" applyBorder="1">
      <alignment vertical="center"/>
    </xf>
    <xf numFmtId="178" fontId="8" fillId="0" borderId="1" xfId="0" applyNumberFormat="1" applyFont="1" applyBorder="1">
      <alignment vertical="center"/>
    </xf>
    <xf numFmtId="176" fontId="8" fillId="0" borderId="2" xfId="1" applyNumberFormat="1" applyFont="1" applyBorder="1">
      <alignment vertical="center"/>
    </xf>
    <xf numFmtId="0" fontId="5" fillId="0" borderId="0" xfId="0" applyFont="1" applyAlignment="1">
      <alignment horizontal="center" vertical="center"/>
    </xf>
    <xf numFmtId="0" fontId="6" fillId="0" borderId="0" xfId="0" applyFont="1" applyAlignment="1">
      <alignment horizontal="left" vertical="center" wrapText="1"/>
    </xf>
    <xf numFmtId="0" fontId="6" fillId="0" borderId="0" xfId="0" applyFont="1" applyAlignment="1">
      <alignment horizontal="left" vertical="center"/>
    </xf>
    <xf numFmtId="0" fontId="6" fillId="0" borderId="15" xfId="0" applyFont="1" applyBorder="1" applyAlignment="1">
      <alignment vertical="center"/>
    </xf>
    <xf numFmtId="177" fontId="8" fillId="0" borderId="8" xfId="1" applyNumberFormat="1" applyFont="1" applyFill="1" applyBorder="1">
      <alignment vertical="center"/>
    </xf>
    <xf numFmtId="0" fontId="5" fillId="0" borderId="0" xfId="0" applyFont="1" applyAlignment="1">
      <alignment horizontal="center" vertical="center"/>
    </xf>
    <xf numFmtId="0" fontId="6" fillId="2" borderId="11" xfId="0" applyFont="1" applyFill="1" applyBorder="1" applyAlignment="1">
      <alignment horizontal="center" vertical="top"/>
    </xf>
    <xf numFmtId="0" fontId="6" fillId="2" borderId="7" xfId="0" applyFont="1" applyFill="1" applyBorder="1" applyAlignment="1">
      <alignment horizontal="center" vertical="top"/>
    </xf>
    <xf numFmtId="0" fontId="6" fillId="0" borderId="0" xfId="0" applyFont="1" applyAlignment="1">
      <alignment horizontal="left" vertical="center" wrapText="1"/>
    </xf>
    <xf numFmtId="0" fontId="6" fillId="0" borderId="0" xfId="0" applyFont="1" applyAlignment="1">
      <alignment horizontal="left" vertical="center"/>
    </xf>
    <xf numFmtId="0" fontId="9" fillId="0" borderId="16" xfId="0" applyFont="1" applyBorder="1" applyAlignment="1">
      <alignment horizontal="center" vertical="center" wrapText="1"/>
    </xf>
    <xf numFmtId="0" fontId="9" fillId="0" borderId="17" xfId="0" applyFont="1" applyBorder="1" applyAlignment="1">
      <alignment horizontal="center" vertical="center"/>
    </xf>
    <xf numFmtId="177" fontId="10" fillId="0" borderId="18" xfId="0" applyNumberFormat="1" applyFont="1" applyBorder="1" applyAlignment="1">
      <alignment horizontal="center" vertical="center"/>
    </xf>
    <xf numFmtId="0" fontId="10" fillId="0" borderId="19" xfId="0" applyFont="1" applyBorder="1" applyAlignment="1">
      <alignment horizontal="center" vertical="center"/>
    </xf>
    <xf numFmtId="0" fontId="10" fillId="0" borderId="20" xfId="0" applyFont="1" applyBorder="1" applyAlignment="1">
      <alignment horizontal="center" vertical="center"/>
    </xf>
    <xf numFmtId="0" fontId="10" fillId="0" borderId="21" xfId="0" applyFont="1" applyBorder="1" applyAlignment="1">
      <alignment horizontal="center" vertical="center"/>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0"/>
  <sheetViews>
    <sheetView showZeros="0" tabSelected="1" view="pageLayout" zoomScaleNormal="100" zoomScaleSheetLayoutView="100" workbookViewId="0">
      <selection sqref="A1:J1"/>
    </sheetView>
  </sheetViews>
  <sheetFormatPr defaultColWidth="9" defaultRowHeight="12" x14ac:dyDescent="0.15"/>
  <cols>
    <col min="1" max="1" width="6.25" style="7" customWidth="1"/>
    <col min="2" max="2" width="8.125" style="7" customWidth="1"/>
    <col min="3" max="3" width="13.875" style="6" customWidth="1"/>
    <col min="4" max="5" width="8" style="6" bestFit="1" customWidth="1"/>
    <col min="6" max="6" width="17.375" style="6" customWidth="1"/>
    <col min="7" max="8" width="15.375" style="6" customWidth="1"/>
    <col min="9" max="9" width="17.375" style="6" customWidth="1"/>
    <col min="10" max="10" width="17.5" style="6" customWidth="1"/>
    <col min="11" max="11" width="4" style="6" customWidth="1"/>
    <col min="12" max="14" width="9" style="6"/>
    <col min="15" max="16384" width="9" style="1"/>
  </cols>
  <sheetData>
    <row r="1" spans="1:15" ht="18.75" customHeight="1" x14ac:dyDescent="0.15">
      <c r="A1" s="47" t="s">
        <v>43</v>
      </c>
      <c r="B1" s="47"/>
      <c r="C1" s="47"/>
      <c r="D1" s="47"/>
      <c r="E1" s="47"/>
      <c r="F1" s="47"/>
      <c r="G1" s="47"/>
      <c r="H1" s="47"/>
      <c r="I1" s="47"/>
      <c r="J1" s="47"/>
    </row>
    <row r="2" spans="1:15" ht="18.75" customHeight="1" thickBot="1" x14ac:dyDescent="0.2">
      <c r="A2" s="42"/>
      <c r="B2" s="42"/>
      <c r="C2" s="42"/>
      <c r="D2" s="42"/>
      <c r="E2" s="42"/>
      <c r="F2" s="42"/>
      <c r="G2" s="42"/>
      <c r="H2" s="42"/>
      <c r="I2" s="42"/>
      <c r="J2" s="42"/>
    </row>
    <row r="3" spans="1:15" ht="18.75" customHeight="1" thickTop="1" x14ac:dyDescent="0.15">
      <c r="A3" s="44" t="s">
        <v>44</v>
      </c>
      <c r="B3" s="42"/>
      <c r="C3" s="42"/>
      <c r="D3" s="42"/>
      <c r="E3" s="42"/>
      <c r="F3" s="42"/>
      <c r="G3" s="42"/>
      <c r="H3" s="52" t="s">
        <v>42</v>
      </c>
      <c r="I3" s="54">
        <f>J21+J45+J59</f>
        <v>0</v>
      </c>
      <c r="J3" s="55"/>
    </row>
    <row r="4" spans="1:15" ht="18.75" customHeight="1" thickBot="1" x14ac:dyDescent="0.2">
      <c r="A4" s="44" t="s">
        <v>41</v>
      </c>
      <c r="B4" s="42"/>
      <c r="C4" s="42"/>
      <c r="D4" s="42"/>
      <c r="E4" s="42"/>
      <c r="F4" s="42"/>
      <c r="G4" s="42"/>
      <c r="H4" s="53"/>
      <c r="I4" s="56"/>
      <c r="J4" s="57"/>
    </row>
    <row r="5" spans="1:15" ht="18.75" customHeight="1" x14ac:dyDescent="0.15">
      <c r="A5" s="42"/>
      <c r="B5" s="42"/>
      <c r="C5" s="42"/>
      <c r="D5" s="42"/>
      <c r="E5" s="42"/>
      <c r="F5" s="42"/>
      <c r="G5" s="42"/>
      <c r="H5" s="42"/>
      <c r="I5" s="42"/>
      <c r="J5" s="42"/>
    </row>
    <row r="6" spans="1:15" x14ac:dyDescent="0.15">
      <c r="A6" s="44" t="s">
        <v>31</v>
      </c>
      <c r="H6" s="7"/>
      <c r="I6" s="8"/>
      <c r="J6" s="8"/>
    </row>
    <row r="7" spans="1:15" x14ac:dyDescent="0.15">
      <c r="A7" s="9" t="s">
        <v>34</v>
      </c>
      <c r="H7" s="8"/>
      <c r="I7" s="8"/>
      <c r="J7" s="8"/>
    </row>
    <row r="8" spans="1:15" x14ac:dyDescent="0.15">
      <c r="G8" s="7" t="s">
        <v>23</v>
      </c>
      <c r="H8" s="10"/>
      <c r="I8" s="10"/>
      <c r="J8" s="11"/>
    </row>
    <row r="9" spans="1:15" ht="16.5" customHeight="1" x14ac:dyDescent="0.15">
      <c r="A9" s="12"/>
      <c r="B9" s="12"/>
      <c r="C9" s="12"/>
      <c r="D9" s="12"/>
      <c r="E9" s="12"/>
      <c r="F9" s="12"/>
      <c r="G9" s="12"/>
      <c r="H9" s="12"/>
      <c r="I9" s="12"/>
      <c r="J9" s="12"/>
    </row>
    <row r="10" spans="1:15" s="3" customFormat="1" x14ac:dyDescent="0.15">
      <c r="A10" s="48" t="s">
        <v>24</v>
      </c>
      <c r="B10" s="49"/>
      <c r="C10" s="13" t="s">
        <v>13</v>
      </c>
      <c r="D10" s="13" t="s">
        <v>12</v>
      </c>
      <c r="E10" s="13" t="s">
        <v>27</v>
      </c>
      <c r="F10" s="13" t="s">
        <v>16</v>
      </c>
      <c r="G10" s="13" t="s">
        <v>14</v>
      </c>
      <c r="H10" s="13" t="s">
        <v>33</v>
      </c>
      <c r="I10" s="13" t="s">
        <v>17</v>
      </c>
      <c r="J10" s="13" t="s">
        <v>15</v>
      </c>
      <c r="K10" s="14"/>
      <c r="L10" s="14"/>
      <c r="M10" s="14"/>
      <c r="N10" s="14"/>
      <c r="O10" s="2"/>
    </row>
    <row r="11" spans="1:15" ht="16.5" customHeight="1" x14ac:dyDescent="0.15">
      <c r="A11" s="15"/>
      <c r="B11" s="16"/>
      <c r="C11" s="17" t="s">
        <v>18</v>
      </c>
      <c r="D11" s="17" t="s">
        <v>19</v>
      </c>
      <c r="E11" s="17" t="s">
        <v>20</v>
      </c>
      <c r="F11" s="17" t="s">
        <v>28</v>
      </c>
      <c r="G11" s="17" t="s">
        <v>21</v>
      </c>
      <c r="H11" s="17" t="s">
        <v>22</v>
      </c>
      <c r="I11" s="17" t="s">
        <v>29</v>
      </c>
      <c r="J11" s="17" t="s">
        <v>30</v>
      </c>
      <c r="K11" s="18"/>
      <c r="L11" s="19"/>
      <c r="M11" s="19"/>
      <c r="N11" s="19"/>
      <c r="O11" s="4"/>
    </row>
    <row r="12" spans="1:15" ht="20.25" customHeight="1" x14ac:dyDescent="0.15">
      <c r="A12" s="25" t="s">
        <v>3</v>
      </c>
      <c r="B12" s="21" t="s">
        <v>26</v>
      </c>
      <c r="C12" s="39"/>
      <c r="D12" s="22">
        <v>900</v>
      </c>
      <c r="E12" s="23">
        <v>0.85</v>
      </c>
      <c r="F12" s="40">
        <f t="shared" ref="F12:F20" si="0">ROUNDDOWN(C12*D12*E12,2)</f>
        <v>0</v>
      </c>
      <c r="G12" s="34"/>
      <c r="H12" s="26">
        <v>186020</v>
      </c>
      <c r="I12" s="33">
        <f t="shared" ref="I12:I20" si="1">ROUNDDOWN(H12*G12,2)</f>
        <v>0</v>
      </c>
      <c r="J12" s="35">
        <f t="shared" ref="J12:J19" si="2">INT(F12+I12)</f>
        <v>0</v>
      </c>
      <c r="K12" s="24"/>
      <c r="L12" s="24"/>
      <c r="M12" s="24"/>
      <c r="N12" s="24"/>
      <c r="O12" s="5"/>
    </row>
    <row r="13" spans="1:15" ht="20.25" customHeight="1" x14ac:dyDescent="0.15">
      <c r="A13" s="25" t="s">
        <v>4</v>
      </c>
      <c r="B13" s="21" t="s">
        <v>26</v>
      </c>
      <c r="C13" s="39">
        <f>C12</f>
        <v>0</v>
      </c>
      <c r="D13" s="22">
        <v>900</v>
      </c>
      <c r="E13" s="23">
        <v>0.85</v>
      </c>
      <c r="F13" s="40">
        <f t="shared" si="0"/>
        <v>0</v>
      </c>
      <c r="G13" s="34">
        <f>G12</f>
        <v>0</v>
      </c>
      <c r="H13" s="26">
        <v>224780</v>
      </c>
      <c r="I13" s="33">
        <f t="shared" si="1"/>
        <v>0</v>
      </c>
      <c r="J13" s="35">
        <f t="shared" si="2"/>
        <v>0</v>
      </c>
      <c r="K13" s="24"/>
      <c r="L13" s="24"/>
      <c r="M13" s="24"/>
      <c r="N13" s="24"/>
      <c r="O13" s="5"/>
    </row>
    <row r="14" spans="1:15" ht="20.25" customHeight="1" x14ac:dyDescent="0.15">
      <c r="A14" s="25" t="s">
        <v>5</v>
      </c>
      <c r="B14" s="21" t="s">
        <v>26</v>
      </c>
      <c r="C14" s="39">
        <f>C12</f>
        <v>0</v>
      </c>
      <c r="D14" s="22">
        <v>900</v>
      </c>
      <c r="E14" s="23">
        <v>0.85</v>
      </c>
      <c r="F14" s="40">
        <f t="shared" si="0"/>
        <v>0</v>
      </c>
      <c r="G14" s="34">
        <f>G12</f>
        <v>0</v>
      </c>
      <c r="H14" s="26">
        <v>193780</v>
      </c>
      <c r="I14" s="33">
        <f t="shared" si="1"/>
        <v>0</v>
      </c>
      <c r="J14" s="35">
        <f t="shared" si="2"/>
        <v>0</v>
      </c>
      <c r="K14" s="24"/>
      <c r="L14" s="24"/>
      <c r="M14" s="24"/>
      <c r="N14" s="24"/>
      <c r="O14" s="5"/>
    </row>
    <row r="15" spans="1:15" ht="20.25" customHeight="1" x14ac:dyDescent="0.15">
      <c r="A15" s="25" t="s">
        <v>6</v>
      </c>
      <c r="B15" s="21" t="s">
        <v>25</v>
      </c>
      <c r="C15" s="39">
        <f>C12</f>
        <v>0</v>
      </c>
      <c r="D15" s="22">
        <v>900</v>
      </c>
      <c r="E15" s="23">
        <v>0.85</v>
      </c>
      <c r="F15" s="40">
        <f t="shared" si="0"/>
        <v>0</v>
      </c>
      <c r="G15" s="33"/>
      <c r="H15" s="26">
        <v>160910</v>
      </c>
      <c r="I15" s="33">
        <f t="shared" si="1"/>
        <v>0</v>
      </c>
      <c r="J15" s="35">
        <f t="shared" si="2"/>
        <v>0</v>
      </c>
      <c r="K15" s="24"/>
      <c r="L15" s="24"/>
      <c r="M15" s="24"/>
      <c r="N15" s="24"/>
      <c r="O15" s="5"/>
    </row>
    <row r="16" spans="1:15" ht="20.25" customHeight="1" x14ac:dyDescent="0.15">
      <c r="A16" s="25" t="s">
        <v>7</v>
      </c>
      <c r="B16" s="21" t="s">
        <v>25</v>
      </c>
      <c r="C16" s="39">
        <f>C12</f>
        <v>0</v>
      </c>
      <c r="D16" s="22">
        <v>900</v>
      </c>
      <c r="E16" s="23">
        <v>0.85</v>
      </c>
      <c r="F16" s="40">
        <f t="shared" si="0"/>
        <v>0</v>
      </c>
      <c r="G16" s="33">
        <f>G15</f>
        <v>0</v>
      </c>
      <c r="H16" s="26">
        <v>163490</v>
      </c>
      <c r="I16" s="33">
        <f t="shared" si="1"/>
        <v>0</v>
      </c>
      <c r="J16" s="35">
        <f t="shared" si="2"/>
        <v>0</v>
      </c>
      <c r="K16" s="24"/>
      <c r="L16" s="24"/>
      <c r="M16" s="24"/>
      <c r="N16" s="24"/>
      <c r="O16" s="5"/>
    </row>
    <row r="17" spans="1:15" ht="20.25" customHeight="1" x14ac:dyDescent="0.15">
      <c r="A17" s="25" t="s">
        <v>8</v>
      </c>
      <c r="B17" s="21" t="s">
        <v>25</v>
      </c>
      <c r="C17" s="39">
        <f>C12</f>
        <v>0</v>
      </c>
      <c r="D17" s="22">
        <v>900</v>
      </c>
      <c r="E17" s="23">
        <v>0.85</v>
      </c>
      <c r="F17" s="40">
        <f t="shared" si="0"/>
        <v>0</v>
      </c>
      <c r="G17" s="33">
        <f>G15</f>
        <v>0</v>
      </c>
      <c r="H17" s="26">
        <v>193760</v>
      </c>
      <c r="I17" s="33">
        <f t="shared" si="1"/>
        <v>0</v>
      </c>
      <c r="J17" s="35">
        <f t="shared" si="2"/>
        <v>0</v>
      </c>
      <c r="K17" s="24"/>
      <c r="L17" s="24"/>
      <c r="M17" s="24"/>
      <c r="N17" s="24"/>
      <c r="O17" s="5"/>
    </row>
    <row r="18" spans="1:15" ht="20.25" customHeight="1" x14ac:dyDescent="0.15">
      <c r="A18" s="25" t="s">
        <v>9</v>
      </c>
      <c r="B18" s="21" t="s">
        <v>25</v>
      </c>
      <c r="C18" s="39">
        <f>C12</f>
        <v>0</v>
      </c>
      <c r="D18" s="22">
        <v>900</v>
      </c>
      <c r="E18" s="23">
        <v>0.85</v>
      </c>
      <c r="F18" s="40">
        <f t="shared" si="0"/>
        <v>0</v>
      </c>
      <c r="G18" s="33">
        <f>G15</f>
        <v>0</v>
      </c>
      <c r="H18" s="26">
        <v>203680</v>
      </c>
      <c r="I18" s="33">
        <f t="shared" si="1"/>
        <v>0</v>
      </c>
      <c r="J18" s="35">
        <f t="shared" si="2"/>
        <v>0</v>
      </c>
      <c r="K18" s="24"/>
      <c r="L18" s="24"/>
      <c r="M18" s="24"/>
      <c r="N18" s="24"/>
      <c r="O18" s="5"/>
    </row>
    <row r="19" spans="1:15" ht="20.25" customHeight="1" x14ac:dyDescent="0.15">
      <c r="A19" s="25" t="s">
        <v>10</v>
      </c>
      <c r="B19" s="21" t="s">
        <v>25</v>
      </c>
      <c r="C19" s="39">
        <f>C12</f>
        <v>0</v>
      </c>
      <c r="D19" s="22">
        <v>900</v>
      </c>
      <c r="E19" s="23">
        <v>0.85</v>
      </c>
      <c r="F19" s="40">
        <f t="shared" si="0"/>
        <v>0</v>
      </c>
      <c r="G19" s="33">
        <f>G15</f>
        <v>0</v>
      </c>
      <c r="H19" s="26">
        <v>193860</v>
      </c>
      <c r="I19" s="33">
        <f t="shared" si="1"/>
        <v>0</v>
      </c>
      <c r="J19" s="35">
        <f t="shared" si="2"/>
        <v>0</v>
      </c>
      <c r="K19" s="24"/>
      <c r="L19" s="24"/>
      <c r="M19" s="24"/>
      <c r="N19" s="24"/>
      <c r="O19" s="5"/>
    </row>
    <row r="20" spans="1:15" ht="20.25" customHeight="1" thickBot="1" x14ac:dyDescent="0.2">
      <c r="A20" s="25" t="s">
        <v>11</v>
      </c>
      <c r="B20" s="21" t="s">
        <v>25</v>
      </c>
      <c r="C20" s="39">
        <f>C12</f>
        <v>0</v>
      </c>
      <c r="D20" s="22">
        <v>900</v>
      </c>
      <c r="E20" s="23">
        <v>0.85</v>
      </c>
      <c r="F20" s="40">
        <f t="shared" si="0"/>
        <v>0</v>
      </c>
      <c r="G20" s="33">
        <f>G15</f>
        <v>0</v>
      </c>
      <c r="H20" s="26">
        <v>211270</v>
      </c>
      <c r="I20" s="41">
        <f t="shared" si="1"/>
        <v>0</v>
      </c>
      <c r="J20" s="36">
        <f>INT(F20+I20)</f>
        <v>0</v>
      </c>
      <c r="K20" s="24"/>
      <c r="L20" s="24"/>
      <c r="M20" s="24"/>
      <c r="N20" s="24"/>
      <c r="O20" s="5"/>
    </row>
    <row r="21" spans="1:15" ht="20.25" customHeight="1" thickBot="1" x14ac:dyDescent="0.2">
      <c r="A21" s="27"/>
      <c r="B21" s="28"/>
      <c r="C21" s="28"/>
      <c r="D21" s="28"/>
      <c r="E21" s="28"/>
      <c r="F21" s="28"/>
      <c r="G21" s="29"/>
      <c r="H21" s="32">
        <f>SUM(H12:H20)</f>
        <v>1731550</v>
      </c>
      <c r="I21" s="30" t="s">
        <v>35</v>
      </c>
      <c r="J21" s="46">
        <f>SUM(J12:J20)</f>
        <v>0</v>
      </c>
    </row>
    <row r="22" spans="1:15" ht="65.25" customHeight="1" x14ac:dyDescent="0.15">
      <c r="A22" s="50" t="s">
        <v>32</v>
      </c>
      <c r="B22" s="51"/>
      <c r="C22" s="51"/>
      <c r="D22" s="51"/>
      <c r="E22" s="51"/>
      <c r="F22" s="51"/>
      <c r="G22" s="51"/>
      <c r="H22" s="51"/>
      <c r="I22" s="9"/>
      <c r="J22" s="45"/>
    </row>
    <row r="23" spans="1:15" ht="75" customHeight="1" x14ac:dyDescent="0.15">
      <c r="A23" s="43"/>
      <c r="B23" s="44"/>
      <c r="C23" s="44"/>
      <c r="D23" s="44"/>
      <c r="E23" s="44"/>
      <c r="F23" s="44"/>
      <c r="G23" s="44"/>
      <c r="H23" s="44"/>
      <c r="I23" s="9"/>
      <c r="J23" s="9"/>
    </row>
    <row r="24" spans="1:15" ht="23.25" customHeight="1" x14ac:dyDescent="0.15">
      <c r="A24" s="47" t="s">
        <v>43</v>
      </c>
      <c r="B24" s="47"/>
      <c r="C24" s="47"/>
      <c r="D24" s="47"/>
      <c r="E24" s="47"/>
      <c r="F24" s="47"/>
      <c r="G24" s="47"/>
      <c r="H24" s="47"/>
      <c r="I24" s="47"/>
      <c r="J24" s="47"/>
    </row>
    <row r="25" spans="1:15" ht="15" customHeight="1" x14ac:dyDescent="0.15">
      <c r="A25" s="42"/>
      <c r="B25" s="42"/>
      <c r="C25" s="42"/>
      <c r="D25" s="42"/>
      <c r="E25" s="42"/>
      <c r="F25" s="42"/>
      <c r="G25" s="42"/>
      <c r="H25" s="42"/>
      <c r="I25" s="42"/>
      <c r="J25" s="42"/>
    </row>
    <row r="26" spans="1:15" x14ac:dyDescent="0.15">
      <c r="A26" s="44" t="s">
        <v>31</v>
      </c>
      <c r="H26" s="7"/>
      <c r="I26" s="8"/>
      <c r="J26" s="8"/>
    </row>
    <row r="27" spans="1:15" x14ac:dyDescent="0.15">
      <c r="A27" s="9" t="s">
        <v>36</v>
      </c>
      <c r="H27" s="8"/>
      <c r="I27" s="8"/>
      <c r="J27" s="8"/>
    </row>
    <row r="28" spans="1:15" x14ac:dyDescent="0.15">
      <c r="G28" s="7" t="s">
        <v>23</v>
      </c>
      <c r="H28" s="10"/>
      <c r="I28" s="10"/>
      <c r="J28" s="11"/>
    </row>
    <row r="29" spans="1:15" ht="16.5" customHeight="1" x14ac:dyDescent="0.15">
      <c r="A29" s="12"/>
      <c r="B29" s="12"/>
      <c r="C29" s="12"/>
      <c r="D29" s="12"/>
      <c r="E29" s="12"/>
      <c r="F29" s="12"/>
      <c r="G29" s="12"/>
      <c r="H29" s="12"/>
      <c r="I29" s="12"/>
      <c r="J29" s="12"/>
    </row>
    <row r="30" spans="1:15" s="3" customFormat="1" x14ac:dyDescent="0.15">
      <c r="A30" s="48" t="s">
        <v>24</v>
      </c>
      <c r="B30" s="49"/>
      <c r="C30" s="13" t="s">
        <v>13</v>
      </c>
      <c r="D30" s="13" t="s">
        <v>12</v>
      </c>
      <c r="E30" s="13" t="s">
        <v>27</v>
      </c>
      <c r="F30" s="13" t="s">
        <v>16</v>
      </c>
      <c r="G30" s="13" t="s">
        <v>14</v>
      </c>
      <c r="H30" s="13" t="s">
        <v>33</v>
      </c>
      <c r="I30" s="13" t="s">
        <v>17</v>
      </c>
      <c r="J30" s="13" t="s">
        <v>15</v>
      </c>
      <c r="K30" s="14"/>
      <c r="L30" s="14"/>
      <c r="M30" s="14"/>
      <c r="N30" s="14"/>
      <c r="O30" s="2"/>
    </row>
    <row r="31" spans="1:15" ht="16.5" customHeight="1" x14ac:dyDescent="0.15">
      <c r="A31" s="15"/>
      <c r="B31" s="16"/>
      <c r="C31" s="17" t="s">
        <v>18</v>
      </c>
      <c r="D31" s="17" t="s">
        <v>19</v>
      </c>
      <c r="E31" s="17" t="s">
        <v>20</v>
      </c>
      <c r="F31" s="17" t="s">
        <v>28</v>
      </c>
      <c r="G31" s="17" t="s">
        <v>21</v>
      </c>
      <c r="H31" s="17" t="s">
        <v>22</v>
      </c>
      <c r="I31" s="17" t="s">
        <v>29</v>
      </c>
      <c r="J31" s="17" t="s">
        <v>30</v>
      </c>
      <c r="K31" s="18"/>
      <c r="L31" s="19"/>
      <c r="M31" s="19"/>
      <c r="N31" s="19"/>
      <c r="O31" s="4"/>
    </row>
    <row r="32" spans="1:15" ht="20.25" customHeight="1" x14ac:dyDescent="0.15">
      <c r="A32" s="20" t="s">
        <v>0</v>
      </c>
      <c r="B32" s="21" t="s">
        <v>25</v>
      </c>
      <c r="C32" s="38"/>
      <c r="D32" s="22">
        <v>900</v>
      </c>
      <c r="E32" s="23">
        <v>0.85</v>
      </c>
      <c r="F32" s="40">
        <f>ROUNDDOWN(C32*D32*E32,2)</f>
        <v>0</v>
      </c>
      <c r="G32" s="33"/>
      <c r="H32" s="22">
        <v>174760</v>
      </c>
      <c r="I32" s="33">
        <f>ROUNDDOWN(H32*G32,2)</f>
        <v>0</v>
      </c>
      <c r="J32" s="35">
        <f>INT(F32+I32)</f>
        <v>0</v>
      </c>
      <c r="K32" s="24"/>
      <c r="L32" s="24"/>
      <c r="M32" s="24"/>
      <c r="N32" s="24"/>
      <c r="O32" s="5"/>
    </row>
    <row r="33" spans="1:15" ht="20.25" customHeight="1" x14ac:dyDescent="0.15">
      <c r="A33" s="25" t="s">
        <v>1</v>
      </c>
      <c r="B33" s="21" t="s">
        <v>25</v>
      </c>
      <c r="C33" s="38">
        <f>C32</f>
        <v>0</v>
      </c>
      <c r="D33" s="22">
        <v>900</v>
      </c>
      <c r="E33" s="23">
        <v>0.85</v>
      </c>
      <c r="F33" s="40">
        <f t="shared" ref="F33:F43" si="3">ROUNDDOWN(C33*D33*E33,2)</f>
        <v>0</v>
      </c>
      <c r="G33" s="33">
        <f>G32</f>
        <v>0</v>
      </c>
      <c r="H33" s="26">
        <v>140650</v>
      </c>
      <c r="I33" s="33">
        <f t="shared" ref="I33:I43" si="4">ROUNDDOWN(H33*G33,2)</f>
        <v>0</v>
      </c>
      <c r="J33" s="35">
        <f t="shared" ref="J33:J42" si="5">INT(F33+I33)</f>
        <v>0</v>
      </c>
      <c r="K33" s="24"/>
      <c r="L33" s="24"/>
      <c r="M33" s="24"/>
      <c r="N33" s="24"/>
      <c r="O33" s="5"/>
    </row>
    <row r="34" spans="1:15" ht="20.25" customHeight="1" x14ac:dyDescent="0.15">
      <c r="A34" s="25" t="s">
        <v>2</v>
      </c>
      <c r="B34" s="21" t="s">
        <v>25</v>
      </c>
      <c r="C34" s="38">
        <f>C32</f>
        <v>0</v>
      </c>
      <c r="D34" s="22">
        <v>900</v>
      </c>
      <c r="E34" s="23">
        <v>0.85</v>
      </c>
      <c r="F34" s="40">
        <f t="shared" si="3"/>
        <v>0</v>
      </c>
      <c r="G34" s="33">
        <f>G32</f>
        <v>0</v>
      </c>
      <c r="H34" s="26">
        <v>175080</v>
      </c>
      <c r="I34" s="33">
        <f t="shared" si="4"/>
        <v>0</v>
      </c>
      <c r="J34" s="35">
        <f t="shared" si="5"/>
        <v>0</v>
      </c>
      <c r="K34" s="24"/>
      <c r="L34" s="24"/>
      <c r="M34" s="24"/>
      <c r="N34" s="24"/>
      <c r="O34" s="5"/>
    </row>
    <row r="35" spans="1:15" ht="20.25" customHeight="1" x14ac:dyDescent="0.15">
      <c r="A35" s="25" t="s">
        <v>3</v>
      </c>
      <c r="B35" s="21" t="s">
        <v>26</v>
      </c>
      <c r="C35" s="39">
        <f>C32</f>
        <v>0</v>
      </c>
      <c r="D35" s="22">
        <v>900</v>
      </c>
      <c r="E35" s="23">
        <v>0.85</v>
      </c>
      <c r="F35" s="40">
        <f t="shared" si="3"/>
        <v>0</v>
      </c>
      <c r="G35" s="34"/>
      <c r="H35" s="26">
        <v>186020</v>
      </c>
      <c r="I35" s="33">
        <f t="shared" si="4"/>
        <v>0</v>
      </c>
      <c r="J35" s="35">
        <f t="shared" si="5"/>
        <v>0</v>
      </c>
      <c r="K35" s="24"/>
      <c r="L35" s="24"/>
      <c r="M35" s="24"/>
      <c r="N35" s="24"/>
      <c r="O35" s="5"/>
    </row>
    <row r="36" spans="1:15" ht="20.25" customHeight="1" x14ac:dyDescent="0.15">
      <c r="A36" s="25" t="s">
        <v>4</v>
      </c>
      <c r="B36" s="21" t="s">
        <v>26</v>
      </c>
      <c r="C36" s="39">
        <f>C32</f>
        <v>0</v>
      </c>
      <c r="D36" s="22">
        <v>900</v>
      </c>
      <c r="E36" s="23">
        <v>0.85</v>
      </c>
      <c r="F36" s="40">
        <f t="shared" si="3"/>
        <v>0</v>
      </c>
      <c r="G36" s="34">
        <f>G35</f>
        <v>0</v>
      </c>
      <c r="H36" s="26">
        <v>224780</v>
      </c>
      <c r="I36" s="33">
        <f t="shared" si="4"/>
        <v>0</v>
      </c>
      <c r="J36" s="35">
        <f t="shared" si="5"/>
        <v>0</v>
      </c>
      <c r="K36" s="24"/>
      <c r="L36" s="24"/>
      <c r="M36" s="24"/>
      <c r="N36" s="24"/>
      <c r="O36" s="5"/>
    </row>
    <row r="37" spans="1:15" ht="20.25" customHeight="1" x14ac:dyDescent="0.15">
      <c r="A37" s="25" t="s">
        <v>5</v>
      </c>
      <c r="B37" s="21" t="s">
        <v>26</v>
      </c>
      <c r="C37" s="39">
        <f>C32</f>
        <v>0</v>
      </c>
      <c r="D37" s="22">
        <v>900</v>
      </c>
      <c r="E37" s="23">
        <v>0.85</v>
      </c>
      <c r="F37" s="40">
        <f t="shared" si="3"/>
        <v>0</v>
      </c>
      <c r="G37" s="34">
        <f>G35</f>
        <v>0</v>
      </c>
      <c r="H37" s="26">
        <v>193780</v>
      </c>
      <c r="I37" s="33">
        <f t="shared" si="4"/>
        <v>0</v>
      </c>
      <c r="J37" s="35">
        <f t="shared" si="5"/>
        <v>0</v>
      </c>
      <c r="K37" s="24"/>
      <c r="L37" s="24"/>
      <c r="M37" s="24"/>
      <c r="N37" s="24"/>
      <c r="O37" s="5"/>
    </row>
    <row r="38" spans="1:15" ht="20.25" customHeight="1" x14ac:dyDescent="0.15">
      <c r="A38" s="25" t="s">
        <v>6</v>
      </c>
      <c r="B38" s="21" t="s">
        <v>25</v>
      </c>
      <c r="C38" s="38">
        <f>C32</f>
        <v>0</v>
      </c>
      <c r="D38" s="22">
        <v>900</v>
      </c>
      <c r="E38" s="23">
        <v>0.85</v>
      </c>
      <c r="F38" s="40">
        <f t="shared" si="3"/>
        <v>0</v>
      </c>
      <c r="G38" s="33">
        <f>G32</f>
        <v>0</v>
      </c>
      <c r="H38" s="26">
        <v>160910</v>
      </c>
      <c r="I38" s="33">
        <f t="shared" si="4"/>
        <v>0</v>
      </c>
      <c r="J38" s="35">
        <f t="shared" si="5"/>
        <v>0</v>
      </c>
      <c r="K38" s="24"/>
      <c r="L38" s="24"/>
      <c r="M38" s="24"/>
      <c r="N38" s="24"/>
      <c r="O38" s="5"/>
    </row>
    <row r="39" spans="1:15" ht="20.25" customHeight="1" x14ac:dyDescent="0.15">
      <c r="A39" s="25" t="s">
        <v>7</v>
      </c>
      <c r="B39" s="21" t="s">
        <v>25</v>
      </c>
      <c r="C39" s="38">
        <f>C32</f>
        <v>0</v>
      </c>
      <c r="D39" s="22">
        <v>900</v>
      </c>
      <c r="E39" s="23">
        <v>0.85</v>
      </c>
      <c r="F39" s="40">
        <f t="shared" si="3"/>
        <v>0</v>
      </c>
      <c r="G39" s="33">
        <f>G32</f>
        <v>0</v>
      </c>
      <c r="H39" s="26">
        <v>163490</v>
      </c>
      <c r="I39" s="33">
        <f t="shared" si="4"/>
        <v>0</v>
      </c>
      <c r="J39" s="35">
        <f t="shared" si="5"/>
        <v>0</v>
      </c>
      <c r="K39" s="24"/>
      <c r="L39" s="24"/>
      <c r="M39" s="24"/>
      <c r="N39" s="24"/>
      <c r="O39" s="5"/>
    </row>
    <row r="40" spans="1:15" ht="20.25" customHeight="1" x14ac:dyDescent="0.15">
      <c r="A40" s="25" t="s">
        <v>8</v>
      </c>
      <c r="B40" s="21" t="s">
        <v>25</v>
      </c>
      <c r="C40" s="38">
        <f>C32</f>
        <v>0</v>
      </c>
      <c r="D40" s="22">
        <v>900</v>
      </c>
      <c r="E40" s="23">
        <v>0.85</v>
      </c>
      <c r="F40" s="40">
        <f t="shared" si="3"/>
        <v>0</v>
      </c>
      <c r="G40" s="33">
        <f>G32</f>
        <v>0</v>
      </c>
      <c r="H40" s="26">
        <v>193760</v>
      </c>
      <c r="I40" s="33">
        <f t="shared" si="4"/>
        <v>0</v>
      </c>
      <c r="J40" s="35">
        <f t="shared" si="5"/>
        <v>0</v>
      </c>
      <c r="K40" s="24"/>
      <c r="L40" s="24"/>
      <c r="M40" s="24"/>
      <c r="N40" s="24"/>
      <c r="O40" s="5"/>
    </row>
    <row r="41" spans="1:15" ht="20.25" customHeight="1" x14ac:dyDescent="0.15">
      <c r="A41" s="25" t="s">
        <v>9</v>
      </c>
      <c r="B41" s="21" t="s">
        <v>25</v>
      </c>
      <c r="C41" s="38">
        <f>C32</f>
        <v>0</v>
      </c>
      <c r="D41" s="22">
        <v>900</v>
      </c>
      <c r="E41" s="23">
        <v>0.85</v>
      </c>
      <c r="F41" s="40">
        <f t="shared" si="3"/>
        <v>0</v>
      </c>
      <c r="G41" s="33">
        <f>G32</f>
        <v>0</v>
      </c>
      <c r="H41" s="26">
        <v>203680</v>
      </c>
      <c r="I41" s="33">
        <f t="shared" si="4"/>
        <v>0</v>
      </c>
      <c r="J41" s="35">
        <f t="shared" si="5"/>
        <v>0</v>
      </c>
      <c r="K41" s="24"/>
      <c r="L41" s="24"/>
      <c r="M41" s="24"/>
      <c r="N41" s="24"/>
      <c r="O41" s="5"/>
    </row>
    <row r="42" spans="1:15" ht="20.25" customHeight="1" x14ac:dyDescent="0.15">
      <c r="A42" s="25" t="s">
        <v>10</v>
      </c>
      <c r="B42" s="21" t="s">
        <v>25</v>
      </c>
      <c r="C42" s="38">
        <f>C32</f>
        <v>0</v>
      </c>
      <c r="D42" s="22">
        <v>900</v>
      </c>
      <c r="E42" s="23">
        <v>0.85</v>
      </c>
      <c r="F42" s="40">
        <f t="shared" si="3"/>
        <v>0</v>
      </c>
      <c r="G42" s="33">
        <f>G32</f>
        <v>0</v>
      </c>
      <c r="H42" s="26">
        <v>193860</v>
      </c>
      <c r="I42" s="33">
        <f t="shared" si="4"/>
        <v>0</v>
      </c>
      <c r="J42" s="35">
        <f t="shared" si="5"/>
        <v>0</v>
      </c>
      <c r="K42" s="24"/>
      <c r="L42" s="24"/>
      <c r="M42" s="24"/>
      <c r="N42" s="24"/>
      <c r="O42" s="5"/>
    </row>
    <row r="43" spans="1:15" ht="20.25" customHeight="1" thickBot="1" x14ac:dyDescent="0.2">
      <c r="A43" s="25" t="s">
        <v>11</v>
      </c>
      <c r="B43" s="21" t="s">
        <v>25</v>
      </c>
      <c r="C43" s="38">
        <f>C32</f>
        <v>0</v>
      </c>
      <c r="D43" s="22">
        <v>900</v>
      </c>
      <c r="E43" s="23">
        <v>0.85</v>
      </c>
      <c r="F43" s="40">
        <f t="shared" si="3"/>
        <v>0</v>
      </c>
      <c r="G43" s="33">
        <f>G32</f>
        <v>0</v>
      </c>
      <c r="H43" s="26">
        <v>211270</v>
      </c>
      <c r="I43" s="41">
        <f t="shared" si="4"/>
        <v>0</v>
      </c>
      <c r="J43" s="36">
        <f>INT(F43+I43)</f>
        <v>0</v>
      </c>
      <c r="K43" s="24"/>
      <c r="L43" s="24"/>
      <c r="M43" s="24"/>
      <c r="N43" s="24"/>
      <c r="O43" s="5"/>
    </row>
    <row r="44" spans="1:15" ht="20.25" customHeight="1" thickBot="1" x14ac:dyDescent="0.2">
      <c r="A44" s="27"/>
      <c r="B44" s="28"/>
      <c r="C44" s="28"/>
      <c r="D44" s="28"/>
      <c r="E44" s="28"/>
      <c r="F44" s="28"/>
      <c r="G44" s="29"/>
      <c r="H44" s="32">
        <f>SUM(H32:H43)</f>
        <v>2222040</v>
      </c>
      <c r="I44" s="30" t="s">
        <v>37</v>
      </c>
      <c r="J44" s="37">
        <f>SUM(J32:J43)</f>
        <v>0</v>
      </c>
    </row>
    <row r="45" spans="1:15" ht="24.75" thickBot="1" x14ac:dyDescent="0.2">
      <c r="A45" s="28"/>
      <c r="B45" s="28"/>
      <c r="C45" s="28"/>
      <c r="D45" s="28"/>
      <c r="E45" s="28"/>
      <c r="F45" s="28"/>
      <c r="G45" s="29"/>
      <c r="H45" s="28"/>
      <c r="I45" s="31" t="s">
        <v>38</v>
      </c>
      <c r="J45" s="46">
        <f>J44*2</f>
        <v>0</v>
      </c>
    </row>
    <row r="46" spans="1:15" ht="65.25" customHeight="1" x14ac:dyDescent="0.15">
      <c r="A46" s="50" t="s">
        <v>32</v>
      </c>
      <c r="B46" s="51"/>
      <c r="C46" s="51"/>
      <c r="D46" s="51"/>
      <c r="E46" s="51"/>
      <c r="F46" s="51"/>
      <c r="G46" s="51"/>
      <c r="H46" s="51"/>
      <c r="I46" s="9"/>
      <c r="J46" s="9"/>
    </row>
    <row r="47" spans="1:15" ht="48" customHeight="1" x14ac:dyDescent="0.15">
      <c r="A47" s="43"/>
      <c r="B47" s="44"/>
      <c r="C47" s="44"/>
      <c r="D47" s="44"/>
      <c r="E47" s="44"/>
      <c r="F47" s="44"/>
      <c r="G47" s="44"/>
      <c r="H47" s="44"/>
      <c r="I47" s="9"/>
      <c r="J47" s="9"/>
    </row>
    <row r="48" spans="1:15" ht="23.25" customHeight="1" x14ac:dyDescent="0.15">
      <c r="A48" s="47" t="s">
        <v>43</v>
      </c>
      <c r="B48" s="47"/>
      <c r="C48" s="47"/>
      <c r="D48" s="47"/>
      <c r="E48" s="47"/>
      <c r="F48" s="47"/>
      <c r="G48" s="47"/>
      <c r="H48" s="47"/>
      <c r="I48" s="47"/>
      <c r="J48" s="47"/>
    </row>
    <row r="49" spans="1:15" ht="15" customHeight="1" x14ac:dyDescent="0.15">
      <c r="A49" s="42"/>
      <c r="B49" s="42"/>
      <c r="C49" s="42"/>
      <c r="D49" s="42"/>
      <c r="E49" s="42"/>
      <c r="F49" s="42"/>
      <c r="G49" s="42"/>
      <c r="H49" s="42"/>
      <c r="I49" s="42"/>
      <c r="J49" s="42"/>
    </row>
    <row r="50" spans="1:15" x14ac:dyDescent="0.15">
      <c r="A50" s="44" t="s">
        <v>31</v>
      </c>
      <c r="H50" s="7"/>
      <c r="I50" s="8"/>
      <c r="J50" s="8"/>
    </row>
    <row r="51" spans="1:15" x14ac:dyDescent="0.15">
      <c r="A51" s="9" t="s">
        <v>39</v>
      </c>
      <c r="H51" s="8"/>
      <c r="I51" s="8"/>
      <c r="J51" s="8"/>
    </row>
    <row r="52" spans="1:15" x14ac:dyDescent="0.15">
      <c r="G52" s="7" t="s">
        <v>23</v>
      </c>
      <c r="H52" s="10"/>
      <c r="I52" s="10"/>
      <c r="J52" s="11"/>
    </row>
    <row r="53" spans="1:15" ht="16.5" customHeight="1" x14ac:dyDescent="0.15">
      <c r="A53" s="12"/>
      <c r="B53" s="12"/>
      <c r="C53" s="12"/>
      <c r="D53" s="12"/>
      <c r="E53" s="12"/>
      <c r="F53" s="12"/>
      <c r="G53" s="12"/>
      <c r="H53" s="12"/>
      <c r="I53" s="12"/>
      <c r="J53" s="12"/>
    </row>
    <row r="54" spans="1:15" s="3" customFormat="1" x14ac:dyDescent="0.15">
      <c r="A54" s="48" t="s">
        <v>24</v>
      </c>
      <c r="B54" s="49"/>
      <c r="C54" s="13" t="s">
        <v>13</v>
      </c>
      <c r="D54" s="13" t="s">
        <v>12</v>
      </c>
      <c r="E54" s="13" t="s">
        <v>27</v>
      </c>
      <c r="F54" s="13" t="s">
        <v>16</v>
      </c>
      <c r="G54" s="13" t="s">
        <v>14</v>
      </c>
      <c r="H54" s="13" t="s">
        <v>33</v>
      </c>
      <c r="I54" s="13" t="s">
        <v>17</v>
      </c>
      <c r="J54" s="13" t="s">
        <v>15</v>
      </c>
      <c r="K54" s="14"/>
      <c r="L54" s="14"/>
      <c r="M54" s="14"/>
      <c r="N54" s="14"/>
      <c r="O54" s="2"/>
    </row>
    <row r="55" spans="1:15" ht="16.5" customHeight="1" x14ac:dyDescent="0.15">
      <c r="A55" s="15"/>
      <c r="B55" s="16"/>
      <c r="C55" s="17" t="s">
        <v>18</v>
      </c>
      <c r="D55" s="17" t="s">
        <v>19</v>
      </c>
      <c r="E55" s="17" t="s">
        <v>20</v>
      </c>
      <c r="F55" s="17" t="s">
        <v>28</v>
      </c>
      <c r="G55" s="17" t="s">
        <v>21</v>
      </c>
      <c r="H55" s="17" t="s">
        <v>22</v>
      </c>
      <c r="I55" s="17" t="s">
        <v>29</v>
      </c>
      <c r="J55" s="17" t="s">
        <v>30</v>
      </c>
      <c r="K55" s="18"/>
      <c r="L55" s="19"/>
      <c r="M55" s="19"/>
      <c r="N55" s="19"/>
      <c r="O55" s="4"/>
    </row>
    <row r="56" spans="1:15" ht="20.25" customHeight="1" x14ac:dyDescent="0.15">
      <c r="A56" s="20" t="s">
        <v>0</v>
      </c>
      <c r="B56" s="21" t="s">
        <v>25</v>
      </c>
      <c r="C56" s="38"/>
      <c r="D56" s="22">
        <v>900</v>
      </c>
      <c r="E56" s="23">
        <v>0.85</v>
      </c>
      <c r="F56" s="40">
        <f>ROUNDDOWN(C56*D56*E56,2)</f>
        <v>0</v>
      </c>
      <c r="G56" s="33"/>
      <c r="H56" s="22">
        <v>174760</v>
      </c>
      <c r="I56" s="33">
        <f>ROUNDDOWN(H56*G56,2)</f>
        <v>0</v>
      </c>
      <c r="J56" s="35">
        <f>INT(F56+I56)</f>
        <v>0</v>
      </c>
      <c r="K56" s="24"/>
      <c r="L56" s="24"/>
      <c r="M56" s="24"/>
      <c r="N56" s="24"/>
      <c r="O56" s="5"/>
    </row>
    <row r="57" spans="1:15" ht="20.25" customHeight="1" x14ac:dyDescent="0.15">
      <c r="A57" s="25" t="s">
        <v>1</v>
      </c>
      <c r="B57" s="21" t="s">
        <v>25</v>
      </c>
      <c r="C57" s="38">
        <f>C56</f>
        <v>0</v>
      </c>
      <c r="D57" s="22">
        <v>900</v>
      </c>
      <c r="E57" s="23">
        <v>0.85</v>
      </c>
      <c r="F57" s="40">
        <f t="shared" ref="F57:F58" si="6">ROUNDDOWN(C57*D57*E57,2)</f>
        <v>0</v>
      </c>
      <c r="G57" s="33">
        <f>G56</f>
        <v>0</v>
      </c>
      <c r="H57" s="26">
        <v>140650</v>
      </c>
      <c r="I57" s="33">
        <f t="shared" ref="I57:I58" si="7">ROUNDDOWN(H57*G57,2)</f>
        <v>0</v>
      </c>
      <c r="J57" s="35">
        <f t="shared" ref="J57:J58" si="8">INT(F57+I57)</f>
        <v>0</v>
      </c>
      <c r="K57" s="24"/>
      <c r="L57" s="24"/>
      <c r="M57" s="24"/>
      <c r="N57" s="24"/>
      <c r="O57" s="5"/>
    </row>
    <row r="58" spans="1:15" ht="20.25" customHeight="1" thickBot="1" x14ac:dyDescent="0.2">
      <c r="A58" s="25" t="s">
        <v>2</v>
      </c>
      <c r="B58" s="21" t="s">
        <v>25</v>
      </c>
      <c r="C58" s="38">
        <f>C56</f>
        <v>0</v>
      </c>
      <c r="D58" s="22">
        <v>900</v>
      </c>
      <c r="E58" s="23">
        <v>0.85</v>
      </c>
      <c r="F58" s="40">
        <f t="shared" si="6"/>
        <v>0</v>
      </c>
      <c r="G58" s="33">
        <f>G56</f>
        <v>0</v>
      </c>
      <c r="H58" s="26">
        <v>175080</v>
      </c>
      <c r="I58" s="33">
        <f t="shared" si="7"/>
        <v>0</v>
      </c>
      <c r="J58" s="35">
        <f t="shared" si="8"/>
        <v>0</v>
      </c>
      <c r="K58" s="24"/>
      <c r="L58" s="24"/>
      <c r="M58" s="24"/>
      <c r="N58" s="24"/>
      <c r="O58" s="5"/>
    </row>
    <row r="59" spans="1:15" ht="20.25" customHeight="1" thickBot="1" x14ac:dyDescent="0.2">
      <c r="A59" s="27"/>
      <c r="B59" s="28"/>
      <c r="C59" s="28"/>
      <c r="D59" s="28"/>
      <c r="E59" s="28"/>
      <c r="F59" s="28"/>
      <c r="G59" s="29"/>
      <c r="H59" s="32">
        <f>SUM(H56:H58)</f>
        <v>490490</v>
      </c>
      <c r="I59" s="30" t="s">
        <v>40</v>
      </c>
      <c r="J59" s="46">
        <f>SUM(J56:J58)</f>
        <v>0</v>
      </c>
    </row>
    <row r="60" spans="1:15" ht="65.25" customHeight="1" x14ac:dyDescent="0.15">
      <c r="A60" s="50" t="s">
        <v>32</v>
      </c>
      <c r="B60" s="51"/>
      <c r="C60" s="51"/>
      <c r="D60" s="51"/>
      <c r="E60" s="51"/>
      <c r="F60" s="51"/>
      <c r="G60" s="51"/>
      <c r="H60" s="51"/>
      <c r="I60" s="9"/>
      <c r="J60" s="45"/>
    </row>
  </sheetData>
  <mergeCells count="11">
    <mergeCell ref="A48:J48"/>
    <mergeCell ref="A54:B54"/>
    <mergeCell ref="A60:H60"/>
    <mergeCell ref="H3:H4"/>
    <mergeCell ref="I3:J4"/>
    <mergeCell ref="A46:H46"/>
    <mergeCell ref="A1:J1"/>
    <mergeCell ref="A10:B10"/>
    <mergeCell ref="A22:H22"/>
    <mergeCell ref="A24:J24"/>
    <mergeCell ref="A30:B30"/>
  </mergeCells>
  <phoneticPr fontId="2"/>
  <pageMargins left="0.86614173228346458" right="0.86614173228346458" top="0.74803149606299213" bottom="0.74803149606299213" header="0.51181102362204722" footer="0.31496062992125984"/>
  <pageSetup paperSize="9" orientation="landscape" r:id="rId1"/>
  <headerFooter>
    <oddHeader>&amp;R別添様式２</oddHead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本庁舎</vt:lpstr>
      <vt:lpstr>本庁舎!Print_Area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2022-03-28T00:14:46Z</cp:lastPrinted>
  <dcterms:created xsi:type="dcterms:W3CDTF">2014-11-10T05:34:32Z</dcterms:created>
  <dcterms:modified xsi:type="dcterms:W3CDTF">2022-03-30T05:56:48Z</dcterms:modified>
</cp:coreProperties>
</file>