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izj03f91kg\02_契約課物品契約係\02 公告及び契約関係データ\R5年度公告(前年度末～2月早着)\230602-2_電力10件\02_情報システムセンター\"/>
    </mc:Choice>
  </mc:AlternateContent>
  <bookViews>
    <workbookView xWindow="0" yWindow="0" windowWidth="19320" windowHeight="8115"/>
  </bookViews>
  <sheets>
    <sheet name="情報システムセンター" sheetId="1" r:id="rId1"/>
  </sheets>
  <definedNames>
    <definedName name="_xlnm.Print_Area" localSheetId="0">情報システムセンター!$A$1:$M$52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1" i="1" l="1"/>
  <c r="L39" i="1"/>
  <c r="L20" i="1"/>
  <c r="L18" i="1"/>
  <c r="J47" i="1"/>
  <c r="L47" i="1" s="1"/>
  <c r="J44" i="1"/>
  <c r="L44" i="1" s="1"/>
  <c r="J41" i="1"/>
  <c r="J39" i="1"/>
  <c r="J37" i="1"/>
  <c r="L37" i="1" s="1"/>
  <c r="J35" i="1"/>
  <c r="L35" i="1" s="1"/>
  <c r="J22" i="1"/>
  <c r="L22" i="1" s="1"/>
  <c r="J20" i="1"/>
  <c r="J18" i="1"/>
  <c r="J16" i="1"/>
  <c r="L16" i="1" s="1"/>
  <c r="J14" i="1"/>
  <c r="L14" i="1" s="1"/>
  <c r="G48" i="1"/>
  <c r="G47" i="1"/>
  <c r="I47" i="1" s="1"/>
  <c r="G45" i="1"/>
  <c r="I45" i="1" s="1"/>
  <c r="G44" i="1"/>
  <c r="G36" i="1"/>
  <c r="G35" i="1"/>
  <c r="I35" i="1" s="1"/>
  <c r="B35" i="1"/>
  <c r="E35" i="1" s="1"/>
  <c r="I44" i="1"/>
  <c r="I41" i="1"/>
  <c r="G49" i="1"/>
  <c r="I49" i="1" s="1"/>
  <c r="I48" i="1"/>
  <c r="B47" i="1"/>
  <c r="E47" i="1" s="1"/>
  <c r="G46" i="1"/>
  <c r="I46" i="1" s="1"/>
  <c r="B44" i="1"/>
  <c r="E44" i="1" s="1"/>
  <c r="G43" i="1"/>
  <c r="I43" i="1" s="1"/>
  <c r="I42" i="1"/>
  <c r="B41" i="1"/>
  <c r="E41" i="1" s="1"/>
  <c r="G40" i="1"/>
  <c r="I40" i="1" s="1"/>
  <c r="G39" i="1"/>
  <c r="I39" i="1" s="1"/>
  <c r="B39" i="1"/>
  <c r="E39" i="1" s="1"/>
  <c r="G38" i="1"/>
  <c r="I38" i="1" s="1"/>
  <c r="G37" i="1"/>
  <c r="I37" i="1" s="1"/>
  <c r="B37" i="1"/>
  <c r="E37" i="1" s="1"/>
  <c r="I36" i="1"/>
  <c r="L12" i="1"/>
  <c r="I13" i="1"/>
  <c r="M47" i="1" l="1"/>
  <c r="M44" i="1"/>
  <c r="M41" i="1"/>
  <c r="M37" i="1"/>
  <c r="M35" i="1"/>
  <c r="M39" i="1"/>
  <c r="M50" i="1" l="1"/>
  <c r="G22" i="1"/>
  <c r="I22" i="1" s="1"/>
  <c r="G20" i="1"/>
  <c r="I20" i="1" s="1"/>
  <c r="G18" i="1"/>
  <c r="G16" i="1"/>
  <c r="I16" i="1" s="1"/>
  <c r="G14" i="1"/>
  <c r="I14" i="1" s="1"/>
  <c r="B22" i="1"/>
  <c r="E22" i="1" s="1"/>
  <c r="B20" i="1"/>
  <c r="E20" i="1" s="1"/>
  <c r="B18" i="1"/>
  <c r="E18" i="1" s="1"/>
  <c r="B16" i="1"/>
  <c r="E16" i="1" s="1"/>
  <c r="B14" i="1"/>
  <c r="E14" i="1" s="1"/>
  <c r="I18" i="1"/>
  <c r="G15" i="1"/>
  <c r="I15" i="1" s="1"/>
  <c r="M14" i="1" l="1"/>
  <c r="I12" i="1"/>
  <c r="E12" i="1"/>
  <c r="G23" i="1" l="1"/>
  <c r="I23" i="1" s="1"/>
  <c r="M22" i="1" s="1"/>
  <c r="G21" i="1"/>
  <c r="I21" i="1" s="1"/>
  <c r="M20" i="1" s="1"/>
  <c r="G19" i="1"/>
  <c r="I19" i="1" s="1"/>
  <c r="M18" i="1" s="1"/>
  <c r="G17" i="1"/>
  <c r="I17" i="1" s="1"/>
  <c r="M16" i="1" s="1"/>
  <c r="M12" i="1"/>
  <c r="M24" i="1" l="1"/>
  <c r="M51" i="1"/>
  <c r="K3" i="1" s="1"/>
</calcChain>
</file>

<file path=xl/sharedStrings.xml><?xml version="1.0" encoding="utf-8"?>
<sst xmlns="http://schemas.openxmlformats.org/spreadsheetml/2006/main" count="103" uniqueCount="61">
  <si>
    <t>入札金額積算内訳書</t>
    <rPh sb="0" eb="2">
      <t>ニュウサツ</t>
    </rPh>
    <rPh sb="2" eb="4">
      <t>キンガク</t>
    </rPh>
    <rPh sb="4" eb="6">
      <t>セキサン</t>
    </rPh>
    <rPh sb="6" eb="9">
      <t>ウチワケショ</t>
    </rPh>
    <phoneticPr fontId="3"/>
  </si>
  <si>
    <t>　　※入札金額積算内訳書は２ページあるので、すべて提出すること。</t>
    <rPh sb="3" eb="5">
      <t>ニュウサツ</t>
    </rPh>
    <rPh sb="5" eb="7">
      <t>キンガク</t>
    </rPh>
    <rPh sb="7" eb="9">
      <t>セキサン</t>
    </rPh>
    <rPh sb="9" eb="12">
      <t>ウチワケショ</t>
    </rPh>
    <rPh sb="25" eb="27">
      <t>テイシュツ</t>
    </rPh>
    <phoneticPr fontId="3"/>
  </si>
  <si>
    <t>契約希望金額</t>
    <rPh sb="0" eb="6">
      <t>ケイヤクキボウキンガク</t>
    </rPh>
    <phoneticPr fontId="3"/>
  </si>
  <si>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3"/>
  </si>
  <si>
    <t>令和５年度積算書用</t>
    <rPh sb="0" eb="1">
      <t>レイ</t>
    </rPh>
    <rPh sb="1" eb="2">
      <t>ワ</t>
    </rPh>
    <rPh sb="3" eb="5">
      <t>ネンド</t>
    </rPh>
    <rPh sb="5" eb="7">
      <t>セキサン</t>
    </rPh>
    <rPh sb="7" eb="8">
      <t>ショ</t>
    </rPh>
    <rPh sb="8" eb="9">
      <t>ヨウ</t>
    </rPh>
    <phoneticPr fontId="3"/>
  </si>
  <si>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</si>
  <si>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</si>
  <si>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</si>
  <si>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</si>
  <si>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</si>
  <si>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</si>
  <si>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</si>
  <si>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</si>
  <si>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</si>
  <si>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</si>
  <si>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A</t>
    <phoneticPr fontId="3"/>
  </si>
  <si>
    <t>B</t>
    <phoneticPr fontId="3"/>
  </si>
  <si>
    <t>C</t>
    <phoneticPr fontId="3"/>
  </si>
  <si>
    <t>D=A×B×C</t>
    <phoneticPr fontId="3"/>
  </si>
  <si>
    <t>E</t>
    <phoneticPr fontId="3"/>
  </si>
  <si>
    <t>F</t>
    <phoneticPr fontId="3"/>
  </si>
  <si>
    <t>G=E×F</t>
    <phoneticPr fontId="3"/>
  </si>
  <si>
    <t>10月</t>
  </si>
  <si>
    <t>その他季</t>
    <rPh sb="2" eb="3">
      <t>タ</t>
    </rPh>
    <rPh sb="3" eb="4">
      <t>キ</t>
    </rPh>
    <phoneticPr fontId="3"/>
  </si>
  <si>
    <t>11月</t>
  </si>
  <si>
    <t>12月</t>
  </si>
  <si>
    <t>1月</t>
    <rPh sb="1" eb="2">
      <t>ガツ</t>
    </rPh>
    <phoneticPr fontId="3"/>
  </si>
  <si>
    <t>2月</t>
  </si>
  <si>
    <t>3月</t>
  </si>
  <si>
    <t>6ヶ月合計  Ⅰ</t>
    <rPh sb="2" eb="3">
      <t>ゲツ</t>
    </rPh>
    <rPh sb="3" eb="5">
      <t>ゴウケイ</t>
    </rPh>
    <phoneticPr fontId="3"/>
  </si>
  <si>
    <r>
      <t>（留意事項）
・金額はすべて消費税及び地方消費税相当額を含む金額を記入すること。
　なお、平成３１年１０月からは、消費税及び地方消費税相当額を</t>
    </r>
    <r>
      <rPr>
        <b/>
        <sz val="10"/>
        <color theme="1"/>
        <rFont val="游ゴシック"/>
        <family val="3"/>
        <charset val="128"/>
        <scheme val="minor"/>
      </rPr>
      <t>８％から１０％</t>
    </r>
    <r>
      <rPr>
        <sz val="10"/>
        <color theme="1"/>
        <rFont val="游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3"/>
  </si>
  <si>
    <t>令和６年度積算書用</t>
    <rPh sb="0" eb="1">
      <t>レイ</t>
    </rPh>
    <rPh sb="1" eb="2">
      <t>ワ</t>
    </rPh>
    <rPh sb="3" eb="5">
      <t>ネンド</t>
    </rPh>
    <rPh sb="5" eb="7">
      <t>セキサン</t>
    </rPh>
    <rPh sb="7" eb="8">
      <t>ショ</t>
    </rPh>
    <rPh sb="8" eb="9">
      <t>ヨウ</t>
    </rPh>
    <phoneticPr fontId="3"/>
  </si>
  <si>
    <t>夏季</t>
    <rPh sb="0" eb="2">
      <t>カキ</t>
    </rPh>
    <phoneticPr fontId="3"/>
  </si>
  <si>
    <t>6ヶ月合計  Ⅱ</t>
    <rPh sb="2" eb="3">
      <t>ゲツ</t>
    </rPh>
    <rPh sb="3" eb="5">
      <t>ゴウケイ</t>
    </rPh>
    <phoneticPr fontId="3"/>
  </si>
  <si>
    <t>（12ヶ月合計）
(Ⅰ＋Ⅱ）</t>
    <rPh sb="4" eb="5">
      <t>ゲツ</t>
    </rPh>
    <rPh sb="5" eb="7">
      <t>ゴウケイ</t>
    </rPh>
    <phoneticPr fontId="3"/>
  </si>
  <si>
    <t>月</t>
    <rPh sb="0" eb="1">
      <t>ツキ</t>
    </rPh>
    <phoneticPr fontId="3"/>
  </si>
  <si>
    <t>単価区分</t>
    <rPh sb="0" eb="2">
      <t>タンカ</t>
    </rPh>
    <rPh sb="2" eb="4">
      <t>クブン</t>
    </rPh>
    <phoneticPr fontId="3"/>
  </si>
  <si>
    <t>夜間</t>
    <rPh sb="0" eb="2">
      <t>ヤカン</t>
    </rPh>
    <phoneticPr fontId="3"/>
  </si>
  <si>
    <t>予備単価</t>
    <rPh sb="0" eb="2">
      <t>ヨビ</t>
    </rPh>
    <rPh sb="2" eb="4">
      <t>タンカ</t>
    </rPh>
    <phoneticPr fontId="3"/>
  </si>
  <si>
    <t>予備電力</t>
    <rPh sb="0" eb="2">
      <t>ヨビ</t>
    </rPh>
    <rPh sb="2" eb="4">
      <t>デンリョク</t>
    </rPh>
    <phoneticPr fontId="3"/>
  </si>
  <si>
    <t>合計</t>
    <rPh sb="0" eb="2">
      <t>ゴウケイ</t>
    </rPh>
    <phoneticPr fontId="3"/>
  </si>
  <si>
    <t>夜間</t>
  </si>
  <si>
    <t>H</t>
  </si>
  <si>
    <t>H</t>
    <phoneticPr fontId="3"/>
  </si>
  <si>
    <t>I</t>
  </si>
  <si>
    <t>I</t>
    <phoneticPr fontId="3"/>
  </si>
  <si>
    <t>J=H×I</t>
  </si>
  <si>
    <t>J=H×I</t>
    <phoneticPr fontId="3"/>
  </si>
  <si>
    <t>K=D＋G+J</t>
  </si>
  <si>
    <t>K=D＋G+J</t>
    <phoneticPr fontId="3"/>
  </si>
  <si>
    <t>4月</t>
    <phoneticPr fontId="3"/>
  </si>
  <si>
    <t>5月</t>
    <phoneticPr fontId="3"/>
  </si>
  <si>
    <t>6月</t>
    <phoneticPr fontId="3"/>
  </si>
  <si>
    <t>7月</t>
    <rPh sb="1" eb="2">
      <t>ガツ</t>
    </rPh>
    <phoneticPr fontId="3"/>
  </si>
  <si>
    <t>8月</t>
    <phoneticPr fontId="3"/>
  </si>
  <si>
    <t>9月</t>
    <phoneticPr fontId="3"/>
  </si>
  <si>
    <t>ピーク時間</t>
    <rPh sb="3" eb="5">
      <t>ジカン</t>
    </rPh>
    <phoneticPr fontId="3"/>
  </si>
  <si>
    <t>単価区分</t>
    <rPh sb="0" eb="2">
      <t>タンカ</t>
    </rPh>
    <rPh sb="2" eb="4">
      <t>クブン</t>
    </rPh>
    <phoneticPr fontId="3"/>
  </si>
  <si>
    <t>予備
電力</t>
    <rPh sb="0" eb="2">
      <t>ヨビ</t>
    </rPh>
    <rPh sb="3" eb="5">
      <t>デンリョク</t>
    </rPh>
    <phoneticPr fontId="3"/>
  </si>
  <si>
    <t xml:space="preserve">（留意事項）
・金額はすべて消費税及び地方消費税相当額を含む金額を記入すること。
・電力量料金単価（E欄）は、ピーク時間，夏季，その他季，夜間の各区分ごとに、それぞれ同一料金とすること。
・各月の電気料金合計（K欄）は、小数点以下を切り捨てた金額を記入すること。
</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8" eb="60">
      <t>ジカン</t>
    </rPh>
    <rPh sb="61" eb="63">
      <t>カキ</t>
    </rPh>
    <rPh sb="66" eb="67">
      <t>タ</t>
    </rPh>
    <rPh sb="67" eb="68">
      <t>キ</t>
    </rPh>
    <rPh sb="69" eb="71">
      <t>ヤカン</t>
    </rPh>
    <rPh sb="72" eb="75">
      <t>カククブン</t>
    </rPh>
    <rPh sb="83" eb="85">
      <t>ドウイツ</t>
    </rPh>
    <rPh sb="85" eb="87">
      <t>リョウキン</t>
    </rPh>
    <rPh sb="95" eb="97">
      <t>カクゲツ</t>
    </rPh>
    <rPh sb="98" eb="100">
      <t>デンキ</t>
    </rPh>
    <rPh sb="100" eb="102">
      <t>リョウキン</t>
    </rPh>
    <rPh sb="102" eb="104">
      <t>ゴウケイ</t>
    </rPh>
    <rPh sb="106" eb="107">
      <t>ラン</t>
    </rPh>
    <rPh sb="110" eb="113">
      <t>ショウスウテン</t>
    </rPh>
    <rPh sb="113" eb="115">
      <t>イカ</t>
    </rPh>
    <rPh sb="116" eb="117">
      <t>キ</t>
    </rPh>
    <rPh sb="118" eb="119">
      <t>ス</t>
    </rPh>
    <rPh sb="121" eb="123">
      <t>キンガク</t>
    </rPh>
    <rPh sb="124" eb="126">
      <t>キニュウ</t>
    </rPh>
    <phoneticPr fontId="3"/>
  </si>
  <si>
    <t>件名：仙台市情報システムセンター電力需給</t>
    <rPh sb="0" eb="2">
      <t>ケンメイ</t>
    </rPh>
    <rPh sb="3" eb="6">
      <t>センダイシ</t>
    </rPh>
    <rPh sb="6" eb="8">
      <t>ジョウホウ</t>
    </rPh>
    <rPh sb="16" eb="18">
      <t>デンリョク</t>
    </rPh>
    <rPh sb="18" eb="20">
      <t>ジュキュウ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</si>
</sst>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000;[Red]\-#,##0.000"/>
    <numFmt numFmtId="178" formatCode="#,##0.00_ ;[Red]\-#,##0.00\ "/>
    <numFmt numFmtId="179" formatCode="#,##0.000_ "/>
    <numFmt numFmtId="180" formatCode="#,##0.000_ ;[Red]\-#,##0.000\ "/>
  </numFmts>
  <fonts count="9"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i/>
      <sz val="10"/>
      <color rgb="FFFF0000"/>
      <name val="游ゴシック"/>
      <family val="3"/>
      <charset val="128"/>
      <scheme val="minor"/>
    </font>
    <font>
      <b/>
      <sz val="10"/>
      <color theme="1"/>
      <name val="游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9" tint="0.79998168889431442"/>
        <bgColor indexed="64"/>
      </patternFill>
    </fill>
  </fills>
  <borders count="41">
    <border>
      <left/>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2">
    <xf numFmtId="0" fontId="0" fillId="0" borderId="0" xfId="0">
      <alignment vertical="center"/>
    </xf>
    <xf numFmtId="0" fontId="4" fillId="0" borderId="0" xfId="0" applyFont="1">
      <alignment vertical="center"/>
    </xf>
    <xf numFmtId="0" fontId="2" fillId="0" borderId="0" xfId="0" applyFont="1" applyAlignment="1">
      <alignment horizontal="center" vertical="center"/>
    </xf>
    <xf numFmtId="0" fontId="6" fillId="0" borderId="0" xfId="0" applyFont="1" applyAlignment="1">
      <alignment horizontal="center" vertical="top"/>
    </xf>
    <xf numFmtId="0" fontId="6" fillId="0" borderId="0" xfId="0" applyFont="1" applyAlignment="1">
      <alignment vertical="top"/>
    </xf>
    <xf numFmtId="0" fontId="5" fillId="0" borderId="0" xfId="0" applyFont="1" applyAlignment="1">
      <alignment horizontal="left" vertical="top"/>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7" xfId="0" applyFont="1" applyBorder="1">
      <alignment vertical="center"/>
    </xf>
    <xf numFmtId="0" fontId="4" fillId="0" borderId="7" xfId="0" applyFont="1" applyBorder="1" applyAlignment="1">
      <alignment horizontal="center" vertical="center"/>
    </xf>
    <xf numFmtId="0" fontId="4" fillId="0" borderId="7" xfId="0" applyFont="1" applyBorder="1" applyAlignment="1">
      <alignment vertical="center"/>
    </xf>
    <xf numFmtId="0" fontId="4" fillId="2" borderId="8" xfId="0" applyFont="1" applyFill="1" applyBorder="1" applyAlignment="1">
      <alignment horizontal="center" vertical="top"/>
    </xf>
    <xf numFmtId="0" fontId="4" fillId="2" borderId="9"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3" borderId="7" xfId="0" applyFont="1" applyFill="1" applyBorder="1" applyAlignment="1">
      <alignment horizontal="center" vertical="center"/>
    </xf>
    <xf numFmtId="178" fontId="7" fillId="4" borderId="14" xfId="1" applyNumberFormat="1" applyFont="1" applyFill="1" applyBorder="1">
      <alignment vertical="center"/>
    </xf>
    <xf numFmtId="38" fontId="4" fillId="3" borderId="15" xfId="1" applyFont="1" applyFill="1" applyBorder="1">
      <alignment vertical="center"/>
    </xf>
    <xf numFmtId="180" fontId="7" fillId="0" borderId="13" xfId="1" applyNumberFormat="1" applyFont="1" applyBorder="1">
      <alignment vertical="center"/>
    </xf>
    <xf numFmtId="38" fontId="4" fillId="0" borderId="0" xfId="1" applyFont="1">
      <alignment vertical="center"/>
    </xf>
    <xf numFmtId="178" fontId="7" fillId="0" borderId="16" xfId="1" applyNumberFormat="1" applyFont="1" applyBorder="1">
      <alignment vertical="center"/>
    </xf>
    <xf numFmtId="178" fontId="7" fillId="0" borderId="13" xfId="1" applyNumberFormat="1" applyFont="1" applyBorder="1">
      <alignment vertical="center"/>
    </xf>
    <xf numFmtId="180" fontId="7" fillId="0" borderId="9" xfId="1" applyNumberFormat="1" applyFont="1" applyBorder="1">
      <alignment vertical="center"/>
    </xf>
    <xf numFmtId="0" fontId="4" fillId="0" borderId="17" xfId="0" applyFont="1" applyBorder="1" applyAlignment="1">
      <alignment vertical="top" wrapText="1"/>
    </xf>
    <xf numFmtId="0" fontId="4" fillId="0" borderId="0" xfId="0" applyFont="1" applyBorder="1" applyAlignment="1">
      <alignment vertical="top" wrapText="1"/>
    </xf>
    <xf numFmtId="176" fontId="4" fillId="0" borderId="0" xfId="0" applyNumberFormat="1" applyFont="1" applyBorder="1" applyAlignment="1">
      <alignment vertical="center" wrapText="1"/>
    </xf>
    <xf numFmtId="38" fontId="4" fillId="0" borderId="0" xfId="0" applyNumberFormat="1" applyFont="1" applyBorder="1" applyAlignment="1">
      <alignment vertical="top" wrapText="1"/>
    </xf>
    <xf numFmtId="176" fontId="7" fillId="0" borderId="14" xfId="1" applyNumberFormat="1" applyFont="1" applyFill="1" applyBorder="1">
      <alignment vertical="center"/>
    </xf>
    <xf numFmtId="176" fontId="7" fillId="0" borderId="18" xfId="1" applyNumberFormat="1" applyFont="1" applyFill="1" applyBorder="1">
      <alignment vertical="center"/>
    </xf>
    <xf numFmtId="176" fontId="7" fillId="0" borderId="20" xfId="1" applyNumberFormat="1" applyFont="1" applyFill="1" applyBorder="1">
      <alignment vertical="center"/>
    </xf>
    <xf numFmtId="0" fontId="2" fillId="0" borderId="0" xfId="0" applyFont="1" applyAlignment="1">
      <alignment horizontal="center" vertical="center"/>
    </xf>
    <xf numFmtId="0" fontId="4" fillId="3" borderId="13" xfId="0" applyFont="1" applyFill="1" applyBorder="1" applyAlignment="1">
      <alignment horizontal="center" vertical="center"/>
    </xf>
    <xf numFmtId="178" fontId="7" fillId="0" borderId="30" xfId="1" applyNumberFormat="1" applyFont="1" applyBorder="1">
      <alignment vertical="center"/>
    </xf>
    <xf numFmtId="38" fontId="4" fillId="3" borderId="31" xfId="1" applyFont="1" applyFill="1" applyBorder="1">
      <alignment vertical="center"/>
    </xf>
    <xf numFmtId="178" fontId="7" fillId="4" borderId="19" xfId="1" applyNumberFormat="1" applyFont="1" applyFill="1" applyBorder="1">
      <alignment vertical="center"/>
    </xf>
    <xf numFmtId="0" fontId="4" fillId="2" borderId="16" xfId="0" applyFont="1" applyFill="1" applyBorder="1" applyAlignment="1">
      <alignment horizontal="center" vertical="center"/>
    </xf>
    <xf numFmtId="0" fontId="4" fillId="3" borderId="33"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horizontal="left" vertical="top" wrapText="1"/>
    </xf>
    <xf numFmtId="0" fontId="2" fillId="0" borderId="0" xfId="0" applyFont="1" applyAlignment="1">
      <alignment horizontal="center" vertical="center"/>
    </xf>
    <xf numFmtId="0" fontId="5" fillId="0" borderId="0" xfId="0" applyFont="1" applyBorder="1" applyAlignment="1">
      <alignment horizontal="left" vertical="top" wrapText="1"/>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6" xfId="0" applyFont="1" applyFill="1" applyBorder="1" applyAlignment="1">
      <alignment horizontal="center" vertical="center"/>
    </xf>
    <xf numFmtId="177" fontId="7" fillId="4" borderId="18" xfId="1" applyNumberFormat="1" applyFont="1" applyFill="1" applyBorder="1">
      <alignment vertical="center"/>
    </xf>
    <xf numFmtId="177" fontId="7" fillId="4" borderId="25" xfId="1" applyNumberFormat="1" applyFont="1" applyFill="1" applyBorder="1">
      <alignment vertical="center"/>
    </xf>
    <xf numFmtId="177" fontId="7" fillId="0" borderId="26" xfId="1" applyNumberFormat="1" applyFont="1" applyBorder="1">
      <alignment vertical="center"/>
    </xf>
    <xf numFmtId="177" fontId="7" fillId="0" borderId="16" xfId="1" applyNumberFormat="1" applyFont="1" applyBorder="1">
      <alignment vertical="center"/>
    </xf>
    <xf numFmtId="176" fontId="6" fillId="0" borderId="2" xfId="0" applyNumberFormat="1" applyFont="1" applyBorder="1" applyAlignment="1">
      <alignment horizontal="center" vertical="center"/>
    </xf>
    <xf numFmtId="176" fontId="6" fillId="0" borderId="21" xfId="0" applyNumberFormat="1" applyFont="1" applyBorder="1" applyAlignment="1">
      <alignment horizontal="center" vertical="center"/>
    </xf>
    <xf numFmtId="176" fontId="6" fillId="0" borderId="3" xfId="0" applyNumberFormat="1" applyFont="1" applyBorder="1" applyAlignment="1">
      <alignment horizontal="center" vertical="center"/>
    </xf>
    <xf numFmtId="176" fontId="6" fillId="0" borderId="5" xfId="0" applyNumberFormat="1" applyFont="1" applyBorder="1" applyAlignment="1">
      <alignment horizontal="center" vertical="center"/>
    </xf>
    <xf numFmtId="176" fontId="6" fillId="0" borderId="22" xfId="0" applyNumberFormat="1" applyFont="1" applyBorder="1" applyAlignment="1">
      <alignment horizontal="center" vertical="center"/>
    </xf>
    <xf numFmtId="176" fontId="6" fillId="0" borderId="6"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36"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5" xfId="0" applyFont="1" applyFill="1" applyBorder="1" applyAlignment="1">
      <alignment horizontal="center" vertical="center"/>
    </xf>
    <xf numFmtId="176" fontId="4" fillId="2" borderId="19" xfId="0" applyNumberFormat="1" applyFont="1" applyFill="1" applyBorder="1" applyAlignment="1">
      <alignment horizontal="center" vertical="center" wrapText="1"/>
    </xf>
    <xf numFmtId="176" fontId="4" fillId="2" borderId="38"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176" fontId="4" fillId="2" borderId="36" xfId="0" applyNumberFormat="1" applyFont="1" applyFill="1" applyBorder="1" applyAlignment="1">
      <alignment horizontal="center" vertical="center" wrapText="1"/>
    </xf>
    <xf numFmtId="176" fontId="4" fillId="2" borderId="37" xfId="0" applyNumberFormat="1" applyFont="1" applyFill="1" applyBorder="1" applyAlignment="1">
      <alignment horizontal="center" vertical="center" wrapText="1"/>
    </xf>
    <xf numFmtId="176" fontId="4" fillId="2" borderId="39" xfId="0" applyNumberFormat="1" applyFont="1" applyFill="1" applyBorder="1" applyAlignment="1">
      <alignment horizontal="center" vertical="center" wrapText="1"/>
    </xf>
    <xf numFmtId="177" fontId="7" fillId="0" borderId="9" xfId="1" applyNumberFormat="1" applyFont="1" applyBorder="1">
      <alignment vertical="center"/>
    </xf>
    <xf numFmtId="38" fontId="4" fillId="3" borderId="27" xfId="1" applyFont="1" applyFill="1" applyBorder="1">
      <alignment vertical="center"/>
    </xf>
    <xf numFmtId="38" fontId="4" fillId="3" borderId="28" xfId="1" applyFont="1" applyFill="1" applyBorder="1">
      <alignment vertical="center"/>
    </xf>
    <xf numFmtId="38" fontId="4" fillId="3" borderId="9" xfId="1" applyFont="1" applyFill="1" applyBorder="1">
      <alignment vertical="center"/>
    </xf>
    <xf numFmtId="38" fontId="4" fillId="3" borderId="16" xfId="1" applyFont="1" applyFill="1" applyBorder="1">
      <alignment vertical="center"/>
    </xf>
    <xf numFmtId="178" fontId="4" fillId="3" borderId="9" xfId="1" applyNumberFormat="1" applyFont="1" applyFill="1" applyBorder="1">
      <alignment vertical="center"/>
    </xf>
    <xf numFmtId="178" fontId="4" fillId="3" borderId="16" xfId="1" applyNumberFormat="1" applyFont="1" applyFill="1" applyBorder="1">
      <alignment vertical="center"/>
    </xf>
    <xf numFmtId="179" fontId="7" fillId="0" borderId="8" xfId="0" applyNumberFormat="1" applyFont="1" applyBorder="1">
      <alignment vertical="center"/>
    </xf>
    <xf numFmtId="179" fontId="7" fillId="0" borderId="10" xfId="0" applyNumberFormat="1" applyFont="1" applyBorder="1">
      <alignment vertical="center"/>
    </xf>
    <xf numFmtId="179" fontId="7" fillId="0" borderId="9" xfId="0" applyNumberFormat="1" applyFont="1" applyBorder="1">
      <alignment vertical="center"/>
    </xf>
    <xf numFmtId="179" fontId="7" fillId="0" borderId="16" xfId="0" applyNumberFormat="1" applyFont="1" applyBorder="1">
      <alignment vertical="center"/>
    </xf>
    <xf numFmtId="177" fontId="7" fillId="0" borderId="12" xfId="1" applyNumberFormat="1" applyFont="1" applyBorder="1">
      <alignment vertical="center"/>
    </xf>
    <xf numFmtId="38" fontId="4" fillId="3" borderId="12" xfId="1" applyFont="1" applyFill="1" applyBorder="1">
      <alignment vertical="center"/>
    </xf>
    <xf numFmtId="179" fontId="7" fillId="0" borderId="12" xfId="0" applyNumberFormat="1" applyFont="1" applyBorder="1">
      <alignment vertical="center"/>
    </xf>
    <xf numFmtId="176" fontId="7" fillId="0" borderId="9" xfId="1" applyNumberFormat="1" applyFont="1" applyBorder="1">
      <alignment vertical="center"/>
    </xf>
    <xf numFmtId="176" fontId="7" fillId="0" borderId="16" xfId="1" applyNumberFormat="1" applyFont="1" applyBorder="1">
      <alignment vertical="center"/>
    </xf>
    <xf numFmtId="176" fontId="7" fillId="0" borderId="29" xfId="1" applyNumberFormat="1" applyFont="1" applyBorder="1">
      <alignment vertical="center"/>
    </xf>
    <xf numFmtId="38" fontId="4" fillId="3" borderId="34" xfId="1" applyFont="1" applyFill="1" applyBorder="1">
      <alignment vertical="center"/>
    </xf>
    <xf numFmtId="38" fontId="4" fillId="3" borderId="11" xfId="1" applyFont="1" applyFill="1" applyBorder="1">
      <alignment vertical="center"/>
    </xf>
    <xf numFmtId="0" fontId="4" fillId="3" borderId="8" xfId="0" applyFont="1" applyFill="1" applyBorder="1" applyAlignment="1">
      <alignment horizontal="center" vertical="center"/>
    </xf>
    <xf numFmtId="0" fontId="4" fillId="3" borderId="10" xfId="0" applyFont="1" applyFill="1" applyBorder="1" applyAlignment="1">
      <alignment horizontal="center" vertical="center"/>
    </xf>
    <xf numFmtId="177" fontId="7" fillId="0" borderId="8" xfId="1" applyNumberFormat="1" applyFont="1" applyBorder="1">
      <alignment vertical="center"/>
    </xf>
    <xf numFmtId="177" fontId="7" fillId="0" borderId="32" xfId="1" applyNumberFormat="1" applyFont="1" applyBorder="1">
      <alignment vertical="center"/>
    </xf>
    <xf numFmtId="176" fontId="7" fillId="0" borderId="12" xfId="1" applyNumberFormat="1" applyFont="1" applyBorder="1">
      <alignment vertical="center"/>
    </xf>
    <xf numFmtId="178" fontId="4" fillId="3" borderId="12" xfId="1" applyNumberFormat="1" applyFont="1" applyFill="1" applyBorder="1">
      <alignment vertical="center"/>
    </xf>
    <xf numFmtId="0" fontId="4" fillId="3" borderId="12" xfId="0" applyFont="1" applyFill="1" applyBorder="1" applyAlignment="1">
      <alignment horizontal="center" vertical="center"/>
    </xf>
    <xf numFmtId="0" fontId="5" fillId="0" borderId="0" xfId="0" applyFont="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Zeros="0" tabSelected="1" view="pageBreakPreview" topLeftCell="A13" zoomScaleNormal="100" zoomScaleSheetLayoutView="100" workbookViewId="0">
      <selection activeCell="F30" sqref="F30"/>
    </sheetView>
  </sheetViews>
  <sheetFormatPr defaultColWidth="9" defaultRowHeight="16.5" x14ac:dyDescent="0.4"/>
  <cols>
    <col min="1" max="1" width="6.25" style="9" customWidth="1"/>
    <col min="2" max="2" width="11.375" style="1" bestFit="1" customWidth="1"/>
    <col min="3" max="4" width="8" style="1" bestFit="1" customWidth="1"/>
    <col min="5" max="5" width="11.25" style="1" bestFit="1" customWidth="1"/>
    <col min="6" max="6" width="9.625" style="9" bestFit="1" customWidth="1"/>
    <col min="7" max="7" width="13.125" style="1" bestFit="1" customWidth="1"/>
    <col min="8" max="8" width="14.5" style="1" customWidth="1"/>
    <col min="9" max="9" width="13.375" style="1" bestFit="1" customWidth="1"/>
    <col min="10" max="11" width="8" style="1" bestFit="1" customWidth="1"/>
    <col min="12" max="12" width="10.25" style="1" bestFit="1" customWidth="1"/>
    <col min="13" max="13" width="11.375" style="1" bestFit="1" customWidth="1"/>
    <col min="14" max="14" width="19.25" style="1" customWidth="1"/>
    <col min="15" max="16384" width="9" style="1"/>
  </cols>
  <sheetData>
    <row r="1" spans="1:18" ht="18.75" customHeight="1" x14ac:dyDescent="0.4">
      <c r="A1" s="48" t="s">
        <v>0</v>
      </c>
      <c r="B1" s="48"/>
      <c r="C1" s="48"/>
      <c r="D1" s="48"/>
      <c r="E1" s="48"/>
      <c r="F1" s="48"/>
      <c r="G1" s="48"/>
      <c r="H1" s="48"/>
      <c r="I1" s="48"/>
      <c r="J1" s="48"/>
      <c r="K1" s="48"/>
      <c r="L1" s="48"/>
      <c r="M1" s="48"/>
    </row>
    <row r="2" spans="1:18" ht="12.75" customHeight="1" thickBot="1" x14ac:dyDescent="0.45">
      <c r="A2" s="2"/>
      <c r="B2" s="2"/>
      <c r="C2" s="2"/>
      <c r="D2" s="2"/>
      <c r="E2" s="2"/>
      <c r="F2" s="2"/>
      <c r="G2" s="2"/>
      <c r="H2" s="2"/>
      <c r="I2" s="46"/>
      <c r="J2" s="39"/>
      <c r="K2" s="39"/>
      <c r="L2" s="39"/>
      <c r="M2" s="2"/>
    </row>
    <row r="3" spans="1:18" s="4" customFormat="1" ht="13.5" customHeight="1" thickTop="1" x14ac:dyDescent="0.4">
      <c r="A3" s="101" t="s">
        <v>1</v>
      </c>
      <c r="B3" s="101"/>
      <c r="C3" s="101"/>
      <c r="D3" s="101"/>
      <c r="E3" s="101"/>
      <c r="F3" s="101"/>
      <c r="G3" s="3"/>
      <c r="I3" s="64" t="s">
        <v>2</v>
      </c>
      <c r="J3" s="65"/>
      <c r="K3" s="58">
        <f>M51</f>
        <v>0</v>
      </c>
      <c r="L3" s="59"/>
      <c r="M3" s="60"/>
    </row>
    <row r="4" spans="1:18" s="4" customFormat="1" ht="13.5" customHeight="1" thickBot="1" x14ac:dyDescent="0.45">
      <c r="A4" s="101" t="s">
        <v>3</v>
      </c>
      <c r="B4" s="101"/>
      <c r="C4" s="101"/>
      <c r="D4" s="101"/>
      <c r="E4" s="101"/>
      <c r="F4" s="101"/>
      <c r="G4" s="3"/>
      <c r="I4" s="66"/>
      <c r="J4" s="67"/>
      <c r="K4" s="61"/>
      <c r="L4" s="62"/>
      <c r="M4" s="63"/>
    </row>
    <row r="5" spans="1:18" s="4" customFormat="1" ht="22.5" customHeight="1" x14ac:dyDescent="0.4">
      <c r="A5" s="5"/>
      <c r="B5" s="5"/>
      <c r="C5" s="5"/>
      <c r="D5" s="5"/>
      <c r="E5" s="5"/>
      <c r="F5" s="5"/>
      <c r="G5" s="3"/>
      <c r="H5" s="6"/>
      <c r="I5" s="7"/>
      <c r="J5" s="5"/>
      <c r="K5" s="5"/>
      <c r="L5" s="5"/>
      <c r="M5" s="7"/>
    </row>
    <row r="6" spans="1:18" x14ac:dyDescent="0.4">
      <c r="A6" s="8" t="s">
        <v>60</v>
      </c>
      <c r="G6" s="9"/>
      <c r="H6" s="10"/>
      <c r="I6" s="10"/>
      <c r="M6" s="10"/>
    </row>
    <row r="7" spans="1:18" x14ac:dyDescent="0.4">
      <c r="A7" s="11" t="s">
        <v>4</v>
      </c>
      <c r="H7" s="10"/>
      <c r="I7" s="10"/>
      <c r="M7" s="10"/>
    </row>
    <row r="8" spans="1:18" x14ac:dyDescent="0.4">
      <c r="H8" s="10"/>
      <c r="I8" s="9" t="s">
        <v>5</v>
      </c>
      <c r="J8" s="14"/>
      <c r="K8" s="12"/>
      <c r="L8" s="12"/>
      <c r="M8" s="13"/>
    </row>
    <row r="9" spans="1:18" ht="16.5" customHeight="1" x14ac:dyDescent="0.4">
      <c r="A9" s="14"/>
      <c r="B9" s="14"/>
      <c r="C9" s="14"/>
      <c r="D9" s="14"/>
      <c r="E9" s="14"/>
      <c r="F9" s="14"/>
      <c r="G9" s="14"/>
      <c r="H9" s="14"/>
      <c r="I9" s="14"/>
      <c r="J9" s="14"/>
      <c r="K9" s="14"/>
      <c r="L9" s="14"/>
      <c r="M9" s="14"/>
    </row>
    <row r="10" spans="1:18" s="18" customFormat="1" ht="33" x14ac:dyDescent="0.4">
      <c r="A10" s="15" t="s">
        <v>35</v>
      </c>
      <c r="B10" s="16" t="s">
        <v>7</v>
      </c>
      <c r="C10" s="16" t="s">
        <v>8</v>
      </c>
      <c r="D10" s="16" t="s">
        <v>9</v>
      </c>
      <c r="E10" s="16" t="s">
        <v>10</v>
      </c>
      <c r="F10" s="16" t="s">
        <v>36</v>
      </c>
      <c r="G10" s="16" t="s">
        <v>11</v>
      </c>
      <c r="H10" s="16" t="s">
        <v>12</v>
      </c>
      <c r="I10" s="16" t="s">
        <v>13</v>
      </c>
      <c r="J10" s="16" t="s">
        <v>38</v>
      </c>
      <c r="K10" s="16" t="s">
        <v>58</v>
      </c>
      <c r="L10" s="16" t="s">
        <v>40</v>
      </c>
      <c r="M10" s="16" t="s">
        <v>14</v>
      </c>
      <c r="N10" s="17"/>
      <c r="O10" s="17"/>
      <c r="P10" s="17"/>
      <c r="Q10" s="17"/>
      <c r="R10" s="17"/>
    </row>
    <row r="11" spans="1:18" ht="16.5" customHeight="1" thickBot="1" x14ac:dyDescent="0.45">
      <c r="A11" s="19"/>
      <c r="B11" s="21" t="s">
        <v>15</v>
      </c>
      <c r="C11" s="21" t="s">
        <v>16</v>
      </c>
      <c r="D11" s="21" t="s">
        <v>17</v>
      </c>
      <c r="E11" s="21" t="s">
        <v>18</v>
      </c>
      <c r="F11" s="20"/>
      <c r="G11" s="21" t="s">
        <v>19</v>
      </c>
      <c r="H11" s="21" t="s">
        <v>20</v>
      </c>
      <c r="I11" s="21" t="s">
        <v>21</v>
      </c>
      <c r="J11" s="21" t="s">
        <v>43</v>
      </c>
      <c r="K11" s="21" t="s">
        <v>45</v>
      </c>
      <c r="L11" s="21" t="s">
        <v>47</v>
      </c>
      <c r="M11" s="21" t="s">
        <v>49</v>
      </c>
      <c r="N11" s="22"/>
      <c r="O11" s="23"/>
      <c r="P11" s="23"/>
      <c r="Q11" s="23"/>
      <c r="R11" s="23"/>
    </row>
    <row r="12" spans="1:18" ht="20.25" customHeight="1" thickBot="1" x14ac:dyDescent="0.45">
      <c r="A12" s="50" t="s">
        <v>22</v>
      </c>
      <c r="B12" s="54"/>
      <c r="C12" s="76">
        <v>276</v>
      </c>
      <c r="D12" s="80">
        <v>0.85</v>
      </c>
      <c r="E12" s="82">
        <f t="shared" ref="E12" si="0">ROUNDDOWN(B12*C12*D12,2)</f>
        <v>0</v>
      </c>
      <c r="F12" s="45" t="s">
        <v>23</v>
      </c>
      <c r="G12" s="25"/>
      <c r="H12" s="26">
        <v>59000</v>
      </c>
      <c r="I12" s="27">
        <f t="shared" ref="I12" si="1">ROUNDDOWN(H12*G12,2)</f>
        <v>0</v>
      </c>
      <c r="J12" s="54"/>
      <c r="K12" s="76">
        <v>276</v>
      </c>
      <c r="L12" s="84">
        <f>ROUNDDOWN(J12*K12,2)</f>
        <v>0</v>
      </c>
      <c r="M12" s="89">
        <f>INT(E12+I12+I13+L12)</f>
        <v>0</v>
      </c>
      <c r="N12" s="28"/>
      <c r="O12" s="28"/>
      <c r="P12" s="28"/>
      <c r="Q12" s="28"/>
      <c r="R12" s="28"/>
    </row>
    <row r="13" spans="1:18" ht="20.25" customHeight="1" thickBot="1" x14ac:dyDescent="0.45">
      <c r="A13" s="51"/>
      <c r="B13" s="55"/>
      <c r="C13" s="77"/>
      <c r="D13" s="81"/>
      <c r="E13" s="83"/>
      <c r="F13" s="45" t="s">
        <v>37</v>
      </c>
      <c r="G13" s="25"/>
      <c r="H13" s="26">
        <v>60000</v>
      </c>
      <c r="I13" s="27">
        <f t="shared" ref="I13:I23" si="2">ROUNDDOWN(H13*G13,2)</f>
        <v>0</v>
      </c>
      <c r="J13" s="55"/>
      <c r="K13" s="77"/>
      <c r="L13" s="85"/>
      <c r="M13" s="90"/>
      <c r="N13" s="28"/>
      <c r="O13" s="28"/>
      <c r="P13" s="28"/>
      <c r="Q13" s="28"/>
      <c r="R13" s="28"/>
    </row>
    <row r="14" spans="1:18" ht="20.25" customHeight="1" x14ac:dyDescent="0.4">
      <c r="A14" s="52" t="s">
        <v>24</v>
      </c>
      <c r="B14" s="56">
        <f>$B$12</f>
        <v>0</v>
      </c>
      <c r="C14" s="78">
        <v>276</v>
      </c>
      <c r="D14" s="80">
        <v>0.85</v>
      </c>
      <c r="E14" s="84">
        <f t="shared" ref="E14" si="3">ROUNDDOWN(B14*C14*D14,2)</f>
        <v>0</v>
      </c>
      <c r="F14" s="24" t="s">
        <v>23</v>
      </c>
      <c r="G14" s="29">
        <f>$G$12</f>
        <v>0</v>
      </c>
      <c r="H14" s="26">
        <v>56000</v>
      </c>
      <c r="I14" s="27">
        <f t="shared" ref="I14" si="4">ROUNDDOWN(H14*G14,2)</f>
        <v>0</v>
      </c>
      <c r="J14" s="56">
        <f>$J$12</f>
        <v>0</v>
      </c>
      <c r="K14" s="78">
        <v>276</v>
      </c>
      <c r="L14" s="84">
        <f>ROUNDDOWN(J14*K14,2)</f>
        <v>0</v>
      </c>
      <c r="M14" s="89">
        <f t="shared" ref="M14" si="5">INT(E14+I14+I15+L14)</f>
        <v>0</v>
      </c>
      <c r="N14" s="28"/>
      <c r="O14" s="28"/>
      <c r="P14" s="28"/>
      <c r="Q14" s="28"/>
      <c r="R14" s="28"/>
    </row>
    <row r="15" spans="1:18" ht="20.25" customHeight="1" x14ac:dyDescent="0.4">
      <c r="A15" s="53"/>
      <c r="B15" s="57"/>
      <c r="C15" s="79"/>
      <c r="D15" s="81"/>
      <c r="E15" s="85"/>
      <c r="F15" s="24" t="s">
        <v>37</v>
      </c>
      <c r="G15" s="29">
        <f>$G$13</f>
        <v>0</v>
      </c>
      <c r="H15" s="26">
        <v>58000</v>
      </c>
      <c r="I15" s="27">
        <f t="shared" si="2"/>
        <v>0</v>
      </c>
      <c r="J15" s="57"/>
      <c r="K15" s="79"/>
      <c r="L15" s="85"/>
      <c r="M15" s="90"/>
      <c r="N15" s="28"/>
      <c r="O15" s="28"/>
      <c r="P15" s="28"/>
      <c r="Q15" s="28"/>
      <c r="R15" s="28"/>
    </row>
    <row r="16" spans="1:18" ht="20.25" customHeight="1" x14ac:dyDescent="0.4">
      <c r="A16" s="52" t="s">
        <v>25</v>
      </c>
      <c r="B16" s="75">
        <f>$B$12</f>
        <v>0</v>
      </c>
      <c r="C16" s="78">
        <v>276</v>
      </c>
      <c r="D16" s="80">
        <v>0.85</v>
      </c>
      <c r="E16" s="84">
        <f t="shared" ref="E16" si="6">ROUNDDOWN(B16*C16*D16,2)</f>
        <v>0</v>
      </c>
      <c r="F16" s="24" t="s">
        <v>23</v>
      </c>
      <c r="G16" s="30">
        <f>$G$12</f>
        <v>0</v>
      </c>
      <c r="H16" s="26">
        <v>59000</v>
      </c>
      <c r="I16" s="27">
        <f t="shared" ref="I16" si="7">ROUNDDOWN(H16*G16,2)</f>
        <v>0</v>
      </c>
      <c r="J16" s="75">
        <f t="shared" ref="J16" si="8">$J$12</f>
        <v>0</v>
      </c>
      <c r="K16" s="78">
        <v>276</v>
      </c>
      <c r="L16" s="84">
        <f>ROUNDDOWN(J16*K16,2)</f>
        <v>0</v>
      </c>
      <c r="M16" s="89">
        <f t="shared" ref="M16" si="9">INT(E16+I16+I17+L16)</f>
        <v>0</v>
      </c>
      <c r="N16" s="28"/>
      <c r="O16" s="28"/>
      <c r="P16" s="28"/>
      <c r="Q16" s="28"/>
      <c r="R16" s="28"/>
    </row>
    <row r="17" spans="1:18" ht="20.25" customHeight="1" x14ac:dyDescent="0.4">
      <c r="A17" s="53"/>
      <c r="B17" s="57"/>
      <c r="C17" s="79"/>
      <c r="D17" s="81"/>
      <c r="E17" s="85"/>
      <c r="F17" s="24" t="s">
        <v>41</v>
      </c>
      <c r="G17" s="30">
        <f t="shared" ref="G17:G23" si="10">$G$13</f>
        <v>0</v>
      </c>
      <c r="H17" s="26">
        <v>62000</v>
      </c>
      <c r="I17" s="27">
        <f t="shared" si="2"/>
        <v>0</v>
      </c>
      <c r="J17" s="57"/>
      <c r="K17" s="79"/>
      <c r="L17" s="85"/>
      <c r="M17" s="90"/>
      <c r="N17" s="28"/>
      <c r="O17" s="28"/>
      <c r="P17" s="28"/>
      <c r="Q17" s="28"/>
      <c r="R17" s="28"/>
    </row>
    <row r="18" spans="1:18" ht="20.25" customHeight="1" x14ac:dyDescent="0.4">
      <c r="A18" s="52" t="s">
        <v>26</v>
      </c>
      <c r="B18" s="75">
        <f>$B$12</f>
        <v>0</v>
      </c>
      <c r="C18" s="78">
        <v>276</v>
      </c>
      <c r="D18" s="80">
        <v>0.85</v>
      </c>
      <c r="E18" s="84">
        <f t="shared" ref="E18" si="11">ROUNDDOWN(B18*C18*D18,2)</f>
        <v>0</v>
      </c>
      <c r="F18" s="24" t="s">
        <v>23</v>
      </c>
      <c r="G18" s="30">
        <f>$G$12</f>
        <v>0</v>
      </c>
      <c r="H18" s="26">
        <v>56000</v>
      </c>
      <c r="I18" s="27">
        <f t="shared" ref="I18" si="12">ROUNDDOWN(H18*G18,2)</f>
        <v>0</v>
      </c>
      <c r="J18" s="75">
        <f t="shared" ref="J18" si="13">$J$12</f>
        <v>0</v>
      </c>
      <c r="K18" s="78">
        <v>276</v>
      </c>
      <c r="L18" s="84">
        <f>ROUNDDOWN(J18*K18,2)</f>
        <v>0</v>
      </c>
      <c r="M18" s="89">
        <f t="shared" ref="M18" si="14">INT(E18+I18+I19+L18)</f>
        <v>0</v>
      </c>
      <c r="N18" s="28"/>
      <c r="O18" s="28"/>
      <c r="P18" s="28"/>
      <c r="Q18" s="28"/>
      <c r="R18" s="28"/>
    </row>
    <row r="19" spans="1:18" ht="20.25" customHeight="1" x14ac:dyDescent="0.4">
      <c r="A19" s="53"/>
      <c r="B19" s="57"/>
      <c r="C19" s="79"/>
      <c r="D19" s="81"/>
      <c r="E19" s="85"/>
      <c r="F19" s="24" t="s">
        <v>41</v>
      </c>
      <c r="G19" s="30">
        <f t="shared" si="10"/>
        <v>0</v>
      </c>
      <c r="H19" s="26">
        <v>67000</v>
      </c>
      <c r="I19" s="27">
        <f t="shared" si="2"/>
        <v>0</v>
      </c>
      <c r="J19" s="57"/>
      <c r="K19" s="79"/>
      <c r="L19" s="85"/>
      <c r="M19" s="90"/>
      <c r="N19" s="28"/>
      <c r="O19" s="28"/>
      <c r="P19" s="28"/>
      <c r="Q19" s="28"/>
      <c r="R19" s="28"/>
    </row>
    <row r="20" spans="1:18" ht="20.25" customHeight="1" x14ac:dyDescent="0.4">
      <c r="A20" s="52" t="s">
        <v>27</v>
      </c>
      <c r="B20" s="75">
        <f>$B$12</f>
        <v>0</v>
      </c>
      <c r="C20" s="78">
        <v>276</v>
      </c>
      <c r="D20" s="80">
        <v>0.85</v>
      </c>
      <c r="E20" s="84">
        <f t="shared" ref="E20" si="15">ROUNDDOWN(B20*C20*D20,2)</f>
        <v>0</v>
      </c>
      <c r="F20" s="24" t="s">
        <v>23</v>
      </c>
      <c r="G20" s="30">
        <f>$G$12</f>
        <v>0</v>
      </c>
      <c r="H20" s="26">
        <v>56000</v>
      </c>
      <c r="I20" s="27">
        <f t="shared" ref="I20" si="16">ROUNDDOWN(H20*G20,2)</f>
        <v>0</v>
      </c>
      <c r="J20" s="75">
        <f t="shared" ref="J20" si="17">$J$12</f>
        <v>0</v>
      </c>
      <c r="K20" s="78">
        <v>276</v>
      </c>
      <c r="L20" s="84">
        <f>ROUNDDOWN(J20*K20,2)</f>
        <v>0</v>
      </c>
      <c r="M20" s="89">
        <f t="shared" ref="M20" si="18">INT(E20+I20+I21+L20)</f>
        <v>0</v>
      </c>
      <c r="N20" s="28"/>
      <c r="O20" s="28"/>
      <c r="P20" s="28"/>
      <c r="Q20" s="28"/>
      <c r="R20" s="28"/>
    </row>
    <row r="21" spans="1:18" ht="20.25" customHeight="1" x14ac:dyDescent="0.4">
      <c r="A21" s="53"/>
      <c r="B21" s="57"/>
      <c r="C21" s="79"/>
      <c r="D21" s="81"/>
      <c r="E21" s="85"/>
      <c r="F21" s="24" t="s">
        <v>41</v>
      </c>
      <c r="G21" s="30">
        <f t="shared" si="10"/>
        <v>0</v>
      </c>
      <c r="H21" s="26">
        <v>56000</v>
      </c>
      <c r="I21" s="27">
        <f t="shared" si="2"/>
        <v>0</v>
      </c>
      <c r="J21" s="57"/>
      <c r="K21" s="79"/>
      <c r="L21" s="85"/>
      <c r="M21" s="90"/>
      <c r="N21" s="28"/>
      <c r="O21" s="28"/>
      <c r="P21" s="28"/>
      <c r="Q21" s="28"/>
      <c r="R21" s="28"/>
    </row>
    <row r="22" spans="1:18" ht="20.25" customHeight="1" x14ac:dyDescent="0.4">
      <c r="A22" s="52" t="s">
        <v>28</v>
      </c>
      <c r="B22" s="75">
        <f>$B$12</f>
        <v>0</v>
      </c>
      <c r="C22" s="78">
        <v>276</v>
      </c>
      <c r="D22" s="80">
        <v>0.85</v>
      </c>
      <c r="E22" s="84">
        <f t="shared" ref="E22" si="19">ROUNDDOWN(B22*C22*D22,2)</f>
        <v>0</v>
      </c>
      <c r="F22" s="24" t="s">
        <v>23</v>
      </c>
      <c r="G22" s="30">
        <f>$G$12</f>
        <v>0</v>
      </c>
      <c r="H22" s="26">
        <v>59000</v>
      </c>
      <c r="I22" s="31">
        <f t="shared" ref="I22" si="20">ROUNDDOWN(H22*G22,2)</f>
        <v>0</v>
      </c>
      <c r="J22" s="75">
        <f t="shared" ref="J22" si="21">$J$12</f>
        <v>0</v>
      </c>
      <c r="K22" s="78">
        <v>276</v>
      </c>
      <c r="L22" s="84">
        <f>ROUNDDOWN(J22*K22,2)</f>
        <v>0</v>
      </c>
      <c r="M22" s="89">
        <f t="shared" ref="M22" si="22">INT(E22+I22+I23+L22)</f>
        <v>0</v>
      </c>
      <c r="N22" s="28"/>
      <c r="O22" s="28"/>
      <c r="P22" s="28"/>
      <c r="Q22" s="28"/>
      <c r="R22" s="28"/>
    </row>
    <row r="23" spans="1:18" ht="20.25" customHeight="1" thickBot="1" x14ac:dyDescent="0.45">
      <c r="A23" s="53"/>
      <c r="B23" s="57"/>
      <c r="C23" s="79"/>
      <c r="D23" s="81"/>
      <c r="E23" s="85"/>
      <c r="F23" s="24" t="s">
        <v>41</v>
      </c>
      <c r="G23" s="30">
        <f t="shared" si="10"/>
        <v>0</v>
      </c>
      <c r="H23" s="26">
        <v>55000</v>
      </c>
      <c r="I23" s="31">
        <f t="shared" si="2"/>
        <v>0</v>
      </c>
      <c r="J23" s="86"/>
      <c r="K23" s="87"/>
      <c r="L23" s="88"/>
      <c r="M23" s="91"/>
      <c r="N23" s="28"/>
      <c r="O23" s="28"/>
      <c r="P23" s="28"/>
      <c r="Q23" s="28"/>
      <c r="R23" s="28"/>
    </row>
    <row r="24" spans="1:18" ht="20.25" customHeight="1" thickBot="1" x14ac:dyDescent="0.45">
      <c r="A24" s="32"/>
      <c r="B24" s="33"/>
      <c r="C24" s="33"/>
      <c r="D24" s="33"/>
      <c r="E24" s="33"/>
      <c r="F24" s="33"/>
      <c r="G24" s="34"/>
      <c r="H24" s="35"/>
      <c r="I24" s="68" t="s">
        <v>29</v>
      </c>
      <c r="J24" s="69"/>
      <c r="K24" s="69"/>
      <c r="L24" s="70"/>
      <c r="M24" s="36">
        <f>SUM(M12:M23)</f>
        <v>0</v>
      </c>
    </row>
    <row r="25" spans="1:18" ht="78.75" hidden="1" customHeight="1" x14ac:dyDescent="0.4">
      <c r="A25" s="47" t="s">
        <v>30</v>
      </c>
      <c r="B25" s="47"/>
      <c r="C25" s="47"/>
      <c r="D25" s="47"/>
      <c r="E25" s="47"/>
      <c r="F25" s="47"/>
      <c r="G25" s="47"/>
      <c r="H25" s="47"/>
      <c r="I25" s="47"/>
      <c r="J25" s="47"/>
      <c r="K25" s="47"/>
      <c r="L25" s="47"/>
      <c r="M25" s="47"/>
    </row>
    <row r="26" spans="1:18" x14ac:dyDescent="0.4">
      <c r="B26" s="11"/>
      <c r="C26" s="11"/>
      <c r="D26" s="11"/>
      <c r="E26" s="11"/>
      <c r="G26" s="11"/>
      <c r="H26" s="11"/>
      <c r="I26" s="11"/>
      <c r="J26" s="11"/>
      <c r="K26" s="11"/>
      <c r="L26" s="11"/>
      <c r="M26" s="11"/>
    </row>
    <row r="28" spans="1:18" ht="18.75" customHeight="1" x14ac:dyDescent="0.4">
      <c r="A28" s="48" t="s">
        <v>0</v>
      </c>
      <c r="B28" s="48"/>
      <c r="C28" s="48"/>
      <c r="D28" s="48"/>
      <c r="E28" s="48"/>
      <c r="F28" s="48"/>
      <c r="G28" s="48"/>
      <c r="H28" s="48"/>
      <c r="I28" s="48"/>
      <c r="J28" s="48"/>
      <c r="K28" s="48"/>
      <c r="L28" s="48"/>
      <c r="M28" s="48"/>
    </row>
    <row r="29" spans="1:18" x14ac:dyDescent="0.4">
      <c r="A29" s="8" t="s">
        <v>60</v>
      </c>
      <c r="G29" s="9"/>
      <c r="H29" s="10"/>
      <c r="I29" s="10"/>
      <c r="M29" s="10"/>
    </row>
    <row r="30" spans="1:18" x14ac:dyDescent="0.4">
      <c r="A30" s="11" t="s">
        <v>31</v>
      </c>
      <c r="H30" s="10"/>
      <c r="I30" s="10"/>
      <c r="M30" s="10"/>
    </row>
    <row r="31" spans="1:18" x14ac:dyDescent="0.4">
      <c r="H31" s="10"/>
      <c r="I31" s="9" t="s">
        <v>5</v>
      </c>
      <c r="J31" s="12"/>
      <c r="K31" s="12"/>
      <c r="L31" s="12"/>
      <c r="M31" s="13"/>
    </row>
    <row r="32" spans="1:18" ht="16.5" customHeight="1" x14ac:dyDescent="0.4">
      <c r="A32" s="14"/>
      <c r="B32" s="14"/>
      <c r="C32" s="14"/>
      <c r="D32" s="14"/>
      <c r="E32" s="14"/>
      <c r="F32" s="14"/>
      <c r="G32" s="14"/>
      <c r="H32" s="14"/>
      <c r="I32" s="14"/>
      <c r="J32" s="14"/>
      <c r="K32" s="14"/>
      <c r="L32" s="14"/>
      <c r="M32" s="14"/>
    </row>
    <row r="33" spans="1:18" s="18" customFormat="1" x14ac:dyDescent="0.4">
      <c r="A33" s="15" t="s">
        <v>6</v>
      </c>
      <c r="B33" s="16" t="s">
        <v>7</v>
      </c>
      <c r="C33" s="16" t="s">
        <v>8</v>
      </c>
      <c r="D33" s="16" t="s">
        <v>9</v>
      </c>
      <c r="E33" s="16" t="s">
        <v>10</v>
      </c>
      <c r="F33" s="16" t="s">
        <v>57</v>
      </c>
      <c r="G33" s="16" t="s">
        <v>11</v>
      </c>
      <c r="H33" s="16" t="s">
        <v>12</v>
      </c>
      <c r="I33" s="16" t="s">
        <v>13</v>
      </c>
      <c r="J33" s="16" t="s">
        <v>38</v>
      </c>
      <c r="K33" s="16" t="s">
        <v>39</v>
      </c>
      <c r="L33" s="16" t="s">
        <v>40</v>
      </c>
      <c r="M33" s="16" t="s">
        <v>14</v>
      </c>
      <c r="N33" s="17"/>
      <c r="O33" s="17"/>
      <c r="P33" s="17"/>
      <c r="Q33" s="17"/>
      <c r="R33" s="17"/>
    </row>
    <row r="34" spans="1:18" ht="16.5" customHeight="1" x14ac:dyDescent="0.4">
      <c r="A34" s="19"/>
      <c r="B34" s="44" t="s">
        <v>15</v>
      </c>
      <c r="C34" s="21" t="s">
        <v>16</v>
      </c>
      <c r="D34" s="21" t="s">
        <v>17</v>
      </c>
      <c r="E34" s="21" t="s">
        <v>18</v>
      </c>
      <c r="F34" s="20"/>
      <c r="G34" s="44" t="s">
        <v>19</v>
      </c>
      <c r="H34" s="21" t="s">
        <v>20</v>
      </c>
      <c r="I34" s="21" t="s">
        <v>21</v>
      </c>
      <c r="J34" s="44" t="s">
        <v>42</v>
      </c>
      <c r="K34" s="21" t="s">
        <v>44</v>
      </c>
      <c r="L34" s="21" t="s">
        <v>46</v>
      </c>
      <c r="M34" s="21" t="s">
        <v>48</v>
      </c>
      <c r="N34" s="22"/>
      <c r="O34" s="23"/>
      <c r="P34" s="23"/>
      <c r="Q34" s="23"/>
      <c r="R34" s="23"/>
    </row>
    <row r="35" spans="1:18" ht="20.25" customHeight="1" x14ac:dyDescent="0.4">
      <c r="A35" s="94" t="s">
        <v>50</v>
      </c>
      <c r="B35" s="96">
        <f>$B$12</f>
        <v>0</v>
      </c>
      <c r="C35" s="78">
        <v>276</v>
      </c>
      <c r="D35" s="80">
        <v>0.85</v>
      </c>
      <c r="E35" s="82">
        <f t="shared" ref="E35" si="23">ROUNDDOWN(B35*C35*D35,2)</f>
        <v>0</v>
      </c>
      <c r="F35" s="40" t="s">
        <v>23</v>
      </c>
      <c r="G35" s="29">
        <f>$G$12</f>
        <v>0</v>
      </c>
      <c r="H35" s="26">
        <v>48000</v>
      </c>
      <c r="I35" s="27">
        <f t="shared" ref="I35:I49" si="24">ROUNDDOWN(H35*G35,2)</f>
        <v>0</v>
      </c>
      <c r="J35" s="75">
        <f>$J$12</f>
        <v>0</v>
      </c>
      <c r="K35" s="92">
        <v>276</v>
      </c>
      <c r="L35" s="84">
        <f>ROUNDDOWN(J35*K35,2)</f>
        <v>0</v>
      </c>
      <c r="M35" s="89">
        <f>INT(E35+I35+I36+L35)</f>
        <v>0</v>
      </c>
      <c r="N35" s="28"/>
      <c r="O35" s="28"/>
      <c r="P35" s="28"/>
      <c r="Q35" s="28"/>
      <c r="R35" s="28"/>
    </row>
    <row r="36" spans="1:18" ht="20.25" customHeight="1" x14ac:dyDescent="0.4">
      <c r="A36" s="95"/>
      <c r="B36" s="97"/>
      <c r="C36" s="79"/>
      <c r="D36" s="81"/>
      <c r="E36" s="83"/>
      <c r="F36" s="40" t="s">
        <v>37</v>
      </c>
      <c r="G36" s="29">
        <f>$G$13</f>
        <v>0</v>
      </c>
      <c r="H36" s="26">
        <v>49000</v>
      </c>
      <c r="I36" s="27">
        <f t="shared" si="24"/>
        <v>0</v>
      </c>
      <c r="J36" s="57"/>
      <c r="K36" s="93"/>
      <c r="L36" s="85"/>
      <c r="M36" s="90"/>
      <c r="N36" s="28"/>
      <c r="O36" s="28"/>
      <c r="P36" s="28"/>
      <c r="Q36" s="28"/>
      <c r="R36" s="28"/>
    </row>
    <row r="37" spans="1:18" ht="20.25" customHeight="1" x14ac:dyDescent="0.4">
      <c r="A37" s="52" t="s">
        <v>51</v>
      </c>
      <c r="B37" s="75">
        <f>$B$12</f>
        <v>0</v>
      </c>
      <c r="C37" s="78">
        <v>276</v>
      </c>
      <c r="D37" s="80">
        <v>0.85</v>
      </c>
      <c r="E37" s="84">
        <f t="shared" ref="E37" si="25">ROUNDDOWN(B37*C37*D37,2)</f>
        <v>0</v>
      </c>
      <c r="F37" s="24" t="s">
        <v>23</v>
      </c>
      <c r="G37" s="29">
        <f>$G$12</f>
        <v>0</v>
      </c>
      <c r="H37" s="26">
        <v>45000</v>
      </c>
      <c r="I37" s="27">
        <f t="shared" si="24"/>
        <v>0</v>
      </c>
      <c r="J37" s="75">
        <f>$J$12</f>
        <v>0</v>
      </c>
      <c r="K37" s="78">
        <v>276</v>
      </c>
      <c r="L37" s="84">
        <f>ROUNDDOWN(J37*K37,2)</f>
        <v>0</v>
      </c>
      <c r="M37" s="89">
        <f t="shared" ref="M37" si="26">INT(E37+I37+I38+L37)</f>
        <v>0</v>
      </c>
      <c r="N37" s="28"/>
      <c r="O37" s="28"/>
      <c r="P37" s="28"/>
      <c r="Q37" s="28"/>
      <c r="R37" s="28"/>
    </row>
    <row r="38" spans="1:18" ht="20.25" customHeight="1" x14ac:dyDescent="0.4">
      <c r="A38" s="53"/>
      <c r="B38" s="57"/>
      <c r="C38" s="79"/>
      <c r="D38" s="81"/>
      <c r="E38" s="85"/>
      <c r="F38" s="24" t="s">
        <v>37</v>
      </c>
      <c r="G38" s="29">
        <f>$G$13</f>
        <v>0</v>
      </c>
      <c r="H38" s="26">
        <v>57000</v>
      </c>
      <c r="I38" s="27">
        <f t="shared" si="24"/>
        <v>0</v>
      </c>
      <c r="J38" s="57"/>
      <c r="K38" s="79"/>
      <c r="L38" s="85"/>
      <c r="M38" s="90"/>
      <c r="N38" s="28"/>
      <c r="O38" s="28"/>
      <c r="P38" s="28"/>
      <c r="Q38" s="28"/>
      <c r="R38" s="28"/>
    </row>
    <row r="39" spans="1:18" ht="20.25" customHeight="1" x14ac:dyDescent="0.4">
      <c r="A39" s="52" t="s">
        <v>52</v>
      </c>
      <c r="B39" s="75">
        <f>$B$12</f>
        <v>0</v>
      </c>
      <c r="C39" s="78">
        <v>276</v>
      </c>
      <c r="D39" s="80">
        <v>0.85</v>
      </c>
      <c r="E39" s="84">
        <f t="shared" ref="E39" si="27">ROUNDDOWN(B39*C39*D39,2)</f>
        <v>0</v>
      </c>
      <c r="F39" s="24" t="s">
        <v>23</v>
      </c>
      <c r="G39" s="30">
        <f>$G$12</f>
        <v>0</v>
      </c>
      <c r="H39" s="26">
        <v>57000</v>
      </c>
      <c r="I39" s="27">
        <f t="shared" si="24"/>
        <v>0</v>
      </c>
      <c r="J39" s="75">
        <f>$J$12</f>
        <v>0</v>
      </c>
      <c r="K39" s="78">
        <v>276</v>
      </c>
      <c r="L39" s="84">
        <f>ROUNDDOWN(J39*K39,2)</f>
        <v>0</v>
      </c>
      <c r="M39" s="89">
        <f t="shared" ref="M39" si="28">INT(E39+I39+I40+L39)</f>
        <v>0</v>
      </c>
      <c r="N39" s="28"/>
      <c r="O39" s="28"/>
      <c r="P39" s="28"/>
      <c r="Q39" s="28"/>
      <c r="R39" s="28"/>
    </row>
    <row r="40" spans="1:18" ht="20.25" customHeight="1" thickBot="1" x14ac:dyDescent="0.45">
      <c r="A40" s="53"/>
      <c r="B40" s="57"/>
      <c r="C40" s="79"/>
      <c r="D40" s="81"/>
      <c r="E40" s="85"/>
      <c r="F40" s="24" t="s">
        <v>41</v>
      </c>
      <c r="G40" s="41">
        <f t="shared" ref="G40:G49" si="29">$G$13</f>
        <v>0</v>
      </c>
      <c r="H40" s="26">
        <v>49000</v>
      </c>
      <c r="I40" s="27">
        <f t="shared" si="24"/>
        <v>0</v>
      </c>
      <c r="J40" s="57"/>
      <c r="K40" s="79"/>
      <c r="L40" s="85"/>
      <c r="M40" s="90"/>
      <c r="N40" s="28"/>
      <c r="O40" s="28"/>
      <c r="P40" s="28"/>
      <c r="Q40" s="28"/>
      <c r="R40" s="28"/>
    </row>
    <row r="41" spans="1:18" ht="20.25" customHeight="1" thickBot="1" x14ac:dyDescent="0.45">
      <c r="A41" s="52" t="s">
        <v>53</v>
      </c>
      <c r="B41" s="75">
        <f>$B$12</f>
        <v>0</v>
      </c>
      <c r="C41" s="78">
        <v>276</v>
      </c>
      <c r="D41" s="80">
        <v>0.85</v>
      </c>
      <c r="E41" s="84">
        <f>ROUNDDOWN(B41*C41*D41,2)</f>
        <v>0</v>
      </c>
      <c r="F41" s="24" t="s">
        <v>56</v>
      </c>
      <c r="G41" s="43"/>
      <c r="H41" s="42">
        <v>14000</v>
      </c>
      <c r="I41" s="27">
        <f t="shared" ref="I41" si="30">ROUNDDOWN(H41*G41,2)</f>
        <v>0</v>
      </c>
      <c r="J41" s="75">
        <f>$J$12</f>
        <v>0</v>
      </c>
      <c r="K41" s="78">
        <v>276</v>
      </c>
      <c r="L41" s="84">
        <f>ROUNDDOWN(J41*K41,2)</f>
        <v>0</v>
      </c>
      <c r="M41" s="89">
        <f>INT(E41+I41+I42+I43+L41)</f>
        <v>0</v>
      </c>
      <c r="N41" s="28"/>
      <c r="O41" s="28"/>
      <c r="P41" s="28"/>
      <c r="Q41" s="28"/>
      <c r="R41" s="28"/>
    </row>
    <row r="42" spans="1:18" ht="20.25" customHeight="1" thickBot="1" x14ac:dyDescent="0.45">
      <c r="A42" s="100"/>
      <c r="B42" s="86"/>
      <c r="C42" s="87"/>
      <c r="D42" s="99"/>
      <c r="E42" s="88"/>
      <c r="F42" s="24" t="s">
        <v>32</v>
      </c>
      <c r="G42" s="25"/>
      <c r="H42" s="26">
        <v>47000</v>
      </c>
      <c r="I42" s="27">
        <f t="shared" si="24"/>
        <v>0</v>
      </c>
      <c r="J42" s="86"/>
      <c r="K42" s="87"/>
      <c r="L42" s="88"/>
      <c r="M42" s="98"/>
      <c r="N42" s="28"/>
      <c r="O42" s="28"/>
      <c r="P42" s="28"/>
      <c r="Q42" s="28"/>
      <c r="R42" s="28"/>
    </row>
    <row r="43" spans="1:18" ht="20.25" customHeight="1" x14ac:dyDescent="0.4">
      <c r="A43" s="53"/>
      <c r="B43" s="57"/>
      <c r="C43" s="79"/>
      <c r="D43" s="81"/>
      <c r="E43" s="85"/>
      <c r="F43" s="24" t="s">
        <v>41</v>
      </c>
      <c r="G43" s="29">
        <f t="shared" si="29"/>
        <v>0</v>
      </c>
      <c r="H43" s="26">
        <v>60000</v>
      </c>
      <c r="I43" s="27">
        <f t="shared" si="24"/>
        <v>0</v>
      </c>
      <c r="J43" s="57"/>
      <c r="K43" s="79"/>
      <c r="L43" s="85"/>
      <c r="M43" s="90"/>
      <c r="N43" s="28"/>
      <c r="O43" s="28"/>
      <c r="P43" s="28"/>
      <c r="Q43" s="28"/>
      <c r="R43" s="28"/>
    </row>
    <row r="44" spans="1:18" ht="20.25" customHeight="1" x14ac:dyDescent="0.4">
      <c r="A44" s="52" t="s">
        <v>54</v>
      </c>
      <c r="B44" s="75">
        <f>$B$12</f>
        <v>0</v>
      </c>
      <c r="C44" s="78">
        <v>276</v>
      </c>
      <c r="D44" s="80">
        <v>0.85</v>
      </c>
      <c r="E44" s="84">
        <f>ROUNDDOWN(B44*C44*D44,2)</f>
        <v>0</v>
      </c>
      <c r="F44" s="24" t="s">
        <v>56</v>
      </c>
      <c r="G44" s="30">
        <f>$G$41</f>
        <v>0</v>
      </c>
      <c r="H44" s="26">
        <v>15000</v>
      </c>
      <c r="I44" s="27">
        <f t="shared" ref="I44" si="31">ROUNDDOWN(H44*G44,2)</f>
        <v>0</v>
      </c>
      <c r="J44" s="75">
        <f>$J$12</f>
        <v>0</v>
      </c>
      <c r="K44" s="78">
        <v>276</v>
      </c>
      <c r="L44" s="84">
        <f>ROUNDDOWN(J44*K44,2)</f>
        <v>0</v>
      </c>
      <c r="M44" s="89">
        <f>INT(E44+I44+I45+I46+L44)</f>
        <v>0</v>
      </c>
      <c r="N44" s="28"/>
      <c r="O44" s="28"/>
      <c r="P44" s="28"/>
      <c r="Q44" s="28"/>
      <c r="R44" s="28"/>
    </row>
    <row r="45" spans="1:18" ht="20.25" customHeight="1" x14ac:dyDescent="0.4">
      <c r="A45" s="100"/>
      <c r="B45" s="86"/>
      <c r="C45" s="87"/>
      <c r="D45" s="99"/>
      <c r="E45" s="88"/>
      <c r="F45" s="24" t="s">
        <v>32</v>
      </c>
      <c r="G45" s="30">
        <f>$G$42</f>
        <v>0</v>
      </c>
      <c r="H45" s="26">
        <v>51000</v>
      </c>
      <c r="I45" s="27">
        <f t="shared" si="24"/>
        <v>0</v>
      </c>
      <c r="J45" s="86"/>
      <c r="K45" s="87"/>
      <c r="L45" s="88"/>
      <c r="M45" s="98"/>
      <c r="N45" s="28"/>
      <c r="O45" s="28"/>
      <c r="P45" s="28"/>
      <c r="Q45" s="28"/>
      <c r="R45" s="28"/>
    </row>
    <row r="46" spans="1:18" ht="20.25" customHeight="1" x14ac:dyDescent="0.4">
      <c r="A46" s="53"/>
      <c r="B46" s="57"/>
      <c r="C46" s="79"/>
      <c r="D46" s="81"/>
      <c r="E46" s="85"/>
      <c r="F46" s="24" t="s">
        <v>41</v>
      </c>
      <c r="G46" s="30">
        <f t="shared" si="29"/>
        <v>0</v>
      </c>
      <c r="H46" s="26">
        <v>59000</v>
      </c>
      <c r="I46" s="27">
        <f t="shared" si="24"/>
        <v>0</v>
      </c>
      <c r="J46" s="57"/>
      <c r="K46" s="79"/>
      <c r="L46" s="85"/>
      <c r="M46" s="90"/>
      <c r="N46" s="28"/>
      <c r="O46" s="28"/>
      <c r="P46" s="28"/>
      <c r="Q46" s="28"/>
      <c r="R46" s="28"/>
    </row>
    <row r="47" spans="1:18" ht="20.25" customHeight="1" x14ac:dyDescent="0.4">
      <c r="A47" s="52" t="s">
        <v>55</v>
      </c>
      <c r="B47" s="75">
        <f>$B$12</f>
        <v>0</v>
      </c>
      <c r="C47" s="78">
        <v>276</v>
      </c>
      <c r="D47" s="80">
        <v>0.85</v>
      </c>
      <c r="E47" s="84">
        <f>ROUNDDOWN(B47*C47*D47,2)</f>
        <v>0</v>
      </c>
      <c r="F47" s="24" t="s">
        <v>56</v>
      </c>
      <c r="G47" s="30">
        <f>$G$41</f>
        <v>0</v>
      </c>
      <c r="H47" s="26">
        <v>13000</v>
      </c>
      <c r="I47" s="31">
        <f t="shared" ref="I47" si="32">ROUNDDOWN(H47*G47,2)</f>
        <v>0</v>
      </c>
      <c r="J47" s="75">
        <f>$J$12</f>
        <v>0</v>
      </c>
      <c r="K47" s="78">
        <v>276</v>
      </c>
      <c r="L47" s="84">
        <f>ROUNDDOWN(J47*K47,2)</f>
        <v>0</v>
      </c>
      <c r="M47" s="89">
        <f>INT(E47+I47+I48+I49+L47)</f>
        <v>0</v>
      </c>
      <c r="N47" s="28"/>
      <c r="O47" s="28"/>
      <c r="P47" s="28"/>
      <c r="Q47" s="28"/>
      <c r="R47" s="28"/>
    </row>
    <row r="48" spans="1:18" ht="20.25" customHeight="1" x14ac:dyDescent="0.4">
      <c r="A48" s="100"/>
      <c r="B48" s="86"/>
      <c r="C48" s="87"/>
      <c r="D48" s="99"/>
      <c r="E48" s="88"/>
      <c r="F48" s="24" t="s">
        <v>32</v>
      </c>
      <c r="G48" s="30">
        <f>$G$42</f>
        <v>0</v>
      </c>
      <c r="H48" s="26">
        <v>46000</v>
      </c>
      <c r="I48" s="31">
        <f t="shared" si="24"/>
        <v>0</v>
      </c>
      <c r="J48" s="86"/>
      <c r="K48" s="87"/>
      <c r="L48" s="88"/>
      <c r="M48" s="98"/>
      <c r="N48" s="28"/>
      <c r="O48" s="28"/>
      <c r="P48" s="28"/>
      <c r="Q48" s="28"/>
      <c r="R48" s="28"/>
    </row>
    <row r="49" spans="1:18" ht="20.25" customHeight="1" thickBot="1" x14ac:dyDescent="0.45">
      <c r="A49" s="53"/>
      <c r="B49" s="57"/>
      <c r="C49" s="79"/>
      <c r="D49" s="81"/>
      <c r="E49" s="85"/>
      <c r="F49" s="24" t="s">
        <v>41</v>
      </c>
      <c r="G49" s="30">
        <f t="shared" si="29"/>
        <v>0</v>
      </c>
      <c r="H49" s="26">
        <v>59000</v>
      </c>
      <c r="I49" s="31">
        <f t="shared" si="24"/>
        <v>0</v>
      </c>
      <c r="J49" s="86"/>
      <c r="K49" s="87"/>
      <c r="L49" s="88"/>
      <c r="M49" s="91"/>
      <c r="N49" s="28"/>
      <c r="O49" s="28"/>
      <c r="P49" s="28"/>
      <c r="Q49" s="28"/>
      <c r="R49" s="28"/>
    </row>
    <row r="50" spans="1:18" ht="20.25" customHeight="1" thickBot="1" x14ac:dyDescent="0.45">
      <c r="A50" s="32"/>
      <c r="B50" s="33"/>
      <c r="C50" s="33"/>
      <c r="D50" s="33"/>
      <c r="E50" s="33"/>
      <c r="F50" s="33"/>
      <c r="G50" s="34"/>
      <c r="H50" s="35"/>
      <c r="I50" s="71" t="s">
        <v>33</v>
      </c>
      <c r="J50" s="72"/>
      <c r="K50" s="72"/>
      <c r="L50" s="73"/>
      <c r="M50" s="37">
        <f>SUM(M35:M49)</f>
        <v>0</v>
      </c>
    </row>
    <row r="51" spans="1:18" ht="38.25" customHeight="1" thickTop="1" thickBot="1" x14ac:dyDescent="0.45">
      <c r="A51" s="33"/>
      <c r="B51" s="33"/>
      <c r="C51" s="33"/>
      <c r="D51" s="33"/>
      <c r="E51" s="33"/>
      <c r="F51" s="33"/>
      <c r="G51" s="34"/>
      <c r="H51" s="33"/>
      <c r="I51" s="68" t="s">
        <v>34</v>
      </c>
      <c r="J51" s="69"/>
      <c r="K51" s="69"/>
      <c r="L51" s="74"/>
      <c r="M51" s="38">
        <f>SUM(M24,M50)</f>
        <v>0</v>
      </c>
    </row>
    <row r="52" spans="1:18" ht="71.25" customHeight="1" x14ac:dyDescent="0.4">
      <c r="A52" s="49" t="s">
        <v>59</v>
      </c>
      <c r="B52" s="49"/>
      <c r="C52" s="49"/>
      <c r="D52" s="49"/>
      <c r="E52" s="49"/>
      <c r="F52" s="49"/>
      <c r="G52" s="49"/>
      <c r="H52" s="49"/>
      <c r="I52" s="49"/>
      <c r="J52" s="49"/>
      <c r="K52" s="49"/>
      <c r="L52" s="49"/>
      <c r="M52" s="49"/>
    </row>
    <row r="53" spans="1:18" x14ac:dyDescent="0.4">
      <c r="B53" s="11"/>
      <c r="C53" s="11"/>
      <c r="D53" s="11"/>
      <c r="E53" s="11"/>
      <c r="G53" s="11"/>
      <c r="H53" s="11"/>
      <c r="I53" s="11"/>
      <c r="J53" s="11"/>
      <c r="K53" s="11"/>
      <c r="L53" s="11"/>
      <c r="M53" s="11"/>
    </row>
  </sheetData>
  <mergeCells count="119">
    <mergeCell ref="A3:F3"/>
    <mergeCell ref="A4:F4"/>
    <mergeCell ref="M47:M49"/>
    <mergeCell ref="D47:D49"/>
    <mergeCell ref="E47:E49"/>
    <mergeCell ref="J47:J49"/>
    <mergeCell ref="K47:K49"/>
    <mergeCell ref="L47:L49"/>
    <mergeCell ref="M41:M43"/>
    <mergeCell ref="A44:A46"/>
    <mergeCell ref="B44:B46"/>
    <mergeCell ref="C44:C46"/>
    <mergeCell ref="D44:D46"/>
    <mergeCell ref="E44:E46"/>
    <mergeCell ref="J44:J46"/>
    <mergeCell ref="K44:K46"/>
    <mergeCell ref="L44:L46"/>
    <mergeCell ref="M44:M46"/>
    <mergeCell ref="A41:A43"/>
    <mergeCell ref="B41:B43"/>
    <mergeCell ref="C41:C43"/>
    <mergeCell ref="D41:D43"/>
    <mergeCell ref="E41:E43"/>
    <mergeCell ref="A47:A49"/>
    <mergeCell ref="B47:B49"/>
    <mergeCell ref="C47:C49"/>
    <mergeCell ref="J39:J40"/>
    <mergeCell ref="K39:K40"/>
    <mergeCell ref="L39:L40"/>
    <mergeCell ref="M39:M40"/>
    <mergeCell ref="J41:J43"/>
    <mergeCell ref="K41:K43"/>
    <mergeCell ref="L41:L43"/>
    <mergeCell ref="A39:A40"/>
    <mergeCell ref="B39:B40"/>
    <mergeCell ref="C39:C40"/>
    <mergeCell ref="D39:D40"/>
    <mergeCell ref="E39:E40"/>
    <mergeCell ref="J35:J36"/>
    <mergeCell ref="K35:K36"/>
    <mergeCell ref="L35:L36"/>
    <mergeCell ref="M35:M36"/>
    <mergeCell ref="A37:A38"/>
    <mergeCell ref="B37:B38"/>
    <mergeCell ref="C37:C38"/>
    <mergeCell ref="D37:D38"/>
    <mergeCell ref="E37:E38"/>
    <mergeCell ref="J37:J38"/>
    <mergeCell ref="K37:K38"/>
    <mergeCell ref="L37:L38"/>
    <mergeCell ref="M37:M38"/>
    <mergeCell ref="A35:A36"/>
    <mergeCell ref="B35:B36"/>
    <mergeCell ref="C35:C36"/>
    <mergeCell ref="D35:D36"/>
    <mergeCell ref="E35:E36"/>
    <mergeCell ref="L22:L23"/>
    <mergeCell ref="M12:M13"/>
    <mergeCell ref="M14:M15"/>
    <mergeCell ref="M16:M17"/>
    <mergeCell ref="M18:M19"/>
    <mergeCell ref="M20:M21"/>
    <mergeCell ref="M22:M23"/>
    <mergeCell ref="L12:L13"/>
    <mergeCell ref="L14:L15"/>
    <mergeCell ref="L16:L17"/>
    <mergeCell ref="L18:L19"/>
    <mergeCell ref="L20:L21"/>
    <mergeCell ref="J22:J23"/>
    <mergeCell ref="K12:K13"/>
    <mergeCell ref="K14:K15"/>
    <mergeCell ref="K16:K17"/>
    <mergeCell ref="K18:K19"/>
    <mergeCell ref="K20:K21"/>
    <mergeCell ref="K22:K23"/>
    <mergeCell ref="J12:J13"/>
    <mergeCell ref="J14:J15"/>
    <mergeCell ref="J16:J17"/>
    <mergeCell ref="J18:J19"/>
    <mergeCell ref="J20:J21"/>
    <mergeCell ref="C14:C15"/>
    <mergeCell ref="C16:C17"/>
    <mergeCell ref="C18:C19"/>
    <mergeCell ref="C20:C21"/>
    <mergeCell ref="C22:C23"/>
    <mergeCell ref="D22:D23"/>
    <mergeCell ref="E12:E13"/>
    <mergeCell ref="E14:E15"/>
    <mergeCell ref="E16:E17"/>
    <mergeCell ref="E18:E19"/>
    <mergeCell ref="E20:E21"/>
    <mergeCell ref="E22:E23"/>
    <mergeCell ref="D12:D13"/>
    <mergeCell ref="D14:D15"/>
    <mergeCell ref="D16:D17"/>
    <mergeCell ref="D18:D19"/>
    <mergeCell ref="D20:D21"/>
    <mergeCell ref="A25:M25"/>
    <mergeCell ref="A28:M28"/>
    <mergeCell ref="A52:M52"/>
    <mergeCell ref="A1:M1"/>
    <mergeCell ref="A12:A13"/>
    <mergeCell ref="A14:A15"/>
    <mergeCell ref="A16:A17"/>
    <mergeCell ref="A18:A19"/>
    <mergeCell ref="A20:A21"/>
    <mergeCell ref="A22:A23"/>
    <mergeCell ref="B12:B13"/>
    <mergeCell ref="B14:B15"/>
    <mergeCell ref="K3:M4"/>
    <mergeCell ref="I3:J4"/>
    <mergeCell ref="I24:L24"/>
    <mergeCell ref="I50:L50"/>
    <mergeCell ref="I51:L51"/>
    <mergeCell ref="B16:B17"/>
    <mergeCell ref="B18:B19"/>
    <mergeCell ref="B20:B21"/>
    <mergeCell ref="B22:B23"/>
    <mergeCell ref="C12:C13"/>
  </mergeCells>
  <phoneticPr fontId="3"/>
  <pageMargins left="0.86614173228346458" right="0.86614173228346458" top="0.74803149606299213" bottom="0.74803149606299213" header="0.51181102362204722" footer="0.31496062992125984"/>
  <pageSetup paperSize="9" scale="86" orientation="landscape" r:id="rId1"/>
  <headerFooter>
    <oddHeader>&amp;R別添様式２</oddHeader>
    <oddFooter>&amp;C&amp;P/&amp;N</oddFooter>
  </headerFooter>
  <rowBreaks count="1" manualBreakCount="1">
    <brk id="2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情報システムセンター</vt:lpstr>
      <vt:lpstr>情報システムセンター!Print_Area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2023-05-16T05:30:30Z</cp:lastPrinted>
  <dcterms:created xsi:type="dcterms:W3CDTF">2023-03-08T09:25:01Z</dcterms:created>
  <dcterms:modified xsi:type="dcterms:W3CDTF">2023-05-17T06:55:06Z</dcterms:modified>
</cp:coreProperties>
</file>