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izj03f91kg\02_契約課物品契約係\02 公告及び契約関係データ\R5年度公告(前年度末～2月早着)\230602-2_電力10件\10_科学館（500↓）\依頼課ﾃﾞｰﾀ\"/>
    </mc:Choice>
  </mc:AlternateContent>
  <bookViews>
    <workbookView xWindow="0" yWindow="0" windowWidth="19320" windowHeight="8115"/>
  </bookViews>
  <sheets>
    <sheet name="入札金額積算内訳書" sheetId="4"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 i="4" l="1"/>
  <c r="N31" i="4"/>
  <c r="M37" i="4" l="1"/>
  <c r="J37" i="4"/>
  <c r="G37" i="4"/>
  <c r="M36" i="4"/>
  <c r="J36" i="4"/>
  <c r="G36" i="4"/>
  <c r="M35" i="4"/>
  <c r="J35" i="4"/>
  <c r="G35" i="4"/>
  <c r="M34" i="4"/>
  <c r="J34" i="4"/>
  <c r="G34" i="4"/>
  <c r="M33" i="4"/>
  <c r="J33" i="4"/>
  <c r="G33" i="4"/>
  <c r="M32" i="4"/>
  <c r="J32" i="4"/>
  <c r="G32" i="4"/>
  <c r="M31" i="4"/>
  <c r="J31" i="4"/>
  <c r="G31" i="4"/>
  <c r="N33" i="4" l="1"/>
  <c r="N35" i="4"/>
  <c r="N37" i="4"/>
  <c r="N32" i="4"/>
  <c r="N34" i="4"/>
  <c r="N36" i="4"/>
  <c r="N38" i="4" l="1"/>
  <c r="M18" i="4"/>
  <c r="J18" i="4" l="1"/>
  <c r="G18" i="4"/>
  <c r="M17" i="4"/>
  <c r="J17" i="4"/>
  <c r="G17" i="4"/>
  <c r="M16" i="4"/>
  <c r="J16" i="4"/>
  <c r="G16" i="4"/>
  <c r="N16" i="4" s="1"/>
  <c r="M15" i="4"/>
  <c r="J15" i="4"/>
  <c r="G15" i="4"/>
  <c r="M14" i="4"/>
  <c r="J14" i="4"/>
  <c r="N18" i="4" l="1"/>
  <c r="N15" i="4"/>
  <c r="N14" i="4"/>
  <c r="N19" i="4" s="1"/>
  <c r="N39" i="4" s="1"/>
  <c r="M5" i="4" s="1"/>
  <c r="N17" i="4"/>
</calcChain>
</file>

<file path=xl/sharedStrings.xml><?xml version="1.0" encoding="utf-8"?>
<sst xmlns="http://schemas.openxmlformats.org/spreadsheetml/2006/main" count="89" uniqueCount="48">
  <si>
    <t>休日</t>
    <rPh sb="0" eb="2">
      <t>キュウジツ</t>
    </rPh>
    <phoneticPr fontId="3"/>
  </si>
  <si>
    <t>平日</t>
    <rPh sb="0" eb="2">
      <t>ヘイジツ</t>
    </rPh>
    <phoneticPr fontId="3"/>
  </si>
  <si>
    <t>電力量料金
（円）</t>
    <rPh sb="0" eb="2">
      <t>デンリョク</t>
    </rPh>
    <rPh sb="2" eb="3">
      <t>リョウ</t>
    </rPh>
    <rPh sb="3" eb="5">
      <t>リョウキン</t>
    </rPh>
    <rPh sb="7" eb="8">
      <t>エン</t>
    </rPh>
    <phoneticPr fontId="3"/>
  </si>
  <si>
    <t>4月</t>
  </si>
  <si>
    <t>5月</t>
  </si>
  <si>
    <t>6月</t>
  </si>
  <si>
    <t>7月</t>
  </si>
  <si>
    <t>8月</t>
  </si>
  <si>
    <t>9月</t>
  </si>
  <si>
    <t>使用電力量
（kWh）</t>
    <rPh sb="0" eb="2">
      <t>シヨウ</t>
    </rPh>
    <rPh sb="2" eb="4">
      <t>デンリョク</t>
    </rPh>
    <rPh sb="4" eb="5">
      <t>リョウ</t>
    </rPh>
    <phoneticPr fontId="3"/>
  </si>
  <si>
    <t>期別</t>
    <rPh sb="0" eb="1">
      <t>キ</t>
    </rPh>
    <rPh sb="1" eb="2">
      <t>ベツ</t>
    </rPh>
    <phoneticPr fontId="3"/>
  </si>
  <si>
    <t>A</t>
    <phoneticPr fontId="3"/>
  </si>
  <si>
    <t>B</t>
    <phoneticPr fontId="3"/>
  </si>
  <si>
    <t>C</t>
    <phoneticPr fontId="3"/>
  </si>
  <si>
    <t>E</t>
    <phoneticPr fontId="3"/>
  </si>
  <si>
    <t>F</t>
    <phoneticPr fontId="3"/>
  </si>
  <si>
    <t>G=E×F</t>
    <phoneticPr fontId="3"/>
  </si>
  <si>
    <t>H</t>
    <phoneticPr fontId="3"/>
  </si>
  <si>
    <t>基本料金
（日割り）
（円）</t>
    <rPh sb="0" eb="2">
      <t>キホン</t>
    </rPh>
    <rPh sb="2" eb="4">
      <t>リョウキン</t>
    </rPh>
    <rPh sb="6" eb="8">
      <t>ヒワ</t>
    </rPh>
    <rPh sb="12" eb="13">
      <t>エン</t>
    </rPh>
    <phoneticPr fontId="3"/>
  </si>
  <si>
    <t>力率
（％）</t>
    <rPh sb="0" eb="2">
      <t>リキリツ</t>
    </rPh>
    <phoneticPr fontId="3"/>
  </si>
  <si>
    <t>契約電力
（kW)</t>
    <rPh sb="0" eb="2">
      <t>ケイヤク</t>
    </rPh>
    <rPh sb="2" eb="4">
      <t>デンリョク</t>
    </rPh>
    <phoneticPr fontId="3"/>
  </si>
  <si>
    <t>電力量料金
単価
（円/kWh）</t>
    <rPh sb="0" eb="2">
      <t>デンリョク</t>
    </rPh>
    <rPh sb="2" eb="3">
      <t>リョウ</t>
    </rPh>
    <rPh sb="3" eb="5">
      <t>リョウキン</t>
    </rPh>
    <rPh sb="6" eb="8">
      <t>タンカ</t>
    </rPh>
    <rPh sb="10" eb="11">
      <t>エン</t>
    </rPh>
    <phoneticPr fontId="3"/>
  </si>
  <si>
    <t>I</t>
    <phoneticPr fontId="3"/>
  </si>
  <si>
    <t>J=H×I</t>
    <phoneticPr fontId="3"/>
  </si>
  <si>
    <r>
      <t>D=A×B×</t>
    </r>
    <r>
      <rPr>
        <sz val="10"/>
        <color theme="1"/>
        <rFont val="游ゴシック"/>
        <family val="3"/>
        <charset val="128"/>
        <scheme val="minor"/>
      </rPr>
      <t>(1.85-C/100)</t>
    </r>
    <phoneticPr fontId="3"/>
  </si>
  <si>
    <t>基本料金
単価
（円/ｋW）
（一か月当り）</t>
    <rPh sb="0" eb="2">
      <t>キホン</t>
    </rPh>
    <rPh sb="2" eb="4">
      <t>リョウキン</t>
    </rPh>
    <rPh sb="5" eb="7">
      <t>タンカ</t>
    </rPh>
    <rPh sb="9" eb="10">
      <t>エン</t>
    </rPh>
    <rPh sb="16" eb="17">
      <t>イッ</t>
    </rPh>
    <rPh sb="18" eb="19">
      <t>ゲツ</t>
    </rPh>
    <rPh sb="19" eb="20">
      <t>アタ</t>
    </rPh>
    <phoneticPr fontId="3"/>
  </si>
  <si>
    <t>電力料金合計
（円）</t>
    <rPh sb="0" eb="2">
      <t>デンリョク</t>
    </rPh>
    <rPh sb="2" eb="4">
      <t>リョウキン</t>
    </rPh>
    <rPh sb="4" eb="6">
      <t>ゴウケイ</t>
    </rPh>
    <rPh sb="8" eb="9">
      <t>エン</t>
    </rPh>
    <phoneticPr fontId="3"/>
  </si>
  <si>
    <t>10月</t>
  </si>
  <si>
    <t>11月</t>
    <rPh sb="2" eb="3">
      <t>ガツ</t>
    </rPh>
    <phoneticPr fontId="3"/>
  </si>
  <si>
    <t>12月</t>
  </si>
  <si>
    <t>1月</t>
  </si>
  <si>
    <t>2月</t>
  </si>
  <si>
    <t>3月</t>
  </si>
  <si>
    <t>入札金額積算内訳書</t>
    <rPh sb="0" eb="2">
      <t>ニュウサツ</t>
    </rPh>
    <rPh sb="2" eb="4">
      <t>キンガク</t>
    </rPh>
    <rPh sb="4" eb="6">
      <t>セキサン</t>
    </rPh>
    <rPh sb="6" eb="9">
      <t>ウチワケショ</t>
    </rPh>
    <phoneticPr fontId="3"/>
  </si>
  <si>
    <t>　　※入札金額積算内訳書は２ページあるので、すべて提出すること。</t>
    <rPh sb="3" eb="5">
      <t>ニュウサツ</t>
    </rPh>
    <rPh sb="5" eb="7">
      <t>キンガク</t>
    </rPh>
    <rPh sb="7" eb="9">
      <t>セキサン</t>
    </rPh>
    <rPh sb="9" eb="12">
      <t>ウチワケショ</t>
    </rPh>
    <rPh sb="25" eb="27">
      <t>テイシュツ</t>
    </rPh>
    <phoneticPr fontId="3"/>
  </si>
  <si>
    <t>契約希望金額</t>
    <rPh sb="0" eb="6">
      <t>ケイヤクキボウキンガク</t>
    </rPh>
    <phoneticPr fontId="3"/>
  </si>
  <si>
    <t>　　　右記契約希望金額欄に各ページ合計金額の総計を記載すること。</t>
    <rPh sb="3" eb="4">
      <t>ミギ</t>
    </rPh>
    <rPh sb="4" eb="5">
      <t>キ</t>
    </rPh>
    <rPh sb="5" eb="7">
      <t>ケイヤク</t>
    </rPh>
    <rPh sb="7" eb="9">
      <t>キボウ</t>
    </rPh>
    <rPh sb="9" eb="11">
      <t>キンガク</t>
    </rPh>
    <rPh sb="11" eb="12">
      <t>ラン</t>
    </rPh>
    <rPh sb="13" eb="14">
      <t>カク</t>
    </rPh>
    <rPh sb="17" eb="19">
      <t>ゴウケイ</t>
    </rPh>
    <rPh sb="19" eb="21">
      <t>キンガク</t>
    </rPh>
    <rPh sb="22" eb="24">
      <t>ソウケイ</t>
    </rPh>
    <rPh sb="25" eb="27">
      <t>キサイ</t>
    </rPh>
    <phoneticPr fontId="3"/>
  </si>
  <si>
    <t>商号又は名称</t>
    <rPh sb="0" eb="2">
      <t>ショウゴウ</t>
    </rPh>
    <rPh sb="2" eb="3">
      <t>マタ</t>
    </rPh>
    <rPh sb="4" eb="6">
      <t>メイショウ</t>
    </rPh>
    <phoneticPr fontId="3"/>
  </si>
  <si>
    <t>件名：仙台市科学館電力需給</t>
    <rPh sb="0" eb="2">
      <t>ケンメイ</t>
    </rPh>
    <rPh sb="3" eb="6">
      <t>センダイシ</t>
    </rPh>
    <rPh sb="6" eb="9">
      <t>カガクカン</t>
    </rPh>
    <rPh sb="9" eb="11">
      <t>デンリョク</t>
    </rPh>
    <rPh sb="11" eb="13">
      <t>ジュキュウ</t>
    </rPh>
    <phoneticPr fontId="3"/>
  </si>
  <si>
    <t>令和５年度（R5.11～R6.3）積算書用</t>
    <rPh sb="0" eb="1">
      <t>レイ</t>
    </rPh>
    <rPh sb="1" eb="2">
      <t>ワ</t>
    </rPh>
    <rPh sb="3" eb="5">
      <t>ネンド</t>
    </rPh>
    <rPh sb="17" eb="19">
      <t>セキサン</t>
    </rPh>
    <rPh sb="19" eb="20">
      <t>ショ</t>
    </rPh>
    <rPh sb="20" eb="21">
      <t>ヨウ</t>
    </rPh>
    <phoneticPr fontId="3"/>
  </si>
  <si>
    <t>（12ヶ月合計）
(Ⅰ＋Ⅱ）</t>
    <rPh sb="4" eb="5">
      <t>ゲツ</t>
    </rPh>
    <rPh sb="5" eb="7">
      <t>ゴウケイ</t>
    </rPh>
    <phoneticPr fontId="3"/>
  </si>
  <si>
    <t>5ヶ月合計  Ⅰ</t>
    <rPh sb="2" eb="3">
      <t>ゲツ</t>
    </rPh>
    <rPh sb="3" eb="5">
      <t>ゴウケイ</t>
    </rPh>
    <phoneticPr fontId="3"/>
  </si>
  <si>
    <t>7ヶ月合計  Ⅱ</t>
    <rPh sb="2" eb="3">
      <t>ゲツ</t>
    </rPh>
    <rPh sb="3" eb="5">
      <t>ゴウケイ</t>
    </rPh>
    <phoneticPr fontId="3"/>
  </si>
  <si>
    <t>令和6年度（R6.4～10）積算書用</t>
    <rPh sb="0" eb="1">
      <t>レイ</t>
    </rPh>
    <rPh sb="1" eb="2">
      <t>ワ</t>
    </rPh>
    <rPh sb="3" eb="5">
      <t>ネンド</t>
    </rPh>
    <rPh sb="14" eb="16">
      <t>セキサン</t>
    </rPh>
    <rPh sb="16" eb="17">
      <t>ショ</t>
    </rPh>
    <rPh sb="17" eb="18">
      <t>ヨウ</t>
    </rPh>
    <phoneticPr fontId="3"/>
  </si>
  <si>
    <t>その他季</t>
    <rPh sb="2" eb="3">
      <t>タ</t>
    </rPh>
    <rPh sb="3" eb="4">
      <t>キ</t>
    </rPh>
    <phoneticPr fontId="3"/>
  </si>
  <si>
    <t>夏期</t>
    <rPh sb="0" eb="2">
      <t>カキ</t>
    </rPh>
    <phoneticPr fontId="3"/>
  </si>
  <si>
    <t>K=D+G+J</t>
    <phoneticPr fontId="3"/>
  </si>
  <si>
    <t xml:space="preserve">（留意事項）
・金額はすべて消費税及び地方消費税相当額を含む金額を記入すること。
・平日の電力量料金単価（E欄）は、夏季とその他季ごとに、それぞれ同一料金とすること。
・休日の電力量料金単価（H欄）は、夏季とその他季ごとに、それぞれ同一料金とすること。
・各月の電気料金合計（K欄）は、小数点以下を切り捨てた金額を記入すること。
</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ヘイジツ</t>
    </rPh>
    <rPh sb="45" eb="47">
      <t>デンリョク</t>
    </rPh>
    <rPh sb="47" eb="48">
      <t>リョウ</t>
    </rPh>
    <rPh sb="48" eb="50">
      <t>リョウキン</t>
    </rPh>
    <rPh sb="50" eb="52">
      <t>タンカ</t>
    </rPh>
    <rPh sb="54" eb="55">
      <t>ラン</t>
    </rPh>
    <rPh sb="85" eb="87">
      <t>キュウジツ</t>
    </rPh>
    <rPh sb="88" eb="90">
      <t>デンリョク</t>
    </rPh>
    <rPh sb="90" eb="91">
      <t>リョウ</t>
    </rPh>
    <rPh sb="91" eb="93">
      <t>リョウキン</t>
    </rPh>
    <rPh sb="93" eb="95">
      <t>タンカ</t>
    </rPh>
    <rPh sb="97" eb="98">
      <t>ラン</t>
    </rPh>
    <rPh sb="101" eb="103">
      <t>カキ</t>
    </rPh>
    <rPh sb="106" eb="107">
      <t>タ</t>
    </rPh>
    <rPh sb="107" eb="108">
      <t>キ</t>
    </rPh>
    <rPh sb="116" eb="118">
      <t>ドウイツ</t>
    </rPh>
    <rPh sb="118" eb="120">
      <t>リョウキン</t>
    </rPh>
    <rPh sb="128" eb="130">
      <t>カクゲツ</t>
    </rPh>
    <rPh sb="131" eb="133">
      <t>デンキ</t>
    </rPh>
    <rPh sb="133" eb="135">
      <t>リョウキン</t>
    </rPh>
    <rPh sb="135" eb="137">
      <t>ゴウケイ</t>
    </rPh>
    <rPh sb="139" eb="140">
      <t>ラン</t>
    </rPh>
    <rPh sb="143" eb="146">
      <t>ショウスウテン</t>
    </rPh>
    <rPh sb="146" eb="148">
      <t>イカ</t>
    </rPh>
    <rPh sb="149" eb="150">
      <t>キ</t>
    </rPh>
    <rPh sb="151" eb="152">
      <t>ス</t>
    </rPh>
    <rPh sb="154" eb="156">
      <t>キンガク</t>
    </rPh>
    <rPh sb="157" eb="159">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</si>
</sst>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Red]\-#,##0.00\ "/>
    <numFmt numFmtId="177" formatCode="#,##0_ ;[Red]\-#,##0\ "/>
  </numFmts>
  <fonts count="11" x14ac:knownFonts="1">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20"/>
      <color theme="1"/>
      <name val="游ゴシック"/>
      <family val="3"/>
      <charset val="128"/>
      <scheme val="minor"/>
    </font>
    <font>
      <sz val="10"/>
      <color theme="1"/>
      <name val="游ゴシック"/>
      <family val="3"/>
      <charset val="128"/>
      <scheme val="minor"/>
    </font>
    <font>
      <sz val="10"/>
      <color theme="1"/>
      <name val="游ゴシック"/>
      <family val="2"/>
      <charset val="128"/>
      <scheme val="minor"/>
    </font>
    <font>
      <b/>
      <i/>
      <sz val="10"/>
      <color theme="1"/>
      <name val="游ゴシック"/>
      <family val="3"/>
      <charset val="128"/>
      <scheme val="minor"/>
    </font>
    <font>
      <sz val="14"/>
      <color theme="1"/>
      <name val="游ゴシック"/>
      <family val="3"/>
      <charset val="128"/>
      <scheme val="minor"/>
    </font>
    <font>
      <sz val="9"/>
      <color theme="1"/>
      <name val="游ゴシック"/>
      <family val="3"/>
      <charset val="128"/>
      <scheme val="minor"/>
    </font>
    <font>
      <i/>
      <sz val="10"/>
      <color rgb="FFFF0000"/>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medium">
        <color indexed="64"/>
      </top>
      <bottom/>
      <diagonal/>
    </border>
    <border>
      <left/>
      <right style="double">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 fillId="0" borderId="0">
      <alignment vertical="center"/>
    </xf>
  </cellStyleXfs>
  <cellXfs count="65">
    <xf numFmtId="0" fontId="0" fillId="0" borderId="0" xfId="0">
      <alignment vertical="center"/>
    </xf>
    <xf numFmtId="0" fontId="0" fillId="0" borderId="0" xfId="0" applyBorder="1" applyAlignment="1">
      <alignment horizontal="center" vertical="center"/>
    </xf>
    <xf numFmtId="0" fontId="0" fillId="0" borderId="0" xfId="0" applyBorder="1" applyAlignment="1">
      <alignment horizontal="center" vertical="center" wrapText="1"/>
    </xf>
    <xf numFmtId="38" fontId="0" fillId="0" borderId="0" xfId="0" applyNumberFormat="1" applyBorder="1">
      <alignment vertical="center"/>
    </xf>
    <xf numFmtId="0" fontId="0" fillId="0" borderId="4" xfId="0" applyBorder="1" applyAlignment="1">
      <alignment vertical="center" shrinkToFit="1"/>
    </xf>
    <xf numFmtId="0" fontId="5" fillId="2" borderId="1" xfId="0" applyFont="1" applyFill="1" applyBorder="1" applyAlignment="1">
      <alignment horizontal="right" vertical="center"/>
    </xf>
    <xf numFmtId="0" fontId="5" fillId="2" borderId="1" xfId="0" applyFont="1" applyFill="1" applyBorder="1" applyAlignment="1">
      <alignment horizontal="center" vertical="center"/>
    </xf>
    <xf numFmtId="0" fontId="6" fillId="0" borderId="1" xfId="0" applyFont="1" applyBorder="1">
      <alignment vertical="center"/>
    </xf>
    <xf numFmtId="40" fontId="6" fillId="0" borderId="1" xfId="1" applyNumberFormat="1" applyFont="1" applyBorder="1">
      <alignment vertical="center"/>
    </xf>
    <xf numFmtId="0" fontId="6" fillId="0" borderId="1" xfId="0" applyFont="1" applyBorder="1" applyAlignment="1">
      <alignment horizontal="right" vertical="center"/>
    </xf>
    <xf numFmtId="38" fontId="6" fillId="2" borderId="1" xfId="1" applyFont="1" applyFill="1" applyBorder="1">
      <alignment vertical="center"/>
    </xf>
    <xf numFmtId="0" fontId="6" fillId="0" borderId="1" xfId="0" applyFont="1" applyBorder="1" applyAlignment="1">
      <alignment vertical="center"/>
    </xf>
    <xf numFmtId="40" fontId="6" fillId="0" borderId="1" xfId="0" applyNumberFormat="1" applyFont="1" applyBorder="1">
      <alignment vertical="center"/>
    </xf>
    <xf numFmtId="0" fontId="6" fillId="0" borderId="0" xfId="0" applyFont="1">
      <alignment vertical="center"/>
    </xf>
    <xf numFmtId="2" fontId="6" fillId="0" borderId="1" xfId="0" applyNumberFormat="1" applyFont="1" applyBorder="1">
      <alignment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76" fontId="0" fillId="0" borderId="0" xfId="0" applyNumberFormat="1">
      <alignment vertical="center"/>
    </xf>
    <xf numFmtId="176" fontId="0" fillId="0" borderId="0" xfId="0" applyNumberFormat="1" applyBorder="1" applyAlignment="1">
      <alignment vertical="center"/>
    </xf>
    <xf numFmtId="40" fontId="0" fillId="0" borderId="0" xfId="1" applyNumberFormat="1" applyFont="1">
      <alignment vertical="center"/>
    </xf>
    <xf numFmtId="0" fontId="6" fillId="3" borderId="3"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5" xfId="0" applyFont="1" applyFill="1" applyBorder="1" applyAlignment="1">
      <alignment horizontal="center" vertical="center" wrapText="1"/>
    </xf>
    <xf numFmtId="2" fontId="6" fillId="4" borderId="1" xfId="0" applyNumberFormat="1" applyFont="1" applyFill="1" applyBorder="1">
      <alignment vertical="center"/>
    </xf>
    <xf numFmtId="0" fontId="4" fillId="0" borderId="0" xfId="0" applyFont="1" applyAlignment="1">
      <alignment horizontal="left" vertical="center"/>
    </xf>
    <xf numFmtId="0" fontId="0" fillId="0" borderId="0" xfId="0" applyAlignment="1">
      <alignment horizontal="left" vertical="center"/>
    </xf>
    <xf numFmtId="0" fontId="5" fillId="3" borderId="3" xfId="0" applyFont="1" applyFill="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0" fontId="5" fillId="0" borderId="0" xfId="0" applyFont="1">
      <alignment vertical="center"/>
    </xf>
    <xf numFmtId="0" fontId="8"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vertical="top"/>
    </xf>
    <xf numFmtId="0" fontId="9" fillId="0" borderId="0" xfId="0" applyFont="1" applyAlignment="1">
      <alignment horizontal="left" vertical="top"/>
    </xf>
    <xf numFmtId="0" fontId="2" fillId="0" borderId="0"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pplyBorder="1">
      <alignment vertical="center"/>
    </xf>
    <xf numFmtId="0" fontId="5" fillId="0" borderId="0" xfId="0" applyFont="1" applyAlignment="1">
      <alignment vertical="center"/>
    </xf>
    <xf numFmtId="0" fontId="5" fillId="0" borderId="14" xfId="0" applyFont="1" applyBorder="1">
      <alignment vertical="center"/>
    </xf>
    <xf numFmtId="0" fontId="5" fillId="0" borderId="14" xfId="0" applyFont="1" applyBorder="1" applyAlignment="1">
      <alignment horizontal="center" vertical="center"/>
    </xf>
    <xf numFmtId="177" fontId="5" fillId="3" borderId="15" xfId="0" applyNumberFormat="1" applyFont="1" applyFill="1" applyBorder="1" applyAlignment="1">
      <alignment horizontal="center" vertical="center" wrapText="1"/>
    </xf>
    <xf numFmtId="177" fontId="10" fillId="0" borderId="16" xfId="1" applyNumberFormat="1" applyFont="1" applyFill="1" applyBorder="1">
      <alignment vertical="center"/>
    </xf>
    <xf numFmtId="177" fontId="5" fillId="3" borderId="17" xfId="0" applyNumberFormat="1" applyFont="1" applyFill="1" applyBorder="1" applyAlignment="1">
      <alignment horizontal="center" vertical="center" wrapText="1"/>
    </xf>
    <xf numFmtId="38" fontId="7" fillId="0" borderId="3" xfId="0" applyNumberFormat="1" applyFont="1" applyBorder="1">
      <alignment vertical="center"/>
    </xf>
    <xf numFmtId="0" fontId="6" fillId="3" borderId="1" xfId="0" applyFont="1" applyFill="1" applyBorder="1" applyAlignment="1">
      <alignment horizontal="center" vertical="top" wrapText="1"/>
    </xf>
    <xf numFmtId="0" fontId="5" fillId="3" borderId="2" xfId="0" applyFont="1" applyFill="1" applyBorder="1" applyAlignment="1">
      <alignment horizontal="center" vertical="top"/>
    </xf>
    <xf numFmtId="0" fontId="6" fillId="3" borderId="2" xfId="0" applyFont="1" applyFill="1" applyBorder="1" applyAlignment="1">
      <alignment horizontal="center" vertical="top"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3" borderId="2"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3" borderId="1" xfId="0" applyFont="1" applyFill="1" applyBorder="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177" fontId="2" fillId="0" borderId="9" xfId="0" applyNumberFormat="1" applyFont="1" applyBorder="1" applyAlignment="1">
      <alignment horizontal="center" vertical="center"/>
    </xf>
    <xf numFmtId="177" fontId="2" fillId="0" borderId="10" xfId="0" applyNumberFormat="1" applyFont="1" applyBorder="1" applyAlignment="1">
      <alignment horizontal="center" vertical="center"/>
    </xf>
    <xf numFmtId="177" fontId="2" fillId="0" borderId="12" xfId="0" applyNumberFormat="1" applyFont="1" applyBorder="1" applyAlignment="1">
      <alignment horizontal="center" vertical="center"/>
    </xf>
    <xf numFmtId="177" fontId="2" fillId="0" borderId="13" xfId="0" applyNumberFormat="1" applyFont="1" applyBorder="1" applyAlignment="1">
      <alignment horizontal="center" vertical="center"/>
    </xf>
    <xf numFmtId="0" fontId="2" fillId="3" borderId="8"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9" xfId="0" applyFont="1" applyFill="1" applyBorder="1" applyAlignment="1">
      <alignment horizontal="center" vertical="center"/>
    </xf>
    <xf numFmtId="0" fontId="5" fillId="0" borderId="0" xfId="0" applyFont="1" applyBorder="1" applyAlignment="1">
      <alignment horizontal="left" vertical="top"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0"/>
  <sheetViews>
    <sheetView showGridLines="0" showZeros="0" tabSelected="1" showRuler="0" view="pageBreakPreview" zoomScaleNormal="100" zoomScaleSheetLayoutView="100" workbookViewId="0">
      <selection activeCell="M26" sqref="M26"/>
    </sheetView>
  </sheetViews>
  <sheetFormatPr defaultRowHeight="18.75" x14ac:dyDescent="0.4"/>
  <cols>
    <col min="1" max="1" width="1.125" customWidth="1"/>
    <col min="2" max="2" width="10.125" customWidth="1"/>
    <col min="3" max="3" width="9.75" customWidth="1"/>
    <col min="4" max="4" width="12.625" customWidth="1"/>
    <col min="5" max="5" width="5.375" customWidth="1"/>
    <col min="6" max="6" width="6.875" customWidth="1"/>
    <col min="7" max="7" width="10.5" customWidth="1"/>
    <col min="8" max="13" width="10.75" customWidth="1"/>
    <col min="14" max="14" width="15.625" customWidth="1"/>
    <col min="15" max="16" width="11.625" customWidth="1"/>
    <col min="17" max="17" width="13.375" customWidth="1"/>
    <col min="18" max="18" width="12.75" bestFit="1" customWidth="1"/>
  </cols>
  <sheetData>
    <row r="2" spans="1:16" s="29" customFormat="1" ht="18.75" customHeight="1" x14ac:dyDescent="0.4">
      <c r="A2" s="54" t="s">
        <v>33</v>
      </c>
      <c r="B2" s="54"/>
      <c r="C2" s="54"/>
      <c r="D2" s="54"/>
      <c r="E2" s="54"/>
      <c r="F2" s="54"/>
      <c r="G2" s="54"/>
      <c r="H2" s="54"/>
      <c r="I2" s="54"/>
      <c r="J2" s="54"/>
      <c r="K2" s="54"/>
      <c r="L2" s="54"/>
      <c r="M2" s="54"/>
      <c r="N2" s="54"/>
    </row>
    <row r="3" spans="1:16" s="29" customFormat="1" ht="12.75" customHeight="1" x14ac:dyDescent="0.4">
      <c r="A3" s="30"/>
      <c r="B3" s="30"/>
      <c r="C3" s="30"/>
      <c r="D3" s="30"/>
      <c r="E3" s="30"/>
      <c r="F3" s="30"/>
      <c r="G3" s="30"/>
      <c r="H3" s="30"/>
      <c r="I3" s="30"/>
      <c r="J3" s="30"/>
    </row>
    <row r="4" spans="1:16" s="32" customFormat="1" ht="13.5" customHeight="1" thickBot="1" x14ac:dyDescent="0.45">
      <c r="A4" s="55" t="s">
        <v>34</v>
      </c>
      <c r="B4" s="55"/>
      <c r="C4" s="55"/>
      <c r="D4" s="55"/>
      <c r="E4" s="55"/>
      <c r="F4" s="55"/>
      <c r="G4" s="55"/>
    </row>
    <row r="5" spans="1:16" s="32" customFormat="1" ht="13.5" customHeight="1" thickTop="1" x14ac:dyDescent="0.4">
      <c r="A5" s="55" t="s">
        <v>36</v>
      </c>
      <c r="B5" s="55"/>
      <c r="C5" s="55"/>
      <c r="D5" s="55"/>
      <c r="E5" s="55"/>
      <c r="F5" s="55"/>
      <c r="G5" s="55"/>
      <c r="K5" s="60" t="s">
        <v>35</v>
      </c>
      <c r="L5" s="61"/>
      <c r="M5" s="56">
        <f>N39</f>
        <v>0</v>
      </c>
      <c r="N5" s="57"/>
    </row>
    <row r="6" spans="1:16" s="32" customFormat="1" ht="22.5" customHeight="1" thickBot="1" x14ac:dyDescent="0.45">
      <c r="A6" s="33"/>
      <c r="B6" s="33"/>
      <c r="C6" s="33"/>
      <c r="D6" s="33"/>
      <c r="E6" s="33"/>
      <c r="F6" s="33"/>
      <c r="G6" s="31"/>
      <c r="H6" s="34"/>
      <c r="I6" s="35"/>
      <c r="J6" s="35"/>
      <c r="K6" s="62"/>
      <c r="L6" s="63"/>
      <c r="M6" s="58"/>
      <c r="N6" s="59"/>
    </row>
    <row r="7" spans="1:16" s="29" customFormat="1" ht="16.5" x14ac:dyDescent="0.4">
      <c r="A7" s="36" t="s">
        <v>38</v>
      </c>
      <c r="B7" s="37"/>
      <c r="G7" s="37"/>
      <c r="H7" s="38"/>
      <c r="I7" s="38"/>
      <c r="J7" s="38"/>
    </row>
    <row r="8" spans="1:16" s="29" customFormat="1" ht="16.5" x14ac:dyDescent="0.4">
      <c r="A8" s="39" t="s">
        <v>39</v>
      </c>
      <c r="B8" s="37"/>
      <c r="H8" s="38"/>
      <c r="I8" s="38"/>
      <c r="J8" s="38"/>
    </row>
    <row r="9" spans="1:16" s="29" customFormat="1" ht="16.5" x14ac:dyDescent="0.4">
      <c r="A9" s="37"/>
      <c r="B9" s="37"/>
      <c r="K9" s="37" t="s">
        <v>37</v>
      </c>
      <c r="L9" s="40"/>
      <c r="M9" s="40"/>
      <c r="N9" s="41"/>
    </row>
    <row r="10" spans="1:16" ht="18.75" customHeight="1" x14ac:dyDescent="0.4">
      <c r="B10" s="24"/>
      <c r="C10" s="25"/>
      <c r="D10" s="25"/>
      <c r="E10" s="25"/>
      <c r="F10" s="25"/>
      <c r="G10" s="25"/>
      <c r="H10" s="25"/>
      <c r="I10" s="25"/>
      <c r="J10" s="25"/>
      <c r="K10" s="25"/>
      <c r="L10" s="25"/>
      <c r="M10" s="25"/>
      <c r="N10" s="25"/>
      <c r="O10" s="25"/>
    </row>
    <row r="11" spans="1:16" ht="18.75" customHeight="1" x14ac:dyDescent="0.4">
      <c r="A11" s="13"/>
      <c r="B11" s="46" t="s">
        <v>10</v>
      </c>
      <c r="C11" s="46"/>
      <c r="D11" s="49" t="s">
        <v>25</v>
      </c>
      <c r="E11" s="46" t="s">
        <v>20</v>
      </c>
      <c r="F11" s="51" t="s">
        <v>19</v>
      </c>
      <c r="G11" s="46" t="s">
        <v>18</v>
      </c>
      <c r="H11" s="53" t="s">
        <v>1</v>
      </c>
      <c r="I11" s="53"/>
      <c r="J11" s="53"/>
      <c r="K11" s="53" t="s">
        <v>0</v>
      </c>
      <c r="L11" s="53"/>
      <c r="M11" s="53"/>
      <c r="N11" s="46" t="s">
        <v>26</v>
      </c>
      <c r="O11" s="2"/>
    </row>
    <row r="12" spans="1:16" ht="54" customHeight="1" x14ac:dyDescent="0.4">
      <c r="A12" s="13"/>
      <c r="B12" s="48"/>
      <c r="C12" s="48"/>
      <c r="D12" s="50"/>
      <c r="E12" s="48"/>
      <c r="F12" s="52"/>
      <c r="G12" s="48"/>
      <c r="H12" s="15" t="s">
        <v>21</v>
      </c>
      <c r="I12" s="15" t="s">
        <v>9</v>
      </c>
      <c r="J12" s="15" t="s">
        <v>2</v>
      </c>
      <c r="K12" s="15" t="s">
        <v>21</v>
      </c>
      <c r="L12" s="15" t="s">
        <v>9</v>
      </c>
      <c r="M12" s="15" t="s">
        <v>2</v>
      </c>
      <c r="N12" s="47"/>
      <c r="O12" s="1"/>
    </row>
    <row r="13" spans="1:16" ht="30" customHeight="1" x14ac:dyDescent="0.4">
      <c r="A13" s="13"/>
      <c r="B13" s="22"/>
      <c r="C13" s="21"/>
      <c r="D13" s="20" t="s">
        <v>11</v>
      </c>
      <c r="E13" s="20" t="s">
        <v>12</v>
      </c>
      <c r="F13" s="16" t="s">
        <v>13</v>
      </c>
      <c r="G13" s="20" t="s">
        <v>24</v>
      </c>
      <c r="H13" s="16" t="s">
        <v>14</v>
      </c>
      <c r="I13" s="16" t="s">
        <v>15</v>
      </c>
      <c r="J13" s="16" t="s">
        <v>16</v>
      </c>
      <c r="K13" s="16" t="s">
        <v>17</v>
      </c>
      <c r="L13" s="16" t="s">
        <v>22</v>
      </c>
      <c r="M13" s="16" t="s">
        <v>23</v>
      </c>
      <c r="N13" s="26" t="s">
        <v>46</v>
      </c>
      <c r="O13" s="1"/>
    </row>
    <row r="14" spans="1:16" ht="30" customHeight="1" x14ac:dyDescent="0.4">
      <c r="B14" s="5" t="s">
        <v>28</v>
      </c>
      <c r="C14" s="6" t="s">
        <v>44</v>
      </c>
      <c r="D14" s="14"/>
      <c r="E14" s="7">
        <v>490</v>
      </c>
      <c r="F14" s="23">
        <v>85</v>
      </c>
      <c r="G14" s="8">
        <f>D14*E14*(1.85-F14/100)</f>
        <v>0</v>
      </c>
      <c r="H14" s="9"/>
      <c r="I14" s="10">
        <v>47737</v>
      </c>
      <c r="J14" s="8">
        <f t="shared" ref="J14:J18" si="0">H14*I14</f>
        <v>0</v>
      </c>
      <c r="K14" s="11"/>
      <c r="L14" s="10">
        <v>26299</v>
      </c>
      <c r="M14" s="8">
        <f t="shared" ref="M14:M17" si="1">K14*L14</f>
        <v>0</v>
      </c>
      <c r="N14" s="12">
        <f>ROUNDDOWN(SUM(G14,J14,M14),0)</f>
        <v>0</v>
      </c>
      <c r="O14" s="3"/>
      <c r="P14" s="17"/>
    </row>
    <row r="15" spans="1:16" ht="30" customHeight="1" x14ac:dyDescent="0.4">
      <c r="B15" s="5" t="s">
        <v>29</v>
      </c>
      <c r="C15" s="6" t="s">
        <v>44</v>
      </c>
      <c r="D15" s="14"/>
      <c r="E15" s="7">
        <v>490</v>
      </c>
      <c r="F15" s="23">
        <v>85</v>
      </c>
      <c r="G15" s="8">
        <f t="shared" ref="G15:G18" si="2">D15*E15*(1.85-F15/100)</f>
        <v>0</v>
      </c>
      <c r="H15" s="9"/>
      <c r="I15" s="10">
        <v>53121</v>
      </c>
      <c r="J15" s="8">
        <f t="shared" si="0"/>
        <v>0</v>
      </c>
      <c r="K15" s="11"/>
      <c r="L15" s="10">
        <v>27473</v>
      </c>
      <c r="M15" s="8">
        <f t="shared" si="1"/>
        <v>0</v>
      </c>
      <c r="N15" s="12">
        <f t="shared" ref="N15:N18" si="3">ROUNDDOWN(SUM(G15,J15,M15),0)</f>
        <v>0</v>
      </c>
      <c r="O15" s="3"/>
      <c r="P15" s="17"/>
    </row>
    <row r="16" spans="1:16" ht="30" customHeight="1" x14ac:dyDescent="0.4">
      <c r="B16" s="5" t="s">
        <v>30</v>
      </c>
      <c r="C16" s="6" t="s">
        <v>44</v>
      </c>
      <c r="D16" s="14"/>
      <c r="E16" s="7">
        <v>490</v>
      </c>
      <c r="F16" s="23">
        <v>85</v>
      </c>
      <c r="G16" s="8">
        <f t="shared" si="2"/>
        <v>0</v>
      </c>
      <c r="H16" s="9"/>
      <c r="I16" s="10">
        <v>52945</v>
      </c>
      <c r="J16" s="8">
        <f t="shared" si="0"/>
        <v>0</v>
      </c>
      <c r="K16" s="11"/>
      <c r="L16" s="10">
        <v>32632</v>
      </c>
      <c r="M16" s="8">
        <f t="shared" si="1"/>
        <v>0</v>
      </c>
      <c r="N16" s="12">
        <f t="shared" si="3"/>
        <v>0</v>
      </c>
      <c r="O16" s="3"/>
      <c r="P16" s="17"/>
    </row>
    <row r="17" spans="1:18" ht="30" customHeight="1" x14ac:dyDescent="0.4">
      <c r="B17" s="5" t="s">
        <v>31</v>
      </c>
      <c r="C17" s="6" t="s">
        <v>44</v>
      </c>
      <c r="D17" s="14"/>
      <c r="E17" s="7">
        <v>490</v>
      </c>
      <c r="F17" s="23">
        <v>85</v>
      </c>
      <c r="G17" s="8">
        <f t="shared" si="2"/>
        <v>0</v>
      </c>
      <c r="H17" s="9"/>
      <c r="I17" s="10">
        <v>50687</v>
      </c>
      <c r="J17" s="8">
        <f t="shared" si="0"/>
        <v>0</v>
      </c>
      <c r="K17" s="11"/>
      <c r="L17" s="10">
        <v>30594</v>
      </c>
      <c r="M17" s="8">
        <f t="shared" si="1"/>
        <v>0</v>
      </c>
      <c r="N17" s="12">
        <f t="shared" si="3"/>
        <v>0</v>
      </c>
      <c r="O17" s="3"/>
      <c r="P17" s="17"/>
    </row>
    <row r="18" spans="1:18" ht="30" customHeight="1" thickBot="1" x14ac:dyDescent="0.45">
      <c r="B18" s="5" t="s">
        <v>32</v>
      </c>
      <c r="C18" s="6" t="s">
        <v>44</v>
      </c>
      <c r="D18" s="14"/>
      <c r="E18" s="7">
        <v>490</v>
      </c>
      <c r="F18" s="23">
        <v>85</v>
      </c>
      <c r="G18" s="8">
        <f t="shared" si="2"/>
        <v>0</v>
      </c>
      <c r="H18" s="9"/>
      <c r="I18" s="10">
        <v>47637</v>
      </c>
      <c r="J18" s="8">
        <f t="shared" si="0"/>
        <v>0</v>
      </c>
      <c r="K18" s="11"/>
      <c r="L18" s="10">
        <v>29328</v>
      </c>
      <c r="M18" s="8">
        <f>K18*L18</f>
        <v>0</v>
      </c>
      <c r="N18" s="12">
        <f t="shared" si="3"/>
        <v>0</v>
      </c>
      <c r="O18" s="3"/>
      <c r="P18" s="17"/>
    </row>
    <row r="19" spans="1:18" ht="29.25" customHeight="1" thickBot="1" x14ac:dyDescent="0.45">
      <c r="D19" s="13"/>
      <c r="E19" s="13"/>
      <c r="F19" s="13"/>
      <c r="G19" s="13"/>
      <c r="H19" s="13"/>
      <c r="I19" s="13"/>
      <c r="J19" s="13"/>
      <c r="K19" s="13"/>
      <c r="L19" s="13"/>
      <c r="M19" s="44" t="s">
        <v>41</v>
      </c>
      <c r="N19" s="45">
        <f>SUM(N14:N18)</f>
        <v>0</v>
      </c>
      <c r="O19" s="4"/>
      <c r="P19" s="18"/>
      <c r="Q19" s="19"/>
      <c r="R19" s="17"/>
    </row>
    <row r="22" spans="1:18" s="29" customFormat="1" ht="18.75" customHeight="1" x14ac:dyDescent="0.4">
      <c r="A22" s="54" t="s">
        <v>33</v>
      </c>
      <c r="B22" s="54"/>
      <c r="C22" s="54"/>
      <c r="D22" s="54"/>
      <c r="E22" s="54"/>
      <c r="F22" s="54"/>
      <c r="G22" s="54"/>
      <c r="H22" s="54"/>
      <c r="I22" s="54"/>
      <c r="J22" s="54"/>
      <c r="K22" s="54"/>
      <c r="L22" s="54"/>
      <c r="M22" s="54"/>
      <c r="N22" s="54"/>
    </row>
    <row r="23" spans="1:18" s="29" customFormat="1" ht="12.75" customHeight="1" x14ac:dyDescent="0.4">
      <c r="A23" s="30"/>
      <c r="B23" s="30"/>
      <c r="C23" s="30"/>
      <c r="D23" s="30"/>
      <c r="E23" s="30"/>
      <c r="F23" s="30"/>
      <c r="G23" s="30"/>
      <c r="H23" s="30"/>
      <c r="I23" s="30"/>
      <c r="J23" s="30"/>
    </row>
    <row r="24" spans="1:18" s="29" customFormat="1" ht="16.5" x14ac:dyDescent="0.4">
      <c r="A24" s="36" t="s">
        <v>38</v>
      </c>
      <c r="B24" s="37"/>
      <c r="G24" s="37"/>
      <c r="H24" s="38"/>
      <c r="I24" s="38"/>
      <c r="J24" s="38"/>
    </row>
    <row r="25" spans="1:18" s="29" customFormat="1" ht="16.5" x14ac:dyDescent="0.4">
      <c r="A25" s="39" t="s">
        <v>43</v>
      </c>
      <c r="B25" s="37"/>
      <c r="H25" s="38"/>
      <c r="I25" s="38"/>
      <c r="J25" s="38"/>
    </row>
    <row r="26" spans="1:18" s="29" customFormat="1" ht="16.5" x14ac:dyDescent="0.4">
      <c r="A26" s="37"/>
      <c r="B26" s="37"/>
      <c r="K26" s="37" t="s">
        <v>37</v>
      </c>
      <c r="L26" s="40"/>
      <c r="M26" s="40"/>
      <c r="N26" s="41"/>
    </row>
    <row r="27" spans="1:18" ht="18.75" customHeight="1" x14ac:dyDescent="0.4">
      <c r="B27" s="27"/>
      <c r="C27" s="28"/>
      <c r="D27" s="28"/>
      <c r="E27" s="28"/>
      <c r="F27" s="28"/>
      <c r="G27" s="28"/>
      <c r="H27" s="28"/>
      <c r="I27" s="28"/>
      <c r="J27" s="28"/>
      <c r="K27" s="28"/>
      <c r="L27" s="28"/>
      <c r="M27" s="28"/>
      <c r="N27" s="28"/>
      <c r="O27" s="28"/>
    </row>
    <row r="28" spans="1:18" ht="18.75" customHeight="1" x14ac:dyDescent="0.4">
      <c r="A28" s="13"/>
      <c r="B28" s="46" t="s">
        <v>10</v>
      </c>
      <c r="C28" s="46"/>
      <c r="D28" s="49" t="s">
        <v>25</v>
      </c>
      <c r="E28" s="46" t="s">
        <v>20</v>
      </c>
      <c r="F28" s="51" t="s">
        <v>19</v>
      </c>
      <c r="G28" s="46" t="s">
        <v>18</v>
      </c>
      <c r="H28" s="53" t="s">
        <v>1</v>
      </c>
      <c r="I28" s="53"/>
      <c r="J28" s="53"/>
      <c r="K28" s="53" t="s">
        <v>0</v>
      </c>
      <c r="L28" s="53"/>
      <c r="M28" s="53"/>
      <c r="N28" s="46" t="s">
        <v>26</v>
      </c>
      <c r="O28" s="2"/>
    </row>
    <row r="29" spans="1:18" ht="54" customHeight="1" x14ac:dyDescent="0.4">
      <c r="A29" s="13"/>
      <c r="B29" s="48"/>
      <c r="C29" s="48"/>
      <c r="D29" s="50"/>
      <c r="E29" s="48"/>
      <c r="F29" s="52"/>
      <c r="G29" s="48"/>
      <c r="H29" s="15" t="s">
        <v>21</v>
      </c>
      <c r="I29" s="15" t="s">
        <v>9</v>
      </c>
      <c r="J29" s="15" t="s">
        <v>2</v>
      </c>
      <c r="K29" s="15" t="s">
        <v>21</v>
      </c>
      <c r="L29" s="15" t="s">
        <v>9</v>
      </c>
      <c r="M29" s="15" t="s">
        <v>2</v>
      </c>
      <c r="N29" s="47"/>
      <c r="O29" s="1"/>
    </row>
    <row r="30" spans="1:18" ht="30" customHeight="1" x14ac:dyDescent="0.4">
      <c r="A30" s="13"/>
      <c r="B30" s="22"/>
      <c r="C30" s="21"/>
      <c r="D30" s="20" t="s">
        <v>11</v>
      </c>
      <c r="E30" s="20" t="s">
        <v>12</v>
      </c>
      <c r="F30" s="16" t="s">
        <v>13</v>
      </c>
      <c r="G30" s="20" t="s">
        <v>24</v>
      </c>
      <c r="H30" s="16" t="s">
        <v>14</v>
      </c>
      <c r="I30" s="16" t="s">
        <v>15</v>
      </c>
      <c r="J30" s="16" t="s">
        <v>16</v>
      </c>
      <c r="K30" s="16" t="s">
        <v>17</v>
      </c>
      <c r="L30" s="16" t="s">
        <v>22</v>
      </c>
      <c r="M30" s="16" t="s">
        <v>23</v>
      </c>
      <c r="N30" s="26" t="s">
        <v>46</v>
      </c>
      <c r="O30" s="1"/>
    </row>
    <row r="31" spans="1:18" ht="30" customHeight="1" x14ac:dyDescent="0.4">
      <c r="B31" s="5" t="s">
        <v>3</v>
      </c>
      <c r="C31" s="6" t="s">
        <v>44</v>
      </c>
      <c r="D31" s="14"/>
      <c r="E31" s="7">
        <v>490</v>
      </c>
      <c r="F31" s="23">
        <v>85</v>
      </c>
      <c r="G31" s="8">
        <f>D31*E31*(1.85-F31/100)</f>
        <v>0</v>
      </c>
      <c r="H31" s="9"/>
      <c r="I31" s="10">
        <v>43320</v>
      </c>
      <c r="J31" s="8">
        <f t="shared" ref="J31:J37" si="4">H31*I31</f>
        <v>0</v>
      </c>
      <c r="K31" s="11"/>
      <c r="L31" s="10">
        <v>19844</v>
      </c>
      <c r="M31" s="8">
        <f t="shared" ref="M31:M37" si="5">K31*L31</f>
        <v>0</v>
      </c>
      <c r="N31" s="12">
        <f>ROUNDDOWN(SUM(G31,J31,M31),0)</f>
        <v>0</v>
      </c>
      <c r="O31" s="3"/>
      <c r="P31" s="17"/>
    </row>
    <row r="32" spans="1:18" ht="30" customHeight="1" x14ac:dyDescent="0.4">
      <c r="B32" s="5" t="s">
        <v>4</v>
      </c>
      <c r="C32" s="6" t="s">
        <v>44</v>
      </c>
      <c r="D32" s="14"/>
      <c r="E32" s="7">
        <v>490</v>
      </c>
      <c r="F32" s="23">
        <v>85</v>
      </c>
      <c r="G32" s="8">
        <f t="shared" ref="G32:G37" si="6">D32*E32*(1.85-F32/100)</f>
        <v>0</v>
      </c>
      <c r="H32" s="9"/>
      <c r="I32" s="10">
        <v>33008</v>
      </c>
      <c r="J32" s="8">
        <f t="shared" si="4"/>
        <v>0</v>
      </c>
      <c r="K32" s="11"/>
      <c r="L32" s="10">
        <v>20285</v>
      </c>
      <c r="M32" s="8">
        <f t="shared" si="5"/>
        <v>0</v>
      </c>
      <c r="N32" s="12">
        <f t="shared" ref="N32:N36" si="7">ROUNDDOWN(SUM(G32,J32,M32),0)</f>
        <v>0</v>
      </c>
      <c r="O32" s="3"/>
      <c r="P32" s="17"/>
    </row>
    <row r="33" spans="1:18" ht="30" customHeight="1" x14ac:dyDescent="0.4">
      <c r="B33" s="5" t="s">
        <v>5</v>
      </c>
      <c r="C33" s="6" t="s">
        <v>44</v>
      </c>
      <c r="D33" s="14"/>
      <c r="E33" s="7">
        <v>490</v>
      </c>
      <c r="F33" s="23">
        <v>85</v>
      </c>
      <c r="G33" s="8">
        <f t="shared" si="6"/>
        <v>0</v>
      </c>
      <c r="H33" s="9"/>
      <c r="I33" s="10">
        <v>46058</v>
      </c>
      <c r="J33" s="8">
        <f t="shared" si="4"/>
        <v>0</v>
      </c>
      <c r="K33" s="11"/>
      <c r="L33" s="10">
        <v>15732</v>
      </c>
      <c r="M33" s="8">
        <f t="shared" si="5"/>
        <v>0</v>
      </c>
      <c r="N33" s="12">
        <f t="shared" si="7"/>
        <v>0</v>
      </c>
      <c r="O33" s="3"/>
      <c r="P33" s="17"/>
    </row>
    <row r="34" spans="1:18" ht="30" customHeight="1" x14ac:dyDescent="0.4">
      <c r="B34" s="5" t="s">
        <v>6</v>
      </c>
      <c r="C34" s="6" t="s">
        <v>45</v>
      </c>
      <c r="D34" s="14"/>
      <c r="E34" s="7">
        <v>490</v>
      </c>
      <c r="F34" s="23">
        <v>85</v>
      </c>
      <c r="G34" s="8">
        <f t="shared" si="6"/>
        <v>0</v>
      </c>
      <c r="H34" s="9"/>
      <c r="I34" s="10">
        <v>67299</v>
      </c>
      <c r="J34" s="8">
        <f t="shared" si="4"/>
        <v>0</v>
      </c>
      <c r="K34" s="11"/>
      <c r="L34" s="10">
        <v>28609</v>
      </c>
      <c r="M34" s="8">
        <f t="shared" si="5"/>
        <v>0</v>
      </c>
      <c r="N34" s="12">
        <f t="shared" si="7"/>
        <v>0</v>
      </c>
      <c r="O34" s="3"/>
      <c r="P34" s="17"/>
    </row>
    <row r="35" spans="1:18" ht="30" customHeight="1" x14ac:dyDescent="0.4">
      <c r="B35" s="5" t="s">
        <v>7</v>
      </c>
      <c r="C35" s="6" t="s">
        <v>45</v>
      </c>
      <c r="D35" s="14"/>
      <c r="E35" s="7">
        <v>490</v>
      </c>
      <c r="F35" s="23">
        <v>85</v>
      </c>
      <c r="G35" s="8">
        <f t="shared" si="6"/>
        <v>0</v>
      </c>
      <c r="H35" s="9"/>
      <c r="I35" s="10">
        <v>85484</v>
      </c>
      <c r="J35" s="8">
        <f t="shared" si="4"/>
        <v>0</v>
      </c>
      <c r="K35" s="11"/>
      <c r="L35" s="10">
        <v>32969</v>
      </c>
      <c r="M35" s="8">
        <f t="shared" si="5"/>
        <v>0</v>
      </c>
      <c r="N35" s="12">
        <f t="shared" si="7"/>
        <v>0</v>
      </c>
      <c r="O35" s="3"/>
      <c r="P35" s="17"/>
    </row>
    <row r="36" spans="1:18" ht="30" customHeight="1" x14ac:dyDescent="0.4">
      <c r="B36" s="5" t="s">
        <v>8</v>
      </c>
      <c r="C36" s="6" t="s">
        <v>45</v>
      </c>
      <c r="D36" s="14"/>
      <c r="E36" s="7">
        <v>490</v>
      </c>
      <c r="F36" s="23">
        <v>85</v>
      </c>
      <c r="G36" s="8">
        <f t="shared" si="6"/>
        <v>0</v>
      </c>
      <c r="H36" s="9"/>
      <c r="I36" s="10">
        <v>48270</v>
      </c>
      <c r="J36" s="8">
        <f t="shared" si="4"/>
        <v>0</v>
      </c>
      <c r="K36" s="11"/>
      <c r="L36" s="10">
        <v>26433</v>
      </c>
      <c r="M36" s="8">
        <f t="shared" si="5"/>
        <v>0</v>
      </c>
      <c r="N36" s="12">
        <f t="shared" si="7"/>
        <v>0</v>
      </c>
      <c r="O36" s="3"/>
      <c r="P36" s="17"/>
    </row>
    <row r="37" spans="1:18" ht="30" customHeight="1" thickBot="1" x14ac:dyDescent="0.45">
      <c r="B37" s="5" t="s">
        <v>27</v>
      </c>
      <c r="C37" s="6" t="s">
        <v>44</v>
      </c>
      <c r="D37" s="14"/>
      <c r="E37" s="7">
        <v>490</v>
      </c>
      <c r="F37" s="23">
        <v>85</v>
      </c>
      <c r="G37" s="8">
        <f t="shared" si="6"/>
        <v>0</v>
      </c>
      <c r="H37" s="9"/>
      <c r="I37" s="10">
        <v>44506</v>
      </c>
      <c r="J37" s="8">
        <f t="shared" si="4"/>
        <v>0</v>
      </c>
      <c r="K37" s="11"/>
      <c r="L37" s="10">
        <v>16684</v>
      </c>
      <c r="M37" s="8">
        <f t="shared" si="5"/>
        <v>0</v>
      </c>
      <c r="N37" s="12">
        <f>ROUNDDOWN(SUM(G37,J37,M37),0)</f>
        <v>0</v>
      </c>
      <c r="O37" s="3"/>
      <c r="P37" s="17"/>
    </row>
    <row r="38" spans="1:18" ht="29.25" customHeight="1" thickBot="1" x14ac:dyDescent="0.45">
      <c r="D38" s="13"/>
      <c r="E38" s="13"/>
      <c r="F38" s="13"/>
      <c r="G38" s="13"/>
      <c r="H38" s="13"/>
      <c r="I38" s="13"/>
      <c r="J38" s="13"/>
      <c r="K38" s="13"/>
      <c r="L38" s="13"/>
      <c r="M38" s="44" t="s">
        <v>42</v>
      </c>
      <c r="N38" s="45">
        <f>SUM(N31:N37)</f>
        <v>0</v>
      </c>
      <c r="O38" s="4"/>
      <c r="P38" s="18"/>
      <c r="Q38" s="19"/>
      <c r="R38" s="17"/>
    </row>
    <row r="39" spans="1:18" ht="51" thickTop="1" thickBot="1" x14ac:dyDescent="0.45">
      <c r="M39" s="42" t="s">
        <v>40</v>
      </c>
      <c r="N39" s="43">
        <f>N19+N38</f>
        <v>0</v>
      </c>
    </row>
    <row r="40" spans="1:18" s="29" customFormat="1" ht="88.5" customHeight="1" x14ac:dyDescent="0.4">
      <c r="A40" s="64" t="s">
        <v>47</v>
      </c>
      <c r="B40" s="64"/>
      <c r="C40" s="64"/>
      <c r="D40" s="64"/>
      <c r="E40" s="64"/>
      <c r="F40" s="64"/>
      <c r="G40" s="64"/>
      <c r="H40" s="64"/>
      <c r="I40" s="64"/>
      <c r="J40" s="64"/>
    </row>
  </sheetData>
  <mergeCells count="23">
    <mergeCell ref="A40:J40"/>
    <mergeCell ref="A22:N22"/>
    <mergeCell ref="B28:C29"/>
    <mergeCell ref="D28:D29"/>
    <mergeCell ref="E28:E29"/>
    <mergeCell ref="F28:F29"/>
    <mergeCell ref="G28:G29"/>
    <mergeCell ref="H28:J28"/>
    <mergeCell ref="K28:M28"/>
    <mergeCell ref="N28:N29"/>
    <mergeCell ref="A2:N2"/>
    <mergeCell ref="A4:G4"/>
    <mergeCell ref="A5:G5"/>
    <mergeCell ref="M5:N6"/>
    <mergeCell ref="K5:L6"/>
    <mergeCell ref="N11:N12"/>
    <mergeCell ref="B11:C12"/>
    <mergeCell ref="D11:D12"/>
    <mergeCell ref="E11:E12"/>
    <mergeCell ref="F11:F12"/>
    <mergeCell ref="G11:G12"/>
    <mergeCell ref="H11:J11"/>
    <mergeCell ref="K11:M11"/>
  </mergeCells>
  <phoneticPr fontId="3"/>
  <pageMargins left="0.7" right="0.7" top="0.75" bottom="0.75" header="0.3" footer="0.3"/>
  <pageSetup paperSize="9" scale="81" orientation="landscape" r:id="rId1"/>
  <rowBreaks count="2" manualBreakCount="2">
    <brk id="20" max="16383" man="1"/>
    <brk id="41" max="16383" man="1"/>
  </rowBreaks>
  <colBreaks count="1" manualBreakCount="1">
    <brk id="1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入札金額積算内訳書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2023-04-12T23:51:03Z</cp:lastPrinted>
  <dcterms:created xsi:type="dcterms:W3CDTF">2022-11-12T04:03:19Z</dcterms:created>
  <dcterms:modified xsi:type="dcterms:W3CDTF">2023-05-21T04:19:51Z</dcterms:modified>
</cp:coreProperties>
</file>