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vizj03f91kg\02_契約課物品契約係\02 公告及び契約関係データ\R6年度公告(前年度末～2月早着)\240605_電力\10_郡山監視センターほか３施設（500↓↑）\入札説明書\"/>
    </mc:Choice>
  </mc:AlternateContent>
  <bookViews>
    <workbookView xWindow="0" yWindow="0" windowWidth="28800" windowHeight="12210" tabRatio="847"/>
  </bookViews>
  <sheets>
    <sheet name="積算内訳書" sheetId="24" r:id="rId1"/>
    <sheet name="施設別明細" sheetId="45" r:id="rId2"/>
  </sheets>
  <definedNames>
    <definedName name="_xlnm.Print_Area" localSheetId="1">施設別明細!$A$1:$K$44</definedName>
    <definedName name="_xlnm.Print_Area" localSheetId="0">積算内訳書!$A$1:$U$101</definedName>
    <definedName name="_xlnm.Print_Titles" localSheetId="1">施設別明細!$1:$3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9" i="24" l="1"/>
  <c r="G60" i="24"/>
  <c r="O79" i="24"/>
  <c r="I79" i="24"/>
  <c r="P78" i="24"/>
  <c r="K78" i="24"/>
  <c r="K79" i="24"/>
  <c r="Q78" i="24"/>
  <c r="L78" i="24"/>
  <c r="G78" i="24"/>
  <c r="M79" i="24"/>
  <c r="H79" i="24"/>
  <c r="O78" i="24"/>
  <c r="I78" i="24"/>
  <c r="Q79" i="24"/>
  <c r="L79" i="24"/>
  <c r="G79" i="24"/>
  <c r="M78" i="24"/>
  <c r="H78" i="24"/>
  <c r="P79" i="24"/>
  <c r="J79" i="24"/>
  <c r="J78" i="24"/>
  <c r="N79" i="24"/>
  <c r="N78" i="24"/>
  <c r="R79" i="24"/>
  <c r="R78" i="24"/>
  <c r="I57" i="24"/>
  <c r="O58" i="24"/>
  <c r="H57" i="24"/>
  <c r="O57" i="24"/>
  <c r="R57" i="24"/>
  <c r="J57" i="24"/>
  <c r="I58" i="24"/>
  <c r="M58" i="24"/>
  <c r="H58" i="24"/>
  <c r="K58" i="24"/>
  <c r="K57" i="24"/>
  <c r="N57" i="24"/>
  <c r="Q57" i="24"/>
  <c r="L58" i="24"/>
  <c r="G57" i="24"/>
  <c r="Q58" i="24"/>
  <c r="R58" i="24"/>
  <c r="P57" i="24"/>
  <c r="J58" i="24"/>
  <c r="G58" i="24"/>
  <c r="L57" i="24"/>
  <c r="M57" i="24"/>
  <c r="N58" i="24"/>
  <c r="P58" i="24"/>
  <c r="O36" i="24"/>
  <c r="M37" i="24"/>
  <c r="H37" i="24"/>
  <c r="O37" i="24"/>
  <c r="K37" i="24"/>
  <c r="I36" i="24"/>
  <c r="G37" i="24"/>
  <c r="L37" i="24"/>
  <c r="H36" i="24"/>
  <c r="R37" i="24"/>
  <c r="Q37" i="24"/>
  <c r="R36" i="24"/>
  <c r="L36" i="24"/>
  <c r="K36" i="24"/>
  <c r="Q36" i="24"/>
  <c r="P36" i="24"/>
  <c r="J36" i="24"/>
  <c r="G36" i="24"/>
  <c r="J37" i="24"/>
  <c r="N37" i="24"/>
  <c r="M36" i="24"/>
  <c r="P37" i="24"/>
  <c r="I37" i="24"/>
  <c r="N36" i="24"/>
  <c r="J80" i="24" l="1"/>
  <c r="I59" i="24"/>
  <c r="L59" i="24"/>
  <c r="G59" i="24"/>
  <c r="G62" i="24" s="1"/>
  <c r="Q59" i="24"/>
  <c r="K59" i="24"/>
  <c r="R19" i="24"/>
  <c r="Q80" i="24"/>
  <c r="O80" i="24"/>
  <c r="M80" i="24"/>
  <c r="M39" i="24"/>
  <c r="H39" i="24"/>
  <c r="I39" i="24"/>
  <c r="O81" i="24"/>
  <c r="K81" i="24"/>
  <c r="H81" i="24"/>
  <c r="G81" i="24"/>
  <c r="N81" i="24"/>
  <c r="P81" i="24"/>
  <c r="M81" i="24"/>
  <c r="L81" i="24"/>
  <c r="N39" i="24"/>
  <c r="L39" i="24"/>
  <c r="O39" i="24"/>
  <c r="G39" i="24"/>
  <c r="J81" i="24"/>
  <c r="Q81" i="24"/>
  <c r="P39" i="24"/>
  <c r="K39" i="24"/>
  <c r="J39" i="24"/>
  <c r="Q39" i="24"/>
  <c r="I81" i="24"/>
  <c r="R81" i="24"/>
  <c r="O77" i="24"/>
  <c r="I60" i="24"/>
  <c r="O60" i="24"/>
  <c r="N60" i="24"/>
  <c r="Q60" i="24"/>
  <c r="K60" i="24"/>
  <c r="R38" i="24"/>
  <c r="R41" i="24" s="1"/>
  <c r="P60" i="24"/>
  <c r="N80" i="24"/>
  <c r="K80" i="24"/>
  <c r="G80" i="24"/>
  <c r="J60" i="24"/>
  <c r="M60" i="24"/>
  <c r="J38" i="24"/>
  <c r="I38" i="24"/>
  <c r="G38" i="24"/>
  <c r="P38" i="24"/>
  <c r="P41" i="24" s="1"/>
  <c r="O38" i="24"/>
  <c r="H60" i="24"/>
  <c r="R60" i="24"/>
  <c r="L60" i="24"/>
  <c r="R80" i="24"/>
  <c r="P80" i="24"/>
  <c r="L80" i="24"/>
  <c r="I80" i="24"/>
  <c r="I83" i="24" s="1"/>
  <c r="H80" i="24"/>
  <c r="M38" i="24"/>
  <c r="H38" i="24"/>
  <c r="N38" i="24"/>
  <c r="O59" i="24"/>
  <c r="P59" i="24"/>
  <c r="L38" i="24"/>
  <c r="K38" i="24"/>
  <c r="Q38" i="24"/>
  <c r="J59" i="24"/>
  <c r="M59" i="24"/>
  <c r="R59" i="24"/>
  <c r="H59" i="24"/>
  <c r="N59" i="24"/>
  <c r="R40" i="24"/>
  <c r="N40" i="24"/>
  <c r="J35" i="24"/>
  <c r="Q40" i="24"/>
  <c r="K35" i="24"/>
  <c r="I40" i="24"/>
  <c r="P40" i="24"/>
  <c r="L35" i="24"/>
  <c r="H35" i="24"/>
  <c r="M35" i="24"/>
  <c r="G40" i="24"/>
  <c r="L40" i="24"/>
  <c r="H40" i="24"/>
  <c r="O40" i="24"/>
  <c r="O35" i="24"/>
  <c r="N19" i="24" l="1"/>
  <c r="Q19" i="24"/>
  <c r="G19" i="24"/>
  <c r="N83" i="24"/>
  <c r="H41" i="24"/>
  <c r="H42" i="24" s="1"/>
  <c r="R83" i="24"/>
  <c r="L82" i="24"/>
  <c r="J83" i="24"/>
  <c r="Q62" i="24"/>
  <c r="J41" i="24"/>
  <c r="K83" i="24"/>
  <c r="I62" i="24"/>
  <c r="R82" i="24"/>
  <c r="K19" i="24"/>
  <c r="N62" i="24"/>
  <c r="P83" i="24"/>
  <c r="O83" i="24"/>
  <c r="G83" i="24"/>
  <c r="I19" i="24"/>
  <c r="L19" i="24"/>
  <c r="P19" i="24"/>
  <c r="M19" i="24"/>
  <c r="H19" i="24"/>
  <c r="J19" i="24"/>
  <c r="O82" i="24"/>
  <c r="K82" i="24"/>
  <c r="N77" i="24"/>
  <c r="H77" i="24"/>
  <c r="Q77" i="24"/>
  <c r="I77" i="24"/>
  <c r="J82" i="24"/>
  <c r="Q41" i="24"/>
  <c r="H83" i="24"/>
  <c r="O41" i="24"/>
  <c r="O42" i="24" s="1"/>
  <c r="K62" i="24"/>
  <c r="M77" i="24"/>
  <c r="G82" i="24"/>
  <c r="P82" i="24"/>
  <c r="L62" i="24"/>
  <c r="J62" i="24"/>
  <c r="P62" i="24"/>
  <c r="Q83" i="24"/>
  <c r="M83" i="24"/>
  <c r="G41" i="24"/>
  <c r="I41" i="24"/>
  <c r="R62" i="24"/>
  <c r="M41" i="24"/>
  <c r="K41" i="24"/>
  <c r="N41" i="24"/>
  <c r="M62" i="24"/>
  <c r="L41" i="24"/>
  <c r="L42" i="24" s="1"/>
  <c r="L83" i="24"/>
  <c r="H62" i="24"/>
  <c r="O62" i="24"/>
  <c r="O19" i="24"/>
  <c r="J61" i="24"/>
  <c r="J56" i="24"/>
  <c r="Q61" i="24"/>
  <c r="Q56" i="24"/>
  <c r="M61" i="24"/>
  <c r="M56" i="24"/>
  <c r="I61" i="24"/>
  <c r="I56" i="24"/>
  <c r="K61" i="24"/>
  <c r="K56" i="24"/>
  <c r="L56" i="24"/>
  <c r="L61" i="24"/>
  <c r="H56" i="24"/>
  <c r="H61" i="24"/>
  <c r="P61" i="24"/>
  <c r="P56" i="24"/>
  <c r="O61" i="24"/>
  <c r="O56" i="24"/>
  <c r="G61" i="24"/>
  <c r="G56" i="24"/>
  <c r="G63" i="24" s="1"/>
  <c r="N56" i="24"/>
  <c r="N61" i="24"/>
  <c r="R61" i="24"/>
  <c r="R56" i="24"/>
  <c r="N35" i="24"/>
  <c r="I35" i="24"/>
  <c r="J40" i="24"/>
  <c r="P35" i="24"/>
  <c r="P42" i="24" s="1"/>
  <c r="R35" i="24"/>
  <c r="R42" i="24" s="1"/>
  <c r="K40" i="24"/>
  <c r="M40" i="24"/>
  <c r="Q35" i="24"/>
  <c r="G35" i="24"/>
  <c r="J42" i="24" l="1"/>
  <c r="O84" i="24"/>
  <c r="K42" i="24"/>
  <c r="M42" i="24"/>
  <c r="N42" i="24"/>
  <c r="I42" i="24"/>
  <c r="P63" i="24"/>
  <c r="Q63" i="24"/>
  <c r="G42" i="24"/>
  <c r="Q42" i="24"/>
  <c r="I63" i="24"/>
  <c r="L63" i="24"/>
  <c r="K63" i="24"/>
  <c r="N63" i="24"/>
  <c r="J63" i="24"/>
  <c r="O63" i="24"/>
  <c r="H63" i="24"/>
  <c r="M63" i="24"/>
  <c r="R63" i="24"/>
  <c r="M82" i="24"/>
  <c r="M84" i="24" s="1"/>
  <c r="L77" i="24"/>
  <c r="L84" i="24" s="1"/>
  <c r="P77" i="24"/>
  <c r="P84" i="24" s="1"/>
  <c r="I82" i="24"/>
  <c r="I84" i="24" s="1"/>
  <c r="K77" i="24"/>
  <c r="K84" i="24" s="1"/>
  <c r="J77" i="24"/>
  <c r="J84" i="24" s="1"/>
  <c r="R77" i="24"/>
  <c r="R84" i="24" s="1"/>
  <c r="N82" i="24"/>
  <c r="N84" i="24" s="1"/>
  <c r="Q82" i="24"/>
  <c r="Q84" i="24" s="1"/>
  <c r="G77" i="24"/>
  <c r="G84" i="24" s="1"/>
  <c r="H82" i="24"/>
  <c r="H84" i="24" s="1"/>
  <c r="M43" i="24" l="1"/>
  <c r="R43" i="24"/>
  <c r="R44" i="24" s="1"/>
  <c r="R64" i="24"/>
  <c r="M64" i="24"/>
  <c r="M85" i="24"/>
  <c r="R85" i="24"/>
  <c r="R65" i="24" l="1"/>
  <c r="R86" i="24"/>
  <c r="G14" i="24"/>
  <c r="N15" i="24" l="1"/>
  <c r="I15" i="24"/>
  <c r="M15" i="24"/>
  <c r="K15" i="24"/>
  <c r="O15" i="24"/>
  <c r="L15" i="24"/>
  <c r="P15" i="24"/>
  <c r="H15" i="24"/>
  <c r="J15" i="24"/>
  <c r="R15" i="24"/>
  <c r="Q15" i="24"/>
  <c r="G15" i="24"/>
  <c r="O14" i="24"/>
  <c r="L14" i="24"/>
  <c r="Q14" i="24"/>
  <c r="J14" i="24"/>
  <c r="M14" i="24"/>
  <c r="K14" i="24"/>
  <c r="N14" i="24"/>
  <c r="H14" i="24"/>
  <c r="I14" i="24"/>
  <c r="R14" i="24"/>
  <c r="P14" i="24"/>
  <c r="P16" i="24" l="1"/>
  <c r="G16" i="24"/>
  <c r="Q16" i="24"/>
  <c r="M16" i="24"/>
  <c r="O16" i="24"/>
  <c r="L16" i="24"/>
  <c r="N16" i="24"/>
  <c r="I16" i="24"/>
  <c r="R16" i="24"/>
  <c r="H16" i="24"/>
  <c r="J16" i="24"/>
  <c r="K16" i="24"/>
  <c r="L17" i="24" l="1"/>
  <c r="K17" i="24"/>
  <c r="M17" i="24"/>
  <c r="N17" i="24"/>
  <c r="Q17" i="24"/>
  <c r="P17" i="24"/>
  <c r="G17" i="24"/>
  <c r="O17" i="24"/>
  <c r="R17" i="24"/>
  <c r="H17" i="24"/>
  <c r="I17" i="24"/>
  <c r="J17" i="24"/>
  <c r="J18" i="24"/>
  <c r="H18" i="24"/>
  <c r="G18" i="24"/>
  <c r="K18" i="24"/>
  <c r="M18" i="24"/>
  <c r="N18" i="24"/>
  <c r="Q18" i="24"/>
  <c r="R18" i="24"/>
  <c r="I18" i="24"/>
  <c r="P18" i="24"/>
  <c r="L18" i="24"/>
  <c r="O18" i="24"/>
  <c r="K20" i="24" l="1"/>
  <c r="K21" i="24" s="1"/>
  <c r="L20" i="24"/>
  <c r="L21" i="24" s="1"/>
  <c r="P20" i="24"/>
  <c r="P21" i="24" s="1"/>
  <c r="J20" i="24"/>
  <c r="J21" i="24" s="1"/>
  <c r="N20" i="24"/>
  <c r="N21" i="24" s="1"/>
  <c r="O20" i="24"/>
  <c r="O21" i="24" s="1"/>
  <c r="H20" i="24"/>
  <c r="H21" i="24" s="1"/>
  <c r="M20" i="24"/>
  <c r="M21" i="24" s="1"/>
  <c r="I20" i="24"/>
  <c r="I21" i="24" s="1"/>
  <c r="G20" i="24"/>
  <c r="G21" i="24" s="1"/>
  <c r="R20" i="24"/>
  <c r="R21" i="24" s="1"/>
  <c r="Q20" i="24"/>
  <c r="Q21" i="24" s="1"/>
  <c r="M22" i="24" l="1"/>
  <c r="R22" i="24"/>
  <c r="R23" i="24" l="1"/>
  <c r="C89" i="24" s="1"/>
</calcChain>
</file>

<file path=xl/sharedStrings.xml><?xml version="1.0" encoding="utf-8"?>
<sst xmlns="http://schemas.openxmlformats.org/spreadsheetml/2006/main" count="542" uniqueCount="166">
  <si>
    <t>施設名称</t>
    <rPh sb="0" eb="4">
      <t>シセツメイショウ</t>
    </rPh>
    <phoneticPr fontId="3"/>
  </si>
  <si>
    <t>夏季</t>
    <rPh sb="0" eb="2">
      <t>カキ</t>
    </rPh>
    <phoneticPr fontId="3"/>
  </si>
  <si>
    <t>夜間</t>
    <rPh sb="0" eb="2">
      <t>ヤカン</t>
    </rPh>
    <phoneticPr fontId="3"/>
  </si>
  <si>
    <t>使用電力量</t>
    <rPh sb="0" eb="2">
      <t>シヨウ</t>
    </rPh>
    <rPh sb="2" eb="4">
      <t>デンリョク</t>
    </rPh>
    <rPh sb="4" eb="5">
      <t>リョウ</t>
    </rPh>
    <phoneticPr fontId="6"/>
  </si>
  <si>
    <t>6月</t>
  </si>
  <si>
    <t>7月</t>
  </si>
  <si>
    <t>8月</t>
  </si>
  <si>
    <t>9月</t>
  </si>
  <si>
    <t>10月</t>
  </si>
  <si>
    <t>11月</t>
  </si>
  <si>
    <t>12月</t>
  </si>
  <si>
    <t>3月</t>
  </si>
  <si>
    <t>4月</t>
    <rPh sb="1" eb="2">
      <t>ガツ</t>
    </rPh>
    <phoneticPr fontId="3"/>
  </si>
  <si>
    <t>5月</t>
  </si>
  <si>
    <t>1月</t>
  </si>
  <si>
    <t>2月</t>
  </si>
  <si>
    <t>その他季</t>
    <rPh sb="2" eb="3">
      <t>タ</t>
    </rPh>
    <rPh sb="3" eb="4">
      <t>キ</t>
    </rPh>
    <phoneticPr fontId="3"/>
  </si>
  <si>
    <t>A</t>
    <phoneticPr fontId="3"/>
  </si>
  <si>
    <t>B</t>
    <phoneticPr fontId="3"/>
  </si>
  <si>
    <t>C</t>
    <phoneticPr fontId="3"/>
  </si>
  <si>
    <t>D</t>
    <phoneticPr fontId="3"/>
  </si>
  <si>
    <t>E</t>
    <phoneticPr fontId="3"/>
  </si>
  <si>
    <t>F</t>
    <phoneticPr fontId="3"/>
  </si>
  <si>
    <t>G</t>
    <phoneticPr fontId="3"/>
  </si>
  <si>
    <t>項目</t>
    <rPh sb="0" eb="2">
      <t>コウモク</t>
    </rPh>
    <phoneticPr fontId="3"/>
  </si>
  <si>
    <t>契約電力</t>
    <rPh sb="0" eb="2">
      <t>ケイヤク</t>
    </rPh>
    <rPh sb="2" eb="4">
      <t>デンリョク</t>
    </rPh>
    <phoneticPr fontId="6"/>
  </si>
  <si>
    <t>電気料金</t>
    <rPh sb="0" eb="2">
      <t>デンキ</t>
    </rPh>
    <rPh sb="2" eb="4">
      <t>リョウキン</t>
    </rPh>
    <phoneticPr fontId="3"/>
  </si>
  <si>
    <t>電力量料金</t>
    <rPh sb="0" eb="2">
      <t>デンリョク</t>
    </rPh>
    <rPh sb="2" eb="3">
      <t>リョウ</t>
    </rPh>
    <rPh sb="3" eb="5">
      <t>リョウキン</t>
    </rPh>
    <phoneticPr fontId="3"/>
  </si>
  <si>
    <t>H</t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</si>
  <si>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</si>
  <si>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ＭＳ Ｐゴシック"/>
        <family val="2"/>
        <charset val="128"/>
      </rPr>
      <t/>
    </r>
  </si>
  <si>
    <r>
      <t>B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ＭＳ Ｐゴシック"/>
        <family val="2"/>
        <charset val="128"/>
      </rPr>
      <t/>
    </r>
  </si>
  <si>
    <r>
      <t>B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ＭＳ Ｐゴシック"/>
        <family val="2"/>
        <charset val="128"/>
      </rPr>
      <t/>
    </r>
  </si>
  <si>
    <r>
      <t>F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3"/>
  </si>
  <si>
    <r>
      <t>F</t>
    </r>
    <r>
      <rPr>
        <vertAlign val="subscript"/>
        <sz val="11"/>
        <color theme="1"/>
        <rFont val="HGPｺﾞｼｯｸM"/>
        <family val="3"/>
        <charset val="128"/>
      </rPr>
      <t>2</t>
    </r>
    <phoneticPr fontId="3"/>
  </si>
  <si>
    <t>kW</t>
    <phoneticPr fontId="3"/>
  </si>
  <si>
    <t>（予定）契約電力：</t>
    <rPh sb="1" eb="3">
      <t>ヨテイ</t>
    </rPh>
    <rPh sb="4" eb="8">
      <t>ケイヤクデンリョク</t>
    </rPh>
    <phoneticPr fontId="3"/>
  </si>
  <si>
    <t>設備容量：</t>
    <rPh sb="0" eb="2">
      <t>セツビ</t>
    </rPh>
    <rPh sb="2" eb="4">
      <t>ヨウリョウ</t>
    </rPh>
    <phoneticPr fontId="3"/>
  </si>
  <si>
    <t>契約期間：</t>
    <rPh sb="0" eb="2">
      <t>ケイヤク</t>
    </rPh>
    <rPh sb="2" eb="4">
      <t>キカン</t>
    </rPh>
    <phoneticPr fontId="3"/>
  </si>
  <si>
    <t>件名：</t>
    <rPh sb="0" eb="2">
      <t>ケンメイ</t>
    </rPh>
    <phoneticPr fontId="3"/>
  </si>
  <si>
    <t>ピーク時間</t>
    <phoneticPr fontId="3"/>
  </si>
  <si>
    <t>基本料金割引額</t>
    <rPh sb="0" eb="4">
      <t>キホンリョウキン</t>
    </rPh>
    <rPh sb="4" eb="6">
      <t>ワリビキ</t>
    </rPh>
    <rPh sb="6" eb="7">
      <t>ガク</t>
    </rPh>
    <phoneticPr fontId="3"/>
  </si>
  <si>
    <r>
      <t>E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3"/>
  </si>
  <si>
    <r>
      <t>E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ＭＳ Ｐゴシック"/>
        <family val="2"/>
        <charset val="128"/>
      </rPr>
      <t/>
    </r>
    <phoneticPr fontId="3"/>
  </si>
  <si>
    <r>
      <t>E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ＭＳ Ｐゴシック"/>
        <family val="2"/>
        <charset val="128"/>
      </rPr>
      <t/>
    </r>
    <phoneticPr fontId="3"/>
  </si>
  <si>
    <r>
      <t>E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ＭＳ Ｐゴシック"/>
        <family val="2"/>
        <charset val="128"/>
      </rPr>
      <t/>
    </r>
    <phoneticPr fontId="3"/>
  </si>
  <si>
    <t>d</t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</si>
  <si>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4</t>
    </r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</si>
  <si>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1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</si>
  <si>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2</t>
    </r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</si>
  <si>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3</t>
    </r>
    <phoneticPr fontId="3"/>
  </si>
  <si>
    <t>A * C * d</t>
    <phoneticPr fontId="3"/>
  </si>
  <si>
    <r>
      <t>e</t>
    </r>
    <r>
      <rPr>
        <vertAlign val="subscript"/>
        <sz val="10"/>
        <color theme="1"/>
        <rFont val="HGPｺﾞｼｯｸM"/>
        <family val="3"/>
        <charset val="128"/>
      </rPr>
      <t>1</t>
    </r>
    <phoneticPr fontId="3"/>
  </si>
  <si>
    <r>
      <t>e</t>
    </r>
    <r>
      <rPr>
        <vertAlign val="subscript"/>
        <sz val="10"/>
        <color theme="1"/>
        <rFont val="HGPｺﾞｼｯｸM"/>
        <family val="3"/>
        <charset val="128"/>
      </rPr>
      <t>2</t>
    </r>
    <phoneticPr fontId="3"/>
  </si>
  <si>
    <r>
      <t>e</t>
    </r>
    <r>
      <rPr>
        <vertAlign val="subscript"/>
        <sz val="10"/>
        <color theme="1"/>
        <rFont val="HGPｺﾞｼｯｸM"/>
        <family val="3"/>
        <charset val="128"/>
      </rPr>
      <t>3</t>
    </r>
    <phoneticPr fontId="3"/>
  </si>
  <si>
    <r>
      <t>e</t>
    </r>
    <r>
      <rPr>
        <vertAlign val="subscript"/>
        <sz val="10"/>
        <color theme="1"/>
        <rFont val="HGPｺﾞｼｯｸM"/>
        <family val="3"/>
        <charset val="128"/>
      </rPr>
      <t>4</t>
    </r>
    <phoneticPr fontId="3"/>
  </si>
  <si>
    <r>
      <t>f</t>
    </r>
    <r>
      <rPr>
        <vertAlign val="subscript"/>
        <sz val="10"/>
        <color theme="1"/>
        <rFont val="HGPｺﾞｼｯｸM"/>
        <family val="3"/>
        <charset val="128"/>
      </rPr>
      <t>1</t>
    </r>
    <phoneticPr fontId="3"/>
  </si>
  <si>
    <r>
      <t>f</t>
    </r>
    <r>
      <rPr>
        <vertAlign val="subscript"/>
        <sz val="10"/>
        <color theme="1"/>
        <rFont val="HGPｺﾞｼｯｸM"/>
        <family val="3"/>
        <charset val="128"/>
      </rPr>
      <t>2</t>
    </r>
    <phoneticPr fontId="3"/>
  </si>
  <si>
    <t>電力量料金割引額</t>
    <rPh sb="0" eb="2">
      <t>デンリョク</t>
    </rPh>
    <rPh sb="2" eb="3">
      <t>リョウ</t>
    </rPh>
    <rPh sb="3" eb="5">
      <t>リョウキン</t>
    </rPh>
    <rPh sb="5" eb="8">
      <t>ワリビキガク</t>
    </rPh>
    <phoneticPr fontId="3"/>
  </si>
  <si>
    <t>（kW）</t>
  </si>
  <si>
    <t>（kWh）</t>
    <phoneticPr fontId="3"/>
  </si>
  <si>
    <t>基本料金</t>
    <rPh sb="0" eb="2">
      <t>キホン</t>
    </rPh>
    <rPh sb="2" eb="4">
      <t>リョウキン</t>
    </rPh>
    <phoneticPr fontId="6"/>
  </si>
  <si>
    <t>（円）</t>
  </si>
  <si>
    <t>割引額</t>
    <rPh sb="0" eb="3">
      <t>ワリビキガク</t>
    </rPh>
    <phoneticPr fontId="3"/>
  </si>
  <si>
    <t>契約期間電気料金</t>
    <rPh sb="0" eb="2">
      <t>ケイヤク</t>
    </rPh>
    <rPh sb="2" eb="4">
      <t>キカン</t>
    </rPh>
    <rPh sb="4" eb="8">
      <t>デンキリョウキン</t>
    </rPh>
    <phoneticPr fontId="3"/>
  </si>
  <si>
    <t>計算式</t>
    <rPh sb="0" eb="3">
      <t>ケイサンシキ</t>
    </rPh>
    <phoneticPr fontId="3"/>
  </si>
  <si>
    <t>（予定）</t>
    <rPh sb="1" eb="3">
      <t>ヨテイ</t>
    </rPh>
    <phoneticPr fontId="3"/>
  </si>
  <si>
    <t>（1円未満切捨て）</t>
    <rPh sb="2" eb="3">
      <t>エン</t>
    </rPh>
    <rPh sb="3" eb="5">
      <t>ミマン</t>
    </rPh>
    <rPh sb="5" eb="6">
      <t>キ</t>
    </rPh>
    <rPh sb="6" eb="7">
      <t>ス</t>
    </rPh>
    <phoneticPr fontId="3"/>
  </si>
  <si>
    <r>
      <t>E * f</t>
    </r>
    <r>
      <rPr>
        <b/>
        <i/>
        <vertAlign val="subscript"/>
        <sz val="11"/>
        <color rgb="FFFF0000"/>
        <rFont val="HGPｺﾞｼｯｸM"/>
        <family val="3"/>
        <charset val="128"/>
      </rPr>
      <t>2</t>
    </r>
    <phoneticPr fontId="3"/>
  </si>
  <si>
    <r>
      <t>A * f</t>
    </r>
    <r>
      <rPr>
        <b/>
        <i/>
        <vertAlign val="subscript"/>
        <sz val="11"/>
        <color rgb="FFFF0000"/>
        <rFont val="HGPｺﾞｼｯｸM"/>
        <family val="3"/>
        <charset val="128"/>
      </rPr>
      <t>1</t>
    </r>
    <phoneticPr fontId="3"/>
  </si>
  <si>
    <t>kVA</t>
  </si>
  <si>
    <r>
      <t xml:space="preserve">設定単価・率等
</t>
    </r>
    <r>
      <rPr>
        <sz val="9"/>
        <color theme="1"/>
        <rFont val="HGPｺﾞｼｯｸM"/>
        <family val="3"/>
        <charset val="128"/>
      </rPr>
      <t>（（）内は備考）</t>
    </r>
    <rPh sb="0" eb="2">
      <t>セッテイ</t>
    </rPh>
    <rPh sb="2" eb="4">
      <t>タンカ</t>
    </rPh>
    <rPh sb="5" eb="6">
      <t>リツ</t>
    </rPh>
    <rPh sb="6" eb="7">
      <t>ナド</t>
    </rPh>
    <rPh sb="11" eb="12">
      <t>ナイ</t>
    </rPh>
    <rPh sb="13" eb="15">
      <t>ビコウ</t>
    </rPh>
    <phoneticPr fontId="3"/>
  </si>
  <si>
    <t>ピーク時間</t>
    <rPh sb="3" eb="5">
      <t>ジカン</t>
    </rPh>
    <phoneticPr fontId="3"/>
  </si>
  <si>
    <t>月別合計</t>
    <phoneticPr fontId="3"/>
  </si>
  <si>
    <t>(1)</t>
    <phoneticPr fontId="3"/>
  </si>
  <si>
    <t>(2)</t>
  </si>
  <si>
    <t>(3)</t>
  </si>
  <si>
    <t>「夏季」は，毎年7月1日から9月30日をいう。</t>
    <rPh sb="1" eb="3">
      <t>カキ</t>
    </rPh>
    <rPh sb="6" eb="8">
      <t>マイトシ</t>
    </rPh>
    <rPh sb="9" eb="10">
      <t>ガツ</t>
    </rPh>
    <rPh sb="11" eb="12">
      <t>ニチ</t>
    </rPh>
    <rPh sb="15" eb="16">
      <t>ガツ</t>
    </rPh>
    <rPh sb="18" eb="19">
      <t>ニチ</t>
    </rPh>
    <phoneticPr fontId="3"/>
  </si>
  <si>
    <t>「その他季」は，夏季以外の期間をいう。</t>
    <rPh sb="3" eb="4">
      <t>タ</t>
    </rPh>
    <rPh sb="4" eb="5">
      <t>キ</t>
    </rPh>
    <rPh sb="8" eb="10">
      <t>カキ</t>
    </rPh>
    <rPh sb="10" eb="12">
      <t>イガイ</t>
    </rPh>
    <rPh sb="13" eb="15">
      <t>キカン</t>
    </rPh>
    <phoneticPr fontId="3"/>
  </si>
  <si>
    <t>「夜間時間」は，ピーク時間及び昼間時間以外の時間をいう。</t>
    <rPh sb="1" eb="3">
      <t>ヤカン</t>
    </rPh>
    <rPh sb="3" eb="5">
      <t>ジカン</t>
    </rPh>
    <rPh sb="11" eb="13">
      <t>ジカン</t>
    </rPh>
    <rPh sb="13" eb="14">
      <t>オヨ</t>
    </rPh>
    <rPh sb="15" eb="17">
      <t>ヒルマ</t>
    </rPh>
    <rPh sb="17" eb="19">
      <t>ジカン</t>
    </rPh>
    <rPh sb="19" eb="21">
      <t>イガイ</t>
    </rPh>
    <rPh sb="22" eb="24">
      <t>ジカン</t>
    </rPh>
    <phoneticPr fontId="3"/>
  </si>
  <si>
    <t>「ピーク時間」は，夏季の毎日午後1時から午後4時までの時間をいう。</t>
    <rPh sb="4" eb="6">
      <t>ジカン</t>
    </rPh>
    <rPh sb="9" eb="11">
      <t>カキ</t>
    </rPh>
    <rPh sb="12" eb="14">
      <t>マイニチ</t>
    </rPh>
    <rPh sb="14" eb="16">
      <t>ゴゴ</t>
    </rPh>
    <rPh sb="17" eb="18">
      <t>ジ</t>
    </rPh>
    <rPh sb="20" eb="22">
      <t>ゴゴ</t>
    </rPh>
    <rPh sb="23" eb="24">
      <t>ジ</t>
    </rPh>
    <rPh sb="27" eb="29">
      <t>ジカン</t>
    </rPh>
    <phoneticPr fontId="3"/>
  </si>
  <si>
    <t>ただし，休日等の該当する時間を除く。</t>
    <phoneticPr fontId="3"/>
  </si>
  <si>
    <t>「昼間時間」は，毎日午前8時から午後10時までの時間をいう。</t>
    <rPh sb="1" eb="3">
      <t>ヒルマ</t>
    </rPh>
    <rPh sb="3" eb="5">
      <t>ジカン</t>
    </rPh>
    <rPh sb="8" eb="10">
      <t>マイニチ</t>
    </rPh>
    <rPh sb="10" eb="12">
      <t>ゴゼン</t>
    </rPh>
    <rPh sb="13" eb="14">
      <t>ジ</t>
    </rPh>
    <rPh sb="16" eb="18">
      <t>ゴゴ</t>
    </rPh>
    <rPh sb="20" eb="21">
      <t>ジ</t>
    </rPh>
    <rPh sb="24" eb="26">
      <t>ジカン</t>
    </rPh>
    <phoneticPr fontId="3"/>
  </si>
  <si>
    <t>ただし，ピーク時間及び休日等の該当する時間を除く。</t>
    <phoneticPr fontId="3"/>
  </si>
  <si>
    <t>「休日等」は，日曜日，「国民の祝日に関する法律」に規定する休日，</t>
    <rPh sb="1" eb="3">
      <t>キュウジツ</t>
    </rPh>
    <rPh sb="3" eb="4">
      <t>ナド</t>
    </rPh>
    <rPh sb="7" eb="10">
      <t>ニチヨウビ</t>
    </rPh>
    <rPh sb="12" eb="14">
      <t>コクミン</t>
    </rPh>
    <rPh sb="15" eb="17">
      <t>シュクジツ</t>
    </rPh>
    <rPh sb="18" eb="19">
      <t>カン</t>
    </rPh>
    <rPh sb="21" eb="23">
      <t>ホウリツ</t>
    </rPh>
    <rPh sb="25" eb="27">
      <t>キテイ</t>
    </rPh>
    <rPh sb="29" eb="31">
      <t>キュウジツ</t>
    </rPh>
    <phoneticPr fontId="3"/>
  </si>
  <si>
    <t>1月2日，1月3日，1月4日，4月30日，5月1日，5月2日，12月29日，</t>
    <phoneticPr fontId="3"/>
  </si>
  <si>
    <t>12月30日及び12月31日をいう。</t>
    <phoneticPr fontId="3"/>
  </si>
  <si>
    <t>(11)</t>
    <phoneticPr fontId="3"/>
  </si>
  <si>
    <t>件　名：</t>
    <rPh sb="0" eb="1">
      <t>ケン</t>
    </rPh>
    <rPh sb="2" eb="3">
      <t>メイ</t>
    </rPh>
    <phoneticPr fontId="3"/>
  </si>
  <si>
    <t>（所在地）</t>
  </si>
  <si>
    <t>円/kWh</t>
    <rPh sb="0" eb="1">
      <t>エン</t>
    </rPh>
    <phoneticPr fontId="3"/>
  </si>
  <si>
    <t>円/kW</t>
    <rPh sb="0" eb="1">
      <t>エン</t>
    </rPh>
    <phoneticPr fontId="3"/>
  </si>
  <si>
    <t>基本料金単価</t>
    <rPh sb="0" eb="2">
      <t>キホン</t>
    </rPh>
    <rPh sb="4" eb="6">
      <t>タンカ</t>
    </rPh>
    <phoneticPr fontId="3"/>
  </si>
  <si>
    <t>（※）</t>
    <phoneticPr fontId="3"/>
  </si>
  <si>
    <t>※契約電力1ヶ月あたり</t>
    <rPh sb="1" eb="3">
      <t>ケイヤク</t>
    </rPh>
    <rPh sb="3" eb="5">
      <t>デンリョク</t>
    </rPh>
    <rPh sb="7" eb="8">
      <t>ゲツ</t>
    </rPh>
    <phoneticPr fontId="3"/>
  </si>
  <si>
    <t>契約単価等（税込）</t>
    <phoneticPr fontId="3"/>
  </si>
  <si>
    <t>電力量料金
単価</t>
    <rPh sb="0" eb="2">
      <t>デンリョク</t>
    </rPh>
    <rPh sb="2" eb="3">
      <t>リョウ</t>
    </rPh>
    <rPh sb="3" eb="5">
      <t>リョウキン</t>
    </rPh>
    <rPh sb="6" eb="8">
      <t>タンカ</t>
    </rPh>
    <phoneticPr fontId="3"/>
  </si>
  <si>
    <t>力率割引・割増係数</t>
    <rPh sb="0" eb="2">
      <t>リキリツ</t>
    </rPh>
    <rPh sb="2" eb="4">
      <t>ワリビキ</t>
    </rPh>
    <rPh sb="5" eb="7">
      <t>ワリマシ</t>
    </rPh>
    <rPh sb="7" eb="9">
      <t>ケイスウ</t>
    </rPh>
    <phoneticPr fontId="6"/>
  </si>
  <si>
    <t>1.85 - (力率)</t>
    <rPh sb="8" eb="10">
      <t>リキリツ</t>
    </rPh>
    <phoneticPr fontId="3"/>
  </si>
  <si>
    <t>D + E - F</t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</si>
  <si>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</si>
  <si>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</si>
  <si>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</si>
  <si>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</si>
  <si>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</si>
  <si>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円/kWh</t>
  </si>
  <si>
    <t>％</t>
  </si>
  <si>
    <t>円/kW</t>
  </si>
  <si>
    <t>夏季</t>
    <rPh sb="0" eb="1">
      <t>ナツ</t>
    </rPh>
    <rPh sb="1" eb="2">
      <t>キ</t>
    </rPh>
    <phoneticPr fontId="1"/>
  </si>
  <si>
    <t>その他季</t>
    <rPh sb="2" eb="3">
      <t>タ</t>
    </rPh>
    <rPh sb="3" eb="4">
      <t>キ</t>
    </rPh>
    <phoneticPr fontId="1"/>
  </si>
  <si>
    <t>夜間</t>
    <rPh sb="0" eb="2">
      <t>ヤカン</t>
    </rPh>
    <phoneticPr fontId="1"/>
  </si>
  <si>
    <t>割引単価等</t>
    <phoneticPr fontId="3"/>
  </si>
  <si>
    <t>使用月</t>
    <rPh sb="0" eb="2">
      <t>シヨウ</t>
    </rPh>
    <rPh sb="2" eb="3">
      <t>ヅキ</t>
    </rPh>
    <phoneticPr fontId="3"/>
  </si>
  <si>
    <t>(年度別合計)</t>
    <rPh sb="1" eb="3">
      <t>ネンド</t>
    </rPh>
    <rPh sb="3" eb="4">
      <t>ベツ</t>
    </rPh>
    <rPh sb="4" eb="6">
      <t>ゴウケイ</t>
    </rPh>
    <phoneticPr fontId="3"/>
  </si>
  <si>
    <t>① + ②</t>
    <phoneticPr fontId="3"/>
  </si>
  <si>
    <t>(円)</t>
    <rPh sb="1" eb="2">
      <t>エン</t>
    </rPh>
    <phoneticPr fontId="3"/>
  </si>
  <si>
    <t>（電力需給契約書　明細書）</t>
    <rPh sb="1" eb="3">
      <t>デンリョク</t>
    </rPh>
    <rPh sb="3" eb="5">
      <t>ジュキュウ</t>
    </rPh>
    <rPh sb="5" eb="7">
      <t>ケイヤク</t>
    </rPh>
    <rPh sb="7" eb="8">
      <t>ショ</t>
    </rPh>
    <rPh sb="9" eb="11">
      <t>メイサイ</t>
    </rPh>
    <rPh sb="11" eb="12">
      <t>ショ</t>
    </rPh>
    <phoneticPr fontId="3"/>
  </si>
  <si>
    <t>郡山監視センター</t>
  </si>
  <si>
    <t>上谷刈浄化センター</t>
  </si>
  <si>
    <t>長町第一ポンプ場</t>
  </si>
  <si>
    <t>中野雨水ポンプ場</t>
  </si>
  <si>
    <t>仙台市太白区郡山字上野4-1</t>
  </si>
  <si>
    <t>仙台市泉区上谷刈字沼下1</t>
  </si>
  <si>
    <t>仙台市太白区大野田三丁目11-66</t>
  </si>
  <si>
    <t>仙台市宮城野区仙台港北二丁目3-3</t>
  </si>
  <si>
    <r>
      <t>基本料金</t>
    </r>
    <r>
      <rPr>
        <sz val="9"/>
        <color theme="1"/>
        <rFont val="HGPｺﾞｼｯｸM"/>
        <family val="3"/>
        <charset val="128"/>
      </rPr>
      <t>（※）</t>
    </r>
    <rPh sb="0" eb="2">
      <t>キホン</t>
    </rPh>
    <rPh sb="2" eb="4">
      <t>リョウキン</t>
    </rPh>
    <phoneticPr fontId="3"/>
  </si>
  <si>
    <t>施設名称</t>
  </si>
  <si>
    <t>契約単価等（税込）</t>
  </si>
  <si>
    <t>基本料金単価</t>
  </si>
  <si>
    <t>（※）</t>
  </si>
  <si>
    <t>電力量料金
単価</t>
  </si>
  <si>
    <t>ピーク時間</t>
  </si>
  <si>
    <t>夏季</t>
  </si>
  <si>
    <t>その他季</t>
  </si>
  <si>
    <t>夜間</t>
  </si>
  <si>
    <t>割引単価等</t>
  </si>
  <si>
    <t>基本料金（※）</t>
  </si>
  <si>
    <t>電力量料金</t>
  </si>
  <si>
    <t>仙台市郡山監視センターほか3施設電力需給</t>
    <rPh sb="0" eb="3">
      <t>センダイシ</t>
    </rPh>
    <rPh sb="3" eb="7">
      <t>コオリヤマカンシ</t>
    </rPh>
    <rPh sb="14" eb="16">
      <t>シセツ</t>
    </rPh>
    <rPh sb="16" eb="18">
      <t>デンリョク</t>
    </rPh>
    <rPh sb="18" eb="20">
      <t>ジュキュウ</t>
    </rPh>
    <phoneticPr fontId="3"/>
  </si>
  <si>
    <t>令和6年11月1日　～　令和7年10月31日（12ヶ月）</t>
    <rPh sb="0" eb="2">
      <t>レイワ</t>
    </rPh>
    <rPh sb="3" eb="4">
      <t>ネン</t>
    </rPh>
    <rPh sb="6" eb="7">
      <t>ガツ</t>
    </rPh>
    <rPh sb="8" eb="9">
      <t>ニチ</t>
    </rPh>
    <rPh sb="12" eb="14">
      <t>レイワ</t>
    </rPh>
    <rPh sb="15" eb="16">
      <t>ネン</t>
    </rPh>
    <rPh sb="18" eb="19">
      <t>ガツ</t>
    </rPh>
    <rPh sb="21" eb="22">
      <t>ニチ</t>
    </rPh>
    <rPh sb="26" eb="27">
      <t>ゲツ</t>
    </rPh>
    <phoneticPr fontId="3"/>
  </si>
  <si>
    <t>①4月～10月</t>
    <phoneticPr fontId="3"/>
  </si>
  <si>
    <t>②11月～3月</t>
    <phoneticPr fontId="3"/>
  </si>
  <si>
    <t>入札金額積算内訳書</t>
    <rPh sb="0" eb="2">
      <t>ニュウサツ</t>
    </rPh>
    <rPh sb="2" eb="4">
      <t>キンガク</t>
    </rPh>
    <rPh sb="4" eb="6">
      <t>セキサン</t>
    </rPh>
    <rPh sb="6" eb="9">
      <t>ウチワケショ</t>
    </rPh>
    <phoneticPr fontId="3"/>
  </si>
  <si>
    <t>【留意事項】</t>
    <phoneticPr fontId="3"/>
  </si>
  <si>
    <t>各種単価及び入札金額は，消費税及び地方消費税相当額を含んだものを記入すること。</t>
    <rPh sb="0" eb="2">
      <t>カクシュ</t>
    </rPh>
    <rPh sb="2" eb="4">
      <t>タンカ</t>
    </rPh>
    <rPh sb="4" eb="5">
      <t>オヨ</t>
    </rPh>
    <rPh sb="6" eb="8">
      <t>ニュウサツ</t>
    </rPh>
    <rPh sb="32" eb="34">
      <t>キニュウ</t>
    </rPh>
    <phoneticPr fontId="3"/>
  </si>
  <si>
    <t>この入札金額積算内訳書は，入札書と併せて提出すること。</t>
    <phoneticPr fontId="3"/>
  </si>
  <si>
    <t>契約希望金額の計算に用いる契約電力，使用電力量（季節や時間帯ごとの内訳を含む），</t>
    <rPh sb="0" eb="2">
      <t>ケイヤク</t>
    </rPh>
    <rPh sb="2" eb="4">
      <t>キボウ</t>
    </rPh>
    <rPh sb="4" eb="6">
      <t>キンガク</t>
    </rPh>
    <rPh sb="7" eb="9">
      <t>ケイサン</t>
    </rPh>
    <rPh sb="10" eb="11">
      <t>モチ</t>
    </rPh>
    <rPh sb="13" eb="15">
      <t>ケイヤク</t>
    </rPh>
    <rPh sb="15" eb="17">
      <t>デンリョク</t>
    </rPh>
    <rPh sb="18" eb="23">
      <t>シヨウデンリョクリョウ</t>
    </rPh>
    <rPh sb="24" eb="26">
      <t>キセツ</t>
    </rPh>
    <rPh sb="27" eb="30">
      <t>ジカンタイ</t>
    </rPh>
    <rPh sb="33" eb="35">
      <t>ウチワケ</t>
    </rPh>
    <rPh sb="36" eb="37">
      <t>フク</t>
    </rPh>
    <phoneticPr fontId="3"/>
  </si>
  <si>
    <t>力率は，別紙2「月別電力使用計画」による。</t>
    <phoneticPr fontId="3"/>
  </si>
  <si>
    <t>入札においては，燃料費等調整額及び再生可能エネルギー発電促進賦課金は考慮しない。</t>
    <rPh sb="0" eb="2">
      <t>ニュウサツ</t>
    </rPh>
    <rPh sb="8" eb="11">
      <t>ネンリョウヒ</t>
    </rPh>
    <rPh sb="11" eb="12">
      <t>トウ</t>
    </rPh>
    <rPh sb="12" eb="14">
      <t>チョウセイ</t>
    </rPh>
    <rPh sb="14" eb="15">
      <t>ガク</t>
    </rPh>
    <rPh sb="15" eb="16">
      <t>オヨ</t>
    </rPh>
    <rPh sb="17" eb="19">
      <t>サイセイ</t>
    </rPh>
    <rPh sb="19" eb="21">
      <t>カノウ</t>
    </rPh>
    <rPh sb="26" eb="28">
      <t>ハツデン</t>
    </rPh>
    <rPh sb="28" eb="30">
      <t>ソクシン</t>
    </rPh>
    <rPh sb="30" eb="33">
      <t>フカキン</t>
    </rPh>
    <rPh sb="34" eb="36">
      <t>コウリョ</t>
    </rPh>
    <phoneticPr fontId="3"/>
  </si>
  <si>
    <t>(12)</t>
    <phoneticPr fontId="3"/>
  </si>
  <si>
    <t>燃料費等調整額及び再生可能エネルギー発電促進賦課金については，電力需給契約書による。</t>
    <rPh sb="0" eb="3">
      <t>ネンリョウヒ</t>
    </rPh>
    <rPh sb="3" eb="4">
      <t>トウ</t>
    </rPh>
    <rPh sb="4" eb="6">
      <t>チョウセイ</t>
    </rPh>
    <rPh sb="6" eb="7">
      <t>ガク</t>
    </rPh>
    <rPh sb="7" eb="8">
      <t>オヨ</t>
    </rPh>
    <rPh sb="9" eb="11">
      <t>サイセイ</t>
    </rPh>
    <rPh sb="11" eb="13">
      <t>カノウ</t>
    </rPh>
    <rPh sb="18" eb="20">
      <t>ハツデン</t>
    </rPh>
    <rPh sb="20" eb="22">
      <t>ソクシン</t>
    </rPh>
    <rPh sb="22" eb="25">
      <t>フカキン</t>
    </rPh>
    <rPh sb="31" eb="33">
      <t>デンリョク</t>
    </rPh>
    <rPh sb="33" eb="35">
      <t>ジュキュウ</t>
    </rPh>
    <rPh sb="35" eb="37">
      <t>ケイヤク</t>
    </rPh>
    <rPh sb="37" eb="38">
      <t>ショ</t>
    </rPh>
    <phoneticPr fontId="3"/>
  </si>
  <si>
    <t>(4)</t>
    <phoneticPr fontId="3"/>
  </si>
  <si>
    <t>基本料金単価及び電力量料金単価は施設ごとに定め，小数点以下第2位まで記入すること。</t>
    <rPh sb="0" eb="4">
      <t>キホンリョウキン</t>
    </rPh>
    <rPh sb="4" eb="6">
      <t>タンカ</t>
    </rPh>
    <rPh sb="6" eb="7">
      <t>オヨ</t>
    </rPh>
    <rPh sb="8" eb="10">
      <t>デンリョク</t>
    </rPh>
    <rPh sb="10" eb="11">
      <t>リョウ</t>
    </rPh>
    <rPh sb="11" eb="13">
      <t>リョウキン</t>
    </rPh>
    <rPh sb="13" eb="15">
      <t>タンカ</t>
    </rPh>
    <rPh sb="16" eb="18">
      <t>シセツ</t>
    </rPh>
    <rPh sb="21" eb="22">
      <t>サダ</t>
    </rPh>
    <rPh sb="24" eb="27">
      <t>ショウスウテン</t>
    </rPh>
    <rPh sb="27" eb="29">
      <t>イカ</t>
    </rPh>
    <rPh sb="29" eb="30">
      <t>ダイ</t>
    </rPh>
    <rPh sb="31" eb="32">
      <t>クライ</t>
    </rPh>
    <rPh sb="34" eb="36">
      <t>キニュウ</t>
    </rPh>
    <phoneticPr fontId="3"/>
  </si>
  <si>
    <t>(13)</t>
    <phoneticPr fontId="3"/>
  </si>
  <si>
    <t>(5)</t>
    <phoneticPr fontId="3"/>
  </si>
  <si>
    <t>割引（単価，率及び計算式等を含む）は，任意に設定してよい。</t>
    <rPh sb="0" eb="2">
      <t>ワリビキ</t>
    </rPh>
    <rPh sb="3" eb="5">
      <t>タンカ</t>
    </rPh>
    <rPh sb="6" eb="7">
      <t>リツ</t>
    </rPh>
    <rPh sb="7" eb="8">
      <t>オヨ</t>
    </rPh>
    <rPh sb="9" eb="12">
      <t>ケイサンシキ</t>
    </rPh>
    <rPh sb="12" eb="13">
      <t>ナド</t>
    </rPh>
    <rPh sb="14" eb="15">
      <t>フク</t>
    </rPh>
    <rPh sb="19" eb="21">
      <t>ニンイ</t>
    </rPh>
    <rPh sb="22" eb="24">
      <t>セッテイ</t>
    </rPh>
    <phoneticPr fontId="3"/>
  </si>
  <si>
    <t>様式によらず独自の割引を設定する場合は，様式中の該当箇所を適宜変更すること。</t>
    <rPh sb="0" eb="2">
      <t>ヨウシキ</t>
    </rPh>
    <rPh sb="6" eb="8">
      <t>ドクジ</t>
    </rPh>
    <rPh sb="9" eb="11">
      <t>ワリビキ</t>
    </rPh>
    <rPh sb="12" eb="14">
      <t>セッテイ</t>
    </rPh>
    <rPh sb="16" eb="18">
      <t>バアイ</t>
    </rPh>
    <rPh sb="20" eb="22">
      <t>ヨウシキ</t>
    </rPh>
    <rPh sb="22" eb="23">
      <t>チュウ</t>
    </rPh>
    <rPh sb="24" eb="26">
      <t>ガイトウ</t>
    </rPh>
    <rPh sb="26" eb="28">
      <t>カショ</t>
    </rPh>
    <rPh sb="29" eb="31">
      <t>テキギ</t>
    </rPh>
    <rPh sb="31" eb="33">
      <t>ヘンコウ</t>
    </rPh>
    <phoneticPr fontId="3"/>
  </si>
  <si>
    <t>(14)</t>
    <phoneticPr fontId="3"/>
  </si>
  <si>
    <t>設定する単価や率等は，小数点以下第2位まで記入すること。</t>
    <rPh sb="0" eb="2">
      <t>セッテイ</t>
    </rPh>
    <rPh sb="4" eb="6">
      <t>タンカ</t>
    </rPh>
    <rPh sb="7" eb="8">
      <t>リツ</t>
    </rPh>
    <rPh sb="8" eb="9">
      <t>ナド</t>
    </rPh>
    <rPh sb="11" eb="16">
      <t>ショウスウテンイカ</t>
    </rPh>
    <rPh sb="16" eb="17">
      <t>ダイ</t>
    </rPh>
    <rPh sb="18" eb="19">
      <t>クライ</t>
    </rPh>
    <rPh sb="21" eb="23">
      <t>キニュウ</t>
    </rPh>
    <phoneticPr fontId="3"/>
  </si>
  <si>
    <t>(15)</t>
    <phoneticPr fontId="3"/>
  </si>
  <si>
    <t>また，割引額は小数点以下第3位を切り捨て，小数点以下第2位までとする。</t>
    <rPh sb="3" eb="6">
      <t>ワリビキガク</t>
    </rPh>
    <rPh sb="21" eb="26">
      <t>ショウスウテンイカ</t>
    </rPh>
    <rPh sb="26" eb="27">
      <t>ダイ</t>
    </rPh>
    <rPh sb="28" eb="29">
      <t>クライ</t>
    </rPh>
    <phoneticPr fontId="3"/>
  </si>
  <si>
    <t>各月の電気料金合計（G欄）は，1円未満を切り捨てた金額を記入すること。</t>
    <rPh sb="16" eb="17">
      <t>エン</t>
    </rPh>
    <rPh sb="17" eb="19">
      <t>ミマン</t>
    </rPh>
    <phoneticPr fontId="3"/>
  </si>
  <si>
    <t>契約希望金額（各施設H欄合計）欄は，入札書の入札金額と一致すること。</t>
    <phoneticPr fontId="3"/>
  </si>
  <si>
    <t>契約希望金額
（各施設H欄合計）</t>
    <rPh sb="0" eb="2">
      <t>ケイヤク</t>
    </rPh>
    <rPh sb="2" eb="4">
      <t>キボウ</t>
    </rPh>
    <rPh sb="4" eb="6">
      <t>キンガク</t>
    </rPh>
    <rPh sb="8" eb="9">
      <t>カク</t>
    </rPh>
    <rPh sb="9" eb="11">
      <t>シセツ</t>
    </rPh>
    <rPh sb="12" eb="13">
      <t>ラン</t>
    </rPh>
    <rPh sb="13" eb="15">
      <t>ゴウケイ</t>
    </rPh>
    <phoneticPr fontId="3"/>
  </si>
  <si>
    <t>仙台市郡山監視センターほか3施設電力需給</t>
  </si>
  <si>
    <t>（別添様式２）</t>
    <rPh sb="1" eb="3">
      <t>ベッテン</t>
    </rPh>
    <rPh sb="3" eb="5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</si>
</sst>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入札金額積算内訳書 （&quot;General&quot;/19&quot;\)"/>
  </numFmts>
  <fonts count="20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HGPｺﾞｼｯｸM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b/>
      <sz val="12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vertAlign val="subscript"/>
      <sz val="11"/>
      <color theme="1"/>
      <name val="HGPｺﾞｼｯｸM"/>
      <family val="3"/>
      <charset val="128"/>
    </font>
    <font>
      <b/>
      <sz val="11"/>
      <color theme="1"/>
      <name val="HGPｺﾞｼｯｸM"/>
      <family val="3"/>
      <charset val="128"/>
    </font>
    <font>
      <b/>
      <sz val="18"/>
      <color theme="1"/>
      <name val="HGPｺﾞｼｯｸM"/>
      <family val="3"/>
      <charset val="128"/>
    </font>
    <font>
      <vertAlign val="subscript"/>
      <sz val="10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b/>
      <i/>
      <sz val="10"/>
      <color rgb="FFFF0000"/>
      <name val="HGPｺﾞｼｯｸM"/>
      <family val="3"/>
      <charset val="128"/>
    </font>
    <font>
      <b/>
      <i/>
      <sz val="11"/>
      <color rgb="FFFF0000"/>
      <name val="HGPｺﾞｼｯｸM"/>
      <family val="3"/>
      <charset val="128"/>
    </font>
    <font>
      <b/>
      <i/>
      <vertAlign val="subscript"/>
      <sz val="11"/>
      <color rgb="FFFF0000"/>
      <name val="HGPｺﾞｼｯｸM"/>
      <family val="3"/>
      <charset val="128"/>
    </font>
    <font>
      <b/>
      <sz val="24"/>
      <color theme="1"/>
      <name val="HGP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0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dotted">
        <color auto="1"/>
      </left>
      <right/>
      <top style="hair">
        <color auto="1"/>
      </top>
      <bottom style="hair">
        <color auto="1"/>
      </bottom>
      <diagonal/>
    </border>
    <border>
      <left style="dotted">
        <color auto="1"/>
      </left>
      <right/>
      <top style="thin">
        <color auto="1"/>
      </top>
      <bottom style="hair">
        <color auto="1"/>
      </bottom>
      <diagonal/>
    </border>
    <border>
      <left style="dotted">
        <color auto="1"/>
      </left>
      <right/>
      <top style="hair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/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/>
      <bottom style="double">
        <color auto="1"/>
      </bottom>
      <diagonal/>
    </border>
    <border>
      <left style="dotted">
        <color auto="1"/>
      </left>
      <right/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/>
      <diagonal/>
    </border>
    <border>
      <left style="dotted">
        <color auto="1"/>
      </left>
      <right style="dotted">
        <color auto="1"/>
      </right>
      <top style="hair">
        <color auto="1"/>
      </top>
      <bottom/>
      <diagonal/>
    </border>
    <border>
      <left style="thin">
        <color auto="1"/>
      </left>
      <right style="dotted">
        <color auto="1"/>
      </right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/>
      <top style="medium">
        <color auto="1"/>
      </top>
      <bottom/>
      <diagonal/>
    </border>
    <border>
      <left style="thin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dotted">
        <color auto="1"/>
      </left>
      <right style="thin">
        <color auto="1"/>
      </right>
      <top style="medium">
        <color auto="1"/>
      </top>
      <bottom/>
      <diagonal/>
    </border>
    <border>
      <left style="dotted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dotted">
        <color auto="1"/>
      </right>
      <top style="thin">
        <color auto="1"/>
      </top>
      <bottom style="thin">
        <color auto="1"/>
      </bottom>
      <diagonal/>
    </border>
    <border>
      <left/>
      <right style="dotted">
        <color auto="1"/>
      </right>
      <top style="thin">
        <color auto="1"/>
      </top>
      <bottom style="hair">
        <color auto="1"/>
      </bottom>
      <diagonal/>
    </border>
    <border>
      <left/>
      <right style="dotted">
        <color auto="1"/>
      </right>
      <top style="hair">
        <color auto="1"/>
      </top>
      <bottom style="hair">
        <color auto="1"/>
      </bottom>
      <diagonal/>
    </border>
    <border>
      <left/>
      <right style="dotted">
        <color auto="1"/>
      </right>
      <top style="hair">
        <color auto="1"/>
      </top>
      <bottom style="thin">
        <color auto="1"/>
      </bottom>
      <diagonal/>
    </border>
    <border>
      <left/>
      <right style="dotted">
        <color auto="1"/>
      </right>
      <top style="hair">
        <color auto="1"/>
      </top>
      <bottom/>
      <diagonal/>
    </border>
    <border>
      <left/>
      <right style="dotted">
        <color auto="1"/>
      </right>
      <top style="medium">
        <color auto="1"/>
      </top>
      <bottom/>
      <diagonal/>
    </border>
    <border>
      <left/>
      <right style="dotted">
        <color auto="1"/>
      </right>
      <top style="dotted">
        <color auto="1"/>
      </top>
      <bottom style="medium">
        <color auto="1"/>
      </bottom>
      <diagonal/>
    </border>
  </borders>
  <cellStyleXfs count="7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25">
    <xf numFmtId="0" fontId="0" fillId="0" borderId="0" xfId="0">
      <alignment vertical="center"/>
    </xf>
    <xf numFmtId="0" fontId="4" fillId="0" borderId="0" xfId="0" applyFont="1">
      <alignment vertical="center"/>
    </xf>
    <xf numFmtId="38" fontId="4" fillId="0" borderId="0" xfId="1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38" fontId="4" fillId="0" borderId="0" xfId="0" applyNumberFormat="1" applyFont="1">
      <alignment vertical="center"/>
    </xf>
    <xf numFmtId="0" fontId="4" fillId="0" borderId="0" xfId="0" applyFont="1" applyAlignment="1">
      <alignment vertical="center"/>
    </xf>
    <xf numFmtId="0" fontId="4" fillId="2" borderId="20" xfId="0" applyFont="1" applyFill="1" applyBorder="1">
      <alignment vertical="center"/>
    </xf>
    <xf numFmtId="0" fontId="4" fillId="2" borderId="30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vertical="center"/>
    </xf>
    <xf numFmtId="0" fontId="12" fillId="0" borderId="0" xfId="0" applyFont="1" applyAlignment="1"/>
    <xf numFmtId="0" fontId="4" fillId="2" borderId="24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2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left" vertical="center"/>
    </xf>
    <xf numFmtId="176" fontId="15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38" fontId="7" fillId="0" borderId="50" xfId="1" applyFont="1" applyBorder="1" applyAlignment="1">
      <alignment horizontal="right" vertical="center" wrapText="1"/>
    </xf>
    <xf numFmtId="38" fontId="7" fillId="0" borderId="44" xfId="1" applyFont="1" applyBorder="1" applyAlignment="1">
      <alignment horizontal="right" vertical="center"/>
    </xf>
    <xf numFmtId="38" fontId="7" fillId="0" borderId="48" xfId="1" applyFont="1" applyBorder="1" applyAlignment="1">
      <alignment horizontal="right" vertical="center"/>
    </xf>
    <xf numFmtId="38" fontId="7" fillId="0" borderId="51" xfId="1" applyFont="1" applyBorder="1" applyAlignment="1">
      <alignment horizontal="right" vertical="center"/>
    </xf>
    <xf numFmtId="38" fontId="7" fillId="0" borderId="41" xfId="1" applyFont="1" applyBorder="1" applyAlignment="1">
      <alignment horizontal="right" vertical="center"/>
    </xf>
    <xf numFmtId="38" fontId="7" fillId="0" borderId="45" xfId="1" applyFont="1" applyBorder="1" applyAlignment="1">
      <alignment horizontal="right" vertical="center"/>
    </xf>
    <xf numFmtId="38" fontId="7" fillId="0" borderId="52" xfId="1" applyFont="1" applyBorder="1" applyAlignment="1">
      <alignment horizontal="right" vertical="center"/>
    </xf>
    <xf numFmtId="38" fontId="7" fillId="0" borderId="42" xfId="1" applyFont="1" applyBorder="1" applyAlignment="1">
      <alignment horizontal="right" vertical="center"/>
    </xf>
    <xf numFmtId="38" fontId="7" fillId="0" borderId="46" xfId="1" applyFont="1" applyBorder="1" applyAlignment="1">
      <alignment horizontal="right" vertical="center"/>
    </xf>
    <xf numFmtId="38" fontId="7" fillId="0" borderId="53" xfId="1" applyFont="1" applyBorder="1" applyAlignment="1">
      <alignment horizontal="right" vertical="center"/>
    </xf>
    <xf numFmtId="38" fontId="7" fillId="0" borderId="43" xfId="1" applyFont="1" applyBorder="1" applyAlignment="1">
      <alignment horizontal="right" vertical="center"/>
    </xf>
    <xf numFmtId="38" fontId="7" fillId="0" borderId="47" xfId="1" applyFont="1" applyBorder="1" applyAlignment="1">
      <alignment horizontal="right" vertical="center"/>
    </xf>
    <xf numFmtId="40" fontId="7" fillId="0" borderId="52" xfId="0" applyNumberFormat="1" applyFont="1" applyBorder="1">
      <alignment vertical="center"/>
    </xf>
    <xf numFmtId="40" fontId="7" fillId="0" borderId="42" xfId="0" applyNumberFormat="1" applyFont="1" applyBorder="1" applyAlignment="1">
      <alignment horizontal="right" vertical="center"/>
    </xf>
    <xf numFmtId="40" fontId="7" fillId="0" borderId="50" xfId="0" applyNumberFormat="1" applyFont="1" applyBorder="1" applyAlignment="1">
      <alignment horizontal="right" vertical="center"/>
    </xf>
    <xf numFmtId="40" fontId="7" fillId="0" borderId="44" xfId="0" applyNumberFormat="1" applyFont="1" applyBorder="1" applyAlignment="1">
      <alignment horizontal="right" vertical="center"/>
    </xf>
    <xf numFmtId="40" fontId="7" fillId="0" borderId="48" xfId="0" applyNumberFormat="1" applyFont="1" applyBorder="1" applyAlignment="1">
      <alignment horizontal="right" vertical="center"/>
    </xf>
    <xf numFmtId="40" fontId="7" fillId="0" borderId="50" xfId="1" applyNumberFormat="1" applyFont="1" applyBorder="1" applyAlignment="1">
      <alignment horizontal="right" vertical="center"/>
    </xf>
    <xf numFmtId="40" fontId="7" fillId="0" borderId="44" xfId="1" applyNumberFormat="1" applyFont="1" applyBorder="1" applyAlignment="1">
      <alignment horizontal="right" vertical="center"/>
    </xf>
    <xf numFmtId="176" fontId="15" fillId="0" borderId="0" xfId="0" applyNumberFormat="1" applyFont="1" applyAlignment="1">
      <alignment horizontal="left" vertical="center"/>
    </xf>
    <xf numFmtId="40" fontId="7" fillId="0" borderId="51" xfId="0" applyNumberFormat="1" applyFont="1" applyBorder="1">
      <alignment vertical="center"/>
    </xf>
    <xf numFmtId="40" fontId="7" fillId="0" borderId="41" xfId="0" applyNumberFormat="1" applyFont="1" applyBorder="1" applyAlignment="1">
      <alignment horizontal="right" vertical="center"/>
    </xf>
    <xf numFmtId="0" fontId="4" fillId="2" borderId="57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indent="1"/>
    </xf>
    <xf numFmtId="0" fontId="7" fillId="0" borderId="15" xfId="0" applyFont="1" applyBorder="1" applyAlignment="1">
      <alignment horizontal="left" vertical="center" indent="1"/>
    </xf>
    <xf numFmtId="0" fontId="7" fillId="0" borderId="18" xfId="0" applyFont="1" applyBorder="1" applyAlignment="1">
      <alignment horizontal="left" vertical="center" indent="1"/>
    </xf>
    <xf numFmtId="0" fontId="4" fillId="2" borderId="49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4" fillId="2" borderId="55" xfId="0" applyFont="1" applyFill="1" applyBorder="1" applyAlignment="1">
      <alignment horizontal="center" vertical="center"/>
    </xf>
    <xf numFmtId="0" fontId="7" fillId="0" borderId="22" xfId="0" applyFont="1" applyBorder="1" applyAlignment="1">
      <alignment horizontal="left" vertical="center" indent="1"/>
    </xf>
    <xf numFmtId="0" fontId="4" fillId="2" borderId="58" xfId="0" applyFont="1" applyFill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indent="1"/>
    </xf>
    <xf numFmtId="0" fontId="7" fillId="0" borderId="24" xfId="0" applyFont="1" applyBorder="1" applyAlignment="1">
      <alignment horizontal="left" vertical="center" indent="1"/>
    </xf>
    <xf numFmtId="0" fontId="7" fillId="0" borderId="14" xfId="0" applyFont="1" applyBorder="1" applyAlignment="1">
      <alignment horizontal="left" vertical="center" indent="1"/>
    </xf>
    <xf numFmtId="0" fontId="7" fillId="0" borderId="28" xfId="0" applyFont="1" applyBorder="1" applyAlignment="1">
      <alignment horizontal="left" vertical="center" indent="1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left" vertical="center" indent="1"/>
    </xf>
    <xf numFmtId="40" fontId="7" fillId="0" borderId="59" xfId="1" applyNumberFormat="1" applyFont="1" applyBorder="1" applyAlignment="1">
      <alignment horizontal="right" vertical="center"/>
    </xf>
    <xf numFmtId="40" fontId="7" fillId="0" borderId="30" xfId="0" applyNumberFormat="1" applyFont="1" applyBorder="1" applyAlignment="1">
      <alignment horizontal="right" vertical="center"/>
    </xf>
    <xf numFmtId="40" fontId="7" fillId="0" borderId="29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38" fontId="7" fillId="0" borderId="20" xfId="1" applyFont="1" applyBorder="1" applyAlignment="1">
      <alignment horizontal="left" vertical="center" indent="1"/>
    </xf>
    <xf numFmtId="38" fontId="7" fillId="0" borderId="24" xfId="1" applyFont="1" applyBorder="1" applyAlignment="1">
      <alignment horizontal="left" vertical="center" indent="1"/>
    </xf>
    <xf numFmtId="38" fontId="7" fillId="0" borderId="14" xfId="1" applyFont="1" applyBorder="1" applyAlignment="1">
      <alignment horizontal="left" vertical="center" indent="1"/>
    </xf>
    <xf numFmtId="38" fontId="7" fillId="0" borderId="28" xfId="1" applyFont="1" applyBorder="1" applyAlignment="1">
      <alignment horizontal="left" vertical="center" indent="1"/>
    </xf>
    <xf numFmtId="38" fontId="7" fillId="0" borderId="3" xfId="1" applyFont="1" applyBorder="1" applyAlignment="1">
      <alignment horizontal="left" vertical="center" indent="1"/>
    </xf>
    <xf numFmtId="0" fontId="7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38" fontId="7" fillId="0" borderId="0" xfId="0" applyNumberFormat="1" applyFont="1" applyFill="1" applyBorder="1" applyAlignment="1">
      <alignment horizontal="right" vertical="center"/>
    </xf>
    <xf numFmtId="38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indent="1"/>
    </xf>
    <xf numFmtId="0" fontId="4" fillId="0" borderId="0" xfId="0" applyFont="1" applyFill="1">
      <alignment vertical="center"/>
    </xf>
    <xf numFmtId="49" fontId="4" fillId="0" borderId="0" xfId="0" applyNumberFormat="1" applyFont="1" applyAlignment="1">
      <alignment horizontal="right" vertical="center"/>
    </xf>
    <xf numFmtId="40" fontId="7" fillId="3" borderId="63" xfId="0" applyNumberFormat="1" applyFont="1" applyFill="1" applyBorder="1" applyAlignment="1">
      <alignment horizontal="center" vertical="center"/>
    </xf>
    <xf numFmtId="40" fontId="16" fillId="3" borderId="24" xfId="1" applyNumberFormat="1" applyFont="1" applyFill="1" applyBorder="1" applyAlignment="1">
      <alignment vertical="center" wrapText="1"/>
    </xf>
    <xf numFmtId="0" fontId="7" fillId="3" borderId="64" xfId="0" applyFont="1" applyFill="1" applyBorder="1" applyAlignment="1">
      <alignment horizontal="left" vertical="center"/>
    </xf>
    <xf numFmtId="40" fontId="7" fillId="3" borderId="65" xfId="0" applyNumberFormat="1" applyFont="1" applyFill="1" applyBorder="1" applyAlignment="1">
      <alignment horizontal="center" vertical="center"/>
    </xf>
    <xf numFmtId="40" fontId="16" fillId="3" borderId="14" xfId="1" applyNumberFormat="1" applyFont="1" applyFill="1" applyBorder="1" applyAlignment="1">
      <alignment vertical="center" wrapText="1"/>
    </xf>
    <xf numFmtId="0" fontId="7" fillId="3" borderId="66" xfId="0" applyFont="1" applyFill="1" applyBorder="1" applyAlignment="1">
      <alignment horizontal="left" vertical="center"/>
    </xf>
    <xf numFmtId="40" fontId="7" fillId="0" borderId="77" xfId="0" applyNumberFormat="1" applyFont="1" applyBorder="1">
      <alignment vertical="center"/>
    </xf>
    <xf numFmtId="40" fontId="7" fillId="0" borderId="76" xfId="0" applyNumberFormat="1" applyFont="1" applyBorder="1" applyAlignment="1">
      <alignment horizontal="right" vertical="center"/>
    </xf>
    <xf numFmtId="40" fontId="7" fillId="0" borderId="74" xfId="0" applyNumberFormat="1" applyFont="1" applyBorder="1" applyAlignment="1">
      <alignment horizontal="right" vertical="center"/>
    </xf>
    <xf numFmtId="40" fontId="7" fillId="3" borderId="78" xfId="0" applyNumberFormat="1" applyFont="1" applyFill="1" applyBorder="1" applyAlignment="1">
      <alignment horizontal="center" vertical="center"/>
    </xf>
    <xf numFmtId="40" fontId="16" fillId="3" borderId="71" xfId="1" applyNumberFormat="1" applyFont="1" applyFill="1" applyBorder="1" applyAlignment="1">
      <alignment vertical="center" wrapText="1"/>
    </xf>
    <xf numFmtId="0" fontId="7" fillId="3" borderId="79" xfId="0" applyFont="1" applyFill="1" applyBorder="1" applyAlignment="1">
      <alignment horizontal="left" vertical="center"/>
    </xf>
    <xf numFmtId="0" fontId="17" fillId="4" borderId="33" xfId="0" applyFont="1" applyFill="1" applyBorder="1" applyAlignment="1">
      <alignment horizontal="center" vertical="center" wrapText="1"/>
    </xf>
    <xf numFmtId="40" fontId="16" fillId="4" borderId="80" xfId="0" applyNumberFormat="1" applyFont="1" applyFill="1" applyBorder="1">
      <alignment vertical="center"/>
    </xf>
    <xf numFmtId="40" fontId="16" fillId="4" borderId="81" xfId="0" applyNumberFormat="1" applyFont="1" applyFill="1" applyBorder="1" applyAlignment="1">
      <alignment horizontal="right" vertical="center"/>
    </xf>
    <xf numFmtId="40" fontId="16" fillId="4" borderId="82" xfId="0" applyNumberFormat="1" applyFont="1" applyFill="1" applyBorder="1" applyAlignment="1">
      <alignment horizontal="right" vertical="center"/>
    </xf>
    <xf numFmtId="40" fontId="7" fillId="4" borderId="33" xfId="0" applyNumberFormat="1" applyFont="1" applyFill="1" applyBorder="1" applyAlignment="1">
      <alignment horizontal="center" vertical="center"/>
    </xf>
    <xf numFmtId="40" fontId="16" fillId="4" borderId="34" xfId="1" applyNumberFormat="1" applyFont="1" applyFill="1" applyBorder="1" applyAlignment="1">
      <alignment vertical="center" wrapText="1"/>
    </xf>
    <xf numFmtId="0" fontId="16" fillId="4" borderId="35" xfId="0" applyFont="1" applyFill="1" applyBorder="1" applyAlignment="1">
      <alignment horizontal="left" vertical="center"/>
    </xf>
    <xf numFmtId="0" fontId="17" fillId="4" borderId="67" xfId="0" applyFont="1" applyFill="1" applyBorder="1" applyAlignment="1">
      <alignment horizontal="center" vertical="center" wrapText="1"/>
    </xf>
    <xf numFmtId="40" fontId="16" fillId="4" borderId="83" xfId="0" applyNumberFormat="1" applyFont="1" applyFill="1" applyBorder="1">
      <alignment vertical="center"/>
    </xf>
    <xf numFmtId="40" fontId="16" fillId="4" borderId="84" xfId="1" applyNumberFormat="1" applyFont="1" applyFill="1" applyBorder="1" applyAlignment="1">
      <alignment horizontal="right" vertical="center"/>
    </xf>
    <xf numFmtId="40" fontId="16" fillId="4" borderId="85" xfId="1" applyNumberFormat="1" applyFont="1" applyFill="1" applyBorder="1" applyAlignment="1">
      <alignment horizontal="right" vertical="center"/>
    </xf>
    <xf numFmtId="40" fontId="7" fillId="4" borderId="67" xfId="0" applyNumberFormat="1" applyFont="1" applyFill="1" applyBorder="1" applyAlignment="1">
      <alignment horizontal="center" vertical="center"/>
    </xf>
    <xf numFmtId="40" fontId="16" fillId="4" borderId="68" xfId="1" applyNumberFormat="1" applyFont="1" applyFill="1" applyBorder="1" applyAlignment="1">
      <alignment vertical="center" wrapText="1"/>
    </xf>
    <xf numFmtId="0" fontId="16" fillId="4" borderId="69" xfId="0" applyFont="1" applyFill="1" applyBorder="1" applyAlignment="1">
      <alignment horizontal="left" vertical="center"/>
    </xf>
    <xf numFmtId="40" fontId="7" fillId="3" borderId="60" xfId="1" applyNumberFormat="1" applyFont="1" applyFill="1" applyBorder="1" applyAlignment="1">
      <alignment horizontal="center" vertical="center"/>
    </xf>
    <xf numFmtId="40" fontId="16" fillId="3" borderId="61" xfId="1" applyNumberFormat="1" applyFont="1" applyFill="1" applyBorder="1" applyAlignment="1">
      <alignment vertical="center" wrapText="1"/>
    </xf>
    <xf numFmtId="0" fontId="7" fillId="3" borderId="62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shrinkToFit="1"/>
    </xf>
    <xf numFmtId="0" fontId="7" fillId="0" borderId="21" xfId="0" applyFont="1" applyFill="1" applyBorder="1" applyAlignment="1">
      <alignment horizontal="right" vertical="center"/>
    </xf>
    <xf numFmtId="0" fontId="7" fillId="0" borderId="20" xfId="0" applyFont="1" applyFill="1" applyBorder="1" applyAlignment="1">
      <alignment horizontal="right" vertical="center"/>
    </xf>
    <xf numFmtId="38" fontId="7" fillId="0" borderId="22" xfId="0" applyNumberFormat="1" applyFont="1" applyBorder="1" applyAlignment="1">
      <alignment horizontal="right" vertical="center"/>
    </xf>
    <xf numFmtId="38" fontId="7" fillId="0" borderId="20" xfId="0" applyNumberFormat="1" applyFont="1" applyBorder="1" applyAlignment="1">
      <alignment horizontal="center" vertical="center"/>
    </xf>
    <xf numFmtId="0" fontId="4" fillId="2" borderId="24" xfId="0" applyFont="1" applyFill="1" applyBorder="1">
      <alignment vertical="center"/>
    </xf>
    <xf numFmtId="0" fontId="4" fillId="2" borderId="86" xfId="0" applyFont="1" applyFill="1" applyBorder="1" applyAlignment="1">
      <alignment horizontal="center" vertical="center" wrapText="1"/>
    </xf>
    <xf numFmtId="38" fontId="7" fillId="0" borderId="51" xfId="0" applyNumberFormat="1" applyFont="1" applyBorder="1" applyAlignment="1">
      <alignment horizontal="right" vertical="center"/>
    </xf>
    <xf numFmtId="38" fontId="7" fillId="0" borderId="41" xfId="0" applyNumberFormat="1" applyFont="1" applyBorder="1" applyAlignment="1">
      <alignment horizontal="right" vertical="center"/>
    </xf>
    <xf numFmtId="38" fontId="7" fillId="0" borderId="45" xfId="0" applyNumberFormat="1" applyFont="1" applyBorder="1" applyAlignment="1">
      <alignment horizontal="right" vertical="center"/>
    </xf>
    <xf numFmtId="38" fontId="7" fillId="0" borderId="87" xfId="1" applyFont="1" applyBorder="1" applyAlignment="1">
      <alignment horizontal="left" vertical="center" indent="1"/>
    </xf>
    <xf numFmtId="0" fontId="7" fillId="0" borderId="87" xfId="0" applyFont="1" applyBorder="1" applyAlignment="1">
      <alignment horizontal="left" vertical="center" indent="1"/>
    </xf>
    <xf numFmtId="0" fontId="7" fillId="0" borderId="88" xfId="0" applyFont="1" applyBorder="1" applyAlignment="1">
      <alignment horizontal="left" vertical="center" indent="1"/>
    </xf>
    <xf numFmtId="0" fontId="4" fillId="2" borderId="28" xfId="0" applyFont="1" applyFill="1" applyBorder="1">
      <alignment vertical="center"/>
    </xf>
    <xf numFmtId="38" fontId="7" fillId="0" borderId="17" xfId="0" applyNumberFormat="1" applyFont="1" applyBorder="1" applyAlignment="1">
      <alignment horizontal="right" vertical="center"/>
    </xf>
    <xf numFmtId="38" fontId="7" fillId="0" borderId="28" xfId="0" applyNumberFormat="1" applyFont="1" applyBorder="1" applyAlignment="1">
      <alignment horizontal="right" vertical="center"/>
    </xf>
    <xf numFmtId="38" fontId="7" fillId="0" borderId="18" xfId="0" applyNumberFormat="1" applyFont="1" applyBorder="1" applyAlignment="1">
      <alignment horizontal="right" vertical="center"/>
    </xf>
    <xf numFmtId="38" fontId="7" fillId="0" borderId="59" xfId="1" applyFont="1" applyBorder="1" applyAlignment="1">
      <alignment horizontal="right" vertical="center"/>
    </xf>
    <xf numFmtId="38" fontId="7" fillId="0" borderId="30" xfId="1" applyFont="1" applyBorder="1" applyAlignment="1">
      <alignment horizontal="right" vertical="center"/>
    </xf>
    <xf numFmtId="38" fontId="7" fillId="0" borderId="29" xfId="1" applyFont="1" applyBorder="1" applyAlignment="1">
      <alignment horizontal="right" vertical="center"/>
    </xf>
    <xf numFmtId="38" fontId="7" fillId="0" borderId="31" xfId="1" applyFont="1" applyBorder="1" applyAlignment="1">
      <alignment horizontal="right" vertical="center"/>
    </xf>
    <xf numFmtId="40" fontId="7" fillId="0" borderId="59" xfId="0" applyNumberFormat="1" applyFont="1" applyBorder="1" applyAlignment="1">
      <alignment horizontal="right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38" fontId="7" fillId="0" borderId="30" xfId="0" applyNumberFormat="1" applyFont="1" applyBorder="1" applyAlignment="1">
      <alignment horizontal="right" vertical="center"/>
    </xf>
    <xf numFmtId="40" fontId="7" fillId="0" borderId="48" xfId="1" applyNumberFormat="1" applyFont="1" applyBorder="1" applyAlignment="1">
      <alignment horizontal="right" vertical="center"/>
    </xf>
    <xf numFmtId="40" fontId="7" fillId="0" borderId="45" xfId="0" applyNumberFormat="1" applyFont="1" applyBorder="1" applyAlignment="1">
      <alignment horizontal="right" vertical="center"/>
    </xf>
    <xf numFmtId="40" fontId="7" fillId="0" borderId="46" xfId="0" applyNumberFormat="1" applyFont="1" applyBorder="1" applyAlignment="1">
      <alignment horizontal="right" vertical="center"/>
    </xf>
    <xf numFmtId="40" fontId="7" fillId="0" borderId="75" xfId="0" applyNumberFormat="1" applyFont="1" applyBorder="1" applyAlignment="1">
      <alignment horizontal="right" vertical="center"/>
    </xf>
    <xf numFmtId="40" fontId="16" fillId="4" borderId="89" xfId="0" applyNumberFormat="1" applyFont="1" applyFill="1" applyBorder="1" applyAlignment="1">
      <alignment horizontal="right" vertical="center"/>
    </xf>
    <xf numFmtId="40" fontId="16" fillId="4" borderId="90" xfId="1" applyNumberFormat="1" applyFont="1" applyFill="1" applyBorder="1" applyAlignment="1">
      <alignment horizontal="right" vertical="center"/>
    </xf>
    <xf numFmtId="0" fontId="19" fillId="0" borderId="0" xfId="0" applyFont="1" applyAlignment="1">
      <alignment vertical="center"/>
    </xf>
    <xf numFmtId="0" fontId="4" fillId="0" borderId="0" xfId="5" applyFont="1">
      <alignment vertical="center"/>
    </xf>
    <xf numFmtId="0" fontId="10" fillId="0" borderId="0" xfId="5" applyFont="1">
      <alignment vertical="center"/>
    </xf>
    <xf numFmtId="0" fontId="4" fillId="0" borderId="0" xfId="5" applyFont="1" applyAlignment="1">
      <alignment horizontal="left" vertical="center"/>
    </xf>
    <xf numFmtId="0" fontId="4" fillId="0" borderId="73" xfId="5" applyFont="1" applyBorder="1" applyAlignment="1">
      <alignment horizontal="center" vertical="center"/>
    </xf>
    <xf numFmtId="0" fontId="9" fillId="0" borderId="73" xfId="5" applyFont="1" applyBorder="1" applyAlignment="1">
      <alignment vertical="center"/>
    </xf>
    <xf numFmtId="0" fontId="4" fillId="0" borderId="73" xfId="5" applyFont="1" applyBorder="1" applyAlignment="1">
      <alignment vertical="center"/>
    </xf>
    <xf numFmtId="0" fontId="4" fillId="0" borderId="73" xfId="5" applyFont="1" applyBorder="1" applyAlignment="1">
      <alignment horizontal="left" vertical="center"/>
    </xf>
    <xf numFmtId="0" fontId="4" fillId="0" borderId="0" xfId="5" applyFont="1" applyBorder="1" applyAlignment="1">
      <alignment vertical="center"/>
    </xf>
    <xf numFmtId="0" fontId="4" fillId="0" borderId="23" xfId="5" applyFont="1" applyBorder="1" applyAlignment="1">
      <alignment horizontal="center" vertical="center"/>
    </xf>
    <xf numFmtId="0" fontId="4" fillId="0" borderId="2" xfId="5" applyFont="1" applyBorder="1" applyAlignment="1">
      <alignment horizontal="center" vertical="center"/>
    </xf>
    <xf numFmtId="0" fontId="4" fillId="0" borderId="3" xfId="5" applyFont="1" applyBorder="1">
      <alignment vertical="center"/>
    </xf>
    <xf numFmtId="0" fontId="4" fillId="0" borderId="4" xfId="5" applyFont="1" applyBorder="1" applyAlignment="1">
      <alignment horizontal="left" vertical="center"/>
    </xf>
    <xf numFmtId="0" fontId="4" fillId="0" borderId="5" xfId="5" applyFont="1" applyBorder="1" applyAlignment="1">
      <alignment horizontal="center" vertical="center"/>
    </xf>
    <xf numFmtId="0" fontId="4" fillId="0" borderId="0" xfId="5" applyFont="1" applyBorder="1">
      <alignment vertical="center"/>
    </xf>
    <xf numFmtId="0" fontId="4" fillId="0" borderId="26" xfId="5" applyFont="1" applyBorder="1" applyAlignment="1">
      <alignment horizontal="left" vertical="center"/>
    </xf>
    <xf numFmtId="0" fontId="4" fillId="0" borderId="0" xfId="5" applyFont="1" applyAlignment="1">
      <alignment vertical="center"/>
    </xf>
    <xf numFmtId="0" fontId="8" fillId="0" borderId="0" xfId="5" applyFont="1" applyBorder="1" applyAlignment="1">
      <alignment vertical="center"/>
    </xf>
    <xf numFmtId="40" fontId="4" fillId="0" borderId="25" xfId="6" applyNumberFormat="1" applyFont="1" applyBorder="1" applyAlignment="1">
      <alignment horizontal="right" vertical="center"/>
    </xf>
    <xf numFmtId="0" fontId="4" fillId="0" borderId="7" xfId="5" applyFont="1" applyBorder="1" applyAlignment="1">
      <alignment horizontal="center" vertical="center"/>
    </xf>
    <xf numFmtId="0" fontId="4" fillId="0" borderId="8" xfId="5" applyFont="1" applyBorder="1">
      <alignment vertical="center"/>
    </xf>
    <xf numFmtId="0" fontId="4" fillId="0" borderId="9" xfId="5" applyFont="1" applyBorder="1" applyAlignment="1">
      <alignment horizontal="left" vertical="center"/>
    </xf>
    <xf numFmtId="0" fontId="4" fillId="2" borderId="40" xfId="0" applyFont="1" applyFill="1" applyBorder="1" applyAlignment="1">
      <alignment horizontal="center" vertical="center"/>
    </xf>
    <xf numFmtId="38" fontId="7" fillId="0" borderId="93" xfId="1" applyFont="1" applyBorder="1" applyAlignment="1">
      <alignment horizontal="right" vertical="center"/>
    </xf>
    <xf numFmtId="38" fontId="7" fillId="0" borderId="94" xfId="1" applyFont="1" applyBorder="1" applyAlignment="1">
      <alignment horizontal="right" vertical="center"/>
    </xf>
    <xf numFmtId="38" fontId="7" fillId="0" borderId="95" xfId="1" applyFont="1" applyBorder="1" applyAlignment="1">
      <alignment horizontal="right" vertical="center"/>
    </xf>
    <xf numFmtId="38" fontId="7" fillId="0" borderId="96" xfId="1" applyFont="1" applyBorder="1" applyAlignment="1">
      <alignment horizontal="right" vertical="center"/>
    </xf>
    <xf numFmtId="40" fontId="7" fillId="0" borderId="93" xfId="0" applyNumberFormat="1" applyFont="1" applyBorder="1" applyAlignment="1">
      <alignment horizontal="right" vertical="center"/>
    </xf>
    <xf numFmtId="40" fontId="7" fillId="0" borderId="93" xfId="1" applyNumberFormat="1" applyFont="1" applyBorder="1" applyAlignment="1">
      <alignment horizontal="right" vertical="center"/>
    </xf>
    <xf numFmtId="40" fontId="7" fillId="0" borderId="94" xfId="0" applyNumberFormat="1" applyFont="1" applyBorder="1" applyAlignment="1">
      <alignment horizontal="right" vertical="center"/>
    </xf>
    <xf numFmtId="40" fontId="7" fillId="0" borderId="95" xfId="0" applyNumberFormat="1" applyFont="1" applyBorder="1" applyAlignment="1">
      <alignment horizontal="right" vertical="center"/>
    </xf>
    <xf numFmtId="40" fontId="7" fillId="0" borderId="97" xfId="0" applyNumberFormat="1" applyFont="1" applyBorder="1" applyAlignment="1">
      <alignment horizontal="right" vertical="center"/>
    </xf>
    <xf numFmtId="40" fontId="16" fillId="4" borderId="98" xfId="0" applyNumberFormat="1" applyFont="1" applyFill="1" applyBorder="1" applyAlignment="1">
      <alignment horizontal="right" vertical="center"/>
    </xf>
    <xf numFmtId="40" fontId="16" fillId="4" borderId="99" xfId="1" applyNumberFormat="1" applyFont="1" applyFill="1" applyBorder="1" applyAlignment="1">
      <alignment horizontal="right" vertical="center"/>
    </xf>
    <xf numFmtId="38" fontId="7" fillId="0" borderId="94" xfId="0" applyNumberFormat="1" applyFont="1" applyBorder="1" applyAlignment="1">
      <alignment horizontal="right" vertical="center"/>
    </xf>
    <xf numFmtId="0" fontId="10" fillId="0" borderId="35" xfId="0" applyFont="1" applyBorder="1" applyAlignment="1">
      <alignment horizontal="left" vertical="center"/>
    </xf>
    <xf numFmtId="0" fontId="10" fillId="0" borderId="38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vertical="center" wrapText="1"/>
    </xf>
    <xf numFmtId="0" fontId="4" fillId="2" borderId="14" xfId="0" applyFont="1" applyFill="1" applyBorder="1" applyAlignment="1">
      <alignment vertical="center" wrapText="1"/>
    </xf>
    <xf numFmtId="0" fontId="4" fillId="2" borderId="28" xfId="0" applyFont="1" applyFill="1" applyBorder="1" applyAlignment="1">
      <alignment vertical="center" wrapText="1"/>
    </xf>
    <xf numFmtId="0" fontId="4" fillId="2" borderId="40" xfId="0" applyFont="1" applyFill="1" applyBorder="1" applyAlignment="1">
      <alignment vertical="center" wrapText="1"/>
    </xf>
    <xf numFmtId="0" fontId="4" fillId="2" borderId="39" xfId="0" applyFont="1" applyFill="1" applyBorder="1" applyAlignment="1">
      <alignment vertical="center" wrapText="1"/>
    </xf>
    <xf numFmtId="0" fontId="4" fillId="2" borderId="56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10" fillId="0" borderId="91" xfId="0" applyFont="1" applyBorder="1" applyAlignment="1">
      <alignment horizontal="center" vertical="center" wrapText="1"/>
    </xf>
    <xf numFmtId="0" fontId="10" fillId="0" borderId="92" xfId="0" applyFont="1" applyBorder="1" applyAlignment="1">
      <alignment horizontal="center" vertical="center" wrapText="1"/>
    </xf>
    <xf numFmtId="38" fontId="13" fillId="0" borderId="33" xfId="0" applyNumberFormat="1" applyFont="1" applyBorder="1" applyAlignment="1">
      <alignment horizontal="center" vertical="center"/>
    </xf>
    <xf numFmtId="38" fontId="13" fillId="0" borderId="34" xfId="0" applyNumberFormat="1" applyFont="1" applyBorder="1" applyAlignment="1">
      <alignment horizontal="center" vertical="center"/>
    </xf>
    <xf numFmtId="38" fontId="13" fillId="0" borderId="36" xfId="0" applyNumberFormat="1" applyFont="1" applyBorder="1" applyAlignment="1">
      <alignment horizontal="center" vertical="center"/>
    </xf>
    <xf numFmtId="38" fontId="13" fillId="0" borderId="37" xfId="0" applyNumberFormat="1" applyFont="1" applyBorder="1" applyAlignment="1">
      <alignment horizontal="center" vertical="center"/>
    </xf>
    <xf numFmtId="0" fontId="4" fillId="0" borderId="5" xfId="5" applyFont="1" applyBorder="1" applyAlignment="1">
      <alignment horizontal="center" vertical="center"/>
    </xf>
    <xf numFmtId="0" fontId="4" fillId="0" borderId="70" xfId="5" applyFont="1" applyBorder="1" applyAlignment="1">
      <alignment horizontal="center" vertical="center"/>
    </xf>
    <xf numFmtId="0" fontId="4" fillId="0" borderId="71" xfId="5" applyFont="1" applyBorder="1" applyAlignment="1">
      <alignment horizontal="center" vertical="center"/>
    </xf>
    <xf numFmtId="0" fontId="4" fillId="0" borderId="72" xfId="5" applyFont="1" applyBorder="1" applyAlignment="1">
      <alignment horizontal="center" vertical="center"/>
    </xf>
    <xf numFmtId="0" fontId="4" fillId="0" borderId="5" xfId="5" applyFont="1" applyBorder="1" applyAlignment="1">
      <alignment horizontal="center" vertical="center" wrapText="1"/>
    </xf>
  </cellXfs>
  <cellStyles count="7">
    <cellStyle name="パーセント 2" xfId="4"/>
    <cellStyle name="桁区切り" xfId="1" builtinId="6"/>
    <cellStyle name="桁区切り 2" xfId="3"/>
    <cellStyle name="桁区切り 2 2" xfId="6"/>
    <cellStyle name="標準" xfId="0" builtinId="0"/>
    <cellStyle name="標準 2" xfId="2"/>
    <cellStyle name="標準 2 2" xfId="5"/>
  </cellStyles>
  <dxfs count="0"/>
  <tableStyles count="0" defaultTableStyle="TableStyleMedium2" defaultPivotStyle="PivotStyleLight16"/>
  <colors>
    <mruColors>
      <color rgb="FFCCFFCC"/>
      <color rgb="FFCCE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47625</xdr:colOff>
      <xdr:row>7</xdr:row>
      <xdr:rowOff>130969</xdr:rowOff>
    </xdr:from>
    <xdr:to>
      <xdr:col>29</xdr:col>
      <xdr:colOff>408743</xdr:colOff>
      <xdr:row>21</xdr:row>
      <xdr:rowOff>65215</xdr:rowOff>
    </xdr:to>
    <xdr:grpSp>
      <xdr:nvGrpSpPr>
        <xdr:cNvPr id="2" name="グループ化 1"/>
        <xdr:cNvGrpSpPr/>
      </xdr:nvGrpSpPr>
      <xdr:grpSpPr>
        <a:xfrm>
          <a:off x="20574000" y="1857375"/>
          <a:ext cx="5885618" cy="3434684"/>
          <a:chOff x="20594768" y="1976077"/>
          <a:chExt cx="5860004" cy="3201041"/>
        </a:xfrm>
      </xdr:grpSpPr>
      <xdr:sp macro="" textlink="">
        <xdr:nvSpPr>
          <xdr:cNvPr id="3" name="右中かっこ 2"/>
          <xdr:cNvSpPr/>
        </xdr:nvSpPr>
        <xdr:spPr>
          <a:xfrm>
            <a:off x="20594768" y="3204882"/>
            <a:ext cx="203350" cy="1232647"/>
          </a:xfrm>
          <a:prstGeom prst="rightBrace">
            <a:avLst/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右中かっこ 3"/>
          <xdr:cNvSpPr/>
        </xdr:nvSpPr>
        <xdr:spPr>
          <a:xfrm>
            <a:off x="20594768" y="4437529"/>
            <a:ext cx="204427" cy="493059"/>
          </a:xfrm>
          <a:prstGeom prst="rightBrace">
            <a:avLst/>
          </a:prstGeom>
          <a:ln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テキスト ボックス 4"/>
          <xdr:cNvSpPr txBox="1"/>
        </xdr:nvSpPr>
        <xdr:spPr>
          <a:xfrm>
            <a:off x="20999824" y="3455252"/>
            <a:ext cx="5452709" cy="735748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FF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単価設定セル</a:t>
            </a:r>
            <a:endParaRPr kumimoji="1" lang="en-US" altLang="ja-JP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・基本料金単価は契約電力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1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ヶ月あたりの単価です。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6" name="テキスト ボックス 5"/>
          <xdr:cNvSpPr txBox="1"/>
        </xdr:nvSpPr>
        <xdr:spPr>
          <a:xfrm>
            <a:off x="20999822" y="4437529"/>
            <a:ext cx="5454950" cy="739589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0070C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割引設定セル（設定する場合のみ）</a:t>
            </a:r>
            <a:endParaRPr kumimoji="1" lang="en-US" altLang="ja-JP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・設定しない場合はそのまま（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0.00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，単位も変更しない）としてください。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・独自に設定する場合は，計算式（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F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列）と単位（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U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列）も忘れずに変更してください。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7" name="テキスト ボックス 6"/>
          <xdr:cNvSpPr txBox="1"/>
        </xdr:nvSpPr>
        <xdr:spPr>
          <a:xfrm>
            <a:off x="20999824" y="1976077"/>
            <a:ext cx="5443184" cy="982276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ysClr val="windowText" lastClr="00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共通</a:t>
            </a:r>
            <a:endParaRPr kumimoji="1" lang="en-US" altLang="ja-JP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・式や計算結果に誤りがないか等，提出前の検算をお願いいたします。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・設定する単価や率等は，小数点以下第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2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位まで入力してください。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・全施設で同一単価を使用する必要はありません。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102"/>
  <sheetViews>
    <sheetView tabSelected="1" view="pageBreakPreview" zoomScale="80" zoomScaleNormal="55" zoomScaleSheetLayoutView="80" workbookViewId="0">
      <selection activeCell="E3" sqref="E3"/>
    </sheetView>
  </sheetViews>
  <sheetFormatPr defaultRowHeight="20.100000000000001" customHeight="1" x14ac:dyDescent="0.15"/>
  <cols>
    <col min="1" max="1" width="4.625" style="3" customWidth="1"/>
    <col min="2" max="2" width="16.625" style="1" customWidth="1"/>
    <col min="3" max="3" width="6.375" style="1" bestFit="1" customWidth="1"/>
    <col min="4" max="4" width="4.625" style="3" customWidth="1"/>
    <col min="5" max="5" width="18.625" style="4" customWidth="1"/>
    <col min="6" max="6" width="15.375" style="1" bestFit="1" customWidth="1"/>
    <col min="7" max="18" width="14.625" style="1" customWidth="1"/>
    <col min="19" max="19" width="4.625" style="1" customWidth="1"/>
    <col min="20" max="20" width="11.625" style="1" customWidth="1"/>
    <col min="21" max="21" width="10.625" style="1" customWidth="1"/>
    <col min="22" max="16384" width="9" style="1"/>
  </cols>
  <sheetData>
    <row r="1" spans="1:21" ht="28.5" x14ac:dyDescent="0.15">
      <c r="A1" s="147" t="s">
        <v>142</v>
      </c>
      <c r="B1" s="147"/>
      <c r="C1" s="147"/>
      <c r="D1" s="147"/>
      <c r="E1" s="147"/>
      <c r="F1" s="147"/>
      <c r="G1" s="20"/>
      <c r="H1" s="20"/>
      <c r="I1" s="20"/>
      <c r="J1" s="20"/>
      <c r="U1" s="4" t="s">
        <v>165</v>
      </c>
    </row>
    <row r="2" spans="1:21" ht="20.100000000000001" customHeight="1" x14ac:dyDescent="0.15">
      <c r="A2" s="147"/>
      <c r="B2" s="147"/>
      <c r="C2" s="147"/>
      <c r="D2" s="147"/>
      <c r="E2" s="147"/>
      <c r="F2" s="147"/>
      <c r="G2" s="4" t="s">
        <v>39</v>
      </c>
      <c r="H2" s="1" t="s">
        <v>138</v>
      </c>
      <c r="L2" s="4" t="s">
        <v>38</v>
      </c>
      <c r="M2" s="1" t="s">
        <v>139</v>
      </c>
    </row>
    <row r="3" spans="1:21" ht="9.9499999999999993" customHeight="1" x14ac:dyDescent="0.15">
      <c r="A3" s="41"/>
      <c r="B3" s="41"/>
      <c r="C3" s="41"/>
      <c r="D3" s="41"/>
      <c r="E3" s="41"/>
      <c r="F3" s="41"/>
      <c r="G3" s="4"/>
      <c r="L3" s="4"/>
    </row>
    <row r="4" spans="1:21" ht="20.100000000000001" customHeight="1" x14ac:dyDescent="0.15">
      <c r="A4" s="21">
        <v>1</v>
      </c>
      <c r="B4" s="14" t="s">
        <v>117</v>
      </c>
      <c r="C4" s="14"/>
      <c r="D4" s="136"/>
    </row>
    <row r="5" spans="1:21" ht="20.100000000000001" customHeight="1" x14ac:dyDescent="0.15">
      <c r="A5" s="1"/>
      <c r="B5" s="1" t="s">
        <v>121</v>
      </c>
      <c r="D5" s="136"/>
      <c r="N5" s="4" t="s">
        <v>36</v>
      </c>
      <c r="O5" s="5">
        <v>840</v>
      </c>
      <c r="P5" s="1" t="s">
        <v>35</v>
      </c>
      <c r="Q5" s="4" t="s">
        <v>37</v>
      </c>
      <c r="R5" s="2">
        <v>2122</v>
      </c>
      <c r="S5" s="1" t="s">
        <v>70</v>
      </c>
    </row>
    <row r="6" spans="1:21" ht="20.100000000000001" customHeight="1" x14ac:dyDescent="0.15">
      <c r="A6" s="190" t="s">
        <v>24</v>
      </c>
      <c r="B6" s="191"/>
      <c r="C6" s="191"/>
      <c r="D6" s="191"/>
      <c r="E6" s="192"/>
      <c r="F6" s="196" t="s">
        <v>65</v>
      </c>
      <c r="G6" s="198" t="s">
        <v>112</v>
      </c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200"/>
      <c r="S6" s="184" t="s">
        <v>71</v>
      </c>
      <c r="T6" s="185"/>
      <c r="U6" s="186"/>
    </row>
    <row r="7" spans="1:21" ht="20.100000000000001" customHeight="1" x14ac:dyDescent="0.15">
      <c r="A7" s="193"/>
      <c r="B7" s="194"/>
      <c r="C7" s="194"/>
      <c r="D7" s="194"/>
      <c r="E7" s="195"/>
      <c r="F7" s="197"/>
      <c r="G7" s="48" t="s">
        <v>12</v>
      </c>
      <c r="H7" s="49" t="s">
        <v>13</v>
      </c>
      <c r="I7" s="49" t="s">
        <v>4</v>
      </c>
      <c r="J7" s="49" t="s">
        <v>5</v>
      </c>
      <c r="K7" s="133" t="s">
        <v>6</v>
      </c>
      <c r="L7" s="133" t="s">
        <v>7</v>
      </c>
      <c r="M7" s="50" t="s">
        <v>8</v>
      </c>
      <c r="N7" s="169" t="s">
        <v>9</v>
      </c>
      <c r="O7" s="49" t="s">
        <v>10</v>
      </c>
      <c r="P7" s="49" t="s">
        <v>14</v>
      </c>
      <c r="Q7" s="49" t="s">
        <v>15</v>
      </c>
      <c r="R7" s="50" t="s">
        <v>11</v>
      </c>
      <c r="S7" s="187"/>
      <c r="T7" s="188"/>
      <c r="U7" s="189"/>
    </row>
    <row r="8" spans="1:21" ht="20.100000000000001" customHeight="1" x14ac:dyDescent="0.15">
      <c r="A8" s="134" t="s">
        <v>17</v>
      </c>
      <c r="B8" s="13" t="s">
        <v>25</v>
      </c>
      <c r="C8" s="13" t="s">
        <v>59</v>
      </c>
      <c r="D8" s="19"/>
      <c r="E8" s="19"/>
      <c r="F8" s="110"/>
      <c r="G8" s="22">
        <v>840</v>
      </c>
      <c r="H8" s="23">
        <v>840</v>
      </c>
      <c r="I8" s="23">
        <v>840</v>
      </c>
      <c r="J8" s="23">
        <v>840</v>
      </c>
      <c r="K8" s="128">
        <v>840</v>
      </c>
      <c r="L8" s="128">
        <v>840</v>
      </c>
      <c r="M8" s="24">
        <v>840</v>
      </c>
      <c r="N8" s="170">
        <v>840</v>
      </c>
      <c r="O8" s="23">
        <v>840</v>
      </c>
      <c r="P8" s="23">
        <v>840</v>
      </c>
      <c r="Q8" s="23">
        <v>840</v>
      </c>
      <c r="R8" s="24">
        <v>840</v>
      </c>
      <c r="S8" s="67" t="s">
        <v>66</v>
      </c>
      <c r="T8" s="53"/>
      <c r="U8" s="51"/>
    </row>
    <row r="9" spans="1:21" ht="20.100000000000001" customHeight="1" x14ac:dyDescent="0.15">
      <c r="A9" s="201" t="s">
        <v>18</v>
      </c>
      <c r="B9" s="204" t="s">
        <v>3</v>
      </c>
      <c r="C9" s="207" t="s">
        <v>60</v>
      </c>
      <c r="D9" s="8" t="s">
        <v>29</v>
      </c>
      <c r="E9" s="15" t="s">
        <v>40</v>
      </c>
      <c r="F9" s="62"/>
      <c r="G9" s="25">
        <v>0</v>
      </c>
      <c r="H9" s="26">
        <v>0</v>
      </c>
      <c r="I9" s="26">
        <v>0</v>
      </c>
      <c r="J9" s="26">
        <v>16700</v>
      </c>
      <c r="K9" s="129">
        <v>14600</v>
      </c>
      <c r="L9" s="129">
        <v>15600</v>
      </c>
      <c r="M9" s="27">
        <v>0</v>
      </c>
      <c r="N9" s="171">
        <v>0</v>
      </c>
      <c r="O9" s="26">
        <v>0</v>
      </c>
      <c r="P9" s="26">
        <v>0</v>
      </c>
      <c r="Q9" s="26">
        <v>0</v>
      </c>
      <c r="R9" s="27">
        <v>0</v>
      </c>
      <c r="S9" s="68" t="s">
        <v>66</v>
      </c>
      <c r="T9" s="54"/>
      <c r="U9" s="45"/>
    </row>
    <row r="10" spans="1:21" ht="20.100000000000001" customHeight="1" x14ac:dyDescent="0.15">
      <c r="A10" s="202"/>
      <c r="B10" s="205"/>
      <c r="C10" s="208"/>
      <c r="D10" s="9" t="s">
        <v>30</v>
      </c>
      <c r="E10" s="16" t="s">
        <v>1</v>
      </c>
      <c r="F10" s="63"/>
      <c r="G10" s="28">
        <v>0</v>
      </c>
      <c r="H10" s="29">
        <v>0</v>
      </c>
      <c r="I10" s="29">
        <v>0</v>
      </c>
      <c r="J10" s="29">
        <v>74300</v>
      </c>
      <c r="K10" s="130">
        <v>64200</v>
      </c>
      <c r="L10" s="130">
        <v>73700</v>
      </c>
      <c r="M10" s="30">
        <v>0</v>
      </c>
      <c r="N10" s="172">
        <v>0</v>
      </c>
      <c r="O10" s="29">
        <v>0</v>
      </c>
      <c r="P10" s="29">
        <v>0</v>
      </c>
      <c r="Q10" s="29">
        <v>0</v>
      </c>
      <c r="R10" s="30">
        <v>0</v>
      </c>
      <c r="S10" s="69" t="s">
        <v>66</v>
      </c>
      <c r="T10" s="55"/>
      <c r="U10" s="46"/>
    </row>
    <row r="11" spans="1:21" ht="20.100000000000001" customHeight="1" x14ac:dyDescent="0.15">
      <c r="A11" s="202"/>
      <c r="B11" s="205"/>
      <c r="C11" s="208"/>
      <c r="D11" s="9" t="s">
        <v>31</v>
      </c>
      <c r="E11" s="16" t="s">
        <v>16</v>
      </c>
      <c r="F11" s="63"/>
      <c r="G11" s="28">
        <v>62500</v>
      </c>
      <c r="H11" s="29">
        <v>70000</v>
      </c>
      <c r="I11" s="29">
        <v>96000</v>
      </c>
      <c r="J11" s="29">
        <v>0</v>
      </c>
      <c r="K11" s="130">
        <v>0</v>
      </c>
      <c r="L11" s="130">
        <v>0</v>
      </c>
      <c r="M11" s="30">
        <v>64400</v>
      </c>
      <c r="N11" s="172">
        <v>64000</v>
      </c>
      <c r="O11" s="29">
        <v>70500</v>
      </c>
      <c r="P11" s="29">
        <v>61900</v>
      </c>
      <c r="Q11" s="29">
        <v>60700</v>
      </c>
      <c r="R11" s="30">
        <v>70900</v>
      </c>
      <c r="S11" s="69" t="s">
        <v>66</v>
      </c>
      <c r="T11" s="55"/>
      <c r="U11" s="46"/>
    </row>
    <row r="12" spans="1:21" ht="20.100000000000001" customHeight="1" x14ac:dyDescent="0.15">
      <c r="A12" s="203"/>
      <c r="B12" s="206"/>
      <c r="C12" s="209"/>
      <c r="D12" s="10" t="s">
        <v>32</v>
      </c>
      <c r="E12" s="17" t="s">
        <v>2</v>
      </c>
      <c r="F12" s="64"/>
      <c r="G12" s="31">
        <v>55400</v>
      </c>
      <c r="H12" s="32">
        <v>85100</v>
      </c>
      <c r="I12" s="32">
        <v>71300</v>
      </c>
      <c r="J12" s="32">
        <v>74900</v>
      </c>
      <c r="K12" s="131">
        <v>61000</v>
      </c>
      <c r="L12" s="131">
        <v>77400</v>
      </c>
      <c r="M12" s="33">
        <v>61000</v>
      </c>
      <c r="N12" s="173">
        <v>55500</v>
      </c>
      <c r="O12" s="32">
        <v>60700</v>
      </c>
      <c r="P12" s="32">
        <v>75400</v>
      </c>
      <c r="Q12" s="32">
        <v>56300</v>
      </c>
      <c r="R12" s="33">
        <v>60800</v>
      </c>
      <c r="S12" s="70" t="s">
        <v>66</v>
      </c>
      <c r="T12" s="56"/>
      <c r="U12" s="47"/>
    </row>
    <row r="13" spans="1:21" ht="20.100000000000001" customHeight="1" thickBot="1" x14ac:dyDescent="0.2">
      <c r="A13" s="135" t="s">
        <v>19</v>
      </c>
      <c r="B13" s="7" t="s">
        <v>97</v>
      </c>
      <c r="C13" s="13"/>
      <c r="D13" s="19"/>
      <c r="E13" s="7"/>
      <c r="F13" s="110" t="s">
        <v>98</v>
      </c>
      <c r="G13" s="36">
        <v>0.88000000000000012</v>
      </c>
      <c r="H13" s="37">
        <v>0.87000000000000011</v>
      </c>
      <c r="I13" s="37">
        <v>0.8600000000000001</v>
      </c>
      <c r="J13" s="37">
        <v>0.8600000000000001</v>
      </c>
      <c r="K13" s="132">
        <v>0.8600000000000001</v>
      </c>
      <c r="L13" s="132">
        <v>0.8600000000000001</v>
      </c>
      <c r="M13" s="38">
        <v>0.87000000000000011</v>
      </c>
      <c r="N13" s="174">
        <v>0.87000000000000011</v>
      </c>
      <c r="O13" s="37">
        <v>0.87000000000000011</v>
      </c>
      <c r="P13" s="37">
        <v>0.87000000000000011</v>
      </c>
      <c r="Q13" s="37">
        <v>0.87000000000000011</v>
      </c>
      <c r="R13" s="38">
        <v>0.87000000000000011</v>
      </c>
      <c r="S13" s="71" t="s">
        <v>66</v>
      </c>
      <c r="T13" s="57"/>
      <c r="U13" s="58"/>
    </row>
    <row r="14" spans="1:21" ht="20.100000000000001" customHeight="1" x14ac:dyDescent="0.15">
      <c r="A14" s="135" t="s">
        <v>20</v>
      </c>
      <c r="B14" s="13" t="s">
        <v>61</v>
      </c>
      <c r="C14" s="13" t="s">
        <v>62</v>
      </c>
      <c r="D14" s="12"/>
      <c r="E14" s="19"/>
      <c r="F14" s="65" t="s">
        <v>51</v>
      </c>
      <c r="G14" s="39">
        <f>G8*$T14*G13</f>
        <v>0</v>
      </c>
      <c r="H14" s="40">
        <f t="shared" ref="H14:R14" si="0">H8*$T14*H13</f>
        <v>0</v>
      </c>
      <c r="I14" s="40">
        <f t="shared" si="0"/>
        <v>0</v>
      </c>
      <c r="J14" s="40">
        <f t="shared" si="0"/>
        <v>0</v>
      </c>
      <c r="K14" s="59">
        <f t="shared" si="0"/>
        <v>0</v>
      </c>
      <c r="L14" s="59">
        <f t="shared" si="0"/>
        <v>0</v>
      </c>
      <c r="M14" s="141">
        <f t="shared" si="0"/>
        <v>0</v>
      </c>
      <c r="N14" s="175">
        <f t="shared" si="0"/>
        <v>0</v>
      </c>
      <c r="O14" s="40">
        <f t="shared" si="0"/>
        <v>0</v>
      </c>
      <c r="P14" s="40">
        <f t="shared" si="0"/>
        <v>0</v>
      </c>
      <c r="Q14" s="40">
        <f t="shared" si="0"/>
        <v>0</v>
      </c>
      <c r="R14" s="59">
        <f t="shared" si="0"/>
        <v>0</v>
      </c>
      <c r="S14" s="107" t="s">
        <v>46</v>
      </c>
      <c r="T14" s="108">
        <v>0</v>
      </c>
      <c r="U14" s="109" t="s">
        <v>107</v>
      </c>
    </row>
    <row r="15" spans="1:21" ht="20.100000000000001" customHeight="1" x14ac:dyDescent="0.15">
      <c r="A15" s="190" t="s">
        <v>21</v>
      </c>
      <c r="B15" s="211" t="s">
        <v>27</v>
      </c>
      <c r="C15" s="207" t="s">
        <v>62</v>
      </c>
      <c r="D15" s="8" t="s">
        <v>42</v>
      </c>
      <c r="E15" s="15" t="s">
        <v>40</v>
      </c>
      <c r="F15" s="62" t="s">
        <v>48</v>
      </c>
      <c r="G15" s="42">
        <f>G9*$T15</f>
        <v>0</v>
      </c>
      <c r="H15" s="43">
        <f t="shared" ref="H15:R15" si="1">H9*$T15</f>
        <v>0</v>
      </c>
      <c r="I15" s="43">
        <f t="shared" si="1"/>
        <v>0</v>
      </c>
      <c r="J15" s="43">
        <f t="shared" si="1"/>
        <v>0</v>
      </c>
      <c r="K15" s="60">
        <f t="shared" si="1"/>
        <v>0</v>
      </c>
      <c r="L15" s="60">
        <f t="shared" si="1"/>
        <v>0</v>
      </c>
      <c r="M15" s="142">
        <f t="shared" si="1"/>
        <v>0</v>
      </c>
      <c r="N15" s="176">
        <f t="shared" si="1"/>
        <v>0</v>
      </c>
      <c r="O15" s="43">
        <f t="shared" si="1"/>
        <v>0</v>
      </c>
      <c r="P15" s="43">
        <f t="shared" si="1"/>
        <v>0</v>
      </c>
      <c r="Q15" s="43">
        <f t="shared" si="1"/>
        <v>0</v>
      </c>
      <c r="R15" s="60">
        <f t="shared" si="1"/>
        <v>0</v>
      </c>
      <c r="S15" s="81" t="s">
        <v>52</v>
      </c>
      <c r="T15" s="82">
        <v>0</v>
      </c>
      <c r="U15" s="83" t="s">
        <v>105</v>
      </c>
    </row>
    <row r="16" spans="1:21" ht="20.100000000000001" customHeight="1" x14ac:dyDescent="0.15">
      <c r="A16" s="210"/>
      <c r="B16" s="212"/>
      <c r="C16" s="208"/>
      <c r="D16" s="9" t="s">
        <v>43</v>
      </c>
      <c r="E16" s="16" t="s">
        <v>1</v>
      </c>
      <c r="F16" s="63" t="s">
        <v>49</v>
      </c>
      <c r="G16" s="34">
        <f t="shared" ref="G16:R16" si="2">G10*$T16</f>
        <v>0</v>
      </c>
      <c r="H16" s="35">
        <f t="shared" si="2"/>
        <v>0</v>
      </c>
      <c r="I16" s="35">
        <f t="shared" si="2"/>
        <v>0</v>
      </c>
      <c r="J16" s="35">
        <f t="shared" si="2"/>
        <v>0</v>
      </c>
      <c r="K16" s="61">
        <f t="shared" si="2"/>
        <v>0</v>
      </c>
      <c r="L16" s="61">
        <f t="shared" si="2"/>
        <v>0</v>
      </c>
      <c r="M16" s="143">
        <f t="shared" si="2"/>
        <v>0</v>
      </c>
      <c r="N16" s="177">
        <f t="shared" si="2"/>
        <v>0</v>
      </c>
      <c r="O16" s="35">
        <f t="shared" si="2"/>
        <v>0</v>
      </c>
      <c r="P16" s="35">
        <f t="shared" si="2"/>
        <v>0</v>
      </c>
      <c r="Q16" s="35">
        <f t="shared" si="2"/>
        <v>0</v>
      </c>
      <c r="R16" s="61">
        <f t="shared" si="2"/>
        <v>0</v>
      </c>
      <c r="S16" s="84" t="s">
        <v>53</v>
      </c>
      <c r="T16" s="85">
        <v>0</v>
      </c>
      <c r="U16" s="86" t="s">
        <v>105</v>
      </c>
    </row>
    <row r="17" spans="1:21" ht="20.100000000000001" customHeight="1" x14ac:dyDescent="0.15">
      <c r="A17" s="210"/>
      <c r="B17" s="212"/>
      <c r="C17" s="208"/>
      <c r="D17" s="9" t="s">
        <v>44</v>
      </c>
      <c r="E17" s="16" t="s">
        <v>16</v>
      </c>
      <c r="F17" s="63" t="s">
        <v>50</v>
      </c>
      <c r="G17" s="34">
        <f t="shared" ref="G17:R17" si="3">G11*$T17</f>
        <v>0</v>
      </c>
      <c r="H17" s="35">
        <f t="shared" si="3"/>
        <v>0</v>
      </c>
      <c r="I17" s="35">
        <f t="shared" si="3"/>
        <v>0</v>
      </c>
      <c r="J17" s="35">
        <f t="shared" si="3"/>
        <v>0</v>
      </c>
      <c r="K17" s="61">
        <f t="shared" si="3"/>
        <v>0</v>
      </c>
      <c r="L17" s="61">
        <f t="shared" si="3"/>
        <v>0</v>
      </c>
      <c r="M17" s="143">
        <f t="shared" si="3"/>
        <v>0</v>
      </c>
      <c r="N17" s="177">
        <f t="shared" si="3"/>
        <v>0</v>
      </c>
      <c r="O17" s="35">
        <f t="shared" si="3"/>
        <v>0</v>
      </c>
      <c r="P17" s="35">
        <f t="shared" si="3"/>
        <v>0</v>
      </c>
      <c r="Q17" s="35">
        <f t="shared" si="3"/>
        <v>0</v>
      </c>
      <c r="R17" s="61">
        <f t="shared" si="3"/>
        <v>0</v>
      </c>
      <c r="S17" s="84" t="s">
        <v>54</v>
      </c>
      <c r="T17" s="85">
        <v>0</v>
      </c>
      <c r="U17" s="86" t="s">
        <v>105</v>
      </c>
    </row>
    <row r="18" spans="1:21" ht="20.100000000000001" customHeight="1" thickBot="1" x14ac:dyDescent="0.2">
      <c r="A18" s="193"/>
      <c r="B18" s="213"/>
      <c r="C18" s="209"/>
      <c r="D18" s="10" t="s">
        <v>45</v>
      </c>
      <c r="E18" s="17" t="s">
        <v>2</v>
      </c>
      <c r="F18" s="66" t="s">
        <v>47</v>
      </c>
      <c r="G18" s="87">
        <f t="shared" ref="G18:R18" si="4">G12*$T18</f>
        <v>0</v>
      </c>
      <c r="H18" s="88">
        <f t="shared" si="4"/>
        <v>0</v>
      </c>
      <c r="I18" s="88">
        <f t="shared" si="4"/>
        <v>0</v>
      </c>
      <c r="J18" s="88">
        <f t="shared" si="4"/>
        <v>0</v>
      </c>
      <c r="K18" s="89">
        <f t="shared" si="4"/>
        <v>0</v>
      </c>
      <c r="L18" s="89">
        <f t="shared" si="4"/>
        <v>0</v>
      </c>
      <c r="M18" s="144">
        <f t="shared" si="4"/>
        <v>0</v>
      </c>
      <c r="N18" s="178">
        <f t="shared" si="4"/>
        <v>0</v>
      </c>
      <c r="O18" s="88">
        <f t="shared" si="4"/>
        <v>0</v>
      </c>
      <c r="P18" s="88">
        <f t="shared" si="4"/>
        <v>0</v>
      </c>
      <c r="Q18" s="88">
        <f t="shared" si="4"/>
        <v>0</v>
      </c>
      <c r="R18" s="89">
        <f t="shared" si="4"/>
        <v>0</v>
      </c>
      <c r="S18" s="90" t="s">
        <v>55</v>
      </c>
      <c r="T18" s="91">
        <v>0</v>
      </c>
      <c r="U18" s="92" t="s">
        <v>105</v>
      </c>
    </row>
    <row r="19" spans="1:21" ht="20.100000000000001" customHeight="1" x14ac:dyDescent="0.15">
      <c r="A19" s="190" t="s">
        <v>22</v>
      </c>
      <c r="B19" s="211" t="s">
        <v>63</v>
      </c>
      <c r="C19" s="207" t="s">
        <v>62</v>
      </c>
      <c r="D19" s="11" t="s">
        <v>33</v>
      </c>
      <c r="E19" s="18" t="s">
        <v>41</v>
      </c>
      <c r="F19" s="93" t="s">
        <v>69</v>
      </c>
      <c r="G19" s="94">
        <f>ROUNDDOWN(G8*T19,2)</f>
        <v>0</v>
      </c>
      <c r="H19" s="95">
        <f>ROUNDDOWN(H8*T19,2)</f>
        <v>0</v>
      </c>
      <c r="I19" s="95">
        <f>ROUNDDOWN(I8*T19,2)</f>
        <v>0</v>
      </c>
      <c r="J19" s="95">
        <f>ROUNDDOWN(J8*T19,2)</f>
        <v>0</v>
      </c>
      <c r="K19" s="96">
        <f>ROUNDDOWN(K8*T19,2)</f>
        <v>0</v>
      </c>
      <c r="L19" s="96">
        <f>ROUNDDOWN(L8*T19,2)</f>
        <v>0</v>
      </c>
      <c r="M19" s="145">
        <f>ROUNDDOWN(M8*T19,2)</f>
        <v>0</v>
      </c>
      <c r="N19" s="179">
        <f>ROUNDDOWN(N8*T19,2)</f>
        <v>0</v>
      </c>
      <c r="O19" s="95">
        <f>ROUNDDOWN(O8*T19,2)</f>
        <v>0</v>
      </c>
      <c r="P19" s="95">
        <f>ROUNDDOWN(P8*T19,2)</f>
        <v>0</v>
      </c>
      <c r="Q19" s="95">
        <f>ROUNDDOWN(Q8*T19,2)</f>
        <v>0</v>
      </c>
      <c r="R19" s="96">
        <f>ROUNDDOWN(R8*T19,2)</f>
        <v>0</v>
      </c>
      <c r="S19" s="97" t="s">
        <v>56</v>
      </c>
      <c r="T19" s="98">
        <v>0</v>
      </c>
      <c r="U19" s="99" t="s">
        <v>91</v>
      </c>
    </row>
    <row r="20" spans="1:21" ht="20.100000000000001" customHeight="1" thickBot="1" x14ac:dyDescent="0.2">
      <c r="A20" s="193"/>
      <c r="B20" s="213"/>
      <c r="C20" s="209"/>
      <c r="D20" s="44" t="s">
        <v>34</v>
      </c>
      <c r="E20" s="52" t="s">
        <v>58</v>
      </c>
      <c r="F20" s="100" t="s">
        <v>68</v>
      </c>
      <c r="G20" s="101">
        <f>ROUNDDOWN(SUM(G15:G18)*T20%,2)</f>
        <v>0</v>
      </c>
      <c r="H20" s="102">
        <f>ROUNDDOWN(SUM(H15:H18)*T20%,2)</f>
        <v>0</v>
      </c>
      <c r="I20" s="102">
        <f>ROUNDDOWN(SUM(I15:I18)*T20%,2)</f>
        <v>0</v>
      </c>
      <c r="J20" s="102">
        <f>ROUNDDOWN(SUM(J15:J18)*T20%,2)</f>
        <v>0</v>
      </c>
      <c r="K20" s="103">
        <f>ROUNDDOWN(SUM(K15:K18)*T20%,2)</f>
        <v>0</v>
      </c>
      <c r="L20" s="103">
        <f>ROUNDDOWN(SUM(L15:L18)*T20%,2)</f>
        <v>0</v>
      </c>
      <c r="M20" s="146">
        <f>ROUNDDOWN(SUM(M15:M18)*T20%,2)</f>
        <v>0</v>
      </c>
      <c r="N20" s="180">
        <f>ROUNDDOWN(SUM(N15:N18)*T20%,2)</f>
        <v>0</v>
      </c>
      <c r="O20" s="102">
        <f>ROUNDDOWN(SUM(O15:O18)*T20%,2)</f>
        <v>0</v>
      </c>
      <c r="P20" s="102">
        <f>ROUNDDOWN(SUM(P15:P18)*T20%,2)</f>
        <v>0</v>
      </c>
      <c r="Q20" s="102">
        <f>ROUNDDOWN(SUM(Q15:Q18)*T20%,2)</f>
        <v>0</v>
      </c>
      <c r="R20" s="103">
        <f>ROUNDDOWN(SUM(R15:R18)*T20%,2)</f>
        <v>0</v>
      </c>
      <c r="S20" s="104" t="s">
        <v>57</v>
      </c>
      <c r="T20" s="105">
        <v>0</v>
      </c>
      <c r="U20" s="106" t="s">
        <v>106</v>
      </c>
    </row>
    <row r="21" spans="1:21" ht="20.100000000000001" customHeight="1" x14ac:dyDescent="0.15">
      <c r="A21" s="190" t="s">
        <v>23</v>
      </c>
      <c r="B21" s="191" t="s">
        <v>26</v>
      </c>
      <c r="C21" s="191" t="s">
        <v>62</v>
      </c>
      <c r="D21" s="8"/>
      <c r="E21" s="116" t="s">
        <v>73</v>
      </c>
      <c r="F21" s="117" t="s">
        <v>99</v>
      </c>
      <c r="G21" s="118">
        <f>ROUNDDOWN(G14+SUM(G15:G18)-SUM(G19:G20),0)</f>
        <v>0</v>
      </c>
      <c r="H21" s="119">
        <f t="shared" ref="H21:R21" si="5">ROUNDDOWN(H14+SUM(H15:H18)-SUM(H19:H20),0)</f>
        <v>0</v>
      </c>
      <c r="I21" s="119">
        <f t="shared" si="5"/>
        <v>0</v>
      </c>
      <c r="J21" s="119">
        <f t="shared" si="5"/>
        <v>0</v>
      </c>
      <c r="K21" s="140">
        <f t="shared" si="5"/>
        <v>0</v>
      </c>
      <c r="L21" s="140">
        <f t="shared" si="5"/>
        <v>0</v>
      </c>
      <c r="M21" s="120">
        <f t="shared" si="5"/>
        <v>0</v>
      </c>
      <c r="N21" s="181">
        <f t="shared" si="5"/>
        <v>0</v>
      </c>
      <c r="O21" s="119">
        <f t="shared" si="5"/>
        <v>0</v>
      </c>
      <c r="P21" s="119">
        <f t="shared" si="5"/>
        <v>0</v>
      </c>
      <c r="Q21" s="119">
        <f t="shared" si="5"/>
        <v>0</v>
      </c>
      <c r="R21" s="120">
        <f t="shared" si="5"/>
        <v>0</v>
      </c>
      <c r="S21" s="121" t="s">
        <v>67</v>
      </c>
      <c r="T21" s="122"/>
      <c r="U21" s="123"/>
    </row>
    <row r="22" spans="1:21" ht="20.100000000000001" customHeight="1" x14ac:dyDescent="0.15">
      <c r="A22" s="193"/>
      <c r="B22" s="194"/>
      <c r="C22" s="194"/>
      <c r="D22" s="10"/>
      <c r="E22" s="124" t="s">
        <v>113</v>
      </c>
      <c r="F22" s="64"/>
      <c r="G22" s="125"/>
      <c r="H22" s="126"/>
      <c r="I22" s="126"/>
      <c r="J22" s="126"/>
      <c r="L22" s="126" t="s">
        <v>140</v>
      </c>
      <c r="M22" s="127">
        <f>SUM(G21:M21)</f>
        <v>0</v>
      </c>
      <c r="N22" s="126"/>
      <c r="O22" s="126"/>
      <c r="P22" s="126"/>
      <c r="Q22" s="126" t="s">
        <v>141</v>
      </c>
      <c r="R22" s="127">
        <f>SUM(N21:R21)</f>
        <v>0</v>
      </c>
      <c r="S22" s="70"/>
      <c r="T22" s="56"/>
      <c r="U22" s="47"/>
    </row>
    <row r="23" spans="1:21" ht="20.100000000000001" customHeight="1" x14ac:dyDescent="0.15">
      <c r="A23" s="135" t="s">
        <v>28</v>
      </c>
      <c r="B23" s="13" t="s">
        <v>64</v>
      </c>
      <c r="C23" s="13" t="s">
        <v>62</v>
      </c>
      <c r="D23" s="13"/>
      <c r="E23" s="13"/>
      <c r="F23" s="111" t="s">
        <v>114</v>
      </c>
      <c r="G23" s="112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4">
        <f>SUM(M22,R22)</f>
        <v>0</v>
      </c>
      <c r="S23" s="115"/>
      <c r="T23" s="53"/>
      <c r="U23" s="51"/>
    </row>
    <row r="24" spans="1:21" ht="9.9499999999999993" customHeight="1" x14ac:dyDescent="0.15">
      <c r="A24" s="41"/>
      <c r="B24" s="41"/>
      <c r="C24" s="41"/>
      <c r="D24" s="41"/>
      <c r="E24" s="41"/>
      <c r="F24" s="41"/>
      <c r="G24" s="4"/>
      <c r="L24" s="4"/>
    </row>
    <row r="25" spans="1:21" ht="20.100000000000001" customHeight="1" x14ac:dyDescent="0.15">
      <c r="A25" s="21">
        <v>2</v>
      </c>
      <c r="B25" s="14" t="s">
        <v>118</v>
      </c>
      <c r="C25" s="14"/>
      <c r="D25" s="138"/>
    </row>
    <row r="26" spans="1:21" ht="20.100000000000001" customHeight="1" x14ac:dyDescent="0.15">
      <c r="A26" s="1"/>
      <c r="B26" s="1" t="s">
        <v>122</v>
      </c>
      <c r="D26" s="138"/>
      <c r="N26" s="4" t="s">
        <v>36</v>
      </c>
      <c r="O26" s="5">
        <v>249</v>
      </c>
      <c r="P26" s="1" t="s">
        <v>35</v>
      </c>
      <c r="Q26" s="4" t="s">
        <v>37</v>
      </c>
      <c r="R26" s="2">
        <v>1000</v>
      </c>
      <c r="S26" s="1" t="s">
        <v>70</v>
      </c>
    </row>
    <row r="27" spans="1:21" ht="20.100000000000001" customHeight="1" x14ac:dyDescent="0.15">
      <c r="A27" s="190" t="s">
        <v>24</v>
      </c>
      <c r="B27" s="191"/>
      <c r="C27" s="191"/>
      <c r="D27" s="191"/>
      <c r="E27" s="192"/>
      <c r="F27" s="196" t="s">
        <v>65</v>
      </c>
      <c r="G27" s="198" t="s">
        <v>112</v>
      </c>
      <c r="H27" s="199"/>
      <c r="I27" s="199"/>
      <c r="J27" s="199"/>
      <c r="K27" s="199"/>
      <c r="L27" s="199"/>
      <c r="M27" s="199"/>
      <c r="N27" s="199"/>
      <c r="O27" s="199"/>
      <c r="P27" s="199"/>
      <c r="Q27" s="199"/>
      <c r="R27" s="200"/>
      <c r="S27" s="184" t="s">
        <v>71</v>
      </c>
      <c r="T27" s="185"/>
      <c r="U27" s="186"/>
    </row>
    <row r="28" spans="1:21" ht="20.100000000000001" customHeight="1" x14ac:dyDescent="0.15">
      <c r="A28" s="193"/>
      <c r="B28" s="194"/>
      <c r="C28" s="194"/>
      <c r="D28" s="194"/>
      <c r="E28" s="195"/>
      <c r="F28" s="197"/>
      <c r="G28" s="48" t="s">
        <v>12</v>
      </c>
      <c r="H28" s="49" t="s">
        <v>13</v>
      </c>
      <c r="I28" s="49" t="s">
        <v>4</v>
      </c>
      <c r="J28" s="49" t="s">
        <v>5</v>
      </c>
      <c r="K28" s="133" t="s">
        <v>6</v>
      </c>
      <c r="L28" s="133" t="s">
        <v>7</v>
      </c>
      <c r="M28" s="50" t="s">
        <v>8</v>
      </c>
      <c r="N28" s="169" t="s">
        <v>9</v>
      </c>
      <c r="O28" s="49" t="s">
        <v>10</v>
      </c>
      <c r="P28" s="49" t="s">
        <v>14</v>
      </c>
      <c r="Q28" s="49" t="s">
        <v>15</v>
      </c>
      <c r="R28" s="50" t="s">
        <v>11</v>
      </c>
      <c r="S28" s="187"/>
      <c r="T28" s="188"/>
      <c r="U28" s="189"/>
    </row>
    <row r="29" spans="1:21" ht="20.100000000000001" customHeight="1" x14ac:dyDescent="0.15">
      <c r="A29" s="137" t="s">
        <v>17</v>
      </c>
      <c r="B29" s="13" t="s">
        <v>25</v>
      </c>
      <c r="C29" s="13" t="s">
        <v>59</v>
      </c>
      <c r="D29" s="19"/>
      <c r="E29" s="19"/>
      <c r="F29" s="110"/>
      <c r="G29" s="22">
        <v>249</v>
      </c>
      <c r="H29" s="23">
        <v>249</v>
      </c>
      <c r="I29" s="23">
        <v>249</v>
      </c>
      <c r="J29" s="23">
        <v>249</v>
      </c>
      <c r="K29" s="128">
        <v>249</v>
      </c>
      <c r="L29" s="128">
        <v>249</v>
      </c>
      <c r="M29" s="24">
        <v>249</v>
      </c>
      <c r="N29" s="170">
        <v>249</v>
      </c>
      <c r="O29" s="23">
        <v>249</v>
      </c>
      <c r="P29" s="23">
        <v>249</v>
      </c>
      <c r="Q29" s="23">
        <v>249</v>
      </c>
      <c r="R29" s="24">
        <v>249</v>
      </c>
      <c r="S29" s="67" t="s">
        <v>66</v>
      </c>
      <c r="T29" s="53"/>
      <c r="U29" s="51"/>
    </row>
    <row r="30" spans="1:21" ht="20.100000000000001" customHeight="1" x14ac:dyDescent="0.15">
      <c r="A30" s="201" t="s">
        <v>18</v>
      </c>
      <c r="B30" s="204" t="s">
        <v>3</v>
      </c>
      <c r="C30" s="207" t="s">
        <v>60</v>
      </c>
      <c r="D30" s="8" t="s">
        <v>29</v>
      </c>
      <c r="E30" s="15" t="s">
        <v>40</v>
      </c>
      <c r="F30" s="62"/>
      <c r="G30" s="25">
        <v>0</v>
      </c>
      <c r="H30" s="26">
        <v>0</v>
      </c>
      <c r="I30" s="26">
        <v>0</v>
      </c>
      <c r="J30" s="26">
        <v>0</v>
      </c>
      <c r="K30" s="129">
        <v>0</v>
      </c>
      <c r="L30" s="129">
        <v>0</v>
      </c>
      <c r="M30" s="27">
        <v>0</v>
      </c>
      <c r="N30" s="171">
        <v>0</v>
      </c>
      <c r="O30" s="26">
        <v>0</v>
      </c>
      <c r="P30" s="26">
        <v>0</v>
      </c>
      <c r="Q30" s="26">
        <v>0</v>
      </c>
      <c r="R30" s="27">
        <v>0</v>
      </c>
      <c r="S30" s="68" t="s">
        <v>66</v>
      </c>
      <c r="T30" s="54"/>
      <c r="U30" s="45"/>
    </row>
    <row r="31" spans="1:21" ht="20.100000000000001" customHeight="1" x14ac:dyDescent="0.15">
      <c r="A31" s="202"/>
      <c r="B31" s="205"/>
      <c r="C31" s="208"/>
      <c r="D31" s="9" t="s">
        <v>30</v>
      </c>
      <c r="E31" s="16" t="s">
        <v>1</v>
      </c>
      <c r="F31" s="63"/>
      <c r="G31" s="28">
        <v>0</v>
      </c>
      <c r="H31" s="29">
        <v>0</v>
      </c>
      <c r="I31" s="29">
        <v>0</v>
      </c>
      <c r="J31" s="29">
        <v>131100</v>
      </c>
      <c r="K31" s="130">
        <v>128900</v>
      </c>
      <c r="L31" s="130">
        <v>127400</v>
      </c>
      <c r="M31" s="30">
        <v>0</v>
      </c>
      <c r="N31" s="172">
        <v>0</v>
      </c>
      <c r="O31" s="29">
        <v>0</v>
      </c>
      <c r="P31" s="29">
        <v>0</v>
      </c>
      <c r="Q31" s="29">
        <v>0</v>
      </c>
      <c r="R31" s="30">
        <v>0</v>
      </c>
      <c r="S31" s="69" t="s">
        <v>66</v>
      </c>
      <c r="T31" s="55"/>
      <c r="U31" s="46"/>
    </row>
    <row r="32" spans="1:21" ht="20.100000000000001" customHeight="1" x14ac:dyDescent="0.15">
      <c r="A32" s="202"/>
      <c r="B32" s="205"/>
      <c r="C32" s="208"/>
      <c r="D32" s="9" t="s">
        <v>31</v>
      </c>
      <c r="E32" s="16" t="s">
        <v>16</v>
      </c>
      <c r="F32" s="63"/>
      <c r="G32" s="28">
        <v>120400</v>
      </c>
      <c r="H32" s="29">
        <v>127400</v>
      </c>
      <c r="I32" s="29">
        <v>124900</v>
      </c>
      <c r="J32" s="29">
        <v>0</v>
      </c>
      <c r="K32" s="130">
        <v>0</v>
      </c>
      <c r="L32" s="130">
        <v>0</v>
      </c>
      <c r="M32" s="30">
        <v>124100</v>
      </c>
      <c r="N32" s="172">
        <v>123000</v>
      </c>
      <c r="O32" s="29">
        <v>134300</v>
      </c>
      <c r="P32" s="29">
        <v>135700</v>
      </c>
      <c r="Q32" s="29">
        <v>125600</v>
      </c>
      <c r="R32" s="30">
        <v>137200</v>
      </c>
      <c r="S32" s="69" t="s">
        <v>66</v>
      </c>
      <c r="T32" s="55"/>
      <c r="U32" s="46"/>
    </row>
    <row r="33" spans="1:21" ht="20.100000000000001" customHeight="1" x14ac:dyDescent="0.15">
      <c r="A33" s="203"/>
      <c r="B33" s="206"/>
      <c r="C33" s="209"/>
      <c r="D33" s="10" t="s">
        <v>32</v>
      </c>
      <c r="E33" s="17" t="s">
        <v>2</v>
      </c>
      <c r="F33" s="64"/>
      <c r="G33" s="31">
        <v>0</v>
      </c>
      <c r="H33" s="32">
        <v>0</v>
      </c>
      <c r="I33" s="32">
        <v>0</v>
      </c>
      <c r="J33" s="32">
        <v>0</v>
      </c>
      <c r="K33" s="131">
        <v>0</v>
      </c>
      <c r="L33" s="131">
        <v>0</v>
      </c>
      <c r="M33" s="33">
        <v>0</v>
      </c>
      <c r="N33" s="173">
        <v>0</v>
      </c>
      <c r="O33" s="32">
        <v>0</v>
      </c>
      <c r="P33" s="32">
        <v>0</v>
      </c>
      <c r="Q33" s="32">
        <v>0</v>
      </c>
      <c r="R33" s="33">
        <v>0</v>
      </c>
      <c r="S33" s="70" t="s">
        <v>66</v>
      </c>
      <c r="T33" s="56"/>
      <c r="U33" s="47"/>
    </row>
    <row r="34" spans="1:21" ht="20.100000000000001" customHeight="1" thickBot="1" x14ac:dyDescent="0.2">
      <c r="A34" s="139" t="s">
        <v>19</v>
      </c>
      <c r="B34" s="7" t="s">
        <v>97</v>
      </c>
      <c r="C34" s="13"/>
      <c r="D34" s="19"/>
      <c r="E34" s="7"/>
      <c r="F34" s="110" t="s">
        <v>98</v>
      </c>
      <c r="G34" s="36">
        <v>0.85000000000000009</v>
      </c>
      <c r="H34" s="37">
        <v>0.85000000000000009</v>
      </c>
      <c r="I34" s="37">
        <v>0.85000000000000009</v>
      </c>
      <c r="J34" s="37">
        <v>0.85000000000000009</v>
      </c>
      <c r="K34" s="132">
        <v>0.85000000000000009</v>
      </c>
      <c r="L34" s="132">
        <v>0.85000000000000009</v>
      </c>
      <c r="M34" s="38">
        <v>0.85000000000000009</v>
      </c>
      <c r="N34" s="174">
        <v>0.85000000000000009</v>
      </c>
      <c r="O34" s="37">
        <v>0.85000000000000009</v>
      </c>
      <c r="P34" s="37">
        <v>0.85000000000000009</v>
      </c>
      <c r="Q34" s="37">
        <v>0.85000000000000009</v>
      </c>
      <c r="R34" s="38">
        <v>0.85000000000000009</v>
      </c>
      <c r="S34" s="71" t="s">
        <v>66</v>
      </c>
      <c r="T34" s="57"/>
      <c r="U34" s="58"/>
    </row>
    <row r="35" spans="1:21" ht="20.100000000000001" customHeight="1" x14ac:dyDescent="0.15">
      <c r="A35" s="139" t="s">
        <v>20</v>
      </c>
      <c r="B35" s="13" t="s">
        <v>61</v>
      </c>
      <c r="C35" s="13" t="s">
        <v>62</v>
      </c>
      <c r="D35" s="12"/>
      <c r="E35" s="19"/>
      <c r="F35" s="65" t="s">
        <v>51</v>
      </c>
      <c r="G35" s="39">
        <f>G29*$T35*G34</f>
        <v>0</v>
      </c>
      <c r="H35" s="40">
        <f t="shared" ref="H35:R35" si="6">H29*$T35*H34</f>
        <v>0</v>
      </c>
      <c r="I35" s="40">
        <f t="shared" si="6"/>
        <v>0</v>
      </c>
      <c r="J35" s="40">
        <f t="shared" si="6"/>
        <v>0</v>
      </c>
      <c r="K35" s="59">
        <f t="shared" si="6"/>
        <v>0</v>
      </c>
      <c r="L35" s="59">
        <f t="shared" si="6"/>
        <v>0</v>
      </c>
      <c r="M35" s="141">
        <f t="shared" si="6"/>
        <v>0</v>
      </c>
      <c r="N35" s="175">
        <f t="shared" si="6"/>
        <v>0</v>
      </c>
      <c r="O35" s="40">
        <f t="shared" si="6"/>
        <v>0</v>
      </c>
      <c r="P35" s="40">
        <f t="shared" si="6"/>
        <v>0</v>
      </c>
      <c r="Q35" s="40">
        <f t="shared" si="6"/>
        <v>0</v>
      </c>
      <c r="R35" s="59">
        <f t="shared" si="6"/>
        <v>0</v>
      </c>
      <c r="S35" s="107" t="s">
        <v>46</v>
      </c>
      <c r="T35" s="108">
        <v>0</v>
      </c>
      <c r="U35" s="109" t="s">
        <v>107</v>
      </c>
    </row>
    <row r="36" spans="1:21" ht="20.100000000000001" customHeight="1" x14ac:dyDescent="0.15">
      <c r="A36" s="190" t="s">
        <v>21</v>
      </c>
      <c r="B36" s="211" t="s">
        <v>27</v>
      </c>
      <c r="C36" s="207" t="s">
        <v>62</v>
      </c>
      <c r="D36" s="8" t="s">
        <v>42</v>
      </c>
      <c r="E36" s="15" t="s">
        <v>40</v>
      </c>
      <c r="F36" s="62" t="s">
        <v>48</v>
      </c>
      <c r="G36" s="42">
        <f>G30*$T36</f>
        <v>0</v>
      </c>
      <c r="H36" s="43">
        <f t="shared" ref="H36:R36" si="7">H30*$T36</f>
        <v>0</v>
      </c>
      <c r="I36" s="43">
        <f t="shared" si="7"/>
        <v>0</v>
      </c>
      <c r="J36" s="43">
        <f t="shared" si="7"/>
        <v>0</v>
      </c>
      <c r="K36" s="60">
        <f t="shared" si="7"/>
        <v>0</v>
      </c>
      <c r="L36" s="60">
        <f t="shared" si="7"/>
        <v>0</v>
      </c>
      <c r="M36" s="142">
        <f t="shared" si="7"/>
        <v>0</v>
      </c>
      <c r="N36" s="176">
        <f t="shared" si="7"/>
        <v>0</v>
      </c>
      <c r="O36" s="43">
        <f t="shared" si="7"/>
        <v>0</v>
      </c>
      <c r="P36" s="43">
        <f t="shared" si="7"/>
        <v>0</v>
      </c>
      <c r="Q36" s="43">
        <f t="shared" si="7"/>
        <v>0</v>
      </c>
      <c r="R36" s="60">
        <f t="shared" si="7"/>
        <v>0</v>
      </c>
      <c r="S36" s="81" t="s">
        <v>52</v>
      </c>
      <c r="T36" s="82">
        <v>0</v>
      </c>
      <c r="U36" s="83" t="s">
        <v>105</v>
      </c>
    </row>
    <row r="37" spans="1:21" ht="20.100000000000001" customHeight="1" x14ac:dyDescent="0.15">
      <c r="A37" s="210"/>
      <c r="B37" s="212"/>
      <c r="C37" s="208"/>
      <c r="D37" s="9" t="s">
        <v>43</v>
      </c>
      <c r="E37" s="16" t="s">
        <v>1</v>
      </c>
      <c r="F37" s="63" t="s">
        <v>49</v>
      </c>
      <c r="G37" s="34">
        <f t="shared" ref="G37:R37" si="8">G31*$T37</f>
        <v>0</v>
      </c>
      <c r="H37" s="35">
        <f t="shared" si="8"/>
        <v>0</v>
      </c>
      <c r="I37" s="35">
        <f t="shared" si="8"/>
        <v>0</v>
      </c>
      <c r="J37" s="35">
        <f t="shared" si="8"/>
        <v>0</v>
      </c>
      <c r="K37" s="61">
        <f t="shared" si="8"/>
        <v>0</v>
      </c>
      <c r="L37" s="61">
        <f t="shared" si="8"/>
        <v>0</v>
      </c>
      <c r="M37" s="143">
        <f t="shared" si="8"/>
        <v>0</v>
      </c>
      <c r="N37" s="177">
        <f t="shared" si="8"/>
        <v>0</v>
      </c>
      <c r="O37" s="35">
        <f t="shared" si="8"/>
        <v>0</v>
      </c>
      <c r="P37" s="35">
        <f t="shared" si="8"/>
        <v>0</v>
      </c>
      <c r="Q37" s="35">
        <f t="shared" si="8"/>
        <v>0</v>
      </c>
      <c r="R37" s="61">
        <f t="shared" si="8"/>
        <v>0</v>
      </c>
      <c r="S37" s="84" t="s">
        <v>53</v>
      </c>
      <c r="T37" s="85">
        <v>0</v>
      </c>
      <c r="U37" s="86" t="s">
        <v>105</v>
      </c>
    </row>
    <row r="38" spans="1:21" ht="20.100000000000001" customHeight="1" x14ac:dyDescent="0.15">
      <c r="A38" s="210"/>
      <c r="B38" s="212"/>
      <c r="C38" s="208"/>
      <c r="D38" s="9" t="s">
        <v>44</v>
      </c>
      <c r="E38" s="16" t="s">
        <v>16</v>
      </c>
      <c r="F38" s="63" t="s">
        <v>50</v>
      </c>
      <c r="G38" s="34">
        <f t="shared" ref="G38:R38" si="9">G32*$T38</f>
        <v>0</v>
      </c>
      <c r="H38" s="35">
        <f t="shared" si="9"/>
        <v>0</v>
      </c>
      <c r="I38" s="35">
        <f t="shared" si="9"/>
        <v>0</v>
      </c>
      <c r="J38" s="35">
        <f t="shared" si="9"/>
        <v>0</v>
      </c>
      <c r="K38" s="61">
        <f t="shared" si="9"/>
        <v>0</v>
      </c>
      <c r="L38" s="61">
        <f t="shared" si="9"/>
        <v>0</v>
      </c>
      <c r="M38" s="143">
        <f t="shared" si="9"/>
        <v>0</v>
      </c>
      <c r="N38" s="177">
        <f t="shared" si="9"/>
        <v>0</v>
      </c>
      <c r="O38" s="35">
        <f t="shared" si="9"/>
        <v>0</v>
      </c>
      <c r="P38" s="35">
        <f t="shared" si="9"/>
        <v>0</v>
      </c>
      <c r="Q38" s="35">
        <f t="shared" si="9"/>
        <v>0</v>
      </c>
      <c r="R38" s="61">
        <f t="shared" si="9"/>
        <v>0</v>
      </c>
      <c r="S38" s="84" t="s">
        <v>54</v>
      </c>
      <c r="T38" s="85">
        <v>0</v>
      </c>
      <c r="U38" s="86" t="s">
        <v>105</v>
      </c>
    </row>
    <row r="39" spans="1:21" ht="20.100000000000001" customHeight="1" thickBot="1" x14ac:dyDescent="0.2">
      <c r="A39" s="193"/>
      <c r="B39" s="213"/>
      <c r="C39" s="209"/>
      <c r="D39" s="10" t="s">
        <v>45</v>
      </c>
      <c r="E39" s="17" t="s">
        <v>2</v>
      </c>
      <c r="F39" s="66" t="s">
        <v>47</v>
      </c>
      <c r="G39" s="87">
        <f t="shared" ref="G39:R39" si="10">G33*$T39</f>
        <v>0</v>
      </c>
      <c r="H39" s="88">
        <f t="shared" si="10"/>
        <v>0</v>
      </c>
      <c r="I39" s="88">
        <f t="shared" si="10"/>
        <v>0</v>
      </c>
      <c r="J39" s="88">
        <f t="shared" si="10"/>
        <v>0</v>
      </c>
      <c r="K39" s="89">
        <f t="shared" si="10"/>
        <v>0</v>
      </c>
      <c r="L39" s="89">
        <f t="shared" si="10"/>
        <v>0</v>
      </c>
      <c r="M39" s="144">
        <f t="shared" si="10"/>
        <v>0</v>
      </c>
      <c r="N39" s="178">
        <f t="shared" si="10"/>
        <v>0</v>
      </c>
      <c r="O39" s="88">
        <f t="shared" si="10"/>
        <v>0</v>
      </c>
      <c r="P39" s="88">
        <f t="shared" si="10"/>
        <v>0</v>
      </c>
      <c r="Q39" s="88">
        <f t="shared" si="10"/>
        <v>0</v>
      </c>
      <c r="R39" s="89">
        <f t="shared" si="10"/>
        <v>0</v>
      </c>
      <c r="S39" s="90" t="s">
        <v>55</v>
      </c>
      <c r="T39" s="91">
        <v>0</v>
      </c>
      <c r="U39" s="92" t="s">
        <v>105</v>
      </c>
    </row>
    <row r="40" spans="1:21" ht="20.100000000000001" customHeight="1" x14ac:dyDescent="0.15">
      <c r="A40" s="190" t="s">
        <v>22</v>
      </c>
      <c r="B40" s="211" t="s">
        <v>63</v>
      </c>
      <c r="C40" s="207" t="s">
        <v>62</v>
      </c>
      <c r="D40" s="11" t="s">
        <v>33</v>
      </c>
      <c r="E40" s="18" t="s">
        <v>41</v>
      </c>
      <c r="F40" s="93" t="s">
        <v>69</v>
      </c>
      <c r="G40" s="94">
        <f>ROUNDDOWN(G29*T40,2)</f>
        <v>0</v>
      </c>
      <c r="H40" s="95">
        <f>ROUNDDOWN(H29*T40,2)</f>
        <v>0</v>
      </c>
      <c r="I40" s="95">
        <f>ROUNDDOWN(I29*T40,2)</f>
        <v>0</v>
      </c>
      <c r="J40" s="95">
        <f>ROUNDDOWN(J29*T40,2)</f>
        <v>0</v>
      </c>
      <c r="K40" s="96">
        <f>ROUNDDOWN(K29*T40,2)</f>
        <v>0</v>
      </c>
      <c r="L40" s="96">
        <f>ROUNDDOWN(L29*T40,2)</f>
        <v>0</v>
      </c>
      <c r="M40" s="145">
        <f>ROUNDDOWN(M29*T40,2)</f>
        <v>0</v>
      </c>
      <c r="N40" s="179">
        <f>ROUNDDOWN(N29*T40,2)</f>
        <v>0</v>
      </c>
      <c r="O40" s="95">
        <f>ROUNDDOWN(O29*T40,2)</f>
        <v>0</v>
      </c>
      <c r="P40" s="95">
        <f>ROUNDDOWN(P29*T40,2)</f>
        <v>0</v>
      </c>
      <c r="Q40" s="95">
        <f>ROUNDDOWN(Q29*T40,2)</f>
        <v>0</v>
      </c>
      <c r="R40" s="96">
        <f>ROUNDDOWN(R29*T40,2)</f>
        <v>0</v>
      </c>
      <c r="S40" s="97" t="s">
        <v>56</v>
      </c>
      <c r="T40" s="98">
        <v>0</v>
      </c>
      <c r="U40" s="99" t="s">
        <v>91</v>
      </c>
    </row>
    <row r="41" spans="1:21" ht="20.100000000000001" customHeight="1" thickBot="1" x14ac:dyDescent="0.2">
      <c r="A41" s="193"/>
      <c r="B41" s="213"/>
      <c r="C41" s="209"/>
      <c r="D41" s="44" t="s">
        <v>34</v>
      </c>
      <c r="E41" s="52" t="s">
        <v>58</v>
      </c>
      <c r="F41" s="100" t="s">
        <v>68</v>
      </c>
      <c r="G41" s="101">
        <f>ROUNDDOWN(SUM(G36:G39)*T41%,2)</f>
        <v>0</v>
      </c>
      <c r="H41" s="102">
        <f>ROUNDDOWN(SUM(H36:H39)*T41%,2)</f>
        <v>0</v>
      </c>
      <c r="I41" s="102">
        <f>ROUNDDOWN(SUM(I36:I39)*T41%,2)</f>
        <v>0</v>
      </c>
      <c r="J41" s="102">
        <f>ROUNDDOWN(SUM(J36:J39)*T41%,2)</f>
        <v>0</v>
      </c>
      <c r="K41" s="103">
        <f>ROUNDDOWN(SUM(K36:K39)*T41%,2)</f>
        <v>0</v>
      </c>
      <c r="L41" s="103">
        <f>ROUNDDOWN(SUM(L36:L39)*T41%,2)</f>
        <v>0</v>
      </c>
      <c r="M41" s="146">
        <f>ROUNDDOWN(SUM(M36:M39)*T41%,2)</f>
        <v>0</v>
      </c>
      <c r="N41" s="180">
        <f>ROUNDDOWN(SUM(N36:N39)*T41%,2)</f>
        <v>0</v>
      </c>
      <c r="O41" s="102">
        <f>ROUNDDOWN(SUM(O36:O39)*T41%,2)</f>
        <v>0</v>
      </c>
      <c r="P41" s="102">
        <f>ROUNDDOWN(SUM(P36:P39)*T41%,2)</f>
        <v>0</v>
      </c>
      <c r="Q41" s="102">
        <f>ROUNDDOWN(SUM(Q36:Q39)*T41%,2)</f>
        <v>0</v>
      </c>
      <c r="R41" s="103">
        <f>ROUNDDOWN(SUM(R36:R39)*T41%,2)</f>
        <v>0</v>
      </c>
      <c r="S41" s="104" t="s">
        <v>57</v>
      </c>
      <c r="T41" s="105">
        <v>0</v>
      </c>
      <c r="U41" s="106" t="s">
        <v>106</v>
      </c>
    </row>
    <row r="42" spans="1:21" ht="20.100000000000001" customHeight="1" x14ac:dyDescent="0.15">
      <c r="A42" s="190" t="s">
        <v>23</v>
      </c>
      <c r="B42" s="191" t="s">
        <v>26</v>
      </c>
      <c r="C42" s="191" t="s">
        <v>62</v>
      </c>
      <c r="D42" s="8"/>
      <c r="E42" s="116" t="s">
        <v>73</v>
      </c>
      <c r="F42" s="117" t="s">
        <v>99</v>
      </c>
      <c r="G42" s="118">
        <f>ROUNDDOWN(G35+SUM(G36:G39)-SUM(G40:G41),0)</f>
        <v>0</v>
      </c>
      <c r="H42" s="119">
        <f t="shared" ref="H42:R42" si="11">ROUNDDOWN(H35+SUM(H36:H39)-SUM(H40:H41),0)</f>
        <v>0</v>
      </c>
      <c r="I42" s="119">
        <f t="shared" si="11"/>
        <v>0</v>
      </c>
      <c r="J42" s="119">
        <f t="shared" si="11"/>
        <v>0</v>
      </c>
      <c r="K42" s="140">
        <f t="shared" si="11"/>
        <v>0</v>
      </c>
      <c r="L42" s="140">
        <f t="shared" si="11"/>
        <v>0</v>
      </c>
      <c r="M42" s="120">
        <f t="shared" si="11"/>
        <v>0</v>
      </c>
      <c r="N42" s="181">
        <f t="shared" si="11"/>
        <v>0</v>
      </c>
      <c r="O42" s="119">
        <f t="shared" si="11"/>
        <v>0</v>
      </c>
      <c r="P42" s="119">
        <f t="shared" si="11"/>
        <v>0</v>
      </c>
      <c r="Q42" s="119">
        <f t="shared" si="11"/>
        <v>0</v>
      </c>
      <c r="R42" s="120">
        <f t="shared" si="11"/>
        <v>0</v>
      </c>
      <c r="S42" s="121" t="s">
        <v>67</v>
      </c>
      <c r="T42" s="122"/>
      <c r="U42" s="123"/>
    </row>
    <row r="43" spans="1:21" ht="20.100000000000001" customHeight="1" x14ac:dyDescent="0.15">
      <c r="A43" s="193"/>
      <c r="B43" s="194"/>
      <c r="C43" s="194"/>
      <c r="D43" s="10"/>
      <c r="E43" s="124" t="s">
        <v>113</v>
      </c>
      <c r="F43" s="64"/>
      <c r="G43" s="125"/>
      <c r="H43" s="126"/>
      <c r="I43" s="126"/>
      <c r="J43" s="126"/>
      <c r="L43" s="126" t="s">
        <v>140</v>
      </c>
      <c r="M43" s="127">
        <f>SUM(G42:M42)</f>
        <v>0</v>
      </c>
      <c r="N43" s="126"/>
      <c r="O43" s="126"/>
      <c r="P43" s="126"/>
      <c r="Q43" s="126" t="s">
        <v>141</v>
      </c>
      <c r="R43" s="127">
        <f>SUM(N42:R42)</f>
        <v>0</v>
      </c>
      <c r="S43" s="70"/>
      <c r="T43" s="56"/>
      <c r="U43" s="47"/>
    </row>
    <row r="44" spans="1:21" ht="20.100000000000001" customHeight="1" x14ac:dyDescent="0.15">
      <c r="A44" s="139" t="s">
        <v>28</v>
      </c>
      <c r="B44" s="13" t="s">
        <v>64</v>
      </c>
      <c r="C44" s="13" t="s">
        <v>62</v>
      </c>
      <c r="D44" s="13"/>
      <c r="E44" s="13"/>
      <c r="F44" s="111" t="s">
        <v>114</v>
      </c>
      <c r="G44" s="112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4">
        <f>SUM(M43,R43)</f>
        <v>0</v>
      </c>
      <c r="S44" s="115"/>
      <c r="T44" s="53"/>
      <c r="U44" s="51"/>
    </row>
    <row r="45" spans="1:21" s="79" customFormat="1" ht="9.9499999999999993" customHeight="1" x14ac:dyDescent="0.15">
      <c r="A45" s="73"/>
      <c r="B45" s="74"/>
      <c r="C45" s="74"/>
      <c r="D45" s="74"/>
      <c r="E45" s="74"/>
      <c r="F45" s="75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6"/>
      <c r="S45" s="77"/>
      <c r="T45" s="78"/>
      <c r="U45" s="78"/>
    </row>
    <row r="46" spans="1:21" ht="20.100000000000001" customHeight="1" x14ac:dyDescent="0.15">
      <c r="A46" s="21">
        <v>3</v>
      </c>
      <c r="B46" s="14" t="s">
        <v>119</v>
      </c>
      <c r="C46" s="14"/>
      <c r="D46" s="138"/>
    </row>
    <row r="47" spans="1:21" ht="20.100000000000001" customHeight="1" x14ac:dyDescent="0.15">
      <c r="A47" s="1"/>
      <c r="B47" s="1" t="s">
        <v>123</v>
      </c>
      <c r="D47" s="138"/>
      <c r="N47" s="4" t="s">
        <v>36</v>
      </c>
      <c r="O47" s="5">
        <v>1100</v>
      </c>
      <c r="P47" s="1" t="s">
        <v>35</v>
      </c>
      <c r="Q47" s="4" t="s">
        <v>37</v>
      </c>
      <c r="R47" s="2">
        <v>2372</v>
      </c>
      <c r="S47" s="1" t="s">
        <v>70</v>
      </c>
    </row>
    <row r="48" spans="1:21" ht="20.100000000000001" customHeight="1" x14ac:dyDescent="0.15">
      <c r="A48" s="190" t="s">
        <v>24</v>
      </c>
      <c r="B48" s="191"/>
      <c r="C48" s="191"/>
      <c r="D48" s="191"/>
      <c r="E48" s="192"/>
      <c r="F48" s="196" t="s">
        <v>65</v>
      </c>
      <c r="G48" s="198" t="s">
        <v>112</v>
      </c>
      <c r="H48" s="199"/>
      <c r="I48" s="199"/>
      <c r="J48" s="199"/>
      <c r="K48" s="199"/>
      <c r="L48" s="199"/>
      <c r="M48" s="199"/>
      <c r="N48" s="199"/>
      <c r="O48" s="199"/>
      <c r="P48" s="199"/>
      <c r="Q48" s="199"/>
      <c r="R48" s="200"/>
      <c r="S48" s="184" t="s">
        <v>71</v>
      </c>
      <c r="T48" s="185"/>
      <c r="U48" s="186"/>
    </row>
    <row r="49" spans="1:21" ht="20.100000000000001" customHeight="1" x14ac:dyDescent="0.15">
      <c r="A49" s="193"/>
      <c r="B49" s="194"/>
      <c r="C49" s="194"/>
      <c r="D49" s="194"/>
      <c r="E49" s="195"/>
      <c r="F49" s="197"/>
      <c r="G49" s="48" t="s">
        <v>12</v>
      </c>
      <c r="H49" s="49" t="s">
        <v>13</v>
      </c>
      <c r="I49" s="49" t="s">
        <v>4</v>
      </c>
      <c r="J49" s="49" t="s">
        <v>5</v>
      </c>
      <c r="K49" s="133" t="s">
        <v>6</v>
      </c>
      <c r="L49" s="133" t="s">
        <v>7</v>
      </c>
      <c r="M49" s="50" t="s">
        <v>8</v>
      </c>
      <c r="N49" s="169" t="s">
        <v>9</v>
      </c>
      <c r="O49" s="49" t="s">
        <v>10</v>
      </c>
      <c r="P49" s="49" t="s">
        <v>14</v>
      </c>
      <c r="Q49" s="49" t="s">
        <v>15</v>
      </c>
      <c r="R49" s="50" t="s">
        <v>11</v>
      </c>
      <c r="S49" s="187"/>
      <c r="T49" s="188"/>
      <c r="U49" s="189"/>
    </row>
    <row r="50" spans="1:21" ht="20.100000000000001" customHeight="1" x14ac:dyDescent="0.15">
      <c r="A50" s="137" t="s">
        <v>17</v>
      </c>
      <c r="B50" s="13" t="s">
        <v>25</v>
      </c>
      <c r="C50" s="13" t="s">
        <v>59</v>
      </c>
      <c r="D50" s="19"/>
      <c r="E50" s="19"/>
      <c r="F50" s="110"/>
      <c r="G50" s="22">
        <v>1100</v>
      </c>
      <c r="H50" s="23">
        <v>1100</v>
      </c>
      <c r="I50" s="23">
        <v>1100</v>
      </c>
      <c r="J50" s="23">
        <v>1100</v>
      </c>
      <c r="K50" s="128">
        <v>1100</v>
      </c>
      <c r="L50" s="128">
        <v>1100</v>
      </c>
      <c r="M50" s="24">
        <v>1100</v>
      </c>
      <c r="N50" s="170">
        <v>1100</v>
      </c>
      <c r="O50" s="23">
        <v>1100</v>
      </c>
      <c r="P50" s="23">
        <v>1100</v>
      </c>
      <c r="Q50" s="23">
        <v>1100</v>
      </c>
      <c r="R50" s="24">
        <v>1100</v>
      </c>
      <c r="S50" s="67" t="s">
        <v>66</v>
      </c>
      <c r="T50" s="53"/>
      <c r="U50" s="51"/>
    </row>
    <row r="51" spans="1:21" ht="20.100000000000001" customHeight="1" x14ac:dyDescent="0.15">
      <c r="A51" s="201" t="s">
        <v>18</v>
      </c>
      <c r="B51" s="204" t="s">
        <v>3</v>
      </c>
      <c r="C51" s="207" t="s">
        <v>60</v>
      </c>
      <c r="D51" s="8" t="s">
        <v>29</v>
      </c>
      <c r="E51" s="15" t="s">
        <v>40</v>
      </c>
      <c r="F51" s="62"/>
      <c r="G51" s="25">
        <v>0</v>
      </c>
      <c r="H51" s="26">
        <v>0</v>
      </c>
      <c r="I51" s="26">
        <v>0</v>
      </c>
      <c r="J51" s="26">
        <v>1800</v>
      </c>
      <c r="K51" s="129">
        <v>1600</v>
      </c>
      <c r="L51" s="129">
        <v>2600</v>
      </c>
      <c r="M51" s="27">
        <v>0</v>
      </c>
      <c r="N51" s="171">
        <v>0</v>
      </c>
      <c r="O51" s="26">
        <v>0</v>
      </c>
      <c r="P51" s="26">
        <v>0</v>
      </c>
      <c r="Q51" s="26">
        <v>0</v>
      </c>
      <c r="R51" s="27">
        <v>0</v>
      </c>
      <c r="S51" s="68" t="s">
        <v>66</v>
      </c>
      <c r="T51" s="54"/>
      <c r="U51" s="45"/>
    </row>
    <row r="52" spans="1:21" ht="20.100000000000001" customHeight="1" x14ac:dyDescent="0.15">
      <c r="A52" s="202"/>
      <c r="B52" s="205"/>
      <c r="C52" s="208"/>
      <c r="D52" s="9" t="s">
        <v>30</v>
      </c>
      <c r="E52" s="16" t="s">
        <v>1</v>
      </c>
      <c r="F52" s="63"/>
      <c r="G52" s="28">
        <v>0</v>
      </c>
      <c r="H52" s="29">
        <v>0</v>
      </c>
      <c r="I52" s="29">
        <v>0</v>
      </c>
      <c r="J52" s="29">
        <v>6300</v>
      </c>
      <c r="K52" s="130">
        <v>4900</v>
      </c>
      <c r="L52" s="130">
        <v>9700</v>
      </c>
      <c r="M52" s="30">
        <v>0</v>
      </c>
      <c r="N52" s="172">
        <v>0</v>
      </c>
      <c r="O52" s="29">
        <v>0</v>
      </c>
      <c r="P52" s="29">
        <v>0</v>
      </c>
      <c r="Q52" s="29">
        <v>0</v>
      </c>
      <c r="R52" s="30">
        <v>0</v>
      </c>
      <c r="S52" s="69" t="s">
        <v>66</v>
      </c>
      <c r="T52" s="55"/>
      <c r="U52" s="46"/>
    </row>
    <row r="53" spans="1:21" ht="20.100000000000001" customHeight="1" x14ac:dyDescent="0.15">
      <c r="A53" s="202"/>
      <c r="B53" s="205"/>
      <c r="C53" s="208"/>
      <c r="D53" s="9" t="s">
        <v>31</v>
      </c>
      <c r="E53" s="16" t="s">
        <v>16</v>
      </c>
      <c r="F53" s="63"/>
      <c r="G53" s="28">
        <v>5600</v>
      </c>
      <c r="H53" s="29">
        <v>5400</v>
      </c>
      <c r="I53" s="29">
        <v>8700</v>
      </c>
      <c r="J53" s="29">
        <v>0</v>
      </c>
      <c r="K53" s="130">
        <v>0</v>
      </c>
      <c r="L53" s="130">
        <v>0</v>
      </c>
      <c r="M53" s="30">
        <v>4700</v>
      </c>
      <c r="N53" s="172">
        <v>6000</v>
      </c>
      <c r="O53" s="29">
        <v>7100</v>
      </c>
      <c r="P53" s="29">
        <v>6700</v>
      </c>
      <c r="Q53" s="29">
        <v>6500</v>
      </c>
      <c r="R53" s="30">
        <v>8800</v>
      </c>
      <c r="S53" s="69" t="s">
        <v>66</v>
      </c>
      <c r="T53" s="55"/>
      <c r="U53" s="46"/>
    </row>
    <row r="54" spans="1:21" ht="20.100000000000001" customHeight="1" x14ac:dyDescent="0.15">
      <c r="A54" s="203"/>
      <c r="B54" s="206"/>
      <c r="C54" s="209"/>
      <c r="D54" s="10" t="s">
        <v>32</v>
      </c>
      <c r="E54" s="17" t="s">
        <v>2</v>
      </c>
      <c r="F54" s="64"/>
      <c r="G54" s="31">
        <v>5300</v>
      </c>
      <c r="H54" s="32">
        <v>8300</v>
      </c>
      <c r="I54" s="32">
        <v>6100</v>
      </c>
      <c r="J54" s="32">
        <v>5700</v>
      </c>
      <c r="K54" s="131">
        <v>4700</v>
      </c>
      <c r="L54" s="131">
        <v>8500</v>
      </c>
      <c r="M54" s="33">
        <v>5700</v>
      </c>
      <c r="N54" s="173">
        <v>5400</v>
      </c>
      <c r="O54" s="32">
        <v>6600</v>
      </c>
      <c r="P54" s="32">
        <v>9800</v>
      </c>
      <c r="Q54" s="32">
        <v>6700</v>
      </c>
      <c r="R54" s="33">
        <v>8200</v>
      </c>
      <c r="S54" s="70" t="s">
        <v>66</v>
      </c>
      <c r="T54" s="56"/>
      <c r="U54" s="47"/>
    </row>
    <row r="55" spans="1:21" ht="20.100000000000001" customHeight="1" thickBot="1" x14ac:dyDescent="0.2">
      <c r="A55" s="139" t="s">
        <v>19</v>
      </c>
      <c r="B55" s="7" t="s">
        <v>97</v>
      </c>
      <c r="C55" s="13"/>
      <c r="D55" s="19"/>
      <c r="E55" s="7"/>
      <c r="F55" s="110" t="s">
        <v>98</v>
      </c>
      <c r="G55" s="36">
        <v>0.85000000000000009</v>
      </c>
      <c r="H55" s="37">
        <v>0.85000000000000009</v>
      </c>
      <c r="I55" s="37">
        <v>0.8600000000000001</v>
      </c>
      <c r="J55" s="37">
        <v>0.8600000000000001</v>
      </c>
      <c r="K55" s="132">
        <v>0.85000000000000009</v>
      </c>
      <c r="L55" s="132">
        <v>0.87000000000000011</v>
      </c>
      <c r="M55" s="38">
        <v>0.85000000000000009</v>
      </c>
      <c r="N55" s="174">
        <v>0.85000000000000009</v>
      </c>
      <c r="O55" s="37">
        <v>0.85000000000000009</v>
      </c>
      <c r="P55" s="37">
        <v>0.8600000000000001</v>
      </c>
      <c r="Q55" s="37">
        <v>0.85000000000000009</v>
      </c>
      <c r="R55" s="38">
        <v>0.85000000000000009</v>
      </c>
      <c r="S55" s="71" t="s">
        <v>66</v>
      </c>
      <c r="T55" s="57"/>
      <c r="U55" s="58"/>
    </row>
    <row r="56" spans="1:21" ht="20.100000000000001" customHeight="1" x14ac:dyDescent="0.15">
      <c r="A56" s="139" t="s">
        <v>20</v>
      </c>
      <c r="B56" s="13" t="s">
        <v>61</v>
      </c>
      <c r="C56" s="13" t="s">
        <v>62</v>
      </c>
      <c r="D56" s="12"/>
      <c r="E56" s="19"/>
      <c r="F56" s="65" t="s">
        <v>51</v>
      </c>
      <c r="G56" s="39">
        <f>G50*$T56*G55</f>
        <v>0</v>
      </c>
      <c r="H56" s="40">
        <f t="shared" ref="H56:R56" si="12">H50*$T56*H55</f>
        <v>0</v>
      </c>
      <c r="I56" s="40">
        <f t="shared" si="12"/>
        <v>0</v>
      </c>
      <c r="J56" s="40">
        <f t="shared" si="12"/>
        <v>0</v>
      </c>
      <c r="K56" s="59">
        <f t="shared" si="12"/>
        <v>0</v>
      </c>
      <c r="L56" s="59">
        <f t="shared" si="12"/>
        <v>0</v>
      </c>
      <c r="M56" s="141">
        <f t="shared" si="12"/>
        <v>0</v>
      </c>
      <c r="N56" s="175">
        <f t="shared" si="12"/>
        <v>0</v>
      </c>
      <c r="O56" s="40">
        <f t="shared" si="12"/>
        <v>0</v>
      </c>
      <c r="P56" s="40">
        <f t="shared" si="12"/>
        <v>0</v>
      </c>
      <c r="Q56" s="40">
        <f t="shared" si="12"/>
        <v>0</v>
      </c>
      <c r="R56" s="59">
        <f t="shared" si="12"/>
        <v>0</v>
      </c>
      <c r="S56" s="107" t="s">
        <v>46</v>
      </c>
      <c r="T56" s="108">
        <v>0</v>
      </c>
      <c r="U56" s="109" t="s">
        <v>107</v>
      </c>
    </row>
    <row r="57" spans="1:21" ht="20.100000000000001" customHeight="1" x14ac:dyDescent="0.15">
      <c r="A57" s="190" t="s">
        <v>21</v>
      </c>
      <c r="B57" s="211" t="s">
        <v>27</v>
      </c>
      <c r="C57" s="207" t="s">
        <v>62</v>
      </c>
      <c r="D57" s="8" t="s">
        <v>42</v>
      </c>
      <c r="E57" s="15" t="s">
        <v>40</v>
      </c>
      <c r="F57" s="62" t="s">
        <v>48</v>
      </c>
      <c r="G57" s="42">
        <f>G51*$T57</f>
        <v>0</v>
      </c>
      <c r="H57" s="43">
        <f t="shared" ref="H57:R57" si="13">H51*$T57</f>
        <v>0</v>
      </c>
      <c r="I57" s="43">
        <f t="shared" si="13"/>
        <v>0</v>
      </c>
      <c r="J57" s="43">
        <f t="shared" si="13"/>
        <v>0</v>
      </c>
      <c r="K57" s="60">
        <f t="shared" si="13"/>
        <v>0</v>
      </c>
      <c r="L57" s="60">
        <f t="shared" si="13"/>
        <v>0</v>
      </c>
      <c r="M57" s="142">
        <f t="shared" si="13"/>
        <v>0</v>
      </c>
      <c r="N57" s="176">
        <f t="shared" si="13"/>
        <v>0</v>
      </c>
      <c r="O57" s="43">
        <f t="shared" si="13"/>
        <v>0</v>
      </c>
      <c r="P57" s="43">
        <f t="shared" si="13"/>
        <v>0</v>
      </c>
      <c r="Q57" s="43">
        <f t="shared" si="13"/>
        <v>0</v>
      </c>
      <c r="R57" s="60">
        <f t="shared" si="13"/>
        <v>0</v>
      </c>
      <c r="S57" s="81" t="s">
        <v>52</v>
      </c>
      <c r="T57" s="82">
        <v>0</v>
      </c>
      <c r="U57" s="83" t="s">
        <v>105</v>
      </c>
    </row>
    <row r="58" spans="1:21" ht="20.100000000000001" customHeight="1" x14ac:dyDescent="0.15">
      <c r="A58" s="210"/>
      <c r="B58" s="212"/>
      <c r="C58" s="208"/>
      <c r="D58" s="9" t="s">
        <v>43</v>
      </c>
      <c r="E58" s="16" t="s">
        <v>1</v>
      </c>
      <c r="F58" s="63" t="s">
        <v>49</v>
      </c>
      <c r="G58" s="34">
        <f t="shared" ref="G58:R58" si="14">G52*$T58</f>
        <v>0</v>
      </c>
      <c r="H58" s="35">
        <f t="shared" si="14"/>
        <v>0</v>
      </c>
      <c r="I58" s="35">
        <f t="shared" si="14"/>
        <v>0</v>
      </c>
      <c r="J58" s="35">
        <f t="shared" si="14"/>
        <v>0</v>
      </c>
      <c r="K58" s="61">
        <f t="shared" si="14"/>
        <v>0</v>
      </c>
      <c r="L58" s="61">
        <f t="shared" si="14"/>
        <v>0</v>
      </c>
      <c r="M58" s="143">
        <f t="shared" si="14"/>
        <v>0</v>
      </c>
      <c r="N58" s="177">
        <f t="shared" si="14"/>
        <v>0</v>
      </c>
      <c r="O58" s="35">
        <f t="shared" si="14"/>
        <v>0</v>
      </c>
      <c r="P58" s="35">
        <f t="shared" si="14"/>
        <v>0</v>
      </c>
      <c r="Q58" s="35">
        <f t="shared" si="14"/>
        <v>0</v>
      </c>
      <c r="R58" s="61">
        <f t="shared" si="14"/>
        <v>0</v>
      </c>
      <c r="S58" s="84" t="s">
        <v>53</v>
      </c>
      <c r="T58" s="85">
        <v>0</v>
      </c>
      <c r="U58" s="86" t="s">
        <v>105</v>
      </c>
    </row>
    <row r="59" spans="1:21" ht="20.100000000000001" customHeight="1" x14ac:dyDescent="0.15">
      <c r="A59" s="210"/>
      <c r="B59" s="212"/>
      <c r="C59" s="208"/>
      <c r="D59" s="9" t="s">
        <v>44</v>
      </c>
      <c r="E59" s="16" t="s">
        <v>16</v>
      </c>
      <c r="F59" s="63" t="s">
        <v>50</v>
      </c>
      <c r="G59" s="34">
        <f t="shared" ref="G59:R59" si="15">G53*$T59</f>
        <v>0</v>
      </c>
      <c r="H59" s="35">
        <f t="shared" si="15"/>
        <v>0</v>
      </c>
      <c r="I59" s="35">
        <f t="shared" si="15"/>
        <v>0</v>
      </c>
      <c r="J59" s="35">
        <f t="shared" si="15"/>
        <v>0</v>
      </c>
      <c r="K59" s="61">
        <f t="shared" si="15"/>
        <v>0</v>
      </c>
      <c r="L59" s="61">
        <f t="shared" si="15"/>
        <v>0</v>
      </c>
      <c r="M59" s="143">
        <f t="shared" si="15"/>
        <v>0</v>
      </c>
      <c r="N59" s="177">
        <f t="shared" si="15"/>
        <v>0</v>
      </c>
      <c r="O59" s="35">
        <f t="shared" si="15"/>
        <v>0</v>
      </c>
      <c r="P59" s="35">
        <f t="shared" si="15"/>
        <v>0</v>
      </c>
      <c r="Q59" s="35">
        <f t="shared" si="15"/>
        <v>0</v>
      </c>
      <c r="R59" s="61">
        <f t="shared" si="15"/>
        <v>0</v>
      </c>
      <c r="S59" s="84" t="s">
        <v>54</v>
      </c>
      <c r="T59" s="85">
        <v>0</v>
      </c>
      <c r="U59" s="86" t="s">
        <v>105</v>
      </c>
    </row>
    <row r="60" spans="1:21" ht="20.100000000000001" customHeight="1" thickBot="1" x14ac:dyDescent="0.2">
      <c r="A60" s="193"/>
      <c r="B60" s="213"/>
      <c r="C60" s="209"/>
      <c r="D60" s="10" t="s">
        <v>45</v>
      </c>
      <c r="E60" s="17" t="s">
        <v>2</v>
      </c>
      <c r="F60" s="66" t="s">
        <v>47</v>
      </c>
      <c r="G60" s="87">
        <f t="shared" ref="G60:R60" si="16">G54*$T60</f>
        <v>0</v>
      </c>
      <c r="H60" s="88">
        <f t="shared" si="16"/>
        <v>0</v>
      </c>
      <c r="I60" s="88">
        <f t="shared" si="16"/>
        <v>0</v>
      </c>
      <c r="J60" s="88">
        <f t="shared" si="16"/>
        <v>0</v>
      </c>
      <c r="K60" s="89">
        <f t="shared" si="16"/>
        <v>0</v>
      </c>
      <c r="L60" s="89">
        <f t="shared" si="16"/>
        <v>0</v>
      </c>
      <c r="M60" s="144">
        <f t="shared" si="16"/>
        <v>0</v>
      </c>
      <c r="N60" s="178">
        <f t="shared" si="16"/>
        <v>0</v>
      </c>
      <c r="O60" s="88">
        <f t="shared" si="16"/>
        <v>0</v>
      </c>
      <c r="P60" s="88">
        <f t="shared" si="16"/>
        <v>0</v>
      </c>
      <c r="Q60" s="88">
        <f t="shared" si="16"/>
        <v>0</v>
      </c>
      <c r="R60" s="89">
        <f t="shared" si="16"/>
        <v>0</v>
      </c>
      <c r="S60" s="90" t="s">
        <v>55</v>
      </c>
      <c r="T60" s="91">
        <v>0</v>
      </c>
      <c r="U60" s="92" t="s">
        <v>105</v>
      </c>
    </row>
    <row r="61" spans="1:21" ht="20.100000000000001" customHeight="1" x14ac:dyDescent="0.15">
      <c r="A61" s="190" t="s">
        <v>22</v>
      </c>
      <c r="B61" s="211" t="s">
        <v>63</v>
      </c>
      <c r="C61" s="207" t="s">
        <v>62</v>
      </c>
      <c r="D61" s="11" t="s">
        <v>33</v>
      </c>
      <c r="E61" s="18" t="s">
        <v>41</v>
      </c>
      <c r="F61" s="93" t="s">
        <v>69</v>
      </c>
      <c r="G61" s="94">
        <f>ROUNDDOWN(G50*T61,2)</f>
        <v>0</v>
      </c>
      <c r="H61" s="95">
        <f>ROUNDDOWN(H50*T61,2)</f>
        <v>0</v>
      </c>
      <c r="I61" s="95">
        <f>ROUNDDOWN(I50*T61,2)</f>
        <v>0</v>
      </c>
      <c r="J61" s="95">
        <f>ROUNDDOWN(J50*T61,2)</f>
        <v>0</v>
      </c>
      <c r="K61" s="96">
        <f>ROUNDDOWN(K50*T61,2)</f>
        <v>0</v>
      </c>
      <c r="L61" s="96">
        <f>ROUNDDOWN(L50*T61,2)</f>
        <v>0</v>
      </c>
      <c r="M61" s="145">
        <f>ROUNDDOWN(M50*T61,2)</f>
        <v>0</v>
      </c>
      <c r="N61" s="179">
        <f>ROUNDDOWN(N50*T61,2)</f>
        <v>0</v>
      </c>
      <c r="O61" s="95">
        <f>ROUNDDOWN(O50*T61,2)</f>
        <v>0</v>
      </c>
      <c r="P61" s="95">
        <f>ROUNDDOWN(P50*T61,2)</f>
        <v>0</v>
      </c>
      <c r="Q61" s="95">
        <f>ROUNDDOWN(Q50*T61,2)</f>
        <v>0</v>
      </c>
      <c r="R61" s="96">
        <f>ROUNDDOWN(R50*T61,2)</f>
        <v>0</v>
      </c>
      <c r="S61" s="97" t="s">
        <v>56</v>
      </c>
      <c r="T61" s="98">
        <v>0</v>
      </c>
      <c r="U61" s="99" t="s">
        <v>91</v>
      </c>
    </row>
    <row r="62" spans="1:21" ht="20.100000000000001" customHeight="1" thickBot="1" x14ac:dyDescent="0.2">
      <c r="A62" s="193"/>
      <c r="B62" s="213"/>
      <c r="C62" s="209"/>
      <c r="D62" s="44" t="s">
        <v>34</v>
      </c>
      <c r="E62" s="52" t="s">
        <v>58</v>
      </c>
      <c r="F62" s="100" t="s">
        <v>68</v>
      </c>
      <c r="G62" s="101">
        <f>ROUNDDOWN(SUM(G57:G60)*T62%,2)</f>
        <v>0</v>
      </c>
      <c r="H62" s="102">
        <f>ROUNDDOWN(SUM(H57:H60)*T62%,2)</f>
        <v>0</v>
      </c>
      <c r="I62" s="102">
        <f>ROUNDDOWN(SUM(I57:I60)*T62%,2)</f>
        <v>0</v>
      </c>
      <c r="J62" s="102">
        <f>ROUNDDOWN(SUM(J57:J60)*T62%,2)</f>
        <v>0</v>
      </c>
      <c r="K62" s="103">
        <f>ROUNDDOWN(SUM(K57:K60)*T62%,2)</f>
        <v>0</v>
      </c>
      <c r="L62" s="103">
        <f>ROUNDDOWN(SUM(L57:L60)*T62%,2)</f>
        <v>0</v>
      </c>
      <c r="M62" s="146">
        <f>ROUNDDOWN(SUM(M57:M60)*T62%,2)</f>
        <v>0</v>
      </c>
      <c r="N62" s="180">
        <f>ROUNDDOWN(SUM(N57:N60)*T62%,2)</f>
        <v>0</v>
      </c>
      <c r="O62" s="102">
        <f>ROUNDDOWN(SUM(O57:O60)*T62%,2)</f>
        <v>0</v>
      </c>
      <c r="P62" s="102">
        <f>ROUNDDOWN(SUM(P57:P60)*T62%,2)</f>
        <v>0</v>
      </c>
      <c r="Q62" s="102">
        <f>ROUNDDOWN(SUM(Q57:Q60)*T62%,2)</f>
        <v>0</v>
      </c>
      <c r="R62" s="103">
        <f>ROUNDDOWN(SUM(R57:R60)*T62%,2)</f>
        <v>0</v>
      </c>
      <c r="S62" s="104" t="s">
        <v>57</v>
      </c>
      <c r="T62" s="105">
        <v>0</v>
      </c>
      <c r="U62" s="106" t="s">
        <v>106</v>
      </c>
    </row>
    <row r="63" spans="1:21" ht="20.100000000000001" customHeight="1" x14ac:dyDescent="0.15">
      <c r="A63" s="190" t="s">
        <v>23</v>
      </c>
      <c r="B63" s="191" t="s">
        <v>26</v>
      </c>
      <c r="C63" s="191" t="s">
        <v>62</v>
      </c>
      <c r="D63" s="8"/>
      <c r="E63" s="116" t="s">
        <v>73</v>
      </c>
      <c r="F63" s="117" t="s">
        <v>99</v>
      </c>
      <c r="G63" s="118">
        <f>ROUNDDOWN(G56+SUM(G57:G60)-SUM(G61:G62),0)</f>
        <v>0</v>
      </c>
      <c r="H63" s="119">
        <f t="shared" ref="H63:R63" si="17">ROUNDDOWN(H56+SUM(H57:H60)-SUM(H61:H62),0)</f>
        <v>0</v>
      </c>
      <c r="I63" s="119">
        <f t="shared" si="17"/>
        <v>0</v>
      </c>
      <c r="J63" s="119">
        <f t="shared" si="17"/>
        <v>0</v>
      </c>
      <c r="K63" s="140">
        <f t="shared" si="17"/>
        <v>0</v>
      </c>
      <c r="L63" s="140">
        <f t="shared" si="17"/>
        <v>0</v>
      </c>
      <c r="M63" s="120">
        <f t="shared" si="17"/>
        <v>0</v>
      </c>
      <c r="N63" s="181">
        <f t="shared" si="17"/>
        <v>0</v>
      </c>
      <c r="O63" s="119">
        <f t="shared" si="17"/>
        <v>0</v>
      </c>
      <c r="P63" s="119">
        <f t="shared" si="17"/>
        <v>0</v>
      </c>
      <c r="Q63" s="119">
        <f t="shared" si="17"/>
        <v>0</v>
      </c>
      <c r="R63" s="120">
        <f t="shared" si="17"/>
        <v>0</v>
      </c>
      <c r="S63" s="121" t="s">
        <v>67</v>
      </c>
      <c r="T63" s="122"/>
      <c r="U63" s="123"/>
    </row>
    <row r="64" spans="1:21" ht="20.100000000000001" customHeight="1" x14ac:dyDescent="0.15">
      <c r="A64" s="193"/>
      <c r="B64" s="194"/>
      <c r="C64" s="194"/>
      <c r="D64" s="10"/>
      <c r="E64" s="124" t="s">
        <v>113</v>
      </c>
      <c r="F64" s="64"/>
      <c r="G64" s="125"/>
      <c r="H64" s="126"/>
      <c r="I64" s="126"/>
      <c r="J64" s="126"/>
      <c r="L64" s="126" t="s">
        <v>140</v>
      </c>
      <c r="M64" s="127">
        <f>SUM(G63:M63)</f>
        <v>0</v>
      </c>
      <c r="N64" s="126"/>
      <c r="O64" s="126"/>
      <c r="P64" s="126"/>
      <c r="Q64" s="126" t="s">
        <v>141</v>
      </c>
      <c r="R64" s="127">
        <f>SUM(N63:R63)</f>
        <v>0</v>
      </c>
      <c r="S64" s="70"/>
      <c r="T64" s="56"/>
      <c r="U64" s="47"/>
    </row>
    <row r="65" spans="1:21" ht="20.100000000000001" customHeight="1" x14ac:dyDescent="0.15">
      <c r="A65" s="139" t="s">
        <v>28</v>
      </c>
      <c r="B65" s="13" t="s">
        <v>64</v>
      </c>
      <c r="C65" s="13" t="s">
        <v>62</v>
      </c>
      <c r="D65" s="13"/>
      <c r="E65" s="13"/>
      <c r="F65" s="111" t="s">
        <v>114</v>
      </c>
      <c r="G65" s="112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4">
        <f>SUM(M64,R64)</f>
        <v>0</v>
      </c>
      <c r="S65" s="115"/>
      <c r="T65" s="53"/>
      <c r="U65" s="51"/>
    </row>
    <row r="66" spans="1:21" ht="9.9499999999999993" customHeight="1" x14ac:dyDescent="0.15">
      <c r="A66" s="41"/>
      <c r="B66" s="41"/>
      <c r="C66" s="41"/>
      <c r="D66" s="41"/>
      <c r="E66" s="41"/>
      <c r="F66" s="41"/>
      <c r="G66" s="4"/>
      <c r="L66" s="4"/>
    </row>
    <row r="67" spans="1:21" ht="20.100000000000001" customHeight="1" x14ac:dyDescent="0.15">
      <c r="A67" s="21">
        <v>4</v>
      </c>
      <c r="B67" s="14" t="s">
        <v>120</v>
      </c>
      <c r="C67" s="14"/>
      <c r="D67" s="138"/>
    </row>
    <row r="68" spans="1:21" ht="20.100000000000001" customHeight="1" x14ac:dyDescent="0.15">
      <c r="A68" s="1"/>
      <c r="B68" s="1" t="s">
        <v>124</v>
      </c>
      <c r="D68" s="138"/>
      <c r="N68" s="4" t="s">
        <v>36</v>
      </c>
      <c r="O68" s="5">
        <v>900</v>
      </c>
      <c r="P68" s="1" t="s">
        <v>35</v>
      </c>
      <c r="Q68" s="4" t="s">
        <v>37</v>
      </c>
      <c r="R68" s="2">
        <v>2375</v>
      </c>
      <c r="S68" s="1" t="s">
        <v>70</v>
      </c>
    </row>
    <row r="69" spans="1:21" ht="20.100000000000001" customHeight="1" x14ac:dyDescent="0.15">
      <c r="A69" s="190" t="s">
        <v>24</v>
      </c>
      <c r="B69" s="191"/>
      <c r="C69" s="191"/>
      <c r="D69" s="191"/>
      <c r="E69" s="192"/>
      <c r="F69" s="196" t="s">
        <v>65</v>
      </c>
      <c r="G69" s="198" t="s">
        <v>112</v>
      </c>
      <c r="H69" s="199"/>
      <c r="I69" s="199"/>
      <c r="J69" s="199"/>
      <c r="K69" s="199"/>
      <c r="L69" s="199"/>
      <c r="M69" s="199"/>
      <c r="N69" s="199"/>
      <c r="O69" s="199"/>
      <c r="P69" s="199"/>
      <c r="Q69" s="199"/>
      <c r="R69" s="200"/>
      <c r="S69" s="184" t="s">
        <v>71</v>
      </c>
      <c r="T69" s="185"/>
      <c r="U69" s="186"/>
    </row>
    <row r="70" spans="1:21" ht="20.100000000000001" customHeight="1" x14ac:dyDescent="0.15">
      <c r="A70" s="193"/>
      <c r="B70" s="194"/>
      <c r="C70" s="194"/>
      <c r="D70" s="194"/>
      <c r="E70" s="195"/>
      <c r="F70" s="197"/>
      <c r="G70" s="48" t="s">
        <v>12</v>
      </c>
      <c r="H70" s="49" t="s">
        <v>13</v>
      </c>
      <c r="I70" s="49" t="s">
        <v>4</v>
      </c>
      <c r="J70" s="49" t="s">
        <v>5</v>
      </c>
      <c r="K70" s="133" t="s">
        <v>6</v>
      </c>
      <c r="L70" s="133" t="s">
        <v>7</v>
      </c>
      <c r="M70" s="50" t="s">
        <v>8</v>
      </c>
      <c r="N70" s="169" t="s">
        <v>9</v>
      </c>
      <c r="O70" s="49" t="s">
        <v>10</v>
      </c>
      <c r="P70" s="49" t="s">
        <v>14</v>
      </c>
      <c r="Q70" s="49" t="s">
        <v>15</v>
      </c>
      <c r="R70" s="50" t="s">
        <v>11</v>
      </c>
      <c r="S70" s="187"/>
      <c r="T70" s="188"/>
      <c r="U70" s="189"/>
    </row>
    <row r="71" spans="1:21" ht="20.100000000000001" customHeight="1" x14ac:dyDescent="0.15">
      <c r="A71" s="137" t="s">
        <v>17</v>
      </c>
      <c r="B71" s="13" t="s">
        <v>25</v>
      </c>
      <c r="C71" s="13" t="s">
        <v>59</v>
      </c>
      <c r="D71" s="19"/>
      <c r="E71" s="19"/>
      <c r="F71" s="110"/>
      <c r="G71" s="22">
        <v>900</v>
      </c>
      <c r="H71" s="23">
        <v>900</v>
      </c>
      <c r="I71" s="23">
        <v>900</v>
      </c>
      <c r="J71" s="23">
        <v>900</v>
      </c>
      <c r="K71" s="128">
        <v>900</v>
      </c>
      <c r="L71" s="128">
        <v>900</v>
      </c>
      <c r="M71" s="24">
        <v>900</v>
      </c>
      <c r="N71" s="170">
        <v>900</v>
      </c>
      <c r="O71" s="23">
        <v>900</v>
      </c>
      <c r="P71" s="23">
        <v>900</v>
      </c>
      <c r="Q71" s="23">
        <v>900</v>
      </c>
      <c r="R71" s="24">
        <v>900</v>
      </c>
      <c r="S71" s="67" t="s">
        <v>66</v>
      </c>
      <c r="T71" s="53"/>
      <c r="U71" s="51"/>
    </row>
    <row r="72" spans="1:21" ht="20.100000000000001" customHeight="1" x14ac:dyDescent="0.15">
      <c r="A72" s="201" t="s">
        <v>18</v>
      </c>
      <c r="B72" s="204" t="s">
        <v>3</v>
      </c>
      <c r="C72" s="207" t="s">
        <v>60</v>
      </c>
      <c r="D72" s="8" t="s">
        <v>29</v>
      </c>
      <c r="E72" s="15" t="s">
        <v>40</v>
      </c>
      <c r="F72" s="62"/>
      <c r="G72" s="25">
        <v>0</v>
      </c>
      <c r="H72" s="26">
        <v>0</v>
      </c>
      <c r="I72" s="26">
        <v>0</v>
      </c>
      <c r="J72" s="26">
        <v>3500</v>
      </c>
      <c r="K72" s="129">
        <v>2600</v>
      </c>
      <c r="L72" s="129">
        <v>4800</v>
      </c>
      <c r="M72" s="27">
        <v>0</v>
      </c>
      <c r="N72" s="171">
        <v>0</v>
      </c>
      <c r="O72" s="26">
        <v>0</v>
      </c>
      <c r="P72" s="26">
        <v>0</v>
      </c>
      <c r="Q72" s="26">
        <v>0</v>
      </c>
      <c r="R72" s="27">
        <v>0</v>
      </c>
      <c r="S72" s="68" t="s">
        <v>66</v>
      </c>
      <c r="T72" s="54"/>
      <c r="U72" s="45"/>
    </row>
    <row r="73" spans="1:21" ht="20.100000000000001" customHeight="1" x14ac:dyDescent="0.15">
      <c r="A73" s="202"/>
      <c r="B73" s="205"/>
      <c r="C73" s="208"/>
      <c r="D73" s="9" t="s">
        <v>30</v>
      </c>
      <c r="E73" s="16" t="s">
        <v>1</v>
      </c>
      <c r="F73" s="63"/>
      <c r="G73" s="28">
        <v>0</v>
      </c>
      <c r="H73" s="29">
        <v>0</v>
      </c>
      <c r="I73" s="29">
        <v>0</v>
      </c>
      <c r="J73" s="29">
        <v>13900</v>
      </c>
      <c r="K73" s="130">
        <v>8400</v>
      </c>
      <c r="L73" s="130">
        <v>15700</v>
      </c>
      <c r="M73" s="30">
        <v>0</v>
      </c>
      <c r="N73" s="172">
        <v>0</v>
      </c>
      <c r="O73" s="29">
        <v>0</v>
      </c>
      <c r="P73" s="29">
        <v>0</v>
      </c>
      <c r="Q73" s="29">
        <v>0</v>
      </c>
      <c r="R73" s="30">
        <v>0</v>
      </c>
      <c r="S73" s="69" t="s">
        <v>66</v>
      </c>
      <c r="T73" s="55"/>
      <c r="U73" s="46"/>
    </row>
    <row r="74" spans="1:21" ht="20.100000000000001" customHeight="1" x14ac:dyDescent="0.15">
      <c r="A74" s="202"/>
      <c r="B74" s="205"/>
      <c r="C74" s="208"/>
      <c r="D74" s="9" t="s">
        <v>31</v>
      </c>
      <c r="E74" s="16" t="s">
        <v>16</v>
      </c>
      <c r="F74" s="63"/>
      <c r="G74" s="28">
        <v>7200</v>
      </c>
      <c r="H74" s="29">
        <v>9400</v>
      </c>
      <c r="I74" s="29">
        <v>14600</v>
      </c>
      <c r="J74" s="29">
        <v>0</v>
      </c>
      <c r="K74" s="130">
        <v>0</v>
      </c>
      <c r="L74" s="130">
        <v>0</v>
      </c>
      <c r="M74" s="30">
        <v>7100</v>
      </c>
      <c r="N74" s="172">
        <v>8200</v>
      </c>
      <c r="O74" s="29">
        <v>10100</v>
      </c>
      <c r="P74" s="29">
        <v>8000</v>
      </c>
      <c r="Q74" s="29">
        <v>7500</v>
      </c>
      <c r="R74" s="30">
        <v>11700</v>
      </c>
      <c r="S74" s="69" t="s">
        <v>66</v>
      </c>
      <c r="T74" s="55"/>
      <c r="U74" s="46"/>
    </row>
    <row r="75" spans="1:21" ht="20.100000000000001" customHeight="1" x14ac:dyDescent="0.15">
      <c r="A75" s="203"/>
      <c r="B75" s="206"/>
      <c r="C75" s="209"/>
      <c r="D75" s="10" t="s">
        <v>32</v>
      </c>
      <c r="E75" s="17" t="s">
        <v>2</v>
      </c>
      <c r="F75" s="64"/>
      <c r="G75" s="31">
        <v>8100</v>
      </c>
      <c r="H75" s="32">
        <v>15900</v>
      </c>
      <c r="I75" s="32">
        <v>13100</v>
      </c>
      <c r="J75" s="32">
        <v>12600</v>
      </c>
      <c r="K75" s="131">
        <v>11100</v>
      </c>
      <c r="L75" s="131">
        <v>17700</v>
      </c>
      <c r="M75" s="33">
        <v>9400</v>
      </c>
      <c r="N75" s="173">
        <v>8700</v>
      </c>
      <c r="O75" s="32">
        <v>11000</v>
      </c>
      <c r="P75" s="32">
        <v>14300</v>
      </c>
      <c r="Q75" s="32">
        <v>8700</v>
      </c>
      <c r="R75" s="33">
        <v>11500</v>
      </c>
      <c r="S75" s="70" t="s">
        <v>66</v>
      </c>
      <c r="T75" s="56"/>
      <c r="U75" s="47"/>
    </row>
    <row r="76" spans="1:21" ht="20.100000000000001" customHeight="1" thickBot="1" x14ac:dyDescent="0.2">
      <c r="A76" s="139" t="s">
        <v>19</v>
      </c>
      <c r="B76" s="7" t="s">
        <v>97</v>
      </c>
      <c r="C76" s="13"/>
      <c r="D76" s="19"/>
      <c r="E76" s="7"/>
      <c r="F76" s="110" t="s">
        <v>98</v>
      </c>
      <c r="G76" s="36">
        <v>0.85000000000000009</v>
      </c>
      <c r="H76" s="37">
        <v>0.8600000000000001</v>
      </c>
      <c r="I76" s="37">
        <v>0.87000000000000011</v>
      </c>
      <c r="J76" s="37">
        <v>0.87000000000000011</v>
      </c>
      <c r="K76" s="132">
        <v>0.8600000000000001</v>
      </c>
      <c r="L76" s="132">
        <v>0.87000000000000011</v>
      </c>
      <c r="M76" s="38">
        <v>0.85000000000000009</v>
      </c>
      <c r="N76" s="174">
        <v>0.8600000000000001</v>
      </c>
      <c r="O76" s="37">
        <v>0.8600000000000001</v>
      </c>
      <c r="P76" s="37">
        <v>0.8600000000000001</v>
      </c>
      <c r="Q76" s="37">
        <v>0.85000000000000009</v>
      </c>
      <c r="R76" s="38">
        <v>0.85000000000000009</v>
      </c>
      <c r="S76" s="71" t="s">
        <v>66</v>
      </c>
      <c r="T76" s="57"/>
      <c r="U76" s="58"/>
    </row>
    <row r="77" spans="1:21" ht="20.100000000000001" customHeight="1" x14ac:dyDescent="0.15">
      <c r="A77" s="139" t="s">
        <v>20</v>
      </c>
      <c r="B77" s="13" t="s">
        <v>61</v>
      </c>
      <c r="C77" s="13" t="s">
        <v>62</v>
      </c>
      <c r="D77" s="12"/>
      <c r="E77" s="19"/>
      <c r="F77" s="65" t="s">
        <v>51</v>
      </c>
      <c r="G77" s="39">
        <f>G71*$T77*G76</f>
        <v>0</v>
      </c>
      <c r="H77" s="40">
        <f t="shared" ref="H77:R77" si="18">H71*$T77*H76</f>
        <v>0</v>
      </c>
      <c r="I77" s="40">
        <f t="shared" si="18"/>
        <v>0</v>
      </c>
      <c r="J77" s="40">
        <f t="shared" si="18"/>
        <v>0</v>
      </c>
      <c r="K77" s="59">
        <f t="shared" si="18"/>
        <v>0</v>
      </c>
      <c r="L77" s="59">
        <f t="shared" si="18"/>
        <v>0</v>
      </c>
      <c r="M77" s="141">
        <f t="shared" si="18"/>
        <v>0</v>
      </c>
      <c r="N77" s="175">
        <f t="shared" si="18"/>
        <v>0</v>
      </c>
      <c r="O77" s="40">
        <f t="shared" si="18"/>
        <v>0</v>
      </c>
      <c r="P77" s="40">
        <f t="shared" si="18"/>
        <v>0</v>
      </c>
      <c r="Q77" s="40">
        <f t="shared" si="18"/>
        <v>0</v>
      </c>
      <c r="R77" s="59">
        <f t="shared" si="18"/>
        <v>0</v>
      </c>
      <c r="S77" s="107" t="s">
        <v>46</v>
      </c>
      <c r="T77" s="108">
        <v>0</v>
      </c>
      <c r="U77" s="109" t="s">
        <v>107</v>
      </c>
    </row>
    <row r="78" spans="1:21" ht="20.100000000000001" customHeight="1" x14ac:dyDescent="0.15">
      <c r="A78" s="190" t="s">
        <v>21</v>
      </c>
      <c r="B78" s="211" t="s">
        <v>27</v>
      </c>
      <c r="C78" s="207" t="s">
        <v>62</v>
      </c>
      <c r="D78" s="8" t="s">
        <v>42</v>
      </c>
      <c r="E78" s="15" t="s">
        <v>40</v>
      </c>
      <c r="F78" s="62" t="s">
        <v>48</v>
      </c>
      <c r="G78" s="42">
        <f>G72*$T78</f>
        <v>0</v>
      </c>
      <c r="H78" s="43">
        <f t="shared" ref="H78:R78" si="19">H72*$T78</f>
        <v>0</v>
      </c>
      <c r="I78" s="43">
        <f t="shared" si="19"/>
        <v>0</v>
      </c>
      <c r="J78" s="43">
        <f t="shared" si="19"/>
        <v>0</v>
      </c>
      <c r="K78" s="60">
        <f t="shared" si="19"/>
        <v>0</v>
      </c>
      <c r="L78" s="60">
        <f t="shared" si="19"/>
        <v>0</v>
      </c>
      <c r="M78" s="142">
        <f t="shared" si="19"/>
        <v>0</v>
      </c>
      <c r="N78" s="176">
        <f t="shared" si="19"/>
        <v>0</v>
      </c>
      <c r="O78" s="43">
        <f t="shared" si="19"/>
        <v>0</v>
      </c>
      <c r="P78" s="43">
        <f t="shared" si="19"/>
        <v>0</v>
      </c>
      <c r="Q78" s="43">
        <f t="shared" si="19"/>
        <v>0</v>
      </c>
      <c r="R78" s="60">
        <f t="shared" si="19"/>
        <v>0</v>
      </c>
      <c r="S78" s="81" t="s">
        <v>52</v>
      </c>
      <c r="T78" s="82">
        <v>0</v>
      </c>
      <c r="U78" s="83" t="s">
        <v>105</v>
      </c>
    </row>
    <row r="79" spans="1:21" ht="20.100000000000001" customHeight="1" x14ac:dyDescent="0.15">
      <c r="A79" s="210"/>
      <c r="B79" s="212"/>
      <c r="C79" s="208"/>
      <c r="D79" s="9" t="s">
        <v>43</v>
      </c>
      <c r="E79" s="16" t="s">
        <v>1</v>
      </c>
      <c r="F79" s="63" t="s">
        <v>49</v>
      </c>
      <c r="G79" s="34">
        <f t="shared" ref="G79:R79" si="20">G73*$T79</f>
        <v>0</v>
      </c>
      <c r="H79" s="35">
        <f t="shared" si="20"/>
        <v>0</v>
      </c>
      <c r="I79" s="35">
        <f t="shared" si="20"/>
        <v>0</v>
      </c>
      <c r="J79" s="35">
        <f t="shared" si="20"/>
        <v>0</v>
      </c>
      <c r="K79" s="61">
        <f t="shared" si="20"/>
        <v>0</v>
      </c>
      <c r="L79" s="61">
        <f t="shared" si="20"/>
        <v>0</v>
      </c>
      <c r="M79" s="143">
        <f t="shared" si="20"/>
        <v>0</v>
      </c>
      <c r="N79" s="177">
        <f t="shared" si="20"/>
        <v>0</v>
      </c>
      <c r="O79" s="35">
        <f t="shared" si="20"/>
        <v>0</v>
      </c>
      <c r="P79" s="35">
        <f t="shared" si="20"/>
        <v>0</v>
      </c>
      <c r="Q79" s="35">
        <f t="shared" si="20"/>
        <v>0</v>
      </c>
      <c r="R79" s="61">
        <f t="shared" si="20"/>
        <v>0</v>
      </c>
      <c r="S79" s="84" t="s">
        <v>53</v>
      </c>
      <c r="T79" s="85">
        <v>0</v>
      </c>
      <c r="U79" s="86" t="s">
        <v>105</v>
      </c>
    </row>
    <row r="80" spans="1:21" ht="20.100000000000001" customHeight="1" x14ac:dyDescent="0.15">
      <c r="A80" s="210"/>
      <c r="B80" s="212"/>
      <c r="C80" s="208"/>
      <c r="D80" s="9" t="s">
        <v>44</v>
      </c>
      <c r="E80" s="16" t="s">
        <v>16</v>
      </c>
      <c r="F80" s="63" t="s">
        <v>50</v>
      </c>
      <c r="G80" s="34">
        <f t="shared" ref="G80:R80" si="21">G74*$T80</f>
        <v>0</v>
      </c>
      <c r="H80" s="35">
        <f t="shared" si="21"/>
        <v>0</v>
      </c>
      <c r="I80" s="35">
        <f t="shared" si="21"/>
        <v>0</v>
      </c>
      <c r="J80" s="35">
        <f t="shared" si="21"/>
        <v>0</v>
      </c>
      <c r="K80" s="61">
        <f t="shared" si="21"/>
        <v>0</v>
      </c>
      <c r="L80" s="61">
        <f t="shared" si="21"/>
        <v>0</v>
      </c>
      <c r="M80" s="143">
        <f t="shared" si="21"/>
        <v>0</v>
      </c>
      <c r="N80" s="177">
        <f t="shared" si="21"/>
        <v>0</v>
      </c>
      <c r="O80" s="35">
        <f t="shared" si="21"/>
        <v>0</v>
      </c>
      <c r="P80" s="35">
        <f t="shared" si="21"/>
        <v>0</v>
      </c>
      <c r="Q80" s="35">
        <f t="shared" si="21"/>
        <v>0</v>
      </c>
      <c r="R80" s="61">
        <f t="shared" si="21"/>
        <v>0</v>
      </c>
      <c r="S80" s="84" t="s">
        <v>54</v>
      </c>
      <c r="T80" s="85">
        <v>0</v>
      </c>
      <c r="U80" s="86" t="s">
        <v>105</v>
      </c>
    </row>
    <row r="81" spans="1:21" ht="20.100000000000001" customHeight="1" thickBot="1" x14ac:dyDescent="0.2">
      <c r="A81" s="193"/>
      <c r="B81" s="213"/>
      <c r="C81" s="209"/>
      <c r="D81" s="10" t="s">
        <v>45</v>
      </c>
      <c r="E81" s="17" t="s">
        <v>2</v>
      </c>
      <c r="F81" s="66" t="s">
        <v>47</v>
      </c>
      <c r="G81" s="87">
        <f t="shared" ref="G81:R81" si="22">G75*$T81</f>
        <v>0</v>
      </c>
      <c r="H81" s="88">
        <f t="shared" si="22"/>
        <v>0</v>
      </c>
      <c r="I81" s="88">
        <f t="shared" si="22"/>
        <v>0</v>
      </c>
      <c r="J81" s="88">
        <f t="shared" si="22"/>
        <v>0</v>
      </c>
      <c r="K81" s="89">
        <f t="shared" si="22"/>
        <v>0</v>
      </c>
      <c r="L81" s="89">
        <f t="shared" si="22"/>
        <v>0</v>
      </c>
      <c r="M81" s="144">
        <f t="shared" si="22"/>
        <v>0</v>
      </c>
      <c r="N81" s="178">
        <f t="shared" si="22"/>
        <v>0</v>
      </c>
      <c r="O81" s="88">
        <f t="shared" si="22"/>
        <v>0</v>
      </c>
      <c r="P81" s="88">
        <f t="shared" si="22"/>
        <v>0</v>
      </c>
      <c r="Q81" s="88">
        <f t="shared" si="22"/>
        <v>0</v>
      </c>
      <c r="R81" s="89">
        <f t="shared" si="22"/>
        <v>0</v>
      </c>
      <c r="S81" s="90" t="s">
        <v>55</v>
      </c>
      <c r="T81" s="91">
        <v>0</v>
      </c>
      <c r="U81" s="92" t="s">
        <v>105</v>
      </c>
    </row>
    <row r="82" spans="1:21" ht="20.100000000000001" customHeight="1" x14ac:dyDescent="0.15">
      <c r="A82" s="190" t="s">
        <v>22</v>
      </c>
      <c r="B82" s="211" t="s">
        <v>63</v>
      </c>
      <c r="C82" s="207" t="s">
        <v>62</v>
      </c>
      <c r="D82" s="11" t="s">
        <v>33</v>
      </c>
      <c r="E82" s="18" t="s">
        <v>41</v>
      </c>
      <c r="F82" s="93" t="s">
        <v>69</v>
      </c>
      <c r="G82" s="94">
        <f>ROUNDDOWN(G71*T82,2)</f>
        <v>0</v>
      </c>
      <c r="H82" s="95">
        <f>ROUNDDOWN(H71*T82,2)</f>
        <v>0</v>
      </c>
      <c r="I82" s="95">
        <f>ROUNDDOWN(I71*T82,2)</f>
        <v>0</v>
      </c>
      <c r="J82" s="95">
        <f>ROUNDDOWN(J71*T82,2)</f>
        <v>0</v>
      </c>
      <c r="K82" s="96">
        <f>ROUNDDOWN(K71*T82,2)</f>
        <v>0</v>
      </c>
      <c r="L82" s="96">
        <f>ROUNDDOWN(L71*T82,2)</f>
        <v>0</v>
      </c>
      <c r="M82" s="145">
        <f>ROUNDDOWN(M71*T82,2)</f>
        <v>0</v>
      </c>
      <c r="N82" s="179">
        <f>ROUNDDOWN(N71*T82,2)</f>
        <v>0</v>
      </c>
      <c r="O82" s="95">
        <f>ROUNDDOWN(O71*T82,2)</f>
        <v>0</v>
      </c>
      <c r="P82" s="95">
        <f>ROUNDDOWN(P71*T82,2)</f>
        <v>0</v>
      </c>
      <c r="Q82" s="95">
        <f>ROUNDDOWN(Q71*T82,2)</f>
        <v>0</v>
      </c>
      <c r="R82" s="96">
        <f>ROUNDDOWN(R71*T82,2)</f>
        <v>0</v>
      </c>
      <c r="S82" s="97" t="s">
        <v>56</v>
      </c>
      <c r="T82" s="98">
        <v>0</v>
      </c>
      <c r="U82" s="99" t="s">
        <v>91</v>
      </c>
    </row>
    <row r="83" spans="1:21" ht="20.100000000000001" customHeight="1" thickBot="1" x14ac:dyDescent="0.2">
      <c r="A83" s="193"/>
      <c r="B83" s="213"/>
      <c r="C83" s="209"/>
      <c r="D83" s="44" t="s">
        <v>34</v>
      </c>
      <c r="E83" s="52" t="s">
        <v>58</v>
      </c>
      <c r="F83" s="100" t="s">
        <v>68</v>
      </c>
      <c r="G83" s="101">
        <f>ROUNDDOWN(SUM(G78:G81)*T83%,2)</f>
        <v>0</v>
      </c>
      <c r="H83" s="102">
        <f>ROUNDDOWN(SUM(H78:H81)*T83%,2)</f>
        <v>0</v>
      </c>
      <c r="I83" s="102">
        <f>ROUNDDOWN(SUM(I78:I81)*T83%,2)</f>
        <v>0</v>
      </c>
      <c r="J83" s="102">
        <f>ROUNDDOWN(SUM(J78:J81)*T83%,2)</f>
        <v>0</v>
      </c>
      <c r="K83" s="103">
        <f>ROUNDDOWN(SUM(K78:K81)*T83%,2)</f>
        <v>0</v>
      </c>
      <c r="L83" s="103">
        <f>ROUNDDOWN(SUM(L78:L81)*T83%,2)</f>
        <v>0</v>
      </c>
      <c r="M83" s="146">
        <f>ROUNDDOWN(SUM(M78:M81)*T83%,2)</f>
        <v>0</v>
      </c>
      <c r="N83" s="180">
        <f>ROUNDDOWN(SUM(N78:N81)*T83%,2)</f>
        <v>0</v>
      </c>
      <c r="O83" s="102">
        <f>ROUNDDOWN(SUM(O78:O81)*T83%,2)</f>
        <v>0</v>
      </c>
      <c r="P83" s="102">
        <f>ROUNDDOWN(SUM(P78:P81)*T83%,2)</f>
        <v>0</v>
      </c>
      <c r="Q83" s="102">
        <f>ROUNDDOWN(SUM(Q78:Q81)*T83%,2)</f>
        <v>0</v>
      </c>
      <c r="R83" s="103">
        <f>ROUNDDOWN(SUM(R78:R81)*T83%,2)</f>
        <v>0</v>
      </c>
      <c r="S83" s="104" t="s">
        <v>57</v>
      </c>
      <c r="T83" s="105">
        <v>0</v>
      </c>
      <c r="U83" s="106" t="s">
        <v>106</v>
      </c>
    </row>
    <row r="84" spans="1:21" ht="20.100000000000001" customHeight="1" x14ac:dyDescent="0.15">
      <c r="A84" s="190" t="s">
        <v>23</v>
      </c>
      <c r="B84" s="191" t="s">
        <v>26</v>
      </c>
      <c r="C84" s="191" t="s">
        <v>62</v>
      </c>
      <c r="D84" s="8"/>
      <c r="E84" s="116" t="s">
        <v>73</v>
      </c>
      <c r="F84" s="117" t="s">
        <v>99</v>
      </c>
      <c r="G84" s="118">
        <f>ROUNDDOWN(G77+SUM(G78:G81)-SUM(G82:G83),0)</f>
        <v>0</v>
      </c>
      <c r="H84" s="119">
        <f t="shared" ref="H84:R84" si="23">ROUNDDOWN(H77+SUM(H78:H81)-SUM(H82:H83),0)</f>
        <v>0</v>
      </c>
      <c r="I84" s="119">
        <f t="shared" si="23"/>
        <v>0</v>
      </c>
      <c r="J84" s="119">
        <f t="shared" si="23"/>
        <v>0</v>
      </c>
      <c r="K84" s="140">
        <f t="shared" si="23"/>
        <v>0</v>
      </c>
      <c r="L84" s="140">
        <f t="shared" si="23"/>
        <v>0</v>
      </c>
      <c r="M84" s="120">
        <f t="shared" si="23"/>
        <v>0</v>
      </c>
      <c r="N84" s="181">
        <f t="shared" si="23"/>
        <v>0</v>
      </c>
      <c r="O84" s="119">
        <f t="shared" si="23"/>
        <v>0</v>
      </c>
      <c r="P84" s="119">
        <f t="shared" si="23"/>
        <v>0</v>
      </c>
      <c r="Q84" s="119">
        <f t="shared" si="23"/>
        <v>0</v>
      </c>
      <c r="R84" s="120">
        <f t="shared" si="23"/>
        <v>0</v>
      </c>
      <c r="S84" s="121" t="s">
        <v>67</v>
      </c>
      <c r="T84" s="122"/>
      <c r="U84" s="123"/>
    </row>
    <row r="85" spans="1:21" ht="20.100000000000001" customHeight="1" x14ac:dyDescent="0.15">
      <c r="A85" s="193"/>
      <c r="B85" s="194"/>
      <c r="C85" s="194"/>
      <c r="D85" s="10"/>
      <c r="E85" s="124" t="s">
        <v>113</v>
      </c>
      <c r="F85" s="64"/>
      <c r="G85" s="125"/>
      <c r="H85" s="126"/>
      <c r="I85" s="126"/>
      <c r="J85" s="126"/>
      <c r="L85" s="126" t="s">
        <v>140</v>
      </c>
      <c r="M85" s="127">
        <f>SUM(G84:M84)</f>
        <v>0</v>
      </c>
      <c r="N85" s="126"/>
      <c r="O85" s="126"/>
      <c r="P85" s="126"/>
      <c r="Q85" s="126" t="s">
        <v>141</v>
      </c>
      <c r="R85" s="127">
        <f>SUM(N84:R84)</f>
        <v>0</v>
      </c>
      <c r="S85" s="70"/>
      <c r="T85" s="56"/>
      <c r="U85" s="47"/>
    </row>
    <row r="86" spans="1:21" ht="20.100000000000001" customHeight="1" x14ac:dyDescent="0.15">
      <c r="A86" s="139" t="s">
        <v>28</v>
      </c>
      <c r="B86" s="13" t="s">
        <v>64</v>
      </c>
      <c r="C86" s="13" t="s">
        <v>62</v>
      </c>
      <c r="D86" s="13"/>
      <c r="E86" s="13"/>
      <c r="F86" s="111" t="s">
        <v>114</v>
      </c>
      <c r="G86" s="112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4">
        <f>SUM(M85,R85)</f>
        <v>0</v>
      </c>
      <c r="S86" s="115"/>
      <c r="T86" s="53"/>
      <c r="U86" s="51"/>
    </row>
    <row r="87" spans="1:21" s="79" customFormat="1" ht="9.9499999999999993" customHeight="1" x14ac:dyDescent="0.15">
      <c r="A87" s="73"/>
      <c r="B87" s="74"/>
      <c r="C87" s="74"/>
      <c r="D87" s="74"/>
      <c r="E87" s="74"/>
      <c r="F87" s="75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6"/>
      <c r="S87" s="77"/>
      <c r="T87" s="78"/>
      <c r="U87" s="78"/>
    </row>
    <row r="88" spans="1:21" s="79" customFormat="1" ht="20.100000000000001" customHeight="1" thickBot="1" x14ac:dyDescent="0.2">
      <c r="A88" s="73"/>
      <c r="B88" s="74"/>
      <c r="C88" s="74"/>
      <c r="D88" s="74"/>
      <c r="E88" s="74"/>
      <c r="F88" s="75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6"/>
      <c r="S88" s="77"/>
      <c r="T88" s="78"/>
      <c r="U88" s="78"/>
    </row>
    <row r="89" spans="1:21" ht="20.100000000000001" customHeight="1" x14ac:dyDescent="0.15">
      <c r="A89" s="214" t="s">
        <v>163</v>
      </c>
      <c r="B89" s="214"/>
      <c r="C89" s="216">
        <f>SUMIF(F1:F87,"① + ②",R1:R87)</f>
        <v>0</v>
      </c>
      <c r="D89" s="217"/>
      <c r="E89" s="217"/>
      <c r="F89" s="182" t="s">
        <v>115</v>
      </c>
      <c r="H89" s="6" t="s">
        <v>143</v>
      </c>
      <c r="I89" s="6"/>
      <c r="J89" s="74"/>
      <c r="K89" s="74"/>
      <c r="L89" s="74"/>
      <c r="M89" s="75"/>
      <c r="N89" s="72"/>
      <c r="O89" s="72"/>
      <c r="P89" s="72"/>
    </row>
    <row r="90" spans="1:21" ht="20.100000000000001" customHeight="1" thickBot="1" x14ac:dyDescent="0.2">
      <c r="A90" s="215"/>
      <c r="B90" s="215"/>
      <c r="C90" s="218"/>
      <c r="D90" s="219"/>
      <c r="E90" s="219"/>
      <c r="F90" s="183"/>
      <c r="H90" s="80" t="s">
        <v>74</v>
      </c>
      <c r="I90" s="6" t="s">
        <v>144</v>
      </c>
      <c r="J90" s="6"/>
      <c r="K90" s="6"/>
      <c r="L90" s="6"/>
      <c r="M90" s="6"/>
      <c r="N90" s="6"/>
      <c r="O90" s="80" t="s">
        <v>103</v>
      </c>
      <c r="P90" s="6" t="s">
        <v>145</v>
      </c>
    </row>
    <row r="91" spans="1:21" ht="20.100000000000001" customHeight="1" x14ac:dyDescent="0.15">
      <c r="H91" s="80" t="s">
        <v>75</v>
      </c>
      <c r="I91" s="6" t="s">
        <v>146</v>
      </c>
      <c r="J91" s="6"/>
      <c r="K91" s="6"/>
      <c r="L91" s="6"/>
      <c r="M91" s="6"/>
      <c r="N91" s="6"/>
      <c r="O91" s="80" t="s">
        <v>104</v>
      </c>
      <c r="P91" s="6" t="s">
        <v>77</v>
      </c>
    </row>
    <row r="92" spans="1:21" ht="20.100000000000001" customHeight="1" x14ac:dyDescent="0.15">
      <c r="D92" s="4"/>
      <c r="E92" s="2"/>
      <c r="H92" s="80"/>
      <c r="I92" s="6" t="s">
        <v>147</v>
      </c>
      <c r="K92" s="138"/>
      <c r="L92" s="4"/>
      <c r="O92" s="80" t="s">
        <v>87</v>
      </c>
      <c r="P92" s="6" t="s">
        <v>78</v>
      </c>
    </row>
    <row r="93" spans="1:21" ht="20.100000000000001" customHeight="1" x14ac:dyDescent="0.15">
      <c r="D93" s="4"/>
      <c r="E93" s="1"/>
      <c r="H93" s="80" t="s">
        <v>76</v>
      </c>
      <c r="I93" s="6" t="s">
        <v>148</v>
      </c>
      <c r="K93" s="138"/>
      <c r="L93" s="4"/>
      <c r="O93" s="80" t="s">
        <v>149</v>
      </c>
      <c r="P93" s="6" t="s">
        <v>80</v>
      </c>
      <c r="S93" s="6"/>
      <c r="U93" s="6"/>
    </row>
    <row r="94" spans="1:21" ht="20.100000000000001" customHeight="1" x14ac:dyDescent="0.15">
      <c r="D94" s="4"/>
      <c r="E94" s="2"/>
      <c r="H94" s="80"/>
      <c r="I94" s="6" t="s">
        <v>150</v>
      </c>
      <c r="K94" s="138"/>
      <c r="L94" s="4"/>
      <c r="O94" s="80"/>
      <c r="P94" s="1" t="s">
        <v>81</v>
      </c>
    </row>
    <row r="95" spans="1:21" ht="20.100000000000001" customHeight="1" x14ac:dyDescent="0.15">
      <c r="D95" s="4"/>
      <c r="E95" s="1"/>
      <c r="H95" s="80" t="s">
        <v>151</v>
      </c>
      <c r="I95" s="6" t="s">
        <v>152</v>
      </c>
      <c r="J95" s="6"/>
      <c r="K95" s="6"/>
      <c r="L95" s="6"/>
      <c r="M95" s="6"/>
      <c r="N95" s="6"/>
      <c r="O95" s="80" t="s">
        <v>153</v>
      </c>
      <c r="P95" s="6" t="s">
        <v>82</v>
      </c>
    </row>
    <row r="96" spans="1:21" ht="19.5" customHeight="1" x14ac:dyDescent="0.15">
      <c r="H96" s="80" t="s">
        <v>154</v>
      </c>
      <c r="I96" s="6" t="s">
        <v>155</v>
      </c>
      <c r="J96" s="6"/>
      <c r="K96" s="6"/>
      <c r="L96" s="6"/>
      <c r="M96" s="6"/>
      <c r="N96" s="6"/>
      <c r="P96" s="1" t="s">
        <v>83</v>
      </c>
    </row>
    <row r="97" spans="1:16" ht="20.100000000000001" customHeight="1" x14ac:dyDescent="0.15">
      <c r="H97" s="80"/>
      <c r="I97" s="6" t="s">
        <v>156</v>
      </c>
      <c r="J97" s="6"/>
      <c r="K97" s="6"/>
      <c r="L97" s="6"/>
      <c r="M97" s="6"/>
      <c r="N97" s="6"/>
      <c r="O97" s="80" t="s">
        <v>157</v>
      </c>
      <c r="P97" s="6" t="s">
        <v>79</v>
      </c>
    </row>
    <row r="98" spans="1:16" ht="20.100000000000001" customHeight="1" x14ac:dyDescent="0.15">
      <c r="H98" s="80" t="s">
        <v>100</v>
      </c>
      <c r="I98" s="6" t="s">
        <v>158</v>
      </c>
      <c r="J98" s="6"/>
      <c r="K98" s="6"/>
      <c r="L98" s="6"/>
      <c r="M98" s="6"/>
      <c r="N98" s="6"/>
      <c r="O98" s="80" t="s">
        <v>159</v>
      </c>
      <c r="P98" s="1" t="s">
        <v>84</v>
      </c>
    </row>
    <row r="99" spans="1:16" ht="20.100000000000001" customHeight="1" x14ac:dyDescent="0.15">
      <c r="A99" s="80"/>
      <c r="B99" s="6"/>
      <c r="C99" s="6"/>
      <c r="D99" s="6"/>
      <c r="E99" s="6"/>
      <c r="F99" s="6"/>
      <c r="G99" s="6"/>
      <c r="H99" s="80"/>
      <c r="I99" s="6" t="s">
        <v>160</v>
      </c>
      <c r="J99" s="6"/>
      <c r="K99" s="6"/>
      <c r="L99" s="6"/>
      <c r="M99" s="6"/>
      <c r="N99" s="6"/>
      <c r="O99" s="6"/>
      <c r="P99" s="6" t="s">
        <v>85</v>
      </c>
    </row>
    <row r="100" spans="1:16" ht="20.100000000000001" customHeight="1" x14ac:dyDescent="0.15">
      <c r="A100" s="80"/>
      <c r="B100" s="6"/>
      <c r="D100" s="138"/>
      <c r="H100" s="80" t="s">
        <v>101</v>
      </c>
      <c r="I100" s="6" t="s">
        <v>161</v>
      </c>
      <c r="O100" s="6"/>
      <c r="P100" s="1" t="s">
        <v>86</v>
      </c>
    </row>
    <row r="101" spans="1:16" ht="20.100000000000001" customHeight="1" x14ac:dyDescent="0.15">
      <c r="A101" s="80"/>
      <c r="B101" s="6"/>
      <c r="D101" s="138"/>
      <c r="H101" s="80" t="s">
        <v>102</v>
      </c>
      <c r="I101" s="6" t="s">
        <v>162</v>
      </c>
    </row>
    <row r="102" spans="1:16" ht="20.100000000000001" customHeight="1" x14ac:dyDescent="0.15">
      <c r="A102" s="80"/>
      <c r="D102" s="138"/>
    </row>
  </sheetData>
  <mergeCells count="67">
    <mergeCell ref="A84:A85"/>
    <mergeCell ref="B84:B85"/>
    <mergeCell ref="C84:C85"/>
    <mergeCell ref="A89:B90"/>
    <mergeCell ref="C89:E90"/>
    <mergeCell ref="A63:A64"/>
    <mergeCell ref="B63:B64"/>
    <mergeCell ref="C63:C64"/>
    <mergeCell ref="A82:A83"/>
    <mergeCell ref="B82:B83"/>
    <mergeCell ref="C82:C83"/>
    <mergeCell ref="A57:A60"/>
    <mergeCell ref="B57:B60"/>
    <mergeCell ref="C57:C60"/>
    <mergeCell ref="A61:A62"/>
    <mergeCell ref="B61:B62"/>
    <mergeCell ref="C61:C62"/>
    <mergeCell ref="A36:A39"/>
    <mergeCell ref="B36:B39"/>
    <mergeCell ref="C36:C39"/>
    <mergeCell ref="A40:A41"/>
    <mergeCell ref="B40:B41"/>
    <mergeCell ref="C40:C41"/>
    <mergeCell ref="S48:U49"/>
    <mergeCell ref="A51:A54"/>
    <mergeCell ref="B51:B54"/>
    <mergeCell ref="C51:C54"/>
    <mergeCell ref="A42:A43"/>
    <mergeCell ref="B42:B43"/>
    <mergeCell ref="C42:C43"/>
    <mergeCell ref="A48:E49"/>
    <mergeCell ref="F48:F49"/>
    <mergeCell ref="G48:R48"/>
    <mergeCell ref="A19:A20"/>
    <mergeCell ref="B19:B20"/>
    <mergeCell ref="C19:C20"/>
    <mergeCell ref="A21:A22"/>
    <mergeCell ref="B21:B22"/>
    <mergeCell ref="C21:C22"/>
    <mergeCell ref="G27:R27"/>
    <mergeCell ref="S27:U28"/>
    <mergeCell ref="A30:A33"/>
    <mergeCell ref="B30:B33"/>
    <mergeCell ref="C30:C33"/>
    <mergeCell ref="A27:E28"/>
    <mergeCell ref="F27:F28"/>
    <mergeCell ref="B15:B18"/>
    <mergeCell ref="C15:C18"/>
    <mergeCell ref="A6:E7"/>
    <mergeCell ref="F6:F7"/>
    <mergeCell ref="G6:R6"/>
    <mergeCell ref="F89:F90"/>
    <mergeCell ref="S6:U7"/>
    <mergeCell ref="A69:E70"/>
    <mergeCell ref="F69:F70"/>
    <mergeCell ref="G69:R69"/>
    <mergeCell ref="S69:U70"/>
    <mergeCell ref="A72:A75"/>
    <mergeCell ref="B72:B75"/>
    <mergeCell ref="C72:C75"/>
    <mergeCell ref="A78:A81"/>
    <mergeCell ref="B78:B81"/>
    <mergeCell ref="C78:C81"/>
    <mergeCell ref="A9:A12"/>
    <mergeCell ref="B9:B12"/>
    <mergeCell ref="C9:C12"/>
    <mergeCell ref="A15:A18"/>
  </mergeCells>
  <phoneticPr fontId="3"/>
  <dataValidations disablePrompts="1" count="1">
    <dataValidation type="decimal" operator="greaterThanOrEqual" allowBlank="1" showInputMessage="1" showErrorMessage="1" sqref="T19:T20 T40:T41 T61:T62 T82:T83">
      <formula1>0</formula1>
    </dataValidation>
  </dataValidations>
  <printOptions horizontalCentered="1"/>
  <pageMargins left="0.39370078740157483" right="0.39370078740157483" top="0.39370078740157483" bottom="0.19685039370078741" header="0" footer="0"/>
  <pageSetup paperSize="9" scale="52" fitToHeight="0" orientation="landscape" horizontalDpi="300" verticalDpi="300" r:id="rId1"/>
  <rowBreaks count="1" manualBreakCount="1">
    <brk id="4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46"/>
  <sheetViews>
    <sheetView showZeros="0" view="pageBreakPreview" zoomScale="80" zoomScaleNormal="100" zoomScaleSheetLayoutView="80" workbookViewId="0"/>
  </sheetViews>
  <sheetFormatPr defaultColWidth="5.625" defaultRowHeight="20.100000000000001" customHeight="1" x14ac:dyDescent="0.15"/>
  <cols>
    <col min="1" max="1" width="3.625" style="148" customWidth="1"/>
    <col min="2" max="2" width="15.625" style="148" customWidth="1"/>
    <col min="3" max="3" width="25.625" style="148" customWidth="1"/>
    <col min="4" max="4" width="12.625" style="148" customWidth="1"/>
    <col min="5" max="5" width="15.625" style="150" customWidth="1"/>
    <col min="6" max="6" width="3.625" style="148" customWidth="1"/>
    <col min="7" max="7" width="15.625" style="150" customWidth="1"/>
    <col min="8" max="8" width="25.625" style="148" customWidth="1"/>
    <col min="9" max="9" width="12.625" style="148" customWidth="1"/>
    <col min="10" max="10" width="15.625" style="148" customWidth="1"/>
    <col min="11" max="11" width="3.625" style="148" customWidth="1"/>
    <col min="12" max="16384" width="5.625" style="148"/>
  </cols>
  <sheetData>
    <row r="1" spans="1:11" ht="20.100000000000001" customHeight="1" x14ac:dyDescent="0.15">
      <c r="A1" s="149" t="s">
        <v>116</v>
      </c>
    </row>
    <row r="3" spans="1:11" ht="20.100000000000001" customHeight="1" thickBot="1" x14ac:dyDescent="0.2">
      <c r="B3" s="151" t="s">
        <v>88</v>
      </c>
      <c r="C3" s="152" t="s">
        <v>164</v>
      </c>
      <c r="D3" s="153"/>
      <c r="E3" s="154"/>
      <c r="F3" s="155"/>
    </row>
    <row r="4" spans="1:11" ht="9.9499999999999993" customHeight="1" thickTop="1" x14ac:dyDescent="0.15"/>
    <row r="5" spans="1:11" ht="20.100000000000001" customHeight="1" x14ac:dyDescent="0.15">
      <c r="B5" s="156">
        <v>1</v>
      </c>
      <c r="G5" s="156">
        <v>2</v>
      </c>
      <c r="J5" s="150"/>
    </row>
    <row r="6" spans="1:11" ht="20.100000000000001" customHeight="1" x14ac:dyDescent="0.15">
      <c r="B6" s="157"/>
      <c r="C6" s="158"/>
      <c r="D6" s="158"/>
      <c r="E6" s="159"/>
      <c r="G6" s="157"/>
      <c r="H6" s="158"/>
      <c r="I6" s="158"/>
      <c r="J6" s="159"/>
    </row>
    <row r="7" spans="1:11" ht="20.100000000000001" customHeight="1" x14ac:dyDescent="0.15">
      <c r="B7" s="160" t="s">
        <v>0</v>
      </c>
      <c r="C7" s="161" t="s">
        <v>117</v>
      </c>
      <c r="D7" s="161"/>
      <c r="E7" s="162"/>
      <c r="F7" s="163"/>
      <c r="G7" s="160" t="s">
        <v>0</v>
      </c>
      <c r="H7" s="161" t="s">
        <v>118</v>
      </c>
      <c r="I7" s="161"/>
      <c r="J7" s="162"/>
      <c r="K7" s="163"/>
    </row>
    <row r="8" spans="1:11" ht="20.100000000000001" customHeight="1" x14ac:dyDescent="0.15">
      <c r="B8" s="160" t="s">
        <v>89</v>
      </c>
      <c r="C8" s="155" t="s">
        <v>121</v>
      </c>
      <c r="D8" s="155"/>
      <c r="E8" s="162"/>
      <c r="F8" s="163"/>
      <c r="G8" s="160" t="s">
        <v>89</v>
      </c>
      <c r="H8" s="155" t="s">
        <v>122</v>
      </c>
      <c r="I8" s="155"/>
      <c r="J8" s="162"/>
      <c r="K8" s="163"/>
    </row>
    <row r="9" spans="1:11" ht="20.100000000000001" customHeight="1" x14ac:dyDescent="0.15">
      <c r="B9" s="160"/>
      <c r="C9" s="155"/>
      <c r="D9" s="155"/>
      <c r="E9" s="162"/>
      <c r="F9" s="163"/>
      <c r="G9" s="160"/>
      <c r="H9" s="155"/>
      <c r="I9" s="155"/>
      <c r="J9" s="162"/>
      <c r="K9" s="163"/>
    </row>
    <row r="10" spans="1:11" ht="20.100000000000001" customHeight="1" x14ac:dyDescent="0.15">
      <c r="B10" s="221" t="s">
        <v>95</v>
      </c>
      <c r="C10" s="222"/>
      <c r="D10" s="222"/>
      <c r="E10" s="223"/>
      <c r="F10" s="163"/>
      <c r="G10" s="221" t="s">
        <v>95</v>
      </c>
      <c r="H10" s="222"/>
      <c r="I10" s="222"/>
      <c r="J10" s="223"/>
      <c r="K10" s="163"/>
    </row>
    <row r="11" spans="1:11" ht="20.100000000000001" customHeight="1" x14ac:dyDescent="0.15">
      <c r="B11" s="160"/>
      <c r="C11" s="155"/>
      <c r="D11" s="155"/>
      <c r="E11" s="162"/>
      <c r="F11" s="163"/>
      <c r="G11" s="160"/>
      <c r="H11" s="155"/>
      <c r="I11" s="155"/>
      <c r="J11" s="162"/>
      <c r="K11" s="163"/>
    </row>
    <row r="12" spans="1:11" ht="20.100000000000001" customHeight="1" x14ac:dyDescent="0.15">
      <c r="B12" s="160" t="s">
        <v>92</v>
      </c>
      <c r="C12" s="164" t="s">
        <v>93</v>
      </c>
      <c r="D12" s="165">
        <v>0</v>
      </c>
      <c r="E12" s="162" t="s">
        <v>91</v>
      </c>
      <c r="G12" s="160" t="s">
        <v>92</v>
      </c>
      <c r="H12" s="164" t="s">
        <v>93</v>
      </c>
      <c r="I12" s="165">
        <v>0</v>
      </c>
      <c r="J12" s="162" t="s">
        <v>91</v>
      </c>
    </row>
    <row r="13" spans="1:11" ht="20.100000000000001" customHeight="1" x14ac:dyDescent="0.15">
      <c r="B13" s="224" t="s">
        <v>96</v>
      </c>
      <c r="C13" s="161" t="s">
        <v>72</v>
      </c>
      <c r="D13" s="165">
        <v>0</v>
      </c>
      <c r="E13" s="162" t="s">
        <v>90</v>
      </c>
      <c r="G13" s="224" t="s">
        <v>96</v>
      </c>
      <c r="H13" s="161" t="s">
        <v>72</v>
      </c>
      <c r="I13" s="165">
        <v>0</v>
      </c>
      <c r="J13" s="162" t="s">
        <v>90</v>
      </c>
    </row>
    <row r="14" spans="1:11" ht="20.100000000000001" customHeight="1" x14ac:dyDescent="0.15">
      <c r="B14" s="224"/>
      <c r="C14" s="161" t="s">
        <v>108</v>
      </c>
      <c r="D14" s="165">
        <v>0</v>
      </c>
      <c r="E14" s="162" t="s">
        <v>90</v>
      </c>
      <c r="G14" s="224"/>
      <c r="H14" s="161" t="s">
        <v>108</v>
      </c>
      <c r="I14" s="165">
        <v>0</v>
      </c>
      <c r="J14" s="162" t="s">
        <v>90</v>
      </c>
    </row>
    <row r="15" spans="1:11" ht="20.100000000000001" customHeight="1" x14ac:dyDescent="0.15">
      <c r="B15" s="224"/>
      <c r="C15" s="161" t="s">
        <v>109</v>
      </c>
      <c r="D15" s="165">
        <v>0</v>
      </c>
      <c r="E15" s="162" t="s">
        <v>90</v>
      </c>
      <c r="G15" s="224"/>
      <c r="H15" s="161" t="s">
        <v>109</v>
      </c>
      <c r="I15" s="165">
        <v>0</v>
      </c>
      <c r="J15" s="162" t="s">
        <v>90</v>
      </c>
    </row>
    <row r="16" spans="1:11" ht="20.100000000000001" customHeight="1" x14ac:dyDescent="0.15">
      <c r="B16" s="224"/>
      <c r="C16" s="161" t="s">
        <v>110</v>
      </c>
      <c r="D16" s="165">
        <v>0</v>
      </c>
      <c r="E16" s="162" t="s">
        <v>90</v>
      </c>
      <c r="G16" s="224"/>
      <c r="H16" s="161" t="s">
        <v>110</v>
      </c>
      <c r="I16" s="165">
        <v>0</v>
      </c>
      <c r="J16" s="162" t="s">
        <v>90</v>
      </c>
    </row>
    <row r="17" spans="2:11" ht="20.100000000000001" customHeight="1" x14ac:dyDescent="0.15">
      <c r="B17" s="220" t="s">
        <v>111</v>
      </c>
      <c r="C17" s="161" t="s">
        <v>125</v>
      </c>
      <c r="D17" s="165">
        <v>0</v>
      </c>
      <c r="E17" s="162" t="s">
        <v>107</v>
      </c>
      <c r="G17" s="220" t="s">
        <v>111</v>
      </c>
      <c r="H17" s="161" t="s">
        <v>125</v>
      </c>
      <c r="I17" s="165">
        <v>0</v>
      </c>
      <c r="J17" s="162" t="s">
        <v>107</v>
      </c>
    </row>
    <row r="18" spans="2:11" ht="20.100000000000001" customHeight="1" x14ac:dyDescent="0.15">
      <c r="B18" s="220"/>
      <c r="C18" s="161" t="s">
        <v>27</v>
      </c>
      <c r="D18" s="165">
        <v>0</v>
      </c>
      <c r="E18" s="162" t="s">
        <v>106</v>
      </c>
      <c r="G18" s="220"/>
      <c r="H18" s="161" t="s">
        <v>27</v>
      </c>
      <c r="I18" s="165">
        <v>0</v>
      </c>
      <c r="J18" s="162" t="s">
        <v>106</v>
      </c>
    </row>
    <row r="19" spans="2:11" ht="20.100000000000001" customHeight="1" x14ac:dyDescent="0.15">
      <c r="B19" s="166"/>
      <c r="C19" s="167"/>
      <c r="D19" s="167"/>
      <c r="E19" s="168"/>
      <c r="G19" s="166"/>
      <c r="H19" s="167"/>
      <c r="I19" s="167"/>
      <c r="J19" s="168"/>
    </row>
    <row r="20" spans="2:11" ht="20.100000000000001" customHeight="1" x14ac:dyDescent="0.15">
      <c r="G20" s="148"/>
      <c r="J20" s="150"/>
    </row>
    <row r="21" spans="2:11" ht="20.100000000000001" customHeight="1" x14ac:dyDescent="0.15">
      <c r="B21" s="148" t="s">
        <v>94</v>
      </c>
      <c r="G21" s="148" t="s">
        <v>94</v>
      </c>
      <c r="J21" s="150"/>
    </row>
    <row r="22" spans="2:11" ht="5.0999999999999996" customHeight="1" x14ac:dyDescent="0.15">
      <c r="G22" s="148"/>
      <c r="J22" s="150"/>
    </row>
    <row r="23" spans="2:11" ht="5.0999999999999996" customHeight="1" x14ac:dyDescent="0.15">
      <c r="G23" s="148"/>
      <c r="J23" s="150"/>
    </row>
    <row r="24" spans="2:11" ht="5.0999999999999996" customHeight="1" x14ac:dyDescent="0.15">
      <c r="G24" s="148"/>
      <c r="J24" s="150"/>
    </row>
    <row r="25" spans="2:11" ht="5.0999999999999996" customHeight="1" x14ac:dyDescent="0.15">
      <c r="G25" s="148"/>
      <c r="J25" s="150"/>
    </row>
    <row r="26" spans="2:11" ht="20.100000000000001" customHeight="1" x14ac:dyDescent="0.15">
      <c r="B26" s="156">
        <v>3</v>
      </c>
      <c r="G26" s="156">
        <v>4</v>
      </c>
      <c r="J26" s="150"/>
    </row>
    <row r="27" spans="2:11" ht="20.100000000000001" customHeight="1" x14ac:dyDescent="0.15">
      <c r="B27" s="157"/>
      <c r="C27" s="158"/>
      <c r="D27" s="158"/>
      <c r="E27" s="159"/>
      <c r="G27" s="157"/>
      <c r="H27" s="158"/>
      <c r="I27" s="158"/>
      <c r="J27" s="159"/>
    </row>
    <row r="28" spans="2:11" ht="20.100000000000001" customHeight="1" x14ac:dyDescent="0.15">
      <c r="B28" s="160" t="s">
        <v>126</v>
      </c>
      <c r="C28" s="161" t="s">
        <v>119</v>
      </c>
      <c r="D28" s="161"/>
      <c r="E28" s="162"/>
      <c r="F28" s="163"/>
      <c r="G28" s="160" t="s">
        <v>126</v>
      </c>
      <c r="H28" s="161" t="s">
        <v>120</v>
      </c>
      <c r="I28" s="161"/>
      <c r="J28" s="162"/>
      <c r="K28" s="163"/>
    </row>
    <row r="29" spans="2:11" ht="20.100000000000001" customHeight="1" x14ac:dyDescent="0.15">
      <c r="B29" s="160" t="s">
        <v>89</v>
      </c>
      <c r="C29" s="155" t="s">
        <v>123</v>
      </c>
      <c r="D29" s="155"/>
      <c r="E29" s="162"/>
      <c r="F29" s="163"/>
      <c r="G29" s="160" t="s">
        <v>89</v>
      </c>
      <c r="H29" s="155" t="s">
        <v>124</v>
      </c>
      <c r="I29" s="155"/>
      <c r="J29" s="162"/>
      <c r="K29" s="163"/>
    </row>
    <row r="30" spans="2:11" ht="20.100000000000001" customHeight="1" x14ac:dyDescent="0.15">
      <c r="B30" s="160"/>
      <c r="C30" s="155"/>
      <c r="D30" s="155"/>
      <c r="E30" s="162"/>
      <c r="F30" s="163"/>
      <c r="G30" s="160"/>
      <c r="H30" s="155"/>
      <c r="I30" s="155"/>
      <c r="J30" s="162"/>
      <c r="K30" s="163"/>
    </row>
    <row r="31" spans="2:11" ht="20.100000000000001" customHeight="1" x14ac:dyDescent="0.15">
      <c r="B31" s="221" t="s">
        <v>127</v>
      </c>
      <c r="C31" s="222"/>
      <c r="D31" s="222"/>
      <c r="E31" s="223"/>
      <c r="F31" s="163"/>
      <c r="G31" s="221" t="s">
        <v>127</v>
      </c>
      <c r="H31" s="222"/>
      <c r="I31" s="222"/>
      <c r="J31" s="223"/>
      <c r="K31" s="163"/>
    </row>
    <row r="32" spans="2:11" ht="20.100000000000001" customHeight="1" x14ac:dyDescent="0.15">
      <c r="B32" s="160"/>
      <c r="C32" s="155"/>
      <c r="D32" s="155"/>
      <c r="E32" s="162"/>
      <c r="F32" s="163"/>
      <c r="G32" s="160"/>
      <c r="H32" s="155"/>
      <c r="I32" s="155"/>
      <c r="J32" s="162"/>
      <c r="K32" s="163"/>
    </row>
    <row r="33" spans="2:10" ht="20.100000000000001" customHeight="1" x14ac:dyDescent="0.15">
      <c r="B33" s="160" t="s">
        <v>128</v>
      </c>
      <c r="C33" s="164" t="s">
        <v>129</v>
      </c>
      <c r="D33" s="165">
        <v>0</v>
      </c>
      <c r="E33" s="162" t="s">
        <v>107</v>
      </c>
      <c r="G33" s="160" t="s">
        <v>128</v>
      </c>
      <c r="H33" s="164" t="s">
        <v>129</v>
      </c>
      <c r="I33" s="165">
        <v>0</v>
      </c>
      <c r="J33" s="162" t="s">
        <v>107</v>
      </c>
    </row>
    <row r="34" spans="2:10" ht="20.100000000000001" customHeight="1" x14ac:dyDescent="0.15">
      <c r="B34" s="224" t="s">
        <v>130</v>
      </c>
      <c r="C34" s="161" t="s">
        <v>131</v>
      </c>
      <c r="D34" s="165">
        <v>0</v>
      </c>
      <c r="E34" s="162" t="s">
        <v>105</v>
      </c>
      <c r="G34" s="224" t="s">
        <v>130</v>
      </c>
      <c r="H34" s="161" t="s">
        <v>131</v>
      </c>
      <c r="I34" s="165">
        <v>0</v>
      </c>
      <c r="J34" s="162" t="s">
        <v>105</v>
      </c>
    </row>
    <row r="35" spans="2:10" ht="20.100000000000001" customHeight="1" x14ac:dyDescent="0.15">
      <c r="B35" s="224"/>
      <c r="C35" s="161" t="s">
        <v>132</v>
      </c>
      <c r="D35" s="165">
        <v>0</v>
      </c>
      <c r="E35" s="162" t="s">
        <v>105</v>
      </c>
      <c r="G35" s="224"/>
      <c r="H35" s="161" t="s">
        <v>132</v>
      </c>
      <c r="I35" s="165">
        <v>0</v>
      </c>
      <c r="J35" s="162" t="s">
        <v>105</v>
      </c>
    </row>
    <row r="36" spans="2:10" ht="20.100000000000001" customHeight="1" x14ac:dyDescent="0.15">
      <c r="B36" s="224"/>
      <c r="C36" s="161" t="s">
        <v>133</v>
      </c>
      <c r="D36" s="165">
        <v>0</v>
      </c>
      <c r="E36" s="162" t="s">
        <v>105</v>
      </c>
      <c r="G36" s="224"/>
      <c r="H36" s="161" t="s">
        <v>133</v>
      </c>
      <c r="I36" s="165">
        <v>0</v>
      </c>
      <c r="J36" s="162" t="s">
        <v>105</v>
      </c>
    </row>
    <row r="37" spans="2:10" ht="20.100000000000001" customHeight="1" x14ac:dyDescent="0.15">
      <c r="B37" s="224"/>
      <c r="C37" s="161" t="s">
        <v>134</v>
      </c>
      <c r="D37" s="165">
        <v>0</v>
      </c>
      <c r="E37" s="162" t="s">
        <v>105</v>
      </c>
      <c r="G37" s="224"/>
      <c r="H37" s="161" t="s">
        <v>134</v>
      </c>
      <c r="I37" s="165">
        <v>0</v>
      </c>
      <c r="J37" s="162" t="s">
        <v>105</v>
      </c>
    </row>
    <row r="38" spans="2:10" ht="20.100000000000001" customHeight="1" x14ac:dyDescent="0.15">
      <c r="B38" s="220" t="s">
        <v>135</v>
      </c>
      <c r="C38" s="161" t="s">
        <v>136</v>
      </c>
      <c r="D38" s="165">
        <v>0</v>
      </c>
      <c r="E38" s="162" t="s">
        <v>107</v>
      </c>
      <c r="G38" s="220" t="s">
        <v>135</v>
      </c>
      <c r="H38" s="161" t="s">
        <v>136</v>
      </c>
      <c r="I38" s="165">
        <v>0</v>
      </c>
      <c r="J38" s="162" t="s">
        <v>107</v>
      </c>
    </row>
    <row r="39" spans="2:10" ht="20.100000000000001" customHeight="1" x14ac:dyDescent="0.15">
      <c r="B39" s="220"/>
      <c r="C39" s="161" t="s">
        <v>137</v>
      </c>
      <c r="D39" s="165">
        <v>0</v>
      </c>
      <c r="E39" s="162" t="s">
        <v>106</v>
      </c>
      <c r="G39" s="220"/>
      <c r="H39" s="161" t="s">
        <v>137</v>
      </c>
      <c r="I39" s="165">
        <v>0</v>
      </c>
      <c r="J39" s="162" t="s">
        <v>106</v>
      </c>
    </row>
    <row r="40" spans="2:10" ht="20.100000000000001" customHeight="1" x14ac:dyDescent="0.15">
      <c r="B40" s="166"/>
      <c r="C40" s="167"/>
      <c r="D40" s="167"/>
      <c r="E40" s="168"/>
      <c r="G40" s="166"/>
      <c r="H40" s="167"/>
      <c r="I40" s="167"/>
      <c r="J40" s="168"/>
    </row>
    <row r="41" spans="2:10" ht="20.100000000000001" customHeight="1" x14ac:dyDescent="0.15">
      <c r="G41" s="148"/>
      <c r="J41" s="150"/>
    </row>
    <row r="42" spans="2:10" ht="20.100000000000001" customHeight="1" x14ac:dyDescent="0.15">
      <c r="B42" s="148" t="s">
        <v>94</v>
      </c>
      <c r="G42" s="148" t="s">
        <v>94</v>
      </c>
      <c r="J42" s="150"/>
    </row>
    <row r="43" spans="2:10" ht="5.0999999999999996" customHeight="1" x14ac:dyDescent="0.15">
      <c r="G43" s="148"/>
      <c r="J43" s="150"/>
    </row>
    <row r="44" spans="2:10" ht="5.0999999999999996" customHeight="1" x14ac:dyDescent="0.15">
      <c r="G44" s="148"/>
      <c r="J44" s="150"/>
    </row>
    <row r="45" spans="2:10" ht="5.0999999999999996" customHeight="1" x14ac:dyDescent="0.15">
      <c r="G45" s="148"/>
      <c r="J45" s="150"/>
    </row>
    <row r="46" spans="2:10" ht="5.0999999999999996" customHeight="1" x14ac:dyDescent="0.15">
      <c r="G46" s="148"/>
      <c r="J46" s="150"/>
    </row>
  </sheetData>
  <mergeCells count="12">
    <mergeCell ref="G38:G39"/>
    <mergeCell ref="G10:J10"/>
    <mergeCell ref="G13:G16"/>
    <mergeCell ref="G17:G18"/>
    <mergeCell ref="G31:J31"/>
    <mergeCell ref="G34:G37"/>
    <mergeCell ref="B38:B39"/>
    <mergeCell ref="B31:E31"/>
    <mergeCell ref="B34:B37"/>
    <mergeCell ref="B10:E10"/>
    <mergeCell ref="B13:B16"/>
    <mergeCell ref="B17:B18"/>
  </mergeCells>
  <phoneticPr fontId="3"/>
  <pageMargins left="1.1811023622047245" right="0" top="0.39370078740157483" bottom="0.19685039370078741" header="0" footer="0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積算内訳書</vt:lpstr>
      <vt:lpstr>施設別明細</vt:lpstr>
      <vt:lpstr>施設別明細!Print_Area</vt:lpstr>
      <vt:lpstr>積算内訳書!Print_Area</vt:lpstr>
      <vt:lpstr>施設別明細!Print_Titles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gesui</dc:creator>
  <cp:lastModifiedBy>仙台市</cp:lastModifiedBy>
  <cp:lastPrinted>2024-05-16T00:38:55Z</cp:lastPrinted>
  <dcterms:created xsi:type="dcterms:W3CDTF">2021-04-28T04:04:43Z</dcterms:created>
  <dcterms:modified xsi:type="dcterms:W3CDTF">2024-05-24T08:27:47Z</dcterms:modified>
</cp:coreProperties>
</file>