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0.1.1.221\広報課\02_市民広報係\02_市民広報係業務\02_配送（宅配）\R07\【作成中】☆R7配送契約依頼\契約課へ提出\"/>
    </mc:Choice>
  </mc:AlternateContent>
  <bookViews>
    <workbookView xWindow="0" yWindow="0" windowWidth="28800" windowHeight="12210" activeTab="2"/>
  </bookViews>
  <sheets>
    <sheet name="青葉区" sheetId="3" r:id="rId1"/>
    <sheet name="宮城野区" sheetId="2" r:id="rId2"/>
    <sheet name="若林区" sheetId="1" r:id="rId3"/>
    <sheet name="太白区" sheetId="5" r:id="rId4"/>
    <sheet name="泉区" sheetId="4" r:id="rId5"/>
  </sheets>
  <definedNames>
    <definedName name="_xlnm._FilterDatabase" localSheetId="1" hidden="1">宮城野区!$A$1:$Q$4</definedName>
    <definedName name="_xlnm._FilterDatabase" localSheetId="2" hidden="1">若林区!$A$1:$Q$7</definedName>
    <definedName name="_xlnm._FilterDatabase" localSheetId="0" hidden="1">青葉区!$A$1:$Z$17</definedName>
    <definedName name="_xlnm._FilterDatabase" localSheetId="4" hidden="1">泉区!$A$4:$M$7</definedName>
    <definedName name="_xlnm._FilterDatabase" localSheetId="3" hidden="1">太白区!$A$1:$AA$14</definedName>
    <definedName name="_xlnm.Print_Area" localSheetId="1">宮城野区!$A$1:$N$11</definedName>
    <definedName name="_xlnm.Print_Area" localSheetId="2">若林区!$A$1:$Q$7</definedName>
    <definedName name="_xlnm.Print_Area" localSheetId="0">青葉区!$A$1:$X$18</definedName>
    <definedName name="_xlnm.Print_Area" localSheetId="4">泉区!$A$1:$L$7</definedName>
    <definedName name="_xlnm.Print_Area" localSheetId="3">太白区!$A$1:$N$11</definedName>
    <definedName name="_xlnm.Print_Titles" localSheetId="1">宮城野区!$1:$1</definedName>
    <definedName name="_xlnm.Print_Titles" localSheetId="2">若林区!$1:$1</definedName>
    <definedName name="_xlnm.Print_Titles" localSheetId="0">青葉区!$1:$1</definedName>
    <definedName name="_xlnm.Print_Titles" localSheetId="4">泉区!$4:$4</definedName>
    <definedName name="_xlnm.Print_Titles" localSheetId="3">太白区!$1:$1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1" i="5" l="1"/>
  <c r="L34" i="5" l="1"/>
  <c r="I6" i="5"/>
  <c r="J4" i="5"/>
  <c r="J3" i="5"/>
  <c r="J2" i="5"/>
  <c r="J6" i="5" s="1"/>
  <c r="I11" i="5" s="1"/>
  <c r="D1" i="4" l="1"/>
  <c r="D3" i="4"/>
  <c r="I5" i="4"/>
  <c r="I6" i="4"/>
  <c r="I7" i="4"/>
  <c r="D2" i="4" l="1"/>
  <c r="L59" i="3"/>
  <c r="X5" i="3"/>
  <c r="W5" i="3"/>
  <c r="V5" i="3"/>
  <c r="M5" i="3"/>
  <c r="U4" i="3"/>
  <c r="O4" i="3"/>
  <c r="N4" i="3"/>
  <c r="U3" i="3"/>
  <c r="O3" i="3"/>
  <c r="U2" i="3"/>
  <c r="U5" i="3" s="1"/>
  <c r="O2" i="3"/>
  <c r="O5" i="3" s="1"/>
  <c r="N2" i="3"/>
  <c r="N5" i="3" l="1"/>
  <c r="H5" i="2" l="1"/>
  <c r="L11" i="2" s="1"/>
  <c r="F5" i="2"/>
  <c r="I11" i="2" s="1"/>
  <c r="J4" i="2"/>
  <c r="J3" i="2"/>
  <c r="J2" i="2"/>
  <c r="K4" i="1"/>
  <c r="K3" i="1"/>
  <c r="J6" i="1"/>
  <c r="C6" i="1"/>
  <c r="K2" i="1"/>
  <c r="J5" i="2" l="1"/>
  <c r="H11" i="2" s="1"/>
  <c r="K6" i="1"/>
</calcChain>
</file>

<file path=xl/comments1.xml><?xml version="1.0" encoding="utf-8"?>
<comments xmlns="http://schemas.openxmlformats.org/spreadsheetml/2006/main">
  <authors>
    <author>仙台市</author>
  </authors>
  <commentList>
    <comment ref="Q1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 xml:space="preserve">これで並び変えると配布謝礼金システムと同じ並びになるはず
</t>
        </r>
      </text>
    </comment>
  </commentList>
</comments>
</file>

<file path=xl/sharedStrings.xml><?xml version="1.0" encoding="utf-8"?>
<sst xmlns="http://schemas.openxmlformats.org/spreadsheetml/2006/main" count="243" uniqueCount="168">
  <si>
    <t>区</t>
    <rPh sb="0" eb="1">
      <t>ク</t>
    </rPh>
    <phoneticPr fontId="3"/>
  </si>
  <si>
    <t>地区名</t>
    <rPh sb="0" eb="3">
      <t>チクメイ</t>
    </rPh>
    <phoneticPr fontId="3"/>
  </si>
  <si>
    <t>町内会名</t>
    <rPh sb="0" eb="2">
      <t>チョウナイ</t>
    </rPh>
    <rPh sb="2" eb="3">
      <t>カイ</t>
    </rPh>
    <rPh sb="3" eb="4">
      <t>メイ</t>
    </rPh>
    <phoneticPr fontId="3"/>
  </si>
  <si>
    <t>班名</t>
    <rPh sb="0" eb="1">
      <t>ハン</t>
    </rPh>
    <rPh sb="1" eb="2">
      <t>メイ</t>
    </rPh>
    <phoneticPr fontId="3"/>
  </si>
  <si>
    <t>配布担当者名</t>
    <rPh sb="0" eb="2">
      <t>ハイフ</t>
    </rPh>
    <rPh sb="2" eb="5">
      <t>タントウシャ</t>
    </rPh>
    <rPh sb="5" eb="6">
      <t>メイ</t>
    </rPh>
    <phoneticPr fontId="3"/>
  </si>
  <si>
    <t>郵便番号</t>
    <rPh sb="0" eb="4">
      <t>ユウビンバンゴウ</t>
    </rPh>
    <phoneticPr fontId="3"/>
  </si>
  <si>
    <t>住所１</t>
    <rPh sb="0" eb="2">
      <t>ジュウショ</t>
    </rPh>
    <phoneticPr fontId="3"/>
  </si>
  <si>
    <t>住所２</t>
    <rPh sb="0" eb="2">
      <t>ジュウショ</t>
    </rPh>
    <phoneticPr fontId="3"/>
  </si>
  <si>
    <t>電話番号</t>
    <rPh sb="0" eb="2">
      <t>デンワ</t>
    </rPh>
    <rPh sb="2" eb="4">
      <t>バンゴウ</t>
    </rPh>
    <phoneticPr fontId="3"/>
  </si>
  <si>
    <t>部数</t>
    <rPh sb="0" eb="2">
      <t>ブスウ</t>
    </rPh>
    <phoneticPr fontId="3"/>
  </si>
  <si>
    <t>個数</t>
    <rPh sb="0" eb="2">
      <t>コスウ</t>
    </rPh>
    <phoneticPr fontId="3"/>
  </si>
  <si>
    <t>配布予定時間帯</t>
    <rPh sb="0" eb="2">
      <t>ハイフ</t>
    </rPh>
    <rPh sb="2" eb="4">
      <t>ヨテイ</t>
    </rPh>
    <rPh sb="4" eb="7">
      <t>ジカンタイ</t>
    </rPh>
    <phoneticPr fontId="3"/>
  </si>
  <si>
    <t>特記事項</t>
    <rPh sb="0" eb="2">
      <t>トッキ</t>
    </rPh>
    <rPh sb="2" eb="4">
      <t>ジコウ</t>
    </rPh>
    <phoneticPr fontId="3"/>
  </si>
  <si>
    <t>区自由記入欄</t>
    <rPh sb="0" eb="1">
      <t>ク</t>
    </rPh>
    <rPh sb="1" eb="3">
      <t>ジユウ</t>
    </rPh>
    <rPh sb="3" eb="5">
      <t>キニュウ</t>
    </rPh>
    <rPh sb="5" eb="6">
      <t>ラン</t>
    </rPh>
    <phoneticPr fontId="3"/>
  </si>
  <si>
    <t>更新年月日</t>
    <rPh sb="0" eb="2">
      <t>コウシン</t>
    </rPh>
    <rPh sb="2" eb="5">
      <t>ネンガッピ</t>
    </rPh>
    <phoneticPr fontId="3"/>
  </si>
  <si>
    <t>備考</t>
    <rPh sb="0" eb="2">
      <t>ビコウ</t>
    </rPh>
    <phoneticPr fontId="3"/>
  </si>
  <si>
    <t>町内会団体コード</t>
    <rPh sb="0" eb="2">
      <t>チョウナイ</t>
    </rPh>
    <rPh sb="2" eb="3">
      <t>カイ</t>
    </rPh>
    <rPh sb="3" eb="5">
      <t>ダンタイ</t>
    </rPh>
    <phoneticPr fontId="3"/>
  </si>
  <si>
    <t>若林区</t>
    <rPh sb="0" eb="2">
      <t>ワカバヤシ</t>
    </rPh>
    <rPh sb="2" eb="3">
      <t>ク</t>
    </rPh>
    <phoneticPr fontId="3"/>
  </si>
  <si>
    <t>2014.1.1</t>
    <phoneticPr fontId="3"/>
  </si>
  <si>
    <t>その他施設</t>
    <rPh sb="2" eb="3">
      <t>タ</t>
    </rPh>
    <rPh sb="3" eb="5">
      <t>シセツ</t>
    </rPh>
    <phoneticPr fontId="3"/>
  </si>
  <si>
    <t>大和</t>
    <rPh sb="0" eb="2">
      <t>ヤマト</t>
    </rPh>
    <phoneticPr fontId="3"/>
  </si>
  <si>
    <t>南小泉</t>
    <rPh sb="0" eb="1">
      <t>ミナミ</t>
    </rPh>
    <rPh sb="1" eb="3">
      <t>コイズミ</t>
    </rPh>
    <phoneticPr fontId="3"/>
  </si>
  <si>
    <t/>
  </si>
  <si>
    <t>不在時は町内会館の玄関前に置く</t>
    <rPh sb="0" eb="2">
      <t>フザイ</t>
    </rPh>
    <rPh sb="2" eb="3">
      <t>ジ</t>
    </rPh>
    <rPh sb="4" eb="6">
      <t>チョウナイ</t>
    </rPh>
    <rPh sb="6" eb="8">
      <t>カイカン</t>
    </rPh>
    <rPh sb="9" eb="11">
      <t>ゲンカン</t>
    </rPh>
    <rPh sb="11" eb="12">
      <t>マエ</t>
    </rPh>
    <rPh sb="13" eb="14">
      <t>オ</t>
    </rPh>
    <phoneticPr fontId="3"/>
  </si>
  <si>
    <t>2023.4.1</t>
    <phoneticPr fontId="3"/>
  </si>
  <si>
    <t>2018.7.1</t>
    <phoneticPr fontId="3"/>
  </si>
  <si>
    <t xml:space="preserve"> </t>
    <phoneticPr fontId="3"/>
  </si>
  <si>
    <t>部数合計</t>
    <rPh sb="0" eb="2">
      <t>ブスウ</t>
    </rPh>
    <rPh sb="2" eb="4">
      <t>ゴウケイ</t>
    </rPh>
    <phoneticPr fontId="3"/>
  </si>
  <si>
    <t>個数合計</t>
    <rPh sb="0" eb="2">
      <t>コスウ</t>
    </rPh>
    <rPh sb="2" eb="4">
      <t>ゴウケイ</t>
    </rPh>
    <phoneticPr fontId="3"/>
  </si>
  <si>
    <t>配送件数</t>
    <rPh sb="0" eb="2">
      <t>ハイソウ</t>
    </rPh>
    <rPh sb="2" eb="4">
      <t>ケンスウ</t>
    </rPh>
    <phoneticPr fontId="3"/>
  </si>
  <si>
    <t>若林　太郎</t>
    <rPh sb="0" eb="2">
      <t>ワカバヤシ</t>
    </rPh>
    <rPh sb="3" eb="5">
      <t>タロウ</t>
    </rPh>
    <phoneticPr fontId="3"/>
  </si>
  <si>
    <t>若林　花子</t>
    <rPh sb="0" eb="2">
      <t>ワカバヤシ</t>
    </rPh>
    <rPh sb="3" eb="5">
      <t>ハナコ</t>
    </rPh>
    <phoneticPr fontId="3"/>
  </si>
  <si>
    <t>□□町内会館</t>
    <rPh sb="2" eb="5">
      <t>チョウナイカイ</t>
    </rPh>
    <rPh sb="5" eb="6">
      <t>カン</t>
    </rPh>
    <phoneticPr fontId="3"/>
  </si>
  <si>
    <t>984-0000</t>
    <phoneticPr fontId="3"/>
  </si>
  <si>
    <t>000-0000</t>
    <phoneticPr fontId="3"/>
  </si>
  <si>
    <t>000-0000-0000</t>
    <phoneticPr fontId="3"/>
  </si>
  <si>
    <t>宮城県仙台市若林区□□１－２８－１９　□□町内会館</t>
    <phoneticPr fontId="3"/>
  </si>
  <si>
    <t>宮城県仙台市若林区□□1-11</t>
    <phoneticPr fontId="3"/>
  </si>
  <si>
    <t>宮城県仙台市若林区○○３－１</t>
    <rPh sb="6" eb="9">
      <t>ワカバヤシク</t>
    </rPh>
    <phoneticPr fontId="3"/>
  </si>
  <si>
    <t>配布担当者名</t>
    <rPh sb="0" eb="2">
      <t>ハイフ</t>
    </rPh>
    <rPh sb="2" eb="5">
      <t>タントウシャ</t>
    </rPh>
    <rPh sb="5" eb="6">
      <t>ナ</t>
    </rPh>
    <phoneticPr fontId="3"/>
  </si>
  <si>
    <t>住所1</t>
    <rPh sb="0" eb="2">
      <t>ジュウショ</t>
    </rPh>
    <phoneticPr fontId="3"/>
  </si>
  <si>
    <t>住所2</t>
    <rPh sb="0" eb="2">
      <t>ジュウショ</t>
    </rPh>
    <phoneticPr fontId="3"/>
  </si>
  <si>
    <t>時間帯</t>
    <rPh sb="0" eb="3">
      <t>ジカンタイ</t>
    </rPh>
    <phoneticPr fontId="3"/>
  </si>
  <si>
    <t>宮城野区</t>
    <rPh sb="0" eb="4">
      <t>ミヤギノク</t>
    </rPh>
    <phoneticPr fontId="3"/>
  </si>
  <si>
    <t>6.7.17</t>
    <phoneticPr fontId="3"/>
  </si>
  <si>
    <t>6.4.4まちづくり推進課からの情報共有
6.6.19部数変更（まち課確認）</t>
    <rPh sb="10" eb="13">
      <t>スイシンカ</t>
    </rPh>
    <rPh sb="16" eb="18">
      <t>ジョウホウ</t>
    </rPh>
    <rPh sb="18" eb="20">
      <t>キョウユウ</t>
    </rPh>
    <rPh sb="27" eb="29">
      <t>ブスウ</t>
    </rPh>
    <rPh sb="29" eb="31">
      <t>ヘンコウ</t>
    </rPh>
    <rPh sb="34" eb="35">
      <t>カ</t>
    </rPh>
    <rPh sb="35" eb="37">
      <t>カクニン</t>
    </rPh>
    <phoneticPr fontId="3"/>
  </si>
  <si>
    <t>7.1.17</t>
    <phoneticPr fontId="3"/>
  </si>
  <si>
    <t>6.12.25広報課より（配送先変更）</t>
    <rPh sb="7" eb="10">
      <t>コウホウカ</t>
    </rPh>
    <rPh sb="13" eb="15">
      <t>ハイソウ</t>
    </rPh>
    <rPh sb="15" eb="16">
      <t>サキ</t>
    </rPh>
    <rPh sb="16" eb="18">
      <t>ヘンコウ</t>
    </rPh>
    <phoneticPr fontId="3"/>
  </si>
  <si>
    <t>不在時カウンターの上に置く</t>
    <rPh sb="0" eb="2">
      <t>フザイ</t>
    </rPh>
    <rPh sb="2" eb="3">
      <t>ジ</t>
    </rPh>
    <rPh sb="9" eb="10">
      <t>ウエ</t>
    </rPh>
    <rPh sb="11" eb="12">
      <t>オ</t>
    </rPh>
    <phoneticPr fontId="3"/>
  </si>
  <si>
    <t>27.6.16</t>
    <phoneticPr fontId="3"/>
  </si>
  <si>
    <t>　</t>
    <phoneticPr fontId="3"/>
  </si>
  <si>
    <t>不在時玄関前</t>
    <rPh sb="0" eb="2">
      <t>フザイ</t>
    </rPh>
    <rPh sb="2" eb="3">
      <t>ジ</t>
    </rPh>
    <rPh sb="3" eb="5">
      <t>ゲンカン</t>
    </rPh>
    <rPh sb="5" eb="6">
      <t>マエ</t>
    </rPh>
    <phoneticPr fontId="3"/>
  </si>
  <si>
    <t>件数合計</t>
    <rPh sb="0" eb="1">
      <t>ケン</t>
    </rPh>
    <rPh sb="1" eb="2">
      <t>スウ</t>
    </rPh>
    <rPh sb="2" eb="4">
      <t>ゴウケイ</t>
    </rPh>
    <phoneticPr fontId="3"/>
  </si>
  <si>
    <t>区外のあて先</t>
    <rPh sb="0" eb="2">
      <t>クガイ</t>
    </rPh>
    <rPh sb="5" eb="6">
      <t>サキ</t>
    </rPh>
    <phoneticPr fontId="3"/>
  </si>
  <si>
    <t>今回変更箇所</t>
    <rPh sb="0" eb="2">
      <t>コンカイ</t>
    </rPh>
    <rPh sb="2" eb="4">
      <t>ヘンコウ</t>
    </rPh>
    <rPh sb="4" eb="6">
      <t>カショ</t>
    </rPh>
    <phoneticPr fontId="3"/>
  </si>
  <si>
    <t>個数合計</t>
  </si>
  <si>
    <t>件数合計</t>
  </si>
  <si>
    <t>部数合計</t>
  </si>
  <si>
    <t>宮○町内会</t>
    <rPh sb="0" eb="1">
      <t>ミヤ</t>
    </rPh>
    <rPh sb="2" eb="5">
      <t>チョウナイカイ</t>
    </rPh>
    <phoneticPr fontId="3"/>
  </si>
  <si>
    <t>宮城野　太郎</t>
    <rPh sb="0" eb="3">
      <t>ミヤギノ</t>
    </rPh>
    <rPh sb="4" eb="6">
      <t>タロウ</t>
    </rPh>
    <phoneticPr fontId="3"/>
  </si>
  <si>
    <t>宮城野　花子</t>
    <rPh sb="0" eb="3">
      <t>ミヤギノ</t>
    </rPh>
    <rPh sb="4" eb="6">
      <t>ハナコ</t>
    </rPh>
    <phoneticPr fontId="3"/>
  </si>
  <si>
    <t>宮城野　次郎</t>
    <rPh sb="0" eb="3">
      <t>ミヤギノ</t>
    </rPh>
    <rPh sb="4" eb="6">
      <t>ジロウ</t>
    </rPh>
    <phoneticPr fontId="3"/>
  </si>
  <si>
    <t>983-0000</t>
  </si>
  <si>
    <t>983-0000</t>
    <phoneticPr fontId="3"/>
  </si>
  <si>
    <t>宮城県仙台市宮城野区○○3-5-6-１０１号</t>
    <rPh sb="21" eb="22">
      <t>ゴウ</t>
    </rPh>
    <phoneticPr fontId="3"/>
  </si>
  <si>
    <t>宮城県仙台市宮城野区△△町3-16-1　１０１号</t>
    <rPh sb="9" eb="10">
      <t>ク</t>
    </rPh>
    <rPh sb="23" eb="24">
      <t>ゴウ</t>
    </rPh>
    <phoneticPr fontId="3"/>
  </si>
  <si>
    <t>宮城県仙台市宮城野区△△町3-16-1　１０２号</t>
    <rPh sb="9" eb="10">
      <t>ク</t>
    </rPh>
    <rPh sb="23" eb="24">
      <t>ゴウ</t>
    </rPh>
    <phoneticPr fontId="3"/>
  </si>
  <si>
    <t>若○町内会</t>
    <rPh sb="0" eb="1">
      <t>ワカ</t>
    </rPh>
    <rPh sb="2" eb="5">
      <t>チョウナイカイ</t>
    </rPh>
    <phoneticPr fontId="3"/>
  </si>
  <si>
    <t>若□町内会（A）</t>
    <rPh sb="0" eb="1">
      <t>ワカ</t>
    </rPh>
    <rPh sb="2" eb="4">
      <t>チョウナイ</t>
    </rPh>
    <rPh sb="4" eb="5">
      <t>カイ</t>
    </rPh>
    <phoneticPr fontId="3"/>
  </si>
  <si>
    <t>若□町内会（B）</t>
    <rPh sb="0" eb="1">
      <t>ワカ</t>
    </rPh>
    <rPh sb="2" eb="4">
      <t>チョウナイ</t>
    </rPh>
    <rPh sb="4" eb="5">
      <t>カイ</t>
    </rPh>
    <phoneticPr fontId="3"/>
  </si>
  <si>
    <t>地区別まち課ナンバー</t>
  </si>
  <si>
    <t>まち課ナンバー</t>
  </si>
  <si>
    <t>通番</t>
    <rPh sb="0" eb="2">
      <t>ツウバン</t>
    </rPh>
    <phoneticPr fontId="12"/>
  </si>
  <si>
    <t>区</t>
  </si>
  <si>
    <t>町内会名</t>
  </si>
  <si>
    <t>町内会ﾌﾘｶﾞﾅ</t>
    <rPh sb="0" eb="2">
      <t>チョウナイ</t>
    </rPh>
    <rPh sb="2" eb="3">
      <t>カイ</t>
    </rPh>
    <phoneticPr fontId="3"/>
  </si>
  <si>
    <t>配布担当者名</t>
    <phoneticPr fontId="12"/>
  </si>
  <si>
    <t>郵便番号</t>
  </si>
  <si>
    <t>住所１</t>
    <rPh sb="0" eb="2">
      <t>ジュウショ</t>
    </rPh>
    <phoneticPr fontId="12"/>
  </si>
  <si>
    <t>住所２</t>
    <phoneticPr fontId="12"/>
  </si>
  <si>
    <t>電話番号</t>
    <rPh sb="0" eb="2">
      <t>デンワ</t>
    </rPh>
    <rPh sb="2" eb="4">
      <t>バンゴウ</t>
    </rPh>
    <phoneticPr fontId="12"/>
  </si>
  <si>
    <t>部数</t>
  </si>
  <si>
    <t>部数計
（団体毎）</t>
    <rPh sb="0" eb="2">
      <t>ブスウ</t>
    </rPh>
    <rPh sb="2" eb="3">
      <t>ケイ</t>
    </rPh>
    <rPh sb="5" eb="7">
      <t>ダンタイ</t>
    </rPh>
    <rPh sb="7" eb="8">
      <t>ゴト</t>
    </rPh>
    <phoneticPr fontId="12"/>
  </si>
  <si>
    <t>個数</t>
    <rPh sb="0" eb="2">
      <t>コスウ</t>
    </rPh>
    <phoneticPr fontId="12"/>
  </si>
  <si>
    <t>配布予定時間帯</t>
  </si>
  <si>
    <t>特記事項</t>
  </si>
  <si>
    <t>配布先変更年月日</t>
    <phoneticPr fontId="3"/>
  </si>
  <si>
    <t>部数変更年月日</t>
    <phoneticPr fontId="3"/>
  </si>
  <si>
    <t>特記年月日</t>
    <rPh sb="0" eb="2">
      <t>トッキ</t>
    </rPh>
    <rPh sb="2" eb="5">
      <t>ネンガッピ</t>
    </rPh>
    <phoneticPr fontId="12"/>
  </si>
  <si>
    <t>前月との部数差</t>
    <rPh sb="0" eb="2">
      <t>ゼンゲツ</t>
    </rPh>
    <rPh sb="4" eb="6">
      <t>ブスウ</t>
    </rPh>
    <rPh sb="6" eb="7">
      <t>サ</t>
    </rPh>
    <phoneticPr fontId="12"/>
  </si>
  <si>
    <t>配送先の増</t>
    <rPh sb="0" eb="2">
      <t>ハイソウ</t>
    </rPh>
    <rPh sb="2" eb="3">
      <t>サキ</t>
    </rPh>
    <rPh sb="4" eb="5">
      <t>ゾウ</t>
    </rPh>
    <phoneticPr fontId="12"/>
  </si>
  <si>
    <t>青葉区</t>
  </si>
  <si>
    <t>981-0901</t>
  </si>
  <si>
    <t>担当者</t>
  </si>
  <si>
    <t>合　　計</t>
    <rPh sb="0" eb="1">
      <t>ゴウ</t>
    </rPh>
    <rPh sb="3" eb="4">
      <t>ケイ</t>
    </rPh>
    <phoneticPr fontId="12"/>
  </si>
  <si>
    <t>宛先件数合計↑</t>
    <rPh sb="0" eb="2">
      <t>アテサキ</t>
    </rPh>
    <rPh sb="2" eb="4">
      <t>ケンスウ</t>
    </rPh>
    <rPh sb="4" eb="6">
      <t>ゴウケイ</t>
    </rPh>
    <phoneticPr fontId="12"/>
  </si>
  <si>
    <r>
      <t xml:space="preserve">
</t>
    </r>
    <r>
      <rPr>
        <b/>
        <sz val="11"/>
        <rFont val="游ゴシック"/>
        <family val="3"/>
        <charset val="128"/>
        <scheme val="minor"/>
      </rPr>
      <t>【配送先件数】</t>
    </r>
    <r>
      <rPr>
        <sz val="11"/>
        <rFont val="游ゴシック"/>
        <family val="3"/>
        <charset val="128"/>
        <scheme val="minor"/>
      </rPr>
      <t xml:space="preserve">
　青葉区　○○件、宮総　△△件　</t>
    </r>
    <r>
      <rPr>
        <b/>
        <u/>
        <sz val="11"/>
        <rFont val="游ゴシック"/>
        <family val="3"/>
        <charset val="128"/>
        <scheme val="minor"/>
      </rPr>
      <t>合計□□件　</t>
    </r>
    <r>
      <rPr>
        <sz val="11"/>
        <rFont val="游ゴシック"/>
        <family val="3"/>
        <charset val="128"/>
        <scheme val="minor"/>
      </rPr>
      <t xml:space="preserve">
</t>
    </r>
    <r>
      <rPr>
        <b/>
        <sz val="11"/>
        <rFont val="游ゴシック"/>
        <family val="3"/>
        <charset val="128"/>
        <scheme val="minor"/>
      </rPr>
      <t>【配送部数】</t>
    </r>
    <r>
      <rPr>
        <b/>
        <sz val="11"/>
        <color rgb="FFFF0000"/>
        <rFont val="游ゴシック"/>
        <family val="3"/>
        <charset val="128"/>
        <scheme val="minor"/>
      </rPr>
      <t xml:space="preserve">
　</t>
    </r>
    <r>
      <rPr>
        <sz val="11"/>
        <rFont val="游ゴシック"/>
        <family val="3"/>
        <charset val="128"/>
        <scheme val="minor"/>
      </rPr>
      <t xml:space="preserve">配送先解散により減少する部数　無　
　前月号との差　+52部
</t>
    </r>
    <r>
      <rPr>
        <b/>
        <sz val="11"/>
        <rFont val="游ゴシック"/>
        <family val="3"/>
        <charset val="128"/>
        <scheme val="minor"/>
      </rPr>
      <t>　
　　</t>
    </r>
    <r>
      <rPr>
        <b/>
        <u/>
        <sz val="11"/>
        <rFont val="游ゴシック"/>
        <family val="3"/>
        <charset val="128"/>
        <scheme val="minor"/>
      </rPr>
      <t>合計　+52部</t>
    </r>
    <r>
      <rPr>
        <b/>
        <sz val="11"/>
        <rFont val="游ゴシック"/>
        <family val="3"/>
        <charset val="128"/>
        <scheme val="minor"/>
      </rPr>
      <t>　</t>
    </r>
    <r>
      <rPr>
        <sz val="11"/>
        <color rgb="FFFF0000"/>
        <rFont val="游ゴシック"/>
        <family val="3"/>
        <charset val="128"/>
        <scheme val="minor"/>
      </rPr>
      <t xml:space="preserve">
</t>
    </r>
    <r>
      <rPr>
        <b/>
        <sz val="11"/>
        <color rgb="FFFF0000"/>
        <rFont val="游ゴシック"/>
        <family val="3"/>
        <charset val="128"/>
        <scheme val="minor"/>
      </rPr>
      <t xml:space="preserve">
</t>
    </r>
    <r>
      <rPr>
        <b/>
        <sz val="11"/>
        <rFont val="游ゴシック"/>
        <family val="3"/>
        <charset val="128"/>
        <scheme val="minor"/>
      </rPr>
      <t>【配送個数】
　</t>
    </r>
    <r>
      <rPr>
        <sz val="11"/>
        <rFont val="游ゴシック"/>
        <family val="3"/>
        <charset val="128"/>
        <scheme val="minor"/>
      </rPr>
      <t>①部数変更による個数変更　無
　②配送先の増減による差　  +1　個　　　</t>
    </r>
    <r>
      <rPr>
        <b/>
        <sz val="11"/>
        <rFont val="游ゴシック"/>
        <family val="3"/>
        <charset val="128"/>
        <scheme val="minor"/>
      </rPr>
      <t>　</t>
    </r>
    <r>
      <rPr>
        <b/>
        <u/>
        <sz val="11"/>
        <rFont val="游ゴシック"/>
        <family val="3"/>
        <charset val="128"/>
        <scheme val="minor"/>
      </rPr>
      <t xml:space="preserve">①+②=　1個
</t>
    </r>
    <r>
      <rPr>
        <b/>
        <sz val="11"/>
        <rFont val="游ゴシック"/>
        <family val="3"/>
        <charset val="128"/>
        <scheme val="minor"/>
      </rPr>
      <t xml:space="preserve">【参考】
</t>
    </r>
    <r>
      <rPr>
        <sz val="11"/>
        <rFont val="游ゴシック"/>
        <family val="3"/>
        <charset val="128"/>
        <scheme val="minor"/>
      </rPr>
      <t>　</t>
    </r>
    <r>
      <rPr>
        <b/>
        <sz val="11"/>
        <rFont val="游ゴシック"/>
        <family val="3"/>
        <charset val="128"/>
        <scheme val="minor"/>
      </rPr>
      <t xml:space="preserve">
</t>
    </r>
    <r>
      <rPr>
        <sz val="11"/>
        <rFont val="游ゴシック"/>
        <family val="3"/>
        <charset val="128"/>
        <scheme val="minor"/>
      </rPr>
      <t/>
    </r>
    <rPh sb="2" eb="5">
      <t>ハイソウサキ</t>
    </rPh>
    <rPh sb="5" eb="7">
      <t>ケンスウ</t>
    </rPh>
    <rPh sb="34" eb="36">
      <t>ハイソウ</t>
    </rPh>
    <rPh sb="36" eb="38">
      <t>ブスウ</t>
    </rPh>
    <rPh sb="41" eb="43">
      <t>ハイソウ</t>
    </rPh>
    <rPh sb="43" eb="44">
      <t>サキ</t>
    </rPh>
    <rPh sb="44" eb="46">
      <t>カイサン</t>
    </rPh>
    <rPh sb="49" eb="51">
      <t>ゲンショウ</t>
    </rPh>
    <rPh sb="53" eb="55">
      <t>ブスウ</t>
    </rPh>
    <rPh sb="56" eb="57">
      <t>ナシ</t>
    </rPh>
    <rPh sb="60" eb="62">
      <t>ゼンゲツ</t>
    </rPh>
    <rPh sb="62" eb="63">
      <t>ゴウ</t>
    </rPh>
    <rPh sb="65" eb="66">
      <t>サ</t>
    </rPh>
    <rPh sb="70" eb="71">
      <t>ブ</t>
    </rPh>
    <rPh sb="76" eb="77">
      <t>ゴウ</t>
    </rPh>
    <rPh sb="77" eb="78">
      <t>ケイ</t>
    </rPh>
    <rPh sb="82" eb="83">
      <t>ブ</t>
    </rPh>
    <rPh sb="87" eb="89">
      <t>ハイソウ</t>
    </rPh>
    <rPh sb="89" eb="91">
      <t>コスウ</t>
    </rPh>
    <rPh sb="95" eb="97">
      <t>ブスウ</t>
    </rPh>
    <rPh sb="97" eb="99">
      <t>ヘンコウ</t>
    </rPh>
    <rPh sb="102" eb="104">
      <t>コスウ</t>
    </rPh>
    <rPh sb="104" eb="106">
      <t>ヘンコウ</t>
    </rPh>
    <rPh sb="107" eb="108">
      <t>ナシ</t>
    </rPh>
    <rPh sb="111" eb="113">
      <t>ハイソウ</t>
    </rPh>
    <rPh sb="113" eb="114">
      <t>サキ</t>
    </rPh>
    <rPh sb="115" eb="117">
      <t>ゾウゲン</t>
    </rPh>
    <rPh sb="120" eb="121">
      <t>サ</t>
    </rPh>
    <rPh sb="127" eb="128">
      <t>コ</t>
    </rPh>
    <rPh sb="138" eb="139">
      <t>コ</t>
    </rPh>
    <rPh sb="142" eb="144">
      <t>サンコウ</t>
    </rPh>
    <phoneticPr fontId="12"/>
  </si>
  <si>
    <t>泉区</t>
    <rPh sb="0" eb="2">
      <t>イズミク</t>
    </rPh>
    <phoneticPr fontId="1"/>
  </si>
  <si>
    <t>変更日</t>
    <rPh sb="0" eb="2">
      <t>ヘンコウ</t>
    </rPh>
    <rPh sb="2" eb="3">
      <t>ヒ</t>
    </rPh>
    <phoneticPr fontId="1"/>
  </si>
  <si>
    <t>変更の有無</t>
    <rPh sb="0" eb="2">
      <t>ヘンコウ</t>
    </rPh>
    <rPh sb="3" eb="5">
      <t>ウム</t>
    </rPh>
    <phoneticPr fontId="3"/>
  </si>
  <si>
    <t>配達予定時間帯</t>
    <rPh sb="0" eb="2">
      <t>ハイタツ</t>
    </rPh>
    <rPh sb="2" eb="4">
      <t>ヨテイ</t>
    </rPh>
    <rPh sb="4" eb="7">
      <t>ジカンタイ</t>
    </rPh>
    <phoneticPr fontId="3"/>
  </si>
  <si>
    <t>電話番号</t>
  </si>
  <si>
    <t>住所</t>
  </si>
  <si>
    <t>班</t>
  </si>
  <si>
    <t>配送件数合計</t>
    <rPh sb="0" eb="2">
      <t>ハイソウ</t>
    </rPh>
    <rPh sb="2" eb="4">
      <t>ケンスウ</t>
    </rPh>
    <rPh sb="4" eb="6">
      <t>ゴウケイ</t>
    </rPh>
    <phoneticPr fontId="1"/>
  </si>
  <si>
    <t>配送個数合計</t>
    <rPh sb="0" eb="2">
      <t>ハイソウ</t>
    </rPh>
    <rPh sb="2" eb="4">
      <t>コスウ</t>
    </rPh>
    <rPh sb="4" eb="6">
      <t>ゴウケイ</t>
    </rPh>
    <phoneticPr fontId="1"/>
  </si>
  <si>
    <t>部数合計</t>
    <rPh sb="0" eb="4">
      <t>ブスウゴウケイ</t>
    </rPh>
    <phoneticPr fontId="1"/>
  </si>
  <si>
    <t>変更内容</t>
    <rPh sb="0" eb="2">
      <t>ヘンコウ</t>
    </rPh>
    <rPh sb="2" eb="4">
      <t>ナイヨウ</t>
    </rPh>
    <phoneticPr fontId="3"/>
  </si>
  <si>
    <t>区の秘密のデータ→
台帳修正はここから</t>
    <phoneticPr fontId="3"/>
  </si>
  <si>
    <t>地区コード
（ＪＰ）</t>
    <phoneticPr fontId="3"/>
  </si>
  <si>
    <t>届先コード
（ＪＰ）</t>
    <phoneticPr fontId="3"/>
  </si>
  <si>
    <t>地区番号</t>
    <rPh sb="0" eb="2">
      <t>チク</t>
    </rPh>
    <rPh sb="2" eb="4">
      <t>バンゴウ</t>
    </rPh>
    <phoneticPr fontId="3"/>
  </si>
  <si>
    <t>配送ルート番号</t>
    <rPh sb="0" eb="2">
      <t>ハイソウ</t>
    </rPh>
    <rPh sb="5" eb="7">
      <t>バンゴウ</t>
    </rPh>
    <phoneticPr fontId="3"/>
  </si>
  <si>
    <t>町内会へお知らせする時間帯</t>
    <rPh sb="0" eb="2">
      <t>チョウナイ</t>
    </rPh>
    <rPh sb="2" eb="3">
      <t>カイ</t>
    </rPh>
    <rPh sb="5" eb="6">
      <t>シ</t>
    </rPh>
    <rPh sb="10" eb="13">
      <t>ジカンタイ</t>
    </rPh>
    <phoneticPr fontId="3"/>
  </si>
  <si>
    <t>配布謝礼金</t>
    <rPh sb="0" eb="2">
      <t>ハイフ</t>
    </rPh>
    <rPh sb="2" eb="4">
      <t>シャレイ</t>
    </rPh>
    <rPh sb="4" eb="5">
      <t>キン</t>
    </rPh>
    <phoneticPr fontId="3"/>
  </si>
  <si>
    <t>地区（連合）</t>
    <rPh sb="0" eb="2">
      <t>チク</t>
    </rPh>
    <rPh sb="3" eb="5">
      <t>レンゴウ</t>
    </rPh>
    <phoneticPr fontId="3"/>
  </si>
  <si>
    <t>フリガナ</t>
    <phoneticPr fontId="3"/>
  </si>
  <si>
    <t>班</t>
    <rPh sb="0" eb="1">
      <t>ハン</t>
    </rPh>
    <phoneticPr fontId="3"/>
  </si>
  <si>
    <t>※左の表に直接入力する！</t>
    <rPh sb="1" eb="2">
      <t>ヒダリ</t>
    </rPh>
    <rPh sb="3" eb="4">
      <t>ヒョウ</t>
    </rPh>
    <rPh sb="5" eb="7">
      <t>チョクセツ</t>
    </rPh>
    <rPh sb="7" eb="9">
      <t>ニュウリョク</t>
    </rPh>
    <phoneticPr fontId="3"/>
  </si>
  <si>
    <t>太白区</t>
    <rPh sb="0" eb="3">
      <t>タイハクク</t>
    </rPh>
    <phoneticPr fontId="3"/>
  </si>
  <si>
    <t>4071</t>
  </si>
  <si>
    <t>太白区12号</t>
    <rPh sb="0" eb="3">
      <t>タイハクク</t>
    </rPh>
    <rPh sb="5" eb="6">
      <t>ゴウ</t>
    </rPh>
    <phoneticPr fontId="3"/>
  </si>
  <si>
    <t>0</t>
    <phoneticPr fontId="3"/>
  </si>
  <si>
    <t>4190</t>
  </si>
  <si>
    <t>太白区7号</t>
    <rPh sb="0" eb="3">
      <t>タイハクク</t>
    </rPh>
    <rPh sb="4" eb="5">
      <t>ゴウ</t>
    </rPh>
    <phoneticPr fontId="3"/>
  </si>
  <si>
    <t>部数</t>
    <phoneticPr fontId="3"/>
  </si>
  <si>
    <t>合計</t>
    <rPh sb="0" eb="2">
      <t>ゴウケイ</t>
    </rPh>
    <phoneticPr fontId="3"/>
  </si>
  <si>
    <t>【参考】</t>
    <phoneticPr fontId="3"/>
  </si>
  <si>
    <t>区役所分</t>
    <rPh sb="0" eb="3">
      <t>クヤクショ</t>
    </rPh>
    <rPh sb="3" eb="4">
      <t>ブン</t>
    </rPh>
    <phoneticPr fontId="3"/>
  </si>
  <si>
    <t>←変更する際は、広報課にＴＥＬ！</t>
    <rPh sb="1" eb="3">
      <t>ヘンコウ</t>
    </rPh>
    <rPh sb="5" eb="6">
      <t>サイ</t>
    </rPh>
    <rPh sb="8" eb="10">
      <t>コウホウ</t>
    </rPh>
    <rPh sb="10" eb="11">
      <t>カ</t>
    </rPh>
    <phoneticPr fontId="3"/>
  </si>
  <si>
    <t>（区役所分は通常５～３月号は700部、４月号は800部）</t>
    <rPh sb="1" eb="4">
      <t>クヤクショ</t>
    </rPh>
    <rPh sb="4" eb="5">
      <t>ブン</t>
    </rPh>
    <rPh sb="6" eb="8">
      <t>ツウジョウ</t>
    </rPh>
    <rPh sb="11" eb="12">
      <t>ツキ</t>
    </rPh>
    <rPh sb="12" eb="13">
      <t>ゴウ</t>
    </rPh>
    <rPh sb="17" eb="18">
      <t>ブ</t>
    </rPh>
    <rPh sb="20" eb="21">
      <t>ツキ</t>
    </rPh>
    <rPh sb="21" eb="22">
      <t>ゴウ</t>
    </rPh>
    <rPh sb="26" eb="27">
      <t>ブ</t>
    </rPh>
    <phoneticPr fontId="3"/>
  </si>
  <si>
    <t>太白区版</t>
    <rPh sb="0" eb="2">
      <t>タイハク</t>
    </rPh>
    <rPh sb="2" eb="3">
      <t>ク</t>
    </rPh>
    <rPh sb="3" eb="4">
      <t>バン</t>
    </rPh>
    <phoneticPr fontId="3"/>
  </si>
  <si>
    <t>件数合計</t>
    <rPh sb="0" eb="2">
      <t>ケンスウ</t>
    </rPh>
    <rPh sb="2" eb="4">
      <t>ゴウケイ</t>
    </rPh>
    <phoneticPr fontId="3"/>
  </si>
  <si>
    <t>太○会</t>
    <rPh sb="0" eb="1">
      <t>フト</t>
    </rPh>
    <phoneticPr fontId="3"/>
  </si>
  <si>
    <t>太△自治会</t>
    <rPh sb="0" eb="1">
      <t>フト</t>
    </rPh>
    <phoneticPr fontId="3"/>
  </si>
  <si>
    <t>太□町内会</t>
    <rPh sb="0" eb="1">
      <t>フトシ</t>
    </rPh>
    <rPh sb="2" eb="4">
      <t>チョウナイ</t>
    </rPh>
    <rPh sb="4" eb="5">
      <t>カイ</t>
    </rPh>
    <phoneticPr fontId="3"/>
  </si>
  <si>
    <t>太白　太郎</t>
    <rPh sb="0" eb="2">
      <t>タイハク</t>
    </rPh>
    <rPh sb="3" eb="5">
      <t>タロウ</t>
    </rPh>
    <phoneticPr fontId="3"/>
  </si>
  <si>
    <t>太白　花子</t>
    <rPh sb="0" eb="2">
      <t>タイハク</t>
    </rPh>
    <rPh sb="3" eb="5">
      <t>ハナコ</t>
    </rPh>
    <phoneticPr fontId="3"/>
  </si>
  <si>
    <t>太白　次郎</t>
    <rPh sb="0" eb="2">
      <t>タイハク</t>
    </rPh>
    <rPh sb="3" eb="5">
      <t>ジロウ</t>
    </rPh>
    <phoneticPr fontId="3"/>
  </si>
  <si>
    <t>982-0000</t>
    <phoneticPr fontId="3"/>
  </si>
  <si>
    <t>宮城県仙台市太白区○○３－５－１６</t>
    <phoneticPr fontId="3"/>
  </si>
  <si>
    <t>宮城県仙台市太白区△△４－３－４１－２０７</t>
    <rPh sb="0" eb="3">
      <t>ミヤギケン</t>
    </rPh>
    <rPh sb="3" eb="6">
      <t>センダイシ</t>
    </rPh>
    <rPh sb="6" eb="9">
      <t>タイハクク</t>
    </rPh>
    <phoneticPr fontId="3"/>
  </si>
  <si>
    <t>宮城県仙台市太白区□□２－１８－７太□町内会管理人室前</t>
    <rPh sb="0" eb="3">
      <t>ミヤギケン</t>
    </rPh>
    <rPh sb="3" eb="6">
      <t>センダイシ</t>
    </rPh>
    <rPh sb="6" eb="9">
      <t>タイハクク</t>
    </rPh>
    <rPh sb="17" eb="18">
      <t>フト</t>
    </rPh>
    <rPh sb="19" eb="22">
      <t>チョウナイカイ</t>
    </rPh>
    <rPh sb="22" eb="25">
      <t>カンリニン</t>
    </rPh>
    <rPh sb="25" eb="26">
      <t>シツ</t>
    </rPh>
    <rPh sb="26" eb="27">
      <t>マエ</t>
    </rPh>
    <phoneticPr fontId="3"/>
  </si>
  <si>
    <t>000-0000-000</t>
    <phoneticPr fontId="3"/>
  </si>
  <si>
    <t>泉〇町内会</t>
    <rPh sb="0" eb="1">
      <t>イズミ</t>
    </rPh>
    <phoneticPr fontId="3"/>
  </si>
  <si>
    <t>泉△j町内会</t>
    <rPh sb="0" eb="1">
      <t>イズミ</t>
    </rPh>
    <phoneticPr fontId="3"/>
  </si>
  <si>
    <t>泉□町内会</t>
    <rPh sb="0" eb="1">
      <t>イズミ</t>
    </rPh>
    <phoneticPr fontId="3"/>
  </si>
  <si>
    <t>泉　太郎</t>
    <rPh sb="0" eb="1">
      <t>イズミ</t>
    </rPh>
    <rPh sb="2" eb="4">
      <t>タロウ</t>
    </rPh>
    <phoneticPr fontId="3"/>
  </si>
  <si>
    <t>泉　花子</t>
    <rPh sb="0" eb="1">
      <t>イズミ</t>
    </rPh>
    <rPh sb="2" eb="4">
      <t>ハナコ</t>
    </rPh>
    <phoneticPr fontId="3"/>
  </si>
  <si>
    <t>泉　次郎</t>
    <rPh sb="0" eb="1">
      <t>イズミ</t>
    </rPh>
    <rPh sb="2" eb="4">
      <t>ジロウ</t>
    </rPh>
    <phoneticPr fontId="3"/>
  </si>
  <si>
    <t>981-0000</t>
    <phoneticPr fontId="3"/>
  </si>
  <si>
    <t>宮城県仙台市泉区〇〇町一丁目14-2</t>
    <rPh sb="10" eb="11">
      <t>マチ</t>
    </rPh>
    <phoneticPr fontId="3"/>
  </si>
  <si>
    <t>宮城県仙台市泉区△△町3-3</t>
    <rPh sb="10" eb="11">
      <t>マチ</t>
    </rPh>
    <phoneticPr fontId="3"/>
  </si>
  <si>
    <t>宮城県仙台市泉区□□町21-7</t>
    <rPh sb="10" eb="11">
      <t>マチ</t>
    </rPh>
    <phoneticPr fontId="3"/>
  </si>
  <si>
    <t>000-0000</t>
    <phoneticPr fontId="12"/>
  </si>
  <si>
    <t>000-000-0000</t>
    <phoneticPr fontId="3"/>
  </si>
  <si>
    <t>青〇町内会</t>
    <rPh sb="0" eb="1">
      <t>アオ</t>
    </rPh>
    <phoneticPr fontId="3"/>
  </si>
  <si>
    <t>青△町内会　（１）</t>
    <rPh sb="0" eb="1">
      <t>アオ</t>
    </rPh>
    <phoneticPr fontId="12"/>
  </si>
  <si>
    <t>青葉　太郎</t>
    <rPh sb="0" eb="2">
      <t>アオバ</t>
    </rPh>
    <rPh sb="3" eb="5">
      <t>タロウ</t>
    </rPh>
    <phoneticPr fontId="12"/>
  </si>
  <si>
    <t>青葉　花子</t>
    <rPh sb="0" eb="2">
      <t>アオバ</t>
    </rPh>
    <rPh sb="3" eb="5">
      <t>ハナコ</t>
    </rPh>
    <phoneticPr fontId="3"/>
  </si>
  <si>
    <t>青葉　次郎</t>
    <rPh sb="0" eb="2">
      <t>アオバ</t>
    </rPh>
    <rPh sb="3" eb="5">
      <t>ジロウ</t>
    </rPh>
    <phoneticPr fontId="3"/>
  </si>
  <si>
    <t>宮城県仙台市青葉区○○11-7</t>
    <phoneticPr fontId="12"/>
  </si>
  <si>
    <t>宮城県仙台市青葉区△△6-3</t>
    <phoneticPr fontId="3"/>
  </si>
  <si>
    <t>青△町内会　（２）</t>
    <rPh sb="0" eb="1">
      <t>アオ</t>
    </rPh>
    <phoneticPr fontId="3"/>
  </si>
  <si>
    <t>宮△町内会（A）</t>
    <rPh sb="0" eb="1">
      <t>ミヤ</t>
    </rPh>
    <rPh sb="2" eb="4">
      <t>チョウナイ</t>
    </rPh>
    <rPh sb="4" eb="5">
      <t>カイ</t>
    </rPh>
    <phoneticPr fontId="3"/>
  </si>
  <si>
    <t>宮△町内会（B）</t>
    <rPh sb="0" eb="1">
      <t>ミヤ</t>
    </rPh>
    <rPh sb="2" eb="4">
      <t>チョウナイ</t>
    </rPh>
    <rPh sb="4" eb="5">
      <t>カイ</t>
    </rPh>
    <phoneticPr fontId="3"/>
  </si>
  <si>
    <t>宮城野区●月号</t>
    <rPh sb="0" eb="3">
      <t>ミヤギノ</t>
    </rPh>
    <rPh sb="5" eb="7">
      <t>ガツゴウ</t>
    </rPh>
    <phoneticPr fontId="3"/>
  </si>
  <si>
    <t>000-0000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</si>
</sst>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176" formatCode="#,##0_ "/>
    <numFmt numFmtId="177" formatCode="#,##&quot;宮&quot;&quot;城&quot;&quot;野&quot;&quot;区&quot;0&quot;号&quot;&quot;車&quot;"/>
    <numFmt numFmtId="178" formatCode="h:mm;@"/>
    <numFmt numFmtId="179" formatCode="0_);[Red]\(0\)"/>
    <numFmt numFmtId="180" formatCode="ge&quot;年&quot;m&quot;月&quot;d&quot;日&quot;"/>
    <numFmt numFmtId="181" formatCode="[$-FC11]g/&quot;標&quot;&quot;準&quot;"/>
    <numFmt numFmtId="182" formatCode="#,##0_);[Red]\(#,##0\)"/>
    <numFmt numFmtId="183" formatCode="0_ "/>
    <numFmt numFmtId="184" formatCode="yyyy/m/d;@"/>
  </numFmts>
  <fonts count="25">
    <font>
      <sz val="11"/>
      <name val="ＭＳ Ｐゴシック"/>
      <family val="3"/>
      <charset val="128"/>
    </font>
    <font>
      <b/>
      <sz val="11"/>
      <color theme="0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9"/>
      <color indexed="81"/>
      <name val="MS P ゴシック"/>
      <family val="3"/>
      <charset val="128"/>
    </font>
    <font>
      <b/>
      <sz val="10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1"/>
      <color theme="1"/>
      <name val="游ゴシック"/>
      <family val="2"/>
      <scheme val="minor"/>
    </font>
    <font>
      <sz val="11"/>
      <name val="游ゴシック"/>
      <family val="3"/>
      <charset val="128"/>
      <scheme val="minor"/>
    </font>
    <font>
      <sz val="6"/>
      <name val="游ゴシック"/>
      <family val="3"/>
      <charset val="128"/>
      <scheme val="minor"/>
    </font>
    <font>
      <sz val="10"/>
      <name val="游ゴシック"/>
      <family val="3"/>
      <charset val="128"/>
      <scheme val="minor"/>
    </font>
    <font>
      <sz val="11"/>
      <color rgb="FFFF0000"/>
      <name val="游ゴシック"/>
      <family val="3"/>
      <charset val="128"/>
      <scheme val="minor"/>
    </font>
    <font>
      <b/>
      <sz val="11"/>
      <name val="游ゴシック"/>
      <family val="3"/>
      <charset val="128"/>
      <scheme val="minor"/>
    </font>
    <font>
      <b/>
      <u/>
      <sz val="11"/>
      <name val="游ゴシック"/>
      <family val="3"/>
      <charset val="128"/>
      <scheme val="minor"/>
    </font>
    <font>
      <b/>
      <sz val="11"/>
      <color rgb="FFFF0000"/>
      <name val="游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sz val="6"/>
      <color indexed="10"/>
      <name val="HG創英角ﾎﾟｯﾌﾟ体"/>
      <family val="3"/>
      <charset val="128"/>
    </font>
    <font>
      <sz val="9"/>
      <color indexed="8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</font>
    <font>
      <sz val="9"/>
      <color rgb="FFFF0000"/>
      <name val="ＭＳ Ｐゴシック"/>
      <family val="3"/>
      <charset val="128"/>
    </font>
    <font>
      <sz val="2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double">
        <color indexed="64"/>
      </bottom>
      <diagonal/>
    </border>
    <border>
      <left style="hair">
        <color indexed="64"/>
      </left>
      <right/>
      <top style="medium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9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10" fillId="0" borderId="0"/>
    <xf numFmtId="0" fontId="2" fillId="0" borderId="0">
      <alignment vertical="center"/>
    </xf>
    <xf numFmtId="38" fontId="10" fillId="0" borderId="0" applyFont="0" applyFill="0" applyBorder="0" applyAlignment="0" applyProtection="0">
      <alignment vertical="center"/>
    </xf>
    <xf numFmtId="0" fontId="18" fillId="0" borderId="0"/>
    <xf numFmtId="38" fontId="18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0" fontId="18" fillId="0" borderId="0"/>
  </cellStyleXfs>
  <cellXfs count="184">
    <xf numFmtId="0" fontId="0" fillId="0" borderId="0" xfId="0">
      <alignment vertical="center"/>
    </xf>
    <xf numFmtId="0" fontId="0" fillId="0" borderId="1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vertical="center" wrapText="1"/>
    </xf>
    <xf numFmtId="0" fontId="0" fillId="0" borderId="1" xfId="0" applyFont="1" applyFill="1" applyBorder="1">
      <alignment vertical="center"/>
    </xf>
    <xf numFmtId="0" fontId="0" fillId="0" borderId="1" xfId="0" applyFont="1" applyFill="1" applyBorder="1" applyAlignment="1">
      <alignment wrapText="1"/>
    </xf>
    <xf numFmtId="176" fontId="0" fillId="0" borderId="1" xfId="0" applyNumberFormat="1" applyFont="1" applyFill="1" applyBorder="1" applyAlignment="1">
      <alignment vertical="center" wrapText="1"/>
    </xf>
    <xf numFmtId="0" fontId="0" fillId="0" borderId="1" xfId="0" applyNumberFormat="1" applyFont="1" applyFill="1" applyBorder="1">
      <alignment vertical="center"/>
    </xf>
    <xf numFmtId="0" fontId="4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left" vertical="center" wrapText="1"/>
    </xf>
    <xf numFmtId="0" fontId="0" fillId="0" borderId="1" xfId="0" applyFont="1" applyFill="1" applyBorder="1" applyAlignment="1">
      <alignment vertical="center"/>
    </xf>
    <xf numFmtId="0" fontId="4" fillId="0" borderId="1" xfId="0" applyFont="1" applyFill="1" applyBorder="1" applyAlignment="1">
      <alignment wrapText="1"/>
    </xf>
    <xf numFmtId="0" fontId="0" fillId="0" borderId="1" xfId="0" applyFont="1" applyFill="1" applyBorder="1" applyAlignment="1">
      <alignment vertical="center" wrapText="1" shrinkToFit="1"/>
    </xf>
    <xf numFmtId="0" fontId="0" fillId="0" borderId="1" xfId="0" applyFont="1" applyFill="1" applyBorder="1" applyAlignment="1">
      <alignment horizontal="right" vertical="center" wrapText="1"/>
    </xf>
    <xf numFmtId="0" fontId="0" fillId="0" borderId="1" xfId="0" applyFont="1" applyFill="1" applyBorder="1" applyAlignment="1">
      <alignment horizontal="right" wrapText="1"/>
    </xf>
    <xf numFmtId="0" fontId="4" fillId="0" borderId="1" xfId="0" applyNumberFormat="1" applyFont="1" applyFill="1" applyBorder="1" applyAlignment="1">
      <alignment horizontal="right" wrapText="1"/>
    </xf>
    <xf numFmtId="0" fontId="7" fillId="0" borderId="2" xfId="0" applyFont="1" applyFill="1" applyBorder="1" applyAlignment="1">
      <alignment horizontal="center" vertical="center" shrinkToFit="1"/>
    </xf>
    <xf numFmtId="0" fontId="7" fillId="0" borderId="2" xfId="0" applyNumberFormat="1" applyFont="1" applyFill="1" applyBorder="1" applyAlignment="1">
      <alignment horizontal="center" vertical="center" wrapText="1" shrinkToFit="1"/>
    </xf>
    <xf numFmtId="0" fontId="7" fillId="0" borderId="2" xfId="0" applyNumberFormat="1" applyFont="1" applyFill="1" applyBorder="1" applyAlignment="1">
      <alignment horizontal="center" vertical="center" shrinkToFit="1"/>
    </xf>
    <xf numFmtId="0" fontId="7" fillId="0" borderId="2" xfId="0" applyFont="1" applyFill="1" applyBorder="1" applyAlignment="1">
      <alignment horizontal="center" vertical="center" wrapText="1" shrinkToFit="1"/>
    </xf>
    <xf numFmtId="0" fontId="7" fillId="0" borderId="0" xfId="0" applyFont="1" applyFill="1" applyBorder="1" applyAlignment="1">
      <alignment horizontal="center" vertical="center" wrapText="1" shrinkToFit="1"/>
    </xf>
    <xf numFmtId="38" fontId="7" fillId="0" borderId="2" xfId="1" applyFont="1" applyFill="1" applyBorder="1" applyAlignment="1">
      <alignment horizontal="center" vertical="center" shrinkToFit="1"/>
    </xf>
    <xf numFmtId="0" fontId="0" fillId="0" borderId="1" xfId="0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5" fillId="0" borderId="2" xfId="0" applyFont="1" applyFill="1" applyBorder="1" applyAlignment="1">
      <alignment vertical="center" shrinkToFit="1"/>
    </xf>
    <xf numFmtId="177" fontId="5" fillId="0" borderId="2" xfId="0" applyNumberFormat="1" applyFont="1" applyFill="1" applyBorder="1" applyAlignment="1">
      <alignment vertical="center" shrinkToFit="1"/>
    </xf>
    <xf numFmtId="0" fontId="5" fillId="0" borderId="2" xfId="0" applyNumberFormat="1" applyFont="1" applyFill="1" applyBorder="1" applyAlignment="1">
      <alignment vertical="center" wrapText="1" shrinkToFit="1"/>
    </xf>
    <xf numFmtId="0" fontId="5" fillId="0" borderId="2" xfId="0" applyNumberFormat="1" applyFont="1" applyFill="1" applyBorder="1" applyAlignment="1">
      <alignment horizontal="center" vertical="center" shrinkToFit="1"/>
    </xf>
    <xf numFmtId="0" fontId="5" fillId="0" borderId="2" xfId="0" applyFont="1" applyFill="1" applyBorder="1" applyAlignment="1">
      <alignment vertical="center" wrapText="1" shrinkToFit="1"/>
    </xf>
    <xf numFmtId="0" fontId="5" fillId="0" borderId="2" xfId="0" applyNumberFormat="1" applyFont="1" applyFill="1" applyBorder="1" applyAlignment="1">
      <alignment vertical="center" shrinkToFit="1"/>
    </xf>
    <xf numFmtId="0" fontId="5" fillId="0" borderId="3" xfId="0" applyNumberFormat="1" applyFont="1" applyFill="1" applyBorder="1" applyAlignment="1">
      <alignment vertical="center" wrapText="1" shrinkToFit="1"/>
    </xf>
    <xf numFmtId="0" fontId="5" fillId="0" borderId="2" xfId="0" applyFont="1" applyFill="1" applyBorder="1" applyAlignment="1">
      <alignment horizontal="center" vertical="center" shrinkToFit="1"/>
    </xf>
    <xf numFmtId="38" fontId="5" fillId="0" borderId="2" xfId="1" applyFont="1" applyFill="1" applyBorder="1" applyAlignment="1">
      <alignment vertical="center" shrinkToFit="1"/>
    </xf>
    <xf numFmtId="0" fontId="8" fillId="0" borderId="2" xfId="0" applyFont="1" applyFill="1" applyBorder="1" applyAlignment="1">
      <alignment horizontal="center" vertical="center" shrinkToFit="1"/>
    </xf>
    <xf numFmtId="0" fontId="5" fillId="0" borderId="2" xfId="0" applyFont="1" applyFill="1" applyBorder="1" applyAlignment="1">
      <alignment horizontal="left" vertical="center" shrinkToFit="1"/>
    </xf>
    <xf numFmtId="0" fontId="5" fillId="0" borderId="3" xfId="0" applyFont="1" applyFill="1" applyBorder="1" applyAlignment="1">
      <alignment vertical="center" wrapText="1" shrinkToFit="1"/>
    </xf>
    <xf numFmtId="0" fontId="5" fillId="0" borderId="5" xfId="0" applyFont="1" applyFill="1" applyBorder="1" applyAlignment="1">
      <alignment vertical="center" shrinkToFit="1"/>
    </xf>
    <xf numFmtId="0" fontId="5" fillId="0" borderId="3" xfId="0" applyFont="1" applyFill="1" applyBorder="1" applyAlignment="1">
      <alignment vertical="center" shrinkToFit="1"/>
    </xf>
    <xf numFmtId="0" fontId="5" fillId="0" borderId="4" xfId="0" applyFont="1" applyFill="1" applyBorder="1" applyAlignment="1">
      <alignment vertical="center" shrinkToFit="1"/>
    </xf>
    <xf numFmtId="0" fontId="5" fillId="0" borderId="4" xfId="0" applyFont="1" applyFill="1" applyBorder="1" applyAlignment="1">
      <alignment horizontal="left" vertical="center" shrinkToFit="1"/>
    </xf>
    <xf numFmtId="0" fontId="9" fillId="0" borderId="2" xfId="0" applyFont="1" applyFill="1" applyBorder="1" applyAlignment="1">
      <alignment vertical="center" wrapText="1" shrinkToFit="1"/>
    </xf>
    <xf numFmtId="38" fontId="9" fillId="0" borderId="6" xfId="1" applyFont="1" applyFill="1" applyBorder="1" applyAlignment="1">
      <alignment vertical="center" shrinkToFit="1"/>
    </xf>
    <xf numFmtId="178" fontId="5" fillId="0" borderId="2" xfId="0" applyNumberFormat="1" applyFont="1" applyFill="1" applyBorder="1" applyAlignment="1">
      <alignment vertical="center" shrinkToFit="1"/>
    </xf>
    <xf numFmtId="38" fontId="9" fillId="0" borderId="7" xfId="1" applyFont="1" applyFill="1" applyBorder="1" applyAlignment="1">
      <alignment horizontal="left" vertical="center" shrinkToFit="1"/>
    </xf>
    <xf numFmtId="0" fontId="9" fillId="0" borderId="2" xfId="0" applyFont="1" applyFill="1" applyBorder="1" applyAlignment="1">
      <alignment vertical="center" shrinkToFit="1"/>
    </xf>
    <xf numFmtId="0" fontId="9" fillId="0" borderId="4" xfId="0" applyFont="1" applyFill="1" applyBorder="1" applyAlignment="1">
      <alignment horizontal="center" vertical="center" wrapText="1" shrinkToFit="1"/>
    </xf>
    <xf numFmtId="0" fontId="9" fillId="0" borderId="2" xfId="0" applyFont="1" applyFill="1" applyBorder="1" applyAlignment="1">
      <alignment horizontal="center" vertical="center" shrinkToFit="1"/>
    </xf>
    <xf numFmtId="0" fontId="9" fillId="0" borderId="2" xfId="0" applyFont="1" applyFill="1" applyBorder="1" applyAlignment="1">
      <alignment horizontal="right" vertical="center" wrapText="1" shrinkToFit="1"/>
    </xf>
    <xf numFmtId="0" fontId="9" fillId="0" borderId="0" xfId="0" applyFont="1" applyFill="1">
      <alignment vertical="center"/>
    </xf>
    <xf numFmtId="178" fontId="9" fillId="0" borderId="4" xfId="0" applyNumberFormat="1" applyFont="1" applyFill="1" applyBorder="1" applyAlignment="1">
      <alignment vertical="center" shrinkToFit="1"/>
    </xf>
    <xf numFmtId="0" fontId="7" fillId="0" borderId="4" xfId="0" applyFont="1" applyFill="1" applyBorder="1" applyAlignment="1">
      <alignment horizontal="center" vertical="center" wrapText="1" shrinkToFit="1"/>
    </xf>
    <xf numFmtId="0" fontId="0" fillId="0" borderId="0" xfId="0" applyFont="1" applyFill="1">
      <alignment vertical="center"/>
    </xf>
    <xf numFmtId="0" fontId="5" fillId="0" borderId="5" xfId="0" applyFont="1" applyFill="1" applyBorder="1" applyAlignment="1">
      <alignment horizontal="center" vertical="center" shrinkToFit="1"/>
    </xf>
    <xf numFmtId="38" fontId="5" fillId="0" borderId="5" xfId="1" applyFont="1" applyFill="1" applyBorder="1" applyAlignment="1">
      <alignment vertical="center" shrinkToFit="1"/>
    </xf>
    <xf numFmtId="0" fontId="9" fillId="0" borderId="5" xfId="0" applyFont="1" applyFill="1" applyBorder="1" applyAlignment="1">
      <alignment vertical="center" wrapText="1" shrinkToFit="1"/>
    </xf>
    <xf numFmtId="0" fontId="5" fillId="0" borderId="0" xfId="0" applyFont="1" applyFill="1" applyBorder="1" applyAlignment="1">
      <alignment vertical="center" shrinkToFit="1"/>
    </xf>
    <xf numFmtId="0" fontId="9" fillId="0" borderId="1" xfId="0" applyFont="1" applyFill="1" applyBorder="1" applyAlignment="1">
      <alignment horizontal="center" vertical="center" shrinkToFit="1"/>
    </xf>
    <xf numFmtId="0" fontId="9" fillId="0" borderId="1" xfId="0" applyFont="1" applyFill="1" applyBorder="1" applyAlignment="1">
      <alignment horizontal="center" vertical="center" wrapText="1" shrinkToFit="1"/>
    </xf>
    <xf numFmtId="0" fontId="5" fillId="0" borderId="8" xfId="0" applyFont="1" applyFill="1" applyBorder="1" applyAlignment="1">
      <alignment vertical="center" shrinkToFit="1"/>
    </xf>
    <xf numFmtId="38" fontId="9" fillId="0" borderId="1" xfId="0" applyNumberFormat="1" applyFont="1" applyFill="1" applyBorder="1" applyAlignment="1">
      <alignment vertical="center" shrinkToFit="1"/>
    </xf>
    <xf numFmtId="38" fontId="9" fillId="0" borderId="1" xfId="0" applyNumberFormat="1" applyFont="1" applyFill="1" applyBorder="1" applyAlignment="1">
      <alignment vertical="center" wrapText="1" shrinkToFit="1"/>
    </xf>
    <xf numFmtId="0" fontId="5" fillId="0" borderId="8" xfId="0" applyFont="1" applyFill="1" applyBorder="1" applyAlignment="1">
      <alignment horizontal="center" vertical="center" shrinkToFit="1"/>
    </xf>
    <xf numFmtId="38" fontId="5" fillId="0" borderId="8" xfId="1" applyFont="1" applyFill="1" applyBorder="1" applyAlignment="1">
      <alignment vertical="center" shrinkToFit="1"/>
    </xf>
    <xf numFmtId="0" fontId="5" fillId="0" borderId="8" xfId="0" applyFont="1" applyFill="1" applyBorder="1" applyAlignment="1">
      <alignment vertical="center" wrapText="1" shrinkToFit="1"/>
    </xf>
    <xf numFmtId="0" fontId="0" fillId="0" borderId="0" xfId="0" applyFill="1">
      <alignment vertical="center"/>
    </xf>
    <xf numFmtId="0" fontId="11" fillId="0" borderId="0" xfId="2" applyFont="1" applyFill="1" applyAlignment="1">
      <alignment vertical="center"/>
    </xf>
    <xf numFmtId="0" fontId="11" fillId="0" borderId="1" xfId="2" applyFont="1" applyFill="1" applyBorder="1" applyAlignment="1">
      <alignment vertical="center"/>
    </xf>
    <xf numFmtId="0" fontId="11" fillId="0" borderId="1" xfId="2" applyFont="1" applyFill="1" applyBorder="1" applyAlignment="1">
      <alignment horizontal="center" vertical="center"/>
    </xf>
    <xf numFmtId="49" fontId="11" fillId="0" borderId="1" xfId="2" applyNumberFormat="1" applyFont="1" applyFill="1" applyBorder="1" applyAlignment="1">
      <alignment vertical="center"/>
    </xf>
    <xf numFmtId="0" fontId="11" fillId="0" borderId="1" xfId="2" applyFont="1" applyFill="1" applyBorder="1" applyAlignment="1">
      <alignment vertical="center" wrapText="1"/>
    </xf>
    <xf numFmtId="0" fontId="11" fillId="0" borderId="1" xfId="2" applyNumberFormat="1" applyFont="1" applyFill="1" applyBorder="1" applyAlignment="1">
      <alignment vertical="center"/>
    </xf>
    <xf numFmtId="0" fontId="11" fillId="0" borderId="1" xfId="2" applyNumberFormat="1" applyFont="1" applyFill="1" applyBorder="1" applyAlignment="1">
      <alignment vertical="center" wrapText="1"/>
    </xf>
    <xf numFmtId="0" fontId="11" fillId="0" borderId="9" xfId="2" applyFont="1" applyFill="1" applyBorder="1" applyAlignment="1">
      <alignment horizontal="center" vertical="center"/>
    </xf>
    <xf numFmtId="0" fontId="11" fillId="0" borderId="10" xfId="2" applyFont="1" applyFill="1" applyBorder="1" applyAlignment="1">
      <alignment horizontal="center" vertical="center"/>
    </xf>
    <xf numFmtId="0" fontId="11" fillId="0" borderId="1" xfId="2" applyFont="1" applyFill="1" applyBorder="1" applyAlignment="1">
      <alignment horizontal="center" vertical="center" wrapText="1"/>
    </xf>
    <xf numFmtId="0" fontId="11" fillId="0" borderId="0" xfId="2" applyFont="1" applyFill="1" applyBorder="1" applyAlignment="1">
      <alignment vertical="center"/>
    </xf>
    <xf numFmtId="0" fontId="11" fillId="0" borderId="9" xfId="2" applyFont="1" applyFill="1" applyBorder="1" applyAlignment="1">
      <alignment vertical="center"/>
    </xf>
    <xf numFmtId="49" fontId="11" fillId="0" borderId="9" xfId="2" applyNumberFormat="1" applyFont="1" applyFill="1" applyBorder="1" applyAlignment="1">
      <alignment vertical="center"/>
    </xf>
    <xf numFmtId="0" fontId="11" fillId="0" borderId="9" xfId="2" applyNumberFormat="1" applyFont="1" applyFill="1" applyBorder="1" applyAlignment="1">
      <alignment vertical="center"/>
    </xf>
    <xf numFmtId="179" fontId="11" fillId="0" borderId="9" xfId="2" applyNumberFormat="1" applyFont="1" applyFill="1" applyBorder="1" applyAlignment="1">
      <alignment vertical="center"/>
    </xf>
    <xf numFmtId="180" fontId="11" fillId="0" borderId="9" xfId="2" applyNumberFormat="1" applyFont="1" applyFill="1" applyBorder="1" applyAlignment="1">
      <alignment horizontal="left" vertical="center"/>
    </xf>
    <xf numFmtId="180" fontId="11" fillId="0" borderId="11" xfId="2" applyNumberFormat="1" applyFont="1" applyFill="1" applyBorder="1" applyAlignment="1">
      <alignment horizontal="left" vertical="center"/>
    </xf>
    <xf numFmtId="180" fontId="11" fillId="0" borderId="12" xfId="2" applyNumberFormat="1" applyFont="1" applyFill="1" applyBorder="1" applyAlignment="1">
      <alignment horizontal="left" vertical="center"/>
    </xf>
    <xf numFmtId="0" fontId="11" fillId="0" borderId="13" xfId="2" applyFont="1" applyFill="1" applyBorder="1" applyAlignment="1">
      <alignment vertical="center"/>
    </xf>
    <xf numFmtId="49" fontId="11" fillId="0" borderId="13" xfId="2" applyNumberFormat="1" applyFont="1" applyFill="1" applyBorder="1" applyAlignment="1">
      <alignment vertical="center"/>
    </xf>
    <xf numFmtId="0" fontId="11" fillId="0" borderId="14" xfId="2" applyFont="1" applyFill="1" applyBorder="1" applyAlignment="1">
      <alignment vertical="center"/>
    </xf>
    <xf numFmtId="0" fontId="11" fillId="0" borderId="13" xfId="2" applyNumberFormat="1" applyFont="1" applyFill="1" applyBorder="1" applyAlignment="1">
      <alignment vertical="center"/>
    </xf>
    <xf numFmtId="179" fontId="11" fillId="0" borderId="13" xfId="2" applyNumberFormat="1" applyFont="1" applyFill="1" applyBorder="1" applyAlignment="1">
      <alignment vertical="center"/>
    </xf>
    <xf numFmtId="180" fontId="11" fillId="0" borderId="13" xfId="2" applyNumberFormat="1" applyFont="1" applyFill="1" applyBorder="1" applyAlignment="1">
      <alignment horizontal="left" vertical="center"/>
    </xf>
    <xf numFmtId="180" fontId="11" fillId="0" borderId="15" xfId="2" applyNumberFormat="1" applyFont="1" applyFill="1" applyBorder="1" applyAlignment="1">
      <alignment horizontal="left" vertical="center"/>
    </xf>
    <xf numFmtId="0" fontId="11" fillId="0" borderId="16" xfId="2" applyFont="1" applyFill="1" applyBorder="1" applyAlignment="1">
      <alignment horizontal="center" vertical="center"/>
    </xf>
    <xf numFmtId="0" fontId="11" fillId="0" borderId="16" xfId="4" applyNumberFormat="1" applyFont="1" applyFill="1" applyBorder="1" applyAlignment="1">
      <alignment vertical="center"/>
    </xf>
    <xf numFmtId="179" fontId="11" fillId="0" borderId="16" xfId="4" applyNumberFormat="1" applyFont="1" applyFill="1" applyBorder="1" applyAlignment="1">
      <alignment vertical="center"/>
    </xf>
    <xf numFmtId="49" fontId="11" fillId="0" borderId="0" xfId="2" applyNumberFormat="1" applyFont="1" applyFill="1" applyBorder="1" applyAlignment="1">
      <alignment vertical="center"/>
    </xf>
    <xf numFmtId="0" fontId="13" fillId="0" borderId="0" xfId="2" applyFont="1" applyFill="1" applyBorder="1" applyAlignment="1">
      <alignment vertical="center"/>
    </xf>
    <xf numFmtId="0" fontId="11" fillId="0" borderId="0" xfId="2" applyNumberFormat="1" applyFont="1" applyFill="1" applyBorder="1" applyAlignment="1">
      <alignment vertical="center"/>
    </xf>
    <xf numFmtId="0" fontId="11" fillId="0" borderId="0" xfId="2" applyFont="1" applyFill="1" applyBorder="1" applyAlignment="1">
      <alignment horizontal="right" vertical="center"/>
    </xf>
    <xf numFmtId="0" fontId="11" fillId="0" borderId="0" xfId="2" applyFont="1" applyFill="1" applyAlignment="1">
      <alignment horizontal="center" vertical="center"/>
    </xf>
    <xf numFmtId="0" fontId="13" fillId="0" borderId="0" xfId="2" applyFont="1" applyFill="1" applyBorder="1" applyAlignment="1">
      <alignment horizontal="right" vertical="center"/>
    </xf>
    <xf numFmtId="0" fontId="11" fillId="0" borderId="0" xfId="2" applyFont="1" applyFill="1" applyBorder="1" applyAlignment="1">
      <alignment horizontal="center" vertical="center"/>
    </xf>
    <xf numFmtId="0" fontId="11" fillId="0" borderId="0" xfId="2" applyNumberFormat="1" applyFont="1" applyFill="1" applyAlignment="1">
      <alignment vertical="center"/>
    </xf>
    <xf numFmtId="0" fontId="11" fillId="0" borderId="0" xfId="4" applyNumberFormat="1" applyFont="1" applyFill="1" applyAlignment="1">
      <alignment vertical="center"/>
    </xf>
    <xf numFmtId="0" fontId="11" fillId="0" borderId="0" xfId="2" applyFont="1" applyFill="1" applyBorder="1" applyAlignment="1">
      <alignment vertical="center" wrapText="1"/>
    </xf>
    <xf numFmtId="49" fontId="11" fillId="0" borderId="0" xfId="2" applyNumberFormat="1" applyFont="1" applyFill="1" applyAlignment="1">
      <alignment vertical="center"/>
    </xf>
    <xf numFmtId="0" fontId="11" fillId="0" borderId="0" xfId="2" applyFont="1" applyFill="1" applyAlignment="1">
      <alignment vertical="center" wrapText="1"/>
    </xf>
    <xf numFmtId="0" fontId="2" fillId="0" borderId="0" xfId="5" applyFont="1" applyFill="1" applyAlignment="1">
      <alignment vertical="center"/>
    </xf>
    <xf numFmtId="14" fontId="18" fillId="0" borderId="0" xfId="5" applyNumberFormat="1" applyFill="1"/>
    <xf numFmtId="0" fontId="4" fillId="0" borderId="0" xfId="5" applyFont="1" applyFill="1" applyAlignment="1">
      <alignment horizontal="center" vertical="center" wrapText="1"/>
    </xf>
    <xf numFmtId="0" fontId="4" fillId="0" borderId="0" xfId="5" applyFont="1" applyFill="1" applyAlignment="1">
      <alignment horizontal="center" vertical="center"/>
    </xf>
    <xf numFmtId="0" fontId="18" fillId="0" borderId="0" xfId="5" applyFill="1" applyBorder="1"/>
    <xf numFmtId="0" fontId="18" fillId="0" borderId="0" xfId="5" applyFill="1" applyBorder="1" applyAlignment="1">
      <alignment wrapText="1"/>
    </xf>
    <xf numFmtId="0" fontId="4" fillId="0" borderId="1" xfId="5" applyFont="1" applyFill="1" applyBorder="1" applyAlignment="1">
      <alignment horizontal="center" vertical="center" wrapText="1"/>
    </xf>
    <xf numFmtId="0" fontId="4" fillId="0" borderId="1" xfId="5" applyFont="1" applyFill="1" applyBorder="1" applyAlignment="1">
      <alignment horizontal="center" vertical="center"/>
    </xf>
    <xf numFmtId="0" fontId="18" fillId="0" borderId="1" xfId="5" applyFill="1" applyBorder="1"/>
    <xf numFmtId="0" fontId="18" fillId="0" borderId="1" xfId="5" applyFill="1" applyBorder="1" applyAlignment="1">
      <alignment wrapText="1"/>
    </xf>
    <xf numFmtId="14" fontId="18" fillId="0" borderId="0" xfId="5" applyNumberFormat="1" applyFill="1" applyAlignment="1" applyProtection="1">
      <alignment vertical="center"/>
    </xf>
    <xf numFmtId="0" fontId="18" fillId="0" borderId="1" xfId="5" applyFont="1" applyFill="1" applyBorder="1" applyAlignment="1">
      <alignment horizontal="left" wrapText="1"/>
    </xf>
    <xf numFmtId="0" fontId="2" fillId="0" borderId="0" xfId="5" applyFont="1" applyFill="1" applyAlignment="1">
      <alignment horizontal="center" vertical="center"/>
    </xf>
    <xf numFmtId="14" fontId="18" fillId="0" borderId="0" xfId="5" applyNumberFormat="1" applyFill="1" applyAlignment="1">
      <alignment horizontal="center"/>
    </xf>
    <xf numFmtId="181" fontId="4" fillId="0" borderId="17" xfId="5" applyNumberFormat="1" applyFont="1" applyFill="1" applyBorder="1" applyAlignment="1">
      <alignment horizontal="center" vertical="center" wrapText="1"/>
    </xf>
    <xf numFmtId="181" fontId="4" fillId="0" borderId="17" xfId="5" applyNumberFormat="1" applyFont="1" applyFill="1" applyBorder="1" applyAlignment="1">
      <alignment horizontal="center" vertical="center"/>
    </xf>
    <xf numFmtId="0" fontId="18" fillId="0" borderId="17" xfId="5" applyFill="1" applyBorder="1"/>
    <xf numFmtId="0" fontId="18" fillId="0" borderId="17" xfId="5" applyFill="1" applyBorder="1" applyAlignment="1">
      <alignment wrapText="1"/>
    </xf>
    <xf numFmtId="0" fontId="4" fillId="0" borderId="17" xfId="5" applyFont="1" applyFill="1" applyBorder="1" applyAlignment="1">
      <alignment horizontal="center" vertical="center"/>
    </xf>
    <xf numFmtId="38" fontId="0" fillId="0" borderId="0" xfId="6" applyFont="1" applyFill="1" applyBorder="1" applyAlignment="1">
      <alignment wrapText="1"/>
    </xf>
    <xf numFmtId="0" fontId="18" fillId="0" borderId="0" xfId="5" applyFill="1" applyBorder="1" applyAlignment="1">
      <alignment horizontal="right" wrapText="1"/>
    </xf>
    <xf numFmtId="9" fontId="0" fillId="0" borderId="18" xfId="7" applyFont="1" applyFill="1" applyBorder="1" applyAlignment="1">
      <alignment horizontal="center" vertical="center"/>
    </xf>
    <xf numFmtId="0" fontId="0" fillId="0" borderId="19" xfId="0" applyFill="1" applyBorder="1" applyAlignment="1">
      <alignment horizontal="center" vertical="center" wrapText="1"/>
    </xf>
    <xf numFmtId="0" fontId="0" fillId="0" borderId="19" xfId="0" applyFill="1" applyBorder="1" applyAlignment="1">
      <alignment horizontal="center" vertical="center"/>
    </xf>
    <xf numFmtId="182" fontId="0" fillId="0" borderId="19" xfId="0" applyNumberFormat="1" applyFill="1" applyBorder="1" applyAlignment="1">
      <alignment horizontal="center" vertical="center"/>
    </xf>
    <xf numFmtId="0" fontId="0" fillId="0" borderId="20" xfId="0" applyFill="1" applyBorder="1" applyAlignment="1">
      <alignment horizontal="center" vertical="center" wrapText="1"/>
    </xf>
    <xf numFmtId="0" fontId="19" fillId="0" borderId="0" xfId="0" applyFont="1" applyFill="1" applyAlignment="1">
      <alignment vertical="center" wrapText="1"/>
    </xf>
    <xf numFmtId="0" fontId="20" fillId="0" borderId="21" xfId="8" applyFont="1" applyFill="1" applyBorder="1" applyAlignment="1">
      <alignment horizontal="center" vertical="center" wrapText="1"/>
    </xf>
    <xf numFmtId="0" fontId="20" fillId="0" borderId="22" xfId="8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/>
    </xf>
    <xf numFmtId="0" fontId="4" fillId="0" borderId="23" xfId="0" applyFont="1" applyFill="1" applyBorder="1" applyAlignment="1">
      <alignment horizontal="center" vertical="center" wrapText="1"/>
    </xf>
    <xf numFmtId="0" fontId="20" fillId="0" borderId="23" xfId="8" applyFont="1" applyFill="1" applyBorder="1" applyAlignment="1">
      <alignment horizontal="center" vertical="center"/>
    </xf>
    <xf numFmtId="0" fontId="18" fillId="0" borderId="23" xfId="8" applyFont="1" applyFill="1" applyBorder="1" applyAlignment="1">
      <alignment horizontal="left" vertical="center"/>
    </xf>
    <xf numFmtId="49" fontId="0" fillId="0" borderId="1" xfId="0" applyNumberFormat="1" applyFill="1" applyBorder="1" applyAlignment="1">
      <alignment horizontal="center" vertical="center"/>
    </xf>
    <xf numFmtId="0" fontId="21" fillId="0" borderId="0" xfId="0" applyFont="1" applyFill="1">
      <alignment vertical="center"/>
    </xf>
    <xf numFmtId="0" fontId="0" fillId="0" borderId="24" xfId="0" applyFill="1" applyBorder="1" applyAlignment="1">
      <alignment vertical="center"/>
    </xf>
    <xf numFmtId="49" fontId="0" fillId="0" borderId="1" xfId="0" applyNumberFormat="1" applyFill="1" applyBorder="1" applyAlignment="1">
      <alignment horizontal="left" vertical="center" wrapText="1"/>
    </xf>
    <xf numFmtId="49" fontId="0" fillId="0" borderId="1" xfId="0" applyNumberFormat="1" applyFill="1" applyBorder="1" applyAlignment="1">
      <alignment horizontal="left" vertical="center"/>
    </xf>
    <xf numFmtId="183" fontId="0" fillId="0" borderId="1" xfId="0" applyNumberFormat="1" applyFill="1" applyBorder="1" applyAlignment="1">
      <alignment horizontal="left" vertical="center"/>
    </xf>
    <xf numFmtId="0" fontId="0" fillId="0" borderId="1" xfId="0" applyFill="1" applyBorder="1" applyAlignment="1">
      <alignment horizontal="left" vertical="center"/>
    </xf>
    <xf numFmtId="182" fontId="0" fillId="0" borderId="1" xfId="0" applyNumberFormat="1" applyFill="1" applyBorder="1" applyAlignment="1">
      <alignment vertical="center"/>
    </xf>
    <xf numFmtId="0" fontId="0" fillId="0" borderId="1" xfId="0" applyFill="1" applyBorder="1" applyAlignment="1">
      <alignment horizontal="center" vertical="center"/>
    </xf>
    <xf numFmtId="184" fontId="18" fillId="0" borderId="1" xfId="8" applyNumberFormat="1" applyFont="1" applyFill="1" applyBorder="1" applyAlignment="1">
      <alignment horizontal="center" vertical="center"/>
    </xf>
    <xf numFmtId="49" fontId="20" fillId="0" borderId="25" xfId="8" applyNumberFormat="1" applyFont="1" applyFill="1" applyBorder="1" applyAlignment="1">
      <alignment vertical="center" wrapText="1"/>
    </xf>
    <xf numFmtId="0" fontId="20" fillId="0" borderId="26" xfId="8" applyFont="1" applyFill="1" applyBorder="1" applyAlignment="1">
      <alignment horizontal="center" vertical="center"/>
    </xf>
    <xf numFmtId="0" fontId="20" fillId="0" borderId="3" xfId="8" applyFont="1" applyFill="1" applyBorder="1" applyAlignment="1">
      <alignment horizontal="center" vertical="center"/>
    </xf>
    <xf numFmtId="0" fontId="4" fillId="0" borderId="26" xfId="0" applyFont="1" applyFill="1" applyBorder="1">
      <alignment vertical="center"/>
    </xf>
    <xf numFmtId="0" fontId="4" fillId="0" borderId="2" xfId="0" applyFont="1" applyFill="1" applyBorder="1">
      <alignment vertical="center"/>
    </xf>
    <xf numFmtId="49" fontId="20" fillId="0" borderId="2" xfId="8" applyNumberFormat="1" applyFont="1" applyFill="1" applyBorder="1" applyAlignment="1">
      <alignment vertical="center"/>
    </xf>
    <xf numFmtId="0" fontId="20" fillId="0" borderId="2" xfId="8" applyFont="1" applyFill="1" applyBorder="1" applyAlignment="1">
      <alignment horizontal="center" vertical="center"/>
    </xf>
    <xf numFmtId="179" fontId="0" fillId="0" borderId="1" xfId="0" applyNumberFormat="1" applyFill="1" applyBorder="1">
      <alignment vertical="center"/>
    </xf>
    <xf numFmtId="0" fontId="0" fillId="0" borderId="0" xfId="0" applyFill="1" applyBorder="1" applyAlignment="1">
      <alignment vertical="center"/>
    </xf>
    <xf numFmtId="0" fontId="0" fillId="0" borderId="0" xfId="0" applyFill="1" applyAlignment="1">
      <alignment vertical="center" wrapText="1"/>
    </xf>
    <xf numFmtId="183" fontId="0" fillId="0" borderId="0" xfId="0" applyNumberFormat="1" applyFill="1" applyBorder="1" applyAlignment="1">
      <alignment horizontal="left" vertical="center"/>
    </xf>
    <xf numFmtId="0" fontId="0" fillId="0" borderId="0" xfId="0" applyFill="1" applyAlignment="1">
      <alignment horizontal="center" vertical="center" wrapText="1"/>
    </xf>
    <xf numFmtId="182" fontId="0" fillId="0" borderId="0" xfId="0" applyNumberFormat="1" applyFill="1" applyAlignment="1">
      <alignment vertical="center"/>
    </xf>
    <xf numFmtId="0" fontId="0" fillId="0" borderId="0" xfId="0" applyFill="1" applyAlignment="1">
      <alignment horizontal="center" vertical="center"/>
    </xf>
    <xf numFmtId="0" fontId="4" fillId="0" borderId="0" xfId="0" applyFont="1" applyFill="1">
      <alignment vertical="center"/>
    </xf>
    <xf numFmtId="49" fontId="0" fillId="0" borderId="0" xfId="0" applyNumberFormat="1" applyFill="1">
      <alignment vertical="center"/>
    </xf>
    <xf numFmtId="0" fontId="0" fillId="0" borderId="0" xfId="0" applyFill="1" applyAlignment="1">
      <alignment vertical="center"/>
    </xf>
    <xf numFmtId="0" fontId="4" fillId="0" borderId="0" xfId="0" applyFont="1" applyFill="1" applyAlignment="1">
      <alignment vertical="center"/>
    </xf>
    <xf numFmtId="182" fontId="4" fillId="0" borderId="0" xfId="0" applyNumberFormat="1" applyFont="1" applyFill="1" applyAlignment="1">
      <alignment vertical="center"/>
    </xf>
    <xf numFmtId="0" fontId="4" fillId="0" borderId="0" xfId="0" applyNumberFormat="1" applyFont="1" applyFill="1" applyAlignment="1">
      <alignment horizontal="right" vertical="center" wrapText="1"/>
    </xf>
    <xf numFmtId="176" fontId="22" fillId="0" borderId="0" xfId="0" applyNumberFormat="1" applyFont="1" applyFill="1">
      <alignment vertical="center"/>
    </xf>
    <xf numFmtId="0" fontId="4" fillId="0" borderId="0" xfId="0" applyNumberFormat="1" applyFont="1" applyFill="1" applyAlignment="1">
      <alignment vertical="center" wrapText="1"/>
    </xf>
    <xf numFmtId="0" fontId="4" fillId="0" borderId="1" xfId="0" applyFont="1" applyFill="1" applyBorder="1" applyAlignment="1">
      <alignment horizontal="center" vertical="center"/>
    </xf>
    <xf numFmtId="182" fontId="4" fillId="0" borderId="1" xfId="0" applyNumberFormat="1" applyFont="1" applyFill="1" applyBorder="1">
      <alignment vertical="center"/>
    </xf>
    <xf numFmtId="0" fontId="22" fillId="0" borderId="1" xfId="0" applyFont="1" applyFill="1" applyBorder="1">
      <alignment vertical="center"/>
    </xf>
    <xf numFmtId="0" fontId="23" fillId="0" borderId="0" xfId="0" applyFont="1" applyFill="1">
      <alignment vertical="center"/>
    </xf>
    <xf numFmtId="184" fontId="18" fillId="0" borderId="0" xfId="8" applyNumberFormat="1" applyFont="1" applyFill="1" applyBorder="1" applyAlignment="1">
      <alignment horizontal="center" vertical="center"/>
    </xf>
    <xf numFmtId="0" fontId="0" fillId="0" borderId="0" xfId="0" applyFill="1" applyAlignment="1">
      <alignment horizontal="left" vertical="center"/>
    </xf>
    <xf numFmtId="0" fontId="24" fillId="0" borderId="0" xfId="0" applyFont="1" applyFill="1">
      <alignment vertical="center"/>
    </xf>
    <xf numFmtId="49" fontId="14" fillId="0" borderId="0" xfId="2" applyNumberFormat="1" applyFont="1" applyFill="1" applyBorder="1" applyAlignment="1">
      <alignment vertical="top" wrapText="1"/>
    </xf>
    <xf numFmtId="38" fontId="9" fillId="0" borderId="3" xfId="1" applyFont="1" applyFill="1" applyBorder="1" applyAlignment="1">
      <alignment horizontal="right" vertical="center" shrinkToFit="1"/>
    </xf>
    <xf numFmtId="38" fontId="9" fillId="0" borderId="4" xfId="1" applyFont="1" applyFill="1" applyBorder="1" applyAlignment="1">
      <alignment horizontal="right" vertical="center" shrinkToFit="1"/>
    </xf>
    <xf numFmtId="38" fontId="9" fillId="0" borderId="1" xfId="1" applyFont="1" applyFill="1" applyBorder="1" applyAlignment="1">
      <alignment horizontal="center" vertical="center" shrinkToFit="1"/>
    </xf>
    <xf numFmtId="38" fontId="9" fillId="0" borderId="1" xfId="1" applyFont="1" applyFill="1" applyBorder="1" applyAlignment="1">
      <alignment vertical="center" shrinkToFit="1"/>
    </xf>
    <xf numFmtId="0" fontId="11" fillId="2" borderId="14" xfId="2" applyFont="1" applyFill="1" applyBorder="1" applyAlignment="1">
      <alignment vertical="center"/>
    </xf>
    <xf numFmtId="0" fontId="18" fillId="2" borderId="1" xfId="5" applyFill="1" applyBorder="1"/>
  </cellXfs>
  <cellStyles count="9">
    <cellStyle name="パーセント 2" xfId="7"/>
    <cellStyle name="桁区切り 2" xfId="1"/>
    <cellStyle name="桁区切り 3" xfId="4"/>
    <cellStyle name="桁区切り 4" xfId="6"/>
    <cellStyle name="標準" xfId="0" builtinId="0"/>
    <cellStyle name="標準 2" xfId="2"/>
    <cellStyle name="標準 3" xfId="5"/>
    <cellStyle name="標準 5" xfId="3"/>
    <cellStyle name="標準_Sheet1" xfId="8"/>
  </cellStyles>
  <dxfs count="1">
    <dxf>
      <fill>
        <patternFill patternType="none">
          <fgColor indexed="64"/>
          <bgColor indexed="6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59"/>
  <sheetViews>
    <sheetView view="pageBreakPreview" zoomScale="55" zoomScaleNormal="95" zoomScaleSheetLayoutView="55" zoomScalePageLayoutView="95" workbookViewId="0">
      <pane ySplit="1" topLeftCell="A2" activePane="bottomLeft" state="frozen"/>
      <selection pane="bottomLeft" activeCell="G27" sqref="G27"/>
    </sheetView>
  </sheetViews>
  <sheetFormatPr defaultColWidth="5.25" defaultRowHeight="30" customHeight="1"/>
  <cols>
    <col min="1" max="1" width="5.5" style="65" bestFit="1" customWidth="1"/>
    <col min="2" max="2" width="3.75" style="65" customWidth="1"/>
    <col min="3" max="3" width="4.125" style="65" customWidth="1"/>
    <col min="4" max="4" width="7.75" style="97" customWidth="1"/>
    <col min="5" max="5" width="10.5" style="65" customWidth="1"/>
    <col min="6" max="6" width="27" style="103" customWidth="1"/>
    <col min="7" max="7" width="14.25" style="65" customWidth="1"/>
    <col min="8" max="8" width="16.25" style="65" customWidth="1"/>
    <col min="9" max="9" width="8.75" style="65" customWidth="1"/>
    <col min="10" max="10" width="48.25" style="104" customWidth="1"/>
    <col min="11" max="11" width="8.5" style="65" customWidth="1"/>
    <col min="12" max="12" width="18.625" style="65" customWidth="1"/>
    <col min="13" max="13" width="9.25" style="100" customWidth="1"/>
    <col min="14" max="14" width="9.125" style="100" customWidth="1"/>
    <col min="15" max="15" width="9.875" style="65" customWidth="1"/>
    <col min="16" max="16" width="12.5" style="65" customWidth="1"/>
    <col min="17" max="17" width="64.375" style="65" customWidth="1"/>
    <col min="18" max="18" width="15" style="97" customWidth="1"/>
    <col min="19" max="19" width="23" style="97" bestFit="1" customWidth="1"/>
    <col min="20" max="20" width="18.5" style="97" bestFit="1" customWidth="1"/>
    <col min="21" max="21" width="6.5" style="97" customWidth="1"/>
    <col min="22" max="22" width="9.25" style="100" customWidth="1"/>
    <col min="23" max="23" width="6.5" style="97" customWidth="1"/>
    <col min="24" max="25" width="6.5" style="65" customWidth="1"/>
    <col min="26" max="26" width="36" style="65" customWidth="1"/>
    <col min="27" max="27" width="2.5" style="65" bestFit="1" customWidth="1"/>
    <col min="28" max="28" width="68.625" style="65" bestFit="1" customWidth="1"/>
    <col min="29" max="29" width="9.5" style="65" bestFit="1" customWidth="1"/>
    <col min="30" max="16384" width="5.25" style="65"/>
  </cols>
  <sheetData>
    <row r="1" spans="1:31" ht="45" customHeight="1" thickBot="1">
      <c r="B1" s="66" t="s">
        <v>70</v>
      </c>
      <c r="C1" s="66" t="s">
        <v>71</v>
      </c>
      <c r="D1" s="67" t="s">
        <v>72</v>
      </c>
      <c r="E1" s="66" t="s">
        <v>73</v>
      </c>
      <c r="F1" s="68" t="s">
        <v>74</v>
      </c>
      <c r="G1" s="66" t="s">
        <v>75</v>
      </c>
      <c r="H1" s="66" t="s">
        <v>76</v>
      </c>
      <c r="I1" s="66" t="s">
        <v>77</v>
      </c>
      <c r="J1" s="69" t="s">
        <v>78</v>
      </c>
      <c r="K1" s="66" t="s">
        <v>79</v>
      </c>
      <c r="L1" s="66" t="s">
        <v>80</v>
      </c>
      <c r="M1" s="70" t="s">
        <v>81</v>
      </c>
      <c r="N1" s="71" t="s">
        <v>82</v>
      </c>
      <c r="O1" s="66" t="s">
        <v>83</v>
      </c>
      <c r="P1" s="66" t="s">
        <v>84</v>
      </c>
      <c r="Q1" s="66" t="s">
        <v>85</v>
      </c>
      <c r="R1" s="67" t="s">
        <v>86</v>
      </c>
      <c r="S1" s="72" t="s">
        <v>87</v>
      </c>
      <c r="T1" s="73" t="s">
        <v>88</v>
      </c>
      <c r="U1" s="74" t="s">
        <v>89</v>
      </c>
      <c r="V1" s="70" t="s">
        <v>81</v>
      </c>
      <c r="W1" s="74" t="s">
        <v>90</v>
      </c>
      <c r="X1" s="75"/>
      <c r="Y1" s="75"/>
    </row>
    <row r="2" spans="1:31" ht="30" customHeight="1" thickBot="1">
      <c r="A2" s="65">
        <v>1</v>
      </c>
      <c r="B2" s="76">
        <v>0</v>
      </c>
      <c r="C2" s="76">
        <v>1</v>
      </c>
      <c r="D2" s="76"/>
      <c r="E2" s="76" t="s">
        <v>91</v>
      </c>
      <c r="F2" s="77" t="s">
        <v>156</v>
      </c>
      <c r="G2" s="76"/>
      <c r="H2" s="76" t="s">
        <v>158</v>
      </c>
      <c r="I2" s="76" t="s">
        <v>150</v>
      </c>
      <c r="J2" s="76" t="s">
        <v>161</v>
      </c>
      <c r="K2" s="76"/>
      <c r="L2" s="76" t="s">
        <v>154</v>
      </c>
      <c r="M2" s="78">
        <v>95</v>
      </c>
      <c r="N2" s="78">
        <f>SUM(M2)</f>
        <v>95</v>
      </c>
      <c r="O2" s="79">
        <f t="shared" ref="O2:O4" si="0">ROUNDUP(M2/200,0)</f>
        <v>1</v>
      </c>
      <c r="P2" s="76"/>
      <c r="Q2" s="76"/>
      <c r="R2" s="80">
        <v>41760</v>
      </c>
      <c r="S2" s="81">
        <v>43313</v>
      </c>
      <c r="T2" s="82"/>
      <c r="U2" s="66">
        <f t="shared" ref="U2:U4" si="1">M2-V2</f>
        <v>0</v>
      </c>
      <c r="V2" s="78">
        <v>95</v>
      </c>
      <c r="W2" s="66"/>
      <c r="X2" s="65">
        <v>1</v>
      </c>
      <c r="Y2" s="75"/>
    </row>
    <row r="3" spans="1:31" ht="30" customHeight="1">
      <c r="A3" s="65">
        <v>2</v>
      </c>
      <c r="B3" s="83">
        <v>0</v>
      </c>
      <c r="C3" s="83">
        <v>2</v>
      </c>
      <c r="D3" s="83"/>
      <c r="E3" s="83" t="s">
        <v>91</v>
      </c>
      <c r="F3" s="84" t="s">
        <v>157</v>
      </c>
      <c r="G3" s="83"/>
      <c r="H3" s="85" t="s">
        <v>159</v>
      </c>
      <c r="I3" s="182" t="s">
        <v>150</v>
      </c>
      <c r="J3" s="85" t="s">
        <v>162</v>
      </c>
      <c r="K3" s="85"/>
      <c r="L3" s="85" t="s">
        <v>35</v>
      </c>
      <c r="M3" s="86">
        <v>62</v>
      </c>
      <c r="N3" s="86"/>
      <c r="O3" s="87">
        <f t="shared" si="0"/>
        <v>1</v>
      </c>
      <c r="P3" s="83"/>
      <c r="Q3" s="83"/>
      <c r="R3" s="88">
        <v>41061</v>
      </c>
      <c r="S3" s="88">
        <v>45536</v>
      </c>
      <c r="T3" s="89"/>
      <c r="U3" s="66">
        <f t="shared" si="1"/>
        <v>0</v>
      </c>
      <c r="V3" s="86">
        <v>62</v>
      </c>
      <c r="W3" s="66"/>
      <c r="X3" s="75">
        <v>2</v>
      </c>
      <c r="Y3" s="75"/>
      <c r="Z3" s="75"/>
    </row>
    <row r="4" spans="1:31" ht="30" customHeight="1" thickBot="1">
      <c r="A4" s="65">
        <v>3</v>
      </c>
      <c r="B4" s="76">
        <v>0</v>
      </c>
      <c r="C4" s="76">
        <v>2</v>
      </c>
      <c r="D4" s="76"/>
      <c r="E4" s="76" t="s">
        <v>91</v>
      </c>
      <c r="F4" s="77" t="s">
        <v>163</v>
      </c>
      <c r="G4" s="76"/>
      <c r="H4" s="76" t="s">
        <v>160</v>
      </c>
      <c r="I4" s="76" t="s">
        <v>92</v>
      </c>
      <c r="J4" s="76" t="s">
        <v>162</v>
      </c>
      <c r="K4" s="76"/>
      <c r="L4" s="76" t="s">
        <v>155</v>
      </c>
      <c r="M4" s="78">
        <v>46</v>
      </c>
      <c r="N4" s="78">
        <f>SUM(M3:M4)</f>
        <v>108</v>
      </c>
      <c r="O4" s="79">
        <f t="shared" si="0"/>
        <v>1</v>
      </c>
      <c r="P4" s="76"/>
      <c r="Q4" s="76"/>
      <c r="R4" s="80">
        <v>45717</v>
      </c>
      <c r="S4" s="80">
        <v>38838</v>
      </c>
      <c r="T4" s="82"/>
      <c r="U4" s="66">
        <f t="shared" si="1"/>
        <v>0</v>
      </c>
      <c r="V4" s="78">
        <v>46</v>
      </c>
      <c r="W4" s="66"/>
      <c r="X4" s="65">
        <v>3</v>
      </c>
      <c r="Y4" s="75"/>
    </row>
    <row r="5" spans="1:31" ht="30" customHeight="1">
      <c r="B5" s="75"/>
      <c r="C5" s="75"/>
      <c r="D5" s="75"/>
      <c r="E5" s="75"/>
      <c r="F5" s="93"/>
      <c r="G5" s="75"/>
      <c r="H5" s="75"/>
      <c r="I5" s="75"/>
      <c r="J5" s="75"/>
      <c r="K5" s="75"/>
      <c r="L5" s="90" t="s">
        <v>94</v>
      </c>
      <c r="M5" s="91">
        <f>SUM(M2:M4)</f>
        <v>203</v>
      </c>
      <c r="N5" s="91">
        <f>SUM(N2:N4)</f>
        <v>203</v>
      </c>
      <c r="O5" s="92">
        <f>SUM(O2:O4)</f>
        <v>3</v>
      </c>
      <c r="P5" s="94"/>
      <c r="Q5" s="75"/>
      <c r="R5" s="75"/>
      <c r="S5" s="75"/>
      <c r="T5" s="90" t="s">
        <v>94</v>
      </c>
      <c r="U5" s="66">
        <f>SUM(U2:U4)</f>
        <v>0</v>
      </c>
      <c r="V5" s="91">
        <f>SUM(V2:V4)</f>
        <v>203</v>
      </c>
      <c r="W5" s="66">
        <f>SUM(W1:W4)</f>
        <v>0</v>
      </c>
      <c r="X5" s="65" t="e">
        <f>#REF!</f>
        <v>#REF!</v>
      </c>
      <c r="Y5" s="75"/>
    </row>
    <row r="6" spans="1:31" ht="30" customHeight="1">
      <c r="B6" s="75"/>
      <c r="C6" s="75"/>
      <c r="D6" s="75"/>
      <c r="E6" s="75"/>
      <c r="F6" s="93"/>
      <c r="G6" s="75"/>
      <c r="H6" s="75"/>
      <c r="I6" s="75"/>
      <c r="J6" s="75"/>
      <c r="K6" s="75"/>
      <c r="L6" s="75"/>
      <c r="M6" s="95"/>
      <c r="N6" s="95"/>
      <c r="O6" s="75"/>
      <c r="P6" s="94"/>
      <c r="Q6" s="75"/>
      <c r="R6" s="75"/>
      <c r="S6" s="75"/>
      <c r="T6" s="96"/>
      <c r="V6" s="95"/>
      <c r="X6" s="98" t="s">
        <v>95</v>
      </c>
      <c r="Y6" s="75"/>
    </row>
    <row r="7" spans="1:31" ht="30" customHeight="1">
      <c r="B7" s="75"/>
      <c r="C7" s="75"/>
      <c r="D7" s="75"/>
      <c r="E7" s="75"/>
      <c r="F7" s="177" t="s">
        <v>96</v>
      </c>
      <c r="G7" s="177"/>
      <c r="H7" s="177"/>
      <c r="I7" s="177"/>
      <c r="J7" s="177"/>
      <c r="K7" s="177"/>
      <c r="L7" s="75"/>
      <c r="M7" s="95"/>
      <c r="N7" s="95"/>
      <c r="O7" s="75"/>
      <c r="P7" s="75"/>
      <c r="Q7" s="75"/>
      <c r="R7" s="75"/>
      <c r="S7" s="75"/>
      <c r="T7" s="96"/>
      <c r="V7" s="95"/>
      <c r="X7" s="98"/>
      <c r="Y7" s="75"/>
    </row>
    <row r="8" spans="1:31" ht="30" customHeight="1">
      <c r="B8" s="75"/>
      <c r="C8" s="75"/>
      <c r="D8" s="75"/>
      <c r="E8" s="75"/>
      <c r="F8" s="177"/>
      <c r="G8" s="177"/>
      <c r="H8" s="177"/>
      <c r="I8" s="177"/>
      <c r="J8" s="177"/>
      <c r="K8" s="177"/>
      <c r="L8" s="75"/>
      <c r="M8" s="95"/>
      <c r="N8" s="95"/>
      <c r="O8" s="75"/>
      <c r="P8" s="75"/>
      <c r="Q8" s="75"/>
      <c r="R8" s="75"/>
      <c r="S8" s="75"/>
      <c r="T8" s="75"/>
      <c r="U8" s="75"/>
      <c r="V8" s="95"/>
      <c r="W8" s="75"/>
    </row>
    <row r="9" spans="1:31" ht="30" customHeight="1">
      <c r="B9" s="75"/>
      <c r="C9" s="75"/>
      <c r="D9" s="75"/>
      <c r="E9" s="75"/>
      <c r="F9" s="177"/>
      <c r="G9" s="177"/>
      <c r="H9" s="177"/>
      <c r="I9" s="177"/>
      <c r="J9" s="177"/>
      <c r="K9" s="177"/>
      <c r="L9" s="75"/>
      <c r="M9" s="95"/>
      <c r="N9" s="95"/>
      <c r="O9" s="75"/>
      <c r="P9" s="75"/>
      <c r="Q9" s="75"/>
      <c r="R9" s="75"/>
      <c r="S9" s="75"/>
      <c r="T9" s="75"/>
      <c r="U9" s="75"/>
      <c r="V9" s="95"/>
      <c r="W9" s="75"/>
      <c r="X9" s="75"/>
    </row>
    <row r="10" spans="1:31" ht="30" customHeight="1">
      <c r="B10" s="75"/>
      <c r="C10" s="75"/>
      <c r="D10" s="99"/>
      <c r="E10" s="75"/>
      <c r="F10" s="177"/>
      <c r="G10" s="177"/>
      <c r="H10" s="177"/>
      <c r="I10" s="177"/>
      <c r="J10" s="177"/>
      <c r="K10" s="177"/>
      <c r="R10" s="65"/>
      <c r="S10" s="65"/>
      <c r="T10" s="65"/>
      <c r="U10" s="65"/>
      <c r="W10" s="65"/>
    </row>
    <row r="11" spans="1:31" ht="30" customHeight="1">
      <c r="B11" s="75"/>
      <c r="C11" s="75"/>
      <c r="D11" s="99"/>
      <c r="E11" s="75"/>
      <c r="F11" s="177"/>
      <c r="G11" s="177"/>
      <c r="H11" s="177"/>
      <c r="I11" s="177"/>
      <c r="J11" s="177"/>
      <c r="K11" s="177"/>
      <c r="R11" s="65"/>
      <c r="S11" s="65"/>
      <c r="T11" s="65"/>
      <c r="U11" s="65"/>
      <c r="W11" s="65"/>
    </row>
    <row r="12" spans="1:31" ht="30" customHeight="1">
      <c r="B12" s="75"/>
      <c r="C12" s="75"/>
      <c r="D12" s="99"/>
      <c r="E12" s="75"/>
      <c r="F12" s="177"/>
      <c r="G12" s="177"/>
      <c r="H12" s="177"/>
      <c r="I12" s="177"/>
      <c r="J12" s="177"/>
      <c r="K12" s="177"/>
      <c r="R12" s="65"/>
      <c r="S12" s="65"/>
      <c r="T12" s="65"/>
      <c r="U12" s="65"/>
      <c r="W12" s="65"/>
    </row>
    <row r="13" spans="1:31" s="97" customFormat="1" ht="30" customHeight="1">
      <c r="A13" s="65"/>
      <c r="B13" s="75"/>
      <c r="C13" s="75"/>
      <c r="D13" s="99"/>
      <c r="E13" s="75"/>
      <c r="F13" s="177"/>
      <c r="G13" s="177"/>
      <c r="H13" s="177"/>
      <c r="I13" s="177"/>
      <c r="J13" s="177"/>
      <c r="K13" s="177"/>
      <c r="L13" s="75"/>
      <c r="M13" s="95"/>
      <c r="N13" s="95"/>
      <c r="O13" s="75"/>
      <c r="P13" s="75"/>
      <c r="Q13" s="75"/>
      <c r="R13" s="75"/>
      <c r="S13" s="75"/>
      <c r="T13" s="75"/>
      <c r="U13" s="75"/>
      <c r="V13" s="95"/>
      <c r="W13" s="75"/>
      <c r="X13" s="65"/>
      <c r="Y13" s="65"/>
      <c r="Z13" s="65"/>
      <c r="AA13" s="65"/>
      <c r="AB13" s="65"/>
      <c r="AC13" s="65"/>
      <c r="AD13" s="65"/>
      <c r="AE13" s="65"/>
    </row>
    <row r="14" spans="1:31" s="97" customFormat="1" ht="30" customHeight="1">
      <c r="A14" s="65"/>
      <c r="B14" s="75"/>
      <c r="C14" s="75"/>
      <c r="D14" s="99"/>
      <c r="E14" s="75"/>
      <c r="F14" s="177"/>
      <c r="G14" s="177"/>
      <c r="H14" s="177"/>
      <c r="I14" s="177"/>
      <c r="J14" s="177"/>
      <c r="K14" s="177"/>
      <c r="L14" s="65"/>
      <c r="M14" s="100"/>
      <c r="N14" s="100"/>
      <c r="O14" s="65"/>
      <c r="P14" s="65"/>
      <c r="Q14" s="65"/>
      <c r="V14" s="100"/>
      <c r="X14" s="65"/>
      <c r="Y14" s="65"/>
      <c r="Z14" s="65"/>
      <c r="AA14" s="65"/>
      <c r="AB14" s="65"/>
      <c r="AC14" s="65"/>
      <c r="AD14" s="65"/>
      <c r="AE14" s="65"/>
    </row>
    <row r="15" spans="1:31" s="97" customFormat="1" ht="30" customHeight="1">
      <c r="B15" s="75"/>
      <c r="C15" s="75"/>
      <c r="D15" s="75"/>
      <c r="E15" s="75"/>
      <c r="F15" s="177"/>
      <c r="G15" s="177"/>
      <c r="H15" s="177"/>
      <c r="I15" s="177"/>
      <c r="J15" s="177"/>
      <c r="K15" s="177"/>
      <c r="L15" s="65"/>
      <c r="M15" s="101"/>
      <c r="N15" s="101"/>
      <c r="O15" s="65"/>
      <c r="P15" s="65"/>
      <c r="Q15" s="65"/>
      <c r="V15" s="101"/>
      <c r="X15" s="65"/>
      <c r="Y15" s="65"/>
      <c r="Z15" s="65"/>
      <c r="AA15" s="65"/>
      <c r="AB15" s="65"/>
      <c r="AC15" s="65"/>
      <c r="AD15" s="65"/>
      <c r="AE15" s="65"/>
    </row>
    <row r="16" spans="1:31" s="97" customFormat="1" ht="30" customHeight="1">
      <c r="B16" s="65"/>
      <c r="C16" s="65"/>
      <c r="D16" s="75"/>
      <c r="E16" s="75"/>
      <c r="F16" s="177"/>
      <c r="G16" s="177"/>
      <c r="H16" s="177"/>
      <c r="I16" s="177"/>
      <c r="J16" s="177"/>
      <c r="K16" s="177"/>
      <c r="L16" s="65"/>
      <c r="M16" s="100"/>
      <c r="N16" s="101"/>
      <c r="O16" s="65"/>
      <c r="P16" s="65"/>
      <c r="Q16" s="65"/>
      <c r="V16" s="100"/>
      <c r="X16" s="65"/>
      <c r="Y16" s="65"/>
      <c r="Z16" s="65"/>
      <c r="AA16" s="65"/>
      <c r="AB16" s="65"/>
      <c r="AC16" s="65"/>
      <c r="AD16" s="65"/>
      <c r="AE16" s="65"/>
    </row>
    <row r="17" spans="1:31" ht="30" customHeight="1">
      <c r="A17" s="97"/>
      <c r="D17" s="75"/>
      <c r="E17" s="75"/>
      <c r="F17" s="177"/>
      <c r="G17" s="177"/>
      <c r="H17" s="177"/>
      <c r="I17" s="177"/>
      <c r="J17" s="177"/>
      <c r="K17" s="177"/>
      <c r="N17" s="101"/>
    </row>
    <row r="18" spans="1:31" s="97" customFormat="1" ht="30" customHeight="1">
      <c r="B18" s="75"/>
      <c r="C18" s="75"/>
      <c r="D18" s="75"/>
      <c r="E18" s="75"/>
      <c r="F18" s="93"/>
      <c r="G18" s="75"/>
      <c r="H18" s="99"/>
      <c r="I18" s="75"/>
      <c r="J18" s="102"/>
      <c r="K18" s="75"/>
      <c r="L18" s="75"/>
      <c r="M18" s="95"/>
      <c r="N18" s="101"/>
      <c r="O18" s="75"/>
      <c r="P18" s="75"/>
      <c r="Q18" s="75"/>
      <c r="R18" s="99"/>
      <c r="S18" s="99"/>
      <c r="V18" s="95"/>
      <c r="X18" s="65"/>
      <c r="Y18" s="65"/>
      <c r="Z18" s="65"/>
      <c r="AA18" s="65"/>
      <c r="AB18" s="65"/>
      <c r="AC18" s="65"/>
      <c r="AD18" s="65"/>
      <c r="AE18" s="65"/>
    </row>
    <row r="59" spans="1:31" s="100" customFormat="1" ht="30" customHeight="1">
      <c r="A59" s="65"/>
      <c r="B59" s="65"/>
      <c r="C59" s="65"/>
      <c r="D59" s="97"/>
      <c r="E59" s="65"/>
      <c r="F59" s="103"/>
      <c r="G59" s="65"/>
      <c r="H59" s="65"/>
      <c r="I59" s="65"/>
      <c r="J59" s="104"/>
      <c r="K59" s="65"/>
      <c r="L59" s="65">
        <f>-M14</f>
        <v>0</v>
      </c>
      <c r="O59" s="65"/>
      <c r="P59" s="65"/>
      <c r="Q59" s="65"/>
      <c r="R59" s="97"/>
      <c r="S59" s="97"/>
      <c r="T59" s="97"/>
      <c r="U59" s="97"/>
      <c r="W59" s="97"/>
      <c r="X59" s="65"/>
      <c r="Y59" s="65"/>
      <c r="Z59" s="65"/>
      <c r="AA59" s="65"/>
      <c r="AB59" s="65"/>
      <c r="AC59" s="65"/>
      <c r="AD59" s="65"/>
      <c r="AE59" s="65"/>
    </row>
  </sheetData>
  <autoFilter ref="A1:Z17"/>
  <mergeCells count="1">
    <mergeCell ref="F7:K17"/>
  </mergeCells>
  <phoneticPr fontId="3"/>
  <pageMargins left="0.70866141732283472" right="0.70866141732283472" top="0.74803149606299213" bottom="0.74803149606299213" header="0.31496062992125984" footer="0.31496062992125984"/>
  <pageSetup paperSize="9" scale="36" fitToHeight="0" orientation="landscape" r:id="rId1"/>
  <headerFooter>
    <oddHeader xml:space="preserve">&amp;R
</oddHeader>
    <oddFooter>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6"/>
  <sheetViews>
    <sheetView view="pageBreakPreview" zoomScale="115" zoomScaleNormal="75" zoomScaleSheetLayoutView="115" workbookViewId="0">
      <pane xSplit="2" ySplit="1" topLeftCell="C2" activePane="bottomRight" state="frozen"/>
      <selection pane="topRight" activeCell="C1" sqref="C1"/>
      <selection pane="bottomLeft" activeCell="A2" sqref="A2"/>
      <selection pane="bottomRight" activeCell="J8" sqref="J8"/>
    </sheetView>
  </sheetViews>
  <sheetFormatPr defaultRowHeight="21.95" customHeight="1" outlineLevelRow="2"/>
  <cols>
    <col min="1" max="1" width="10.625" style="24" customWidth="1"/>
    <col min="2" max="2" width="22.5" style="28" customWidth="1"/>
    <col min="3" max="3" width="5" style="31" customWidth="1"/>
    <col min="4" max="4" width="17.375" style="28" customWidth="1"/>
    <col min="5" max="5" width="8.75" style="24" customWidth="1"/>
    <col min="6" max="6" width="33.625" style="28" customWidth="1"/>
    <col min="7" max="7" width="5.75" style="28" hidden="1" customWidth="1"/>
    <col min="8" max="8" width="14.375" style="31" customWidth="1"/>
    <col min="9" max="9" width="5.375" style="32" customWidth="1"/>
    <col min="10" max="10" width="7.625" style="64" customWidth="1"/>
    <col min="11" max="11" width="11.5" style="42" customWidth="1"/>
    <col min="12" max="12" width="25.25" style="28" customWidth="1"/>
    <col min="13" max="13" width="9.625" style="24" customWidth="1"/>
    <col min="14" max="14" width="29.625" style="28" customWidth="1"/>
    <col min="15" max="15" width="89.25" style="24" bestFit="1" customWidth="1"/>
    <col min="16" max="16384" width="9" style="24"/>
  </cols>
  <sheetData>
    <row r="1" spans="1:22" ht="31.5" customHeight="1">
      <c r="A1" s="16" t="s">
        <v>0</v>
      </c>
      <c r="B1" s="17" t="s">
        <v>2</v>
      </c>
      <c r="C1" s="18" t="s">
        <v>3</v>
      </c>
      <c r="D1" s="19" t="s">
        <v>39</v>
      </c>
      <c r="E1" s="16" t="s">
        <v>5</v>
      </c>
      <c r="F1" s="19" t="s">
        <v>40</v>
      </c>
      <c r="G1" s="20" t="s">
        <v>41</v>
      </c>
      <c r="H1" s="16" t="s">
        <v>8</v>
      </c>
      <c r="I1" s="21" t="s">
        <v>9</v>
      </c>
      <c r="J1" s="22" t="s">
        <v>10</v>
      </c>
      <c r="K1" s="23" t="s">
        <v>42</v>
      </c>
      <c r="L1" s="19" t="s">
        <v>12</v>
      </c>
      <c r="M1" s="16" t="s">
        <v>14</v>
      </c>
      <c r="N1" s="19" t="s">
        <v>15</v>
      </c>
    </row>
    <row r="2" spans="1:22" ht="26.25" customHeight="1" outlineLevel="2">
      <c r="A2" s="25" t="s">
        <v>43</v>
      </c>
      <c r="B2" s="3" t="s">
        <v>58</v>
      </c>
      <c r="C2" s="27"/>
      <c r="D2" s="28" t="s">
        <v>59</v>
      </c>
      <c r="E2" s="29" t="s">
        <v>63</v>
      </c>
      <c r="F2" s="26" t="s">
        <v>64</v>
      </c>
      <c r="G2" s="30"/>
      <c r="H2" s="31" t="s">
        <v>34</v>
      </c>
      <c r="I2" s="32">
        <v>30</v>
      </c>
      <c r="J2" s="4">
        <f t="shared" ref="J2:J4" si="0">ROUNDUP(I2/200,)</f>
        <v>1</v>
      </c>
      <c r="K2" s="33"/>
      <c r="L2" s="26"/>
      <c r="M2" s="34" t="s">
        <v>44</v>
      </c>
      <c r="N2" s="28" t="s">
        <v>45</v>
      </c>
    </row>
    <row r="3" spans="1:22" ht="26.25" customHeight="1" outlineLevel="2">
      <c r="A3" s="25" t="s">
        <v>43</v>
      </c>
      <c r="B3" s="9" t="s">
        <v>164</v>
      </c>
      <c r="C3" s="27"/>
      <c r="D3" s="28" t="s">
        <v>60</v>
      </c>
      <c r="E3" s="29" t="s">
        <v>63</v>
      </c>
      <c r="F3" s="28" t="s">
        <v>65</v>
      </c>
      <c r="G3" s="35"/>
      <c r="H3" s="31" t="s">
        <v>34</v>
      </c>
      <c r="I3" s="32">
        <v>41</v>
      </c>
      <c r="J3" s="4">
        <f t="shared" si="0"/>
        <v>1</v>
      </c>
      <c r="K3" s="33"/>
      <c r="L3" s="26"/>
      <c r="M3" s="34" t="s">
        <v>46</v>
      </c>
      <c r="N3" s="28" t="s">
        <v>47</v>
      </c>
    </row>
    <row r="4" spans="1:22" ht="26.25" customHeight="1" outlineLevel="2">
      <c r="A4" s="25" t="s">
        <v>43</v>
      </c>
      <c r="B4" s="3" t="s">
        <v>165</v>
      </c>
      <c r="C4" s="27"/>
      <c r="D4" s="28" t="s">
        <v>61</v>
      </c>
      <c r="E4" s="29" t="s">
        <v>62</v>
      </c>
      <c r="F4" s="28" t="s">
        <v>66</v>
      </c>
      <c r="G4" s="35"/>
      <c r="H4" s="31" t="s">
        <v>35</v>
      </c>
      <c r="I4" s="32">
        <v>30</v>
      </c>
      <c r="J4" s="4">
        <f t="shared" si="0"/>
        <v>1</v>
      </c>
      <c r="K4" s="33"/>
      <c r="L4" s="28" t="s">
        <v>48</v>
      </c>
      <c r="M4" s="34" t="s">
        <v>49</v>
      </c>
    </row>
    <row r="5" spans="1:22" ht="26.25" customHeight="1" outlineLevel="2">
      <c r="F5" s="40">
        <f>COUNTA(F2:F4)</f>
        <v>3</v>
      </c>
      <c r="G5" s="40"/>
      <c r="H5" s="178">
        <f>SUBTOTAL(9,I2:I4)</f>
        <v>101</v>
      </c>
      <c r="I5" s="179"/>
      <c r="J5" s="41">
        <f>SUBTOTAL(9,J2:J4)</f>
        <v>3</v>
      </c>
      <c r="M5" s="43"/>
    </row>
    <row r="6" spans="1:22" ht="26.25" customHeight="1" outlineLevel="2">
      <c r="A6" s="44"/>
      <c r="B6" s="45"/>
      <c r="C6" s="46"/>
      <c r="D6" s="40"/>
      <c r="E6" s="44"/>
      <c r="F6" s="47" t="s">
        <v>52</v>
      </c>
      <c r="G6" s="47"/>
      <c r="H6" s="178" t="s">
        <v>27</v>
      </c>
      <c r="I6" s="179"/>
      <c r="J6" s="48" t="s">
        <v>28</v>
      </c>
      <c r="K6" s="49"/>
      <c r="L6" s="40"/>
      <c r="M6" s="34"/>
    </row>
    <row r="7" spans="1:22" ht="21.95" customHeight="1" outlineLevel="1">
      <c r="B7" s="50"/>
      <c r="J7" s="51"/>
      <c r="M7" s="34"/>
    </row>
    <row r="8" spans="1:22" ht="21.95" customHeight="1">
      <c r="F8" s="28" t="s">
        <v>53</v>
      </c>
      <c r="J8" s="51"/>
      <c r="M8" s="34"/>
      <c r="U8" s="36"/>
    </row>
    <row r="9" spans="1:22" ht="21.95" customHeight="1">
      <c r="F9" s="28" t="s">
        <v>54</v>
      </c>
      <c r="H9" s="52"/>
      <c r="I9" s="53"/>
      <c r="J9" s="51"/>
      <c r="L9" s="54" t="s">
        <v>166</v>
      </c>
      <c r="M9" s="34"/>
      <c r="T9" s="37"/>
      <c r="U9" s="55"/>
      <c r="V9" s="38"/>
    </row>
    <row r="10" spans="1:22" ht="21.95" customHeight="1">
      <c r="H10" s="56" t="s">
        <v>55</v>
      </c>
      <c r="I10" s="180" t="s">
        <v>56</v>
      </c>
      <c r="J10" s="180"/>
      <c r="L10" s="57" t="s">
        <v>57</v>
      </c>
      <c r="M10" s="39"/>
      <c r="U10" s="58"/>
    </row>
    <row r="11" spans="1:22" ht="21.95" customHeight="1">
      <c r="B11" s="24"/>
      <c r="C11" s="24"/>
      <c r="D11" s="24"/>
      <c r="F11" s="24"/>
      <c r="G11" s="24"/>
      <c r="H11" s="59">
        <f>J5</f>
        <v>3</v>
      </c>
      <c r="I11" s="181">
        <f>F5</f>
        <v>3</v>
      </c>
      <c r="J11" s="181"/>
      <c r="L11" s="60">
        <f>H5</f>
        <v>101</v>
      </c>
      <c r="M11" s="39"/>
      <c r="N11" s="24"/>
    </row>
    <row r="12" spans="1:22" ht="21.95" customHeight="1">
      <c r="B12" s="24"/>
      <c r="C12" s="24"/>
      <c r="D12" s="24"/>
      <c r="F12" s="24"/>
      <c r="G12" s="24"/>
      <c r="H12" s="61"/>
      <c r="I12" s="62"/>
      <c r="J12" s="51"/>
      <c r="L12" s="63"/>
      <c r="M12" s="34"/>
      <c r="N12" s="24"/>
    </row>
    <row r="13" spans="1:22" ht="21.95" customHeight="1">
      <c r="B13" s="24"/>
      <c r="C13" s="24"/>
      <c r="D13" s="24"/>
      <c r="F13" s="24"/>
      <c r="G13" s="24"/>
      <c r="M13" s="34"/>
      <c r="N13" s="24"/>
    </row>
    <row r="14" spans="1:22" ht="21.95" customHeight="1">
      <c r="B14" s="24"/>
      <c r="C14" s="24"/>
      <c r="D14" s="24"/>
      <c r="F14" s="24"/>
      <c r="G14" s="24"/>
      <c r="M14" s="34"/>
      <c r="N14" s="24"/>
    </row>
    <row r="15" spans="1:22" ht="21.95" customHeight="1">
      <c r="B15" s="24"/>
      <c r="C15" s="24"/>
      <c r="D15" s="24"/>
      <c r="F15" s="24"/>
      <c r="G15" s="24"/>
      <c r="M15" s="34"/>
      <c r="N15" s="24"/>
    </row>
    <row r="16" spans="1:22" ht="21.95" customHeight="1">
      <c r="B16" s="24"/>
      <c r="C16" s="24"/>
      <c r="D16" s="24"/>
      <c r="F16" s="24"/>
      <c r="G16" s="24"/>
      <c r="M16" s="34"/>
      <c r="N16" s="24"/>
    </row>
    <row r="17" spans="2:14" ht="21.95" customHeight="1">
      <c r="B17" s="24"/>
      <c r="C17" s="24"/>
      <c r="D17" s="24"/>
      <c r="F17" s="24"/>
      <c r="G17" s="24"/>
      <c r="M17" s="34"/>
      <c r="N17" s="24"/>
    </row>
    <row r="18" spans="2:14" ht="21.95" customHeight="1">
      <c r="B18" s="24"/>
      <c r="C18" s="24"/>
      <c r="D18" s="24"/>
      <c r="F18" s="24"/>
      <c r="G18" s="24"/>
      <c r="M18" s="34"/>
      <c r="N18" s="24"/>
    </row>
    <row r="19" spans="2:14" ht="21.95" customHeight="1">
      <c r="B19" s="24"/>
      <c r="C19" s="24"/>
      <c r="D19" s="24"/>
      <c r="F19" s="24"/>
      <c r="G19" s="24"/>
      <c r="M19" s="34"/>
      <c r="N19" s="24"/>
    </row>
    <row r="20" spans="2:14" ht="21.95" customHeight="1">
      <c r="B20" s="24"/>
      <c r="C20" s="24"/>
      <c r="D20" s="24"/>
      <c r="F20" s="24"/>
      <c r="G20" s="24"/>
      <c r="M20" s="34"/>
      <c r="N20" s="24"/>
    </row>
    <row r="21" spans="2:14" ht="21.95" customHeight="1">
      <c r="B21" s="24"/>
      <c r="C21" s="24"/>
      <c r="D21" s="24"/>
      <c r="F21" s="24"/>
      <c r="G21" s="24"/>
      <c r="M21" s="34"/>
      <c r="N21" s="24"/>
    </row>
    <row r="22" spans="2:14" ht="21.95" customHeight="1">
      <c r="B22" s="24"/>
      <c r="C22" s="24"/>
      <c r="D22" s="24"/>
      <c r="F22" s="24"/>
      <c r="G22" s="24"/>
      <c r="M22" s="34"/>
      <c r="N22" s="24"/>
    </row>
    <row r="23" spans="2:14" ht="21.95" customHeight="1">
      <c r="B23" s="24"/>
      <c r="C23" s="24"/>
      <c r="D23" s="24"/>
      <c r="F23" s="24"/>
      <c r="G23" s="24"/>
      <c r="M23" s="34"/>
      <c r="N23" s="24"/>
    </row>
    <row r="24" spans="2:14" ht="21.95" customHeight="1">
      <c r="B24" s="24"/>
      <c r="C24" s="24"/>
      <c r="D24" s="24"/>
      <c r="F24" s="24"/>
      <c r="G24" s="24"/>
      <c r="M24" s="34"/>
      <c r="N24" s="24"/>
    </row>
    <row r="25" spans="2:14" ht="21.95" customHeight="1">
      <c r="B25" s="24"/>
      <c r="C25" s="24"/>
      <c r="D25" s="24"/>
      <c r="F25" s="24"/>
      <c r="G25" s="24"/>
      <c r="M25" s="34"/>
      <c r="N25" s="24"/>
    </row>
    <row r="26" spans="2:14" ht="21.95" customHeight="1">
      <c r="B26" s="24"/>
      <c r="C26" s="24"/>
      <c r="D26" s="24"/>
      <c r="F26" s="24"/>
      <c r="G26" s="24"/>
      <c r="M26" s="34"/>
      <c r="N26" s="24"/>
    </row>
    <row r="27" spans="2:14" ht="21.95" customHeight="1">
      <c r="B27" s="24"/>
      <c r="C27" s="24"/>
      <c r="D27" s="24"/>
      <c r="F27" s="24"/>
      <c r="G27" s="24"/>
      <c r="H27" s="24"/>
      <c r="I27" s="24"/>
      <c r="J27" s="24"/>
      <c r="K27" s="24"/>
      <c r="L27" s="24"/>
      <c r="M27" s="34"/>
      <c r="N27" s="24"/>
    </row>
    <row r="28" spans="2:14" ht="21.95" customHeight="1">
      <c r="B28" s="24"/>
      <c r="C28" s="24"/>
      <c r="D28" s="24"/>
      <c r="F28" s="24"/>
      <c r="G28" s="24"/>
      <c r="H28" s="24"/>
      <c r="I28" s="24"/>
      <c r="J28" s="24"/>
      <c r="K28" s="24"/>
      <c r="L28" s="24"/>
      <c r="M28" s="34"/>
      <c r="N28" s="24"/>
    </row>
    <row r="29" spans="2:14" ht="21.95" customHeight="1">
      <c r="B29" s="24"/>
      <c r="C29" s="24"/>
      <c r="D29" s="24"/>
      <c r="F29" s="24"/>
      <c r="G29" s="24"/>
      <c r="H29" s="24"/>
      <c r="I29" s="24"/>
      <c r="J29" s="24"/>
      <c r="K29" s="24"/>
      <c r="L29" s="24"/>
      <c r="M29" s="34"/>
      <c r="N29" s="24"/>
    </row>
    <row r="30" spans="2:14" ht="21.95" customHeight="1">
      <c r="B30" s="24"/>
      <c r="C30" s="24"/>
      <c r="D30" s="24"/>
      <c r="F30" s="24"/>
      <c r="G30" s="24"/>
      <c r="H30" s="24"/>
      <c r="I30" s="24"/>
      <c r="J30" s="24"/>
      <c r="K30" s="24"/>
      <c r="L30" s="24"/>
      <c r="M30" s="34"/>
      <c r="N30" s="24"/>
    </row>
    <row r="33" spans="2:14" ht="21.95" customHeight="1">
      <c r="B33" s="24"/>
      <c r="C33" s="24"/>
      <c r="D33" s="24"/>
      <c r="F33" s="24"/>
      <c r="G33" s="24"/>
      <c r="H33" s="24"/>
      <c r="I33" s="24"/>
      <c r="J33" s="24"/>
      <c r="K33" s="24"/>
      <c r="L33" s="24"/>
      <c r="N33" s="24"/>
    </row>
    <row r="34" spans="2:14" ht="21.95" customHeight="1">
      <c r="B34" s="24"/>
      <c r="C34" s="24"/>
      <c r="D34" s="24"/>
      <c r="F34" s="24"/>
      <c r="G34" s="24"/>
      <c r="H34" s="24"/>
      <c r="I34" s="24"/>
      <c r="J34" s="24"/>
      <c r="K34" s="24"/>
      <c r="L34" s="24"/>
      <c r="N34" s="24"/>
    </row>
    <row r="35" spans="2:14" ht="21.75" customHeight="1"/>
    <row r="36" spans="2:14" ht="21.75" customHeight="1"/>
  </sheetData>
  <autoFilter ref="A1:Q4">
    <sortState ref="A2:Q650">
      <sortCondition sortBy="cellColor" ref="N1:N648" dxfId="0"/>
    </sortState>
  </autoFilter>
  <mergeCells count="4">
    <mergeCell ref="H5:I5"/>
    <mergeCell ref="H6:I6"/>
    <mergeCell ref="I10:J10"/>
    <mergeCell ref="I11:J11"/>
  </mergeCells>
  <phoneticPr fontId="3"/>
  <printOptions horizontalCentered="1"/>
  <pageMargins left="0.23622047244094491" right="0.23622047244094491" top="0.74803149606299213" bottom="0.74803149606299213" header="0.31496062992125984" footer="0.31496062992125984"/>
  <pageSetup paperSize="9" scale="62" fitToHeight="0" orientation="landscape" r:id="rId1"/>
  <headerFooter alignWithMargins="0">
    <oddFooter>&amp;A</oddFooter>
  </headerFooter>
  <rowBreaks count="1" manualBreakCount="1">
    <brk id="11" max="1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Q9"/>
  <sheetViews>
    <sheetView tabSelected="1" zoomScale="90" zoomScaleNormal="90" zoomScaleSheetLayoutView="90" workbookViewId="0">
      <pane ySplit="1" topLeftCell="A2" activePane="bottomLeft" state="frozen"/>
      <selection pane="bottomLeft" activeCell="K6" sqref="K6"/>
    </sheetView>
  </sheetViews>
  <sheetFormatPr defaultRowHeight="13.5"/>
  <cols>
    <col min="1" max="1" width="9" style="4"/>
    <col min="2" max="2" width="11.125" style="4" hidden="1" customWidth="1"/>
    <col min="3" max="3" width="18" style="10" customWidth="1"/>
    <col min="4" max="4" width="4.75" style="1" customWidth="1"/>
    <col min="5" max="5" width="14.875" style="10" customWidth="1"/>
    <col min="6" max="6" width="10.375" style="4" customWidth="1"/>
    <col min="7" max="7" width="41.625" style="4" customWidth="1"/>
    <col min="8" max="8" width="18.5" style="4" customWidth="1"/>
    <col min="9" max="9" width="9.375" style="3" customWidth="1"/>
    <col min="10" max="10" width="6.875" style="3" customWidth="1"/>
    <col min="11" max="11" width="7" style="4" customWidth="1"/>
    <col min="12" max="12" width="21.125" style="4" customWidth="1"/>
    <col min="13" max="13" width="19.75" style="10" customWidth="1"/>
    <col min="14" max="14" width="17.25" style="4" customWidth="1"/>
    <col min="15" max="15" width="16.25" style="1" customWidth="1"/>
    <col min="16" max="16" width="21.625" style="4" customWidth="1"/>
    <col min="17" max="16384" width="9" style="4"/>
  </cols>
  <sheetData>
    <row r="1" spans="1:17" ht="36.75" customHeight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/>
      <c r="I1" s="2" t="s">
        <v>8</v>
      </c>
      <c r="J1" s="2" t="s">
        <v>9</v>
      </c>
      <c r="K1" s="1" t="s">
        <v>10</v>
      </c>
      <c r="L1" s="1" t="s">
        <v>11</v>
      </c>
      <c r="M1" s="1" t="s">
        <v>12</v>
      </c>
      <c r="N1" s="2" t="s">
        <v>13</v>
      </c>
      <c r="O1" s="2" t="s">
        <v>14</v>
      </c>
      <c r="P1" s="1" t="s">
        <v>15</v>
      </c>
      <c r="Q1" s="3" t="s">
        <v>16</v>
      </c>
    </row>
    <row r="2" spans="1:17" ht="39.75" customHeight="1">
      <c r="A2" s="4" t="s">
        <v>17</v>
      </c>
      <c r="C2" s="3" t="s">
        <v>67</v>
      </c>
      <c r="D2" s="2"/>
      <c r="E2" s="3" t="s">
        <v>30</v>
      </c>
      <c r="F2" s="3" t="s">
        <v>33</v>
      </c>
      <c r="G2" s="3" t="s">
        <v>38</v>
      </c>
      <c r="H2" s="5"/>
      <c r="I2" s="3" t="s">
        <v>34</v>
      </c>
      <c r="J2" s="6">
        <v>40</v>
      </c>
      <c r="K2" s="4">
        <f t="shared" ref="K2:K4" si="0">ROUNDUP(J2/200,)</f>
        <v>1</v>
      </c>
      <c r="L2" s="7"/>
      <c r="M2" s="3"/>
      <c r="N2" s="3"/>
      <c r="O2" s="2" t="s">
        <v>18</v>
      </c>
      <c r="P2" s="8" t="s">
        <v>19</v>
      </c>
      <c r="Q2" s="4">
        <v>1111</v>
      </c>
    </row>
    <row r="3" spans="1:17" ht="39.75" customHeight="1">
      <c r="A3" s="4" t="s">
        <v>17</v>
      </c>
      <c r="B3" s="4" t="s">
        <v>21</v>
      </c>
      <c r="C3" s="3" t="s">
        <v>68</v>
      </c>
      <c r="D3" s="2" t="s">
        <v>22</v>
      </c>
      <c r="E3" s="3" t="s">
        <v>32</v>
      </c>
      <c r="F3" s="3" t="s">
        <v>33</v>
      </c>
      <c r="G3" s="3" t="s">
        <v>36</v>
      </c>
      <c r="H3" s="5"/>
      <c r="I3" s="3" t="s">
        <v>35</v>
      </c>
      <c r="J3" s="6">
        <v>657</v>
      </c>
      <c r="K3" s="4">
        <f t="shared" si="0"/>
        <v>4</v>
      </c>
      <c r="L3" s="7"/>
      <c r="M3" s="3" t="s">
        <v>23</v>
      </c>
      <c r="N3" s="3"/>
      <c r="O3" s="2" t="s">
        <v>24</v>
      </c>
      <c r="P3" s="8"/>
    </row>
    <row r="4" spans="1:17" ht="39.75" customHeight="1">
      <c r="A4" s="4" t="s">
        <v>17</v>
      </c>
      <c r="B4" s="4" t="s">
        <v>20</v>
      </c>
      <c r="C4" s="3" t="s">
        <v>69</v>
      </c>
      <c r="D4" s="2" t="s">
        <v>22</v>
      </c>
      <c r="E4" s="3" t="s">
        <v>31</v>
      </c>
      <c r="F4" s="3" t="s">
        <v>33</v>
      </c>
      <c r="G4" s="3" t="s">
        <v>37</v>
      </c>
      <c r="H4" s="11"/>
      <c r="I4" s="3" t="s">
        <v>34</v>
      </c>
      <c r="J4" s="6">
        <v>360</v>
      </c>
      <c r="K4" s="4">
        <f t="shared" si="0"/>
        <v>2</v>
      </c>
      <c r="L4" s="7"/>
      <c r="M4" s="3"/>
      <c r="N4" s="3"/>
      <c r="O4" s="2" t="s">
        <v>25</v>
      </c>
      <c r="P4" s="8"/>
    </row>
    <row r="5" spans="1:17" ht="39.75" customHeight="1">
      <c r="G5" s="3"/>
      <c r="J5" s="6" t="s">
        <v>27</v>
      </c>
      <c r="K5" s="3" t="s">
        <v>28</v>
      </c>
      <c r="L5" s="7"/>
      <c r="M5" s="12"/>
      <c r="O5" s="2"/>
      <c r="P5" s="1"/>
    </row>
    <row r="6" spans="1:17" ht="39.75" customHeight="1">
      <c r="A6" s="3" t="s">
        <v>29</v>
      </c>
      <c r="B6" s="3"/>
      <c r="C6" s="13">
        <f>COUNTA(C2:C4)</f>
        <v>3</v>
      </c>
      <c r="D6" s="2"/>
      <c r="E6" s="13"/>
      <c r="F6" s="14"/>
      <c r="G6" s="3"/>
      <c r="H6" s="14"/>
      <c r="J6" s="6">
        <f>SUM(J2:J4)</f>
        <v>1057</v>
      </c>
      <c r="K6" s="3">
        <f>SUM(K2:K4)</f>
        <v>7</v>
      </c>
      <c r="L6" s="15"/>
      <c r="M6" s="13"/>
      <c r="N6" s="14"/>
      <c r="O6" s="2"/>
      <c r="P6" s="8"/>
    </row>
    <row r="7" spans="1:17" ht="39.75" customHeight="1">
      <c r="J7" s="6"/>
    </row>
    <row r="9" spans="1:17">
      <c r="F9" s="10"/>
    </row>
  </sheetData>
  <autoFilter ref="A1:Q7"/>
  <phoneticPr fontId="3"/>
  <pageMargins left="0.59055118110236227" right="0.39370078740157483" top="0.98425196850393704" bottom="0.74803149606299213" header="0.51181102362204722" footer="0.47244094488188981"/>
  <pageSetup paperSize="9" scale="56" fitToHeight="0" orientation="landscape" r:id="rId1"/>
  <headerFooter alignWithMargins="0">
    <oddFooter>&amp;A</oddFooter>
    <evenHeader>&amp;C&amp;P / &amp;N ページ</evenHeader>
  </headerFooter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34"/>
  <sheetViews>
    <sheetView view="pageBreakPreview" zoomScaleNormal="100" zoomScaleSheetLayoutView="100" workbookViewId="0">
      <pane ySplit="1" topLeftCell="A2" activePane="bottomLeft" state="frozen"/>
      <selection pane="bottomLeft" activeCell="H13" sqref="H13"/>
    </sheetView>
  </sheetViews>
  <sheetFormatPr defaultRowHeight="30.75" customHeight="1"/>
  <cols>
    <col min="1" max="1" width="9" style="164"/>
    <col min="2" max="2" width="15.75" style="157" customWidth="1"/>
    <col min="3" max="3" width="12.125" style="157" customWidth="1"/>
    <col min="4" max="4" width="18" style="64" customWidth="1"/>
    <col min="5" max="5" width="10.375" style="64" customWidth="1"/>
    <col min="6" max="6" width="31.375" style="157" customWidth="1"/>
    <col min="7" max="7" width="11.125" style="64" customWidth="1"/>
    <col min="8" max="8" width="13" style="159" customWidth="1"/>
    <col min="9" max="9" width="6.875" style="160" customWidth="1"/>
    <col min="10" max="10" width="7.625" style="160" customWidth="1"/>
    <col min="11" max="11" width="21.125" style="161" customWidth="1"/>
    <col min="12" max="12" width="34.25" style="157" customWidth="1"/>
    <col min="13" max="14" width="15.125" style="64" customWidth="1"/>
    <col min="15" max="15" width="10.25" style="64" hidden="1" customWidth="1"/>
    <col min="16" max="16" width="4.5" style="64" hidden="1" customWidth="1"/>
    <col min="17" max="18" width="9" style="64" hidden="1" customWidth="1"/>
    <col min="19" max="21" width="9" style="162" hidden="1" customWidth="1"/>
    <col min="22" max="22" width="9" style="64" hidden="1" customWidth="1"/>
    <col min="23" max="23" width="15.75" style="175" customWidth="1"/>
    <col min="24" max="24" width="9" style="64" customWidth="1"/>
    <col min="25" max="25" width="24.5" style="157" customWidth="1"/>
    <col min="26" max="26" width="9" style="163" customWidth="1"/>
    <col min="27" max="29" width="9" style="64" customWidth="1"/>
    <col min="30" max="16384" width="9" style="64"/>
  </cols>
  <sheetData>
    <row r="1" spans="1:27" ht="30.75" customHeight="1" thickBot="1">
      <c r="A1" s="126" t="s">
        <v>0</v>
      </c>
      <c r="B1" s="127" t="s">
        <v>2</v>
      </c>
      <c r="C1" s="127" t="s">
        <v>3</v>
      </c>
      <c r="D1" s="128" t="s">
        <v>4</v>
      </c>
      <c r="E1" s="128" t="s">
        <v>5</v>
      </c>
      <c r="F1" s="127" t="s">
        <v>6</v>
      </c>
      <c r="G1" s="128" t="s">
        <v>7</v>
      </c>
      <c r="H1" s="127" t="s">
        <v>8</v>
      </c>
      <c r="I1" s="129" t="s">
        <v>9</v>
      </c>
      <c r="J1" s="129" t="s">
        <v>10</v>
      </c>
      <c r="K1" s="128" t="s">
        <v>11</v>
      </c>
      <c r="L1" s="127" t="s">
        <v>12</v>
      </c>
      <c r="M1" s="127" t="s">
        <v>14</v>
      </c>
      <c r="N1" s="130" t="s">
        <v>107</v>
      </c>
      <c r="O1" s="131" t="s">
        <v>108</v>
      </c>
      <c r="P1" s="131"/>
      <c r="Q1" s="132" t="s">
        <v>109</v>
      </c>
      <c r="R1" s="133" t="s">
        <v>110</v>
      </c>
      <c r="S1" s="134" t="s">
        <v>111</v>
      </c>
      <c r="T1" s="135" t="s">
        <v>112</v>
      </c>
      <c r="U1" s="135" t="s">
        <v>113</v>
      </c>
      <c r="V1" s="136" t="s">
        <v>114</v>
      </c>
      <c r="W1" s="137" t="s">
        <v>15</v>
      </c>
      <c r="X1" s="136" t="s">
        <v>115</v>
      </c>
      <c r="Y1" s="127" t="s">
        <v>116</v>
      </c>
      <c r="Z1" s="138" t="s">
        <v>117</v>
      </c>
      <c r="AA1" s="139" t="s">
        <v>118</v>
      </c>
    </row>
    <row r="2" spans="1:27" ht="24" customHeight="1" thickTop="1">
      <c r="A2" s="140" t="s">
        <v>119</v>
      </c>
      <c r="B2" s="141" t="s">
        <v>133</v>
      </c>
      <c r="C2" s="141" t="s">
        <v>22</v>
      </c>
      <c r="D2" s="142" t="s">
        <v>136</v>
      </c>
      <c r="E2" s="143" t="s">
        <v>139</v>
      </c>
      <c r="F2" s="141" t="s">
        <v>140</v>
      </c>
      <c r="G2" s="144"/>
      <c r="H2" s="22" t="s">
        <v>34</v>
      </c>
      <c r="I2" s="145">
        <v>34</v>
      </c>
      <c r="J2" s="145">
        <f t="shared" ref="J2:J3" si="0">ROUNDUP(I2/200,0)</f>
        <v>1</v>
      </c>
      <c r="K2" s="146" t="s">
        <v>22</v>
      </c>
      <c r="L2" s="141" t="s">
        <v>51</v>
      </c>
      <c r="M2" s="147">
        <v>45274</v>
      </c>
      <c r="N2" s="148" t="s">
        <v>9</v>
      </c>
      <c r="P2" s="64">
        <v>515</v>
      </c>
      <c r="Q2" s="149">
        <v>404</v>
      </c>
      <c r="R2" s="150" t="s">
        <v>120</v>
      </c>
      <c r="S2" s="151" t="s">
        <v>121</v>
      </c>
      <c r="T2" s="152">
        <v>13</v>
      </c>
      <c r="U2" s="153" t="s">
        <v>22</v>
      </c>
      <c r="V2" s="154"/>
      <c r="W2" s="154"/>
      <c r="X2" s="154"/>
      <c r="Y2" s="141"/>
      <c r="Z2" s="155"/>
    </row>
    <row r="3" spans="1:27" ht="36.75" customHeight="1">
      <c r="A3" s="140" t="s">
        <v>119</v>
      </c>
      <c r="B3" s="141" t="s">
        <v>134</v>
      </c>
      <c r="C3" s="141" t="s">
        <v>122</v>
      </c>
      <c r="D3" s="142" t="s">
        <v>137</v>
      </c>
      <c r="E3" s="143" t="s">
        <v>139</v>
      </c>
      <c r="F3" s="141" t="s">
        <v>141</v>
      </c>
      <c r="G3" s="144"/>
      <c r="H3" s="22" t="s">
        <v>143</v>
      </c>
      <c r="I3" s="145">
        <v>0</v>
      </c>
      <c r="J3" s="145">
        <f t="shared" si="0"/>
        <v>0</v>
      </c>
      <c r="K3" s="146"/>
      <c r="L3" s="141"/>
      <c r="M3" s="147">
        <v>43298</v>
      </c>
      <c r="N3" s="148" t="s">
        <v>12</v>
      </c>
      <c r="P3" s="64">
        <v>284</v>
      </c>
      <c r="Q3" s="149">
        <v>406</v>
      </c>
      <c r="R3" s="150" t="s">
        <v>123</v>
      </c>
      <c r="S3" s="151" t="s">
        <v>124</v>
      </c>
      <c r="T3" s="152">
        <v>11</v>
      </c>
      <c r="U3" s="153" t="s">
        <v>22</v>
      </c>
      <c r="V3" s="154"/>
      <c r="W3" s="154"/>
      <c r="X3" s="154"/>
      <c r="Y3" s="141"/>
      <c r="Z3" s="155"/>
    </row>
    <row r="4" spans="1:27" ht="37.5" customHeight="1">
      <c r="A4" s="140" t="s">
        <v>119</v>
      </c>
      <c r="B4" s="141" t="s">
        <v>135</v>
      </c>
      <c r="C4" s="141"/>
      <c r="D4" s="142" t="s">
        <v>138</v>
      </c>
      <c r="E4" s="143" t="s">
        <v>139</v>
      </c>
      <c r="F4" s="141" t="s">
        <v>142</v>
      </c>
      <c r="G4" s="144"/>
      <c r="H4" s="22" t="s">
        <v>34</v>
      </c>
      <c r="I4" s="145">
        <v>63</v>
      </c>
      <c r="J4" s="145">
        <f>ROUNDUP(I4/200,0)</f>
        <v>1</v>
      </c>
      <c r="K4" s="146"/>
      <c r="L4" s="141"/>
      <c r="M4" s="147">
        <v>45490</v>
      </c>
      <c r="N4" s="148" t="s">
        <v>125</v>
      </c>
      <c r="Q4" s="149"/>
      <c r="R4" s="150"/>
      <c r="S4" s="151"/>
      <c r="T4" s="152"/>
      <c r="U4" s="153"/>
      <c r="V4" s="154"/>
      <c r="W4" s="154"/>
      <c r="X4" s="154"/>
      <c r="Y4" s="141"/>
      <c r="Z4" s="155"/>
    </row>
    <row r="5" spans="1:27" ht="24.75" customHeight="1">
      <c r="A5" s="156"/>
      <c r="D5" s="64" t="s">
        <v>50</v>
      </c>
      <c r="E5" s="158"/>
      <c r="W5" s="64"/>
    </row>
    <row r="6" spans="1:27" ht="24.75" customHeight="1">
      <c r="G6" s="162"/>
      <c r="H6" s="165" t="s">
        <v>126</v>
      </c>
      <c r="I6" s="166">
        <f>SUM(I2:I4)</f>
        <v>97</v>
      </c>
      <c r="J6" s="166">
        <f>SUM(J2:J4)</f>
        <v>2</v>
      </c>
      <c r="W6" s="64"/>
    </row>
    <row r="7" spans="1:27" ht="24.75" customHeight="1">
      <c r="G7" s="167" t="s">
        <v>127</v>
      </c>
      <c r="H7" s="162" t="s">
        <v>128</v>
      </c>
      <c r="I7" s="168">
        <v>700</v>
      </c>
      <c r="J7" s="162" t="s">
        <v>129</v>
      </c>
      <c r="M7" s="64" t="s">
        <v>50</v>
      </c>
      <c r="W7" s="64"/>
    </row>
    <row r="8" spans="1:27" ht="24.75" customHeight="1">
      <c r="G8" s="169"/>
      <c r="H8" s="162"/>
      <c r="I8" s="162"/>
      <c r="J8" s="162" t="s">
        <v>130</v>
      </c>
      <c r="W8" s="64"/>
    </row>
    <row r="9" spans="1:27" ht="24.75" customHeight="1">
      <c r="G9" s="169"/>
      <c r="H9" s="162" t="s">
        <v>131</v>
      </c>
      <c r="I9" s="162"/>
      <c r="J9" s="162"/>
      <c r="W9" s="64"/>
    </row>
    <row r="10" spans="1:27" ht="24.75" customHeight="1">
      <c r="G10" s="169"/>
      <c r="H10" s="170" t="s">
        <v>27</v>
      </c>
      <c r="I10" s="170" t="s">
        <v>28</v>
      </c>
      <c r="J10" s="170" t="s">
        <v>132</v>
      </c>
      <c r="W10" s="64"/>
    </row>
    <row r="11" spans="1:27" ht="68.25" customHeight="1">
      <c r="G11" s="169"/>
      <c r="H11" s="171">
        <f>I6</f>
        <v>97</v>
      </c>
      <c r="I11" s="171">
        <f>J6</f>
        <v>2</v>
      </c>
      <c r="J11" s="172">
        <v>3</v>
      </c>
      <c r="W11" s="64"/>
    </row>
    <row r="12" spans="1:27" ht="24.75" customHeight="1">
      <c r="D12" s="173" t="s">
        <v>50</v>
      </c>
      <c r="M12" s="174"/>
    </row>
    <row r="13" spans="1:27" ht="13.5" customHeight="1">
      <c r="M13" s="64" t="s">
        <v>26</v>
      </c>
    </row>
    <row r="14" spans="1:27" ht="19.5" customHeight="1">
      <c r="M14" s="64" t="s">
        <v>26</v>
      </c>
    </row>
    <row r="15" spans="1:27" ht="30.75" customHeight="1">
      <c r="N15" s="176"/>
      <c r="W15" s="175">
        <v>0</v>
      </c>
    </row>
    <row r="16" spans="1:27" ht="30.75" customHeight="1">
      <c r="B16" s="157" t="s">
        <v>50</v>
      </c>
      <c r="L16" s="157" t="s">
        <v>50</v>
      </c>
    </row>
    <row r="34" spans="12:12" ht="30.75" customHeight="1">
      <c r="L34" s="157">
        <f>E13</f>
        <v>0</v>
      </c>
    </row>
  </sheetData>
  <protectedRanges>
    <protectedRange sqref="S2:S4" name="範囲1_2_6_1"/>
    <protectedRange sqref="U1" name="範囲1_2_1"/>
    <protectedRange sqref="G7:J8" name="範囲1_2_4_2"/>
  </protectedRanges>
  <autoFilter ref="A1:AA14"/>
  <phoneticPr fontId="3"/>
  <dataValidations count="1">
    <dataValidation imeMode="on" allowBlank="1" showInputMessage="1" showErrorMessage="1" sqref="I6:J6"/>
  </dataValidations>
  <printOptions horizontalCentered="1"/>
  <pageMargins left="0" right="0" top="0.78740157480314965" bottom="0.39370078740157483" header="0.47244094488188981" footer="0.19685039370078741"/>
  <pageSetup paperSize="9" scale="66" orientation="landscape" cellComments="asDisplayed" r:id="rId1"/>
  <headerFooter alignWithMargins="0">
    <oddFooter>&amp;A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7"/>
  <sheetViews>
    <sheetView view="pageBreakPreview" zoomScale="85" zoomScaleNormal="85" zoomScaleSheetLayoutView="85" workbookViewId="0">
      <pane ySplit="4" topLeftCell="A5" activePane="bottomLeft" state="frozen"/>
      <selection pane="bottomLeft" activeCell="F17" sqref="F17"/>
    </sheetView>
  </sheetViews>
  <sheetFormatPr defaultRowHeight="25.5" customHeight="1" outlineLevelRow="2"/>
  <cols>
    <col min="1" max="1" width="4.625" style="108" customWidth="1"/>
    <col min="2" max="2" width="25.375" style="110" customWidth="1"/>
    <col min="3" max="3" width="3.5" style="109" customWidth="1"/>
    <col min="4" max="4" width="28.125" style="110" customWidth="1"/>
    <col min="5" max="5" width="8.75" style="109" customWidth="1"/>
    <col min="6" max="6" width="76.5" style="109" customWidth="1"/>
    <col min="7" max="7" width="15.625" style="109" customWidth="1"/>
    <col min="8" max="8" width="5.5" style="109" customWidth="1"/>
    <col min="9" max="9" width="4.625" style="108" customWidth="1"/>
    <col min="10" max="10" width="4.75" style="108" customWidth="1"/>
    <col min="11" max="11" width="28.125" style="107" customWidth="1"/>
    <col min="12" max="12" width="4.875" style="107" customWidth="1"/>
    <col min="13" max="13" width="26.125" style="106" customWidth="1"/>
    <col min="14" max="16384" width="9" style="105"/>
  </cols>
  <sheetData>
    <row r="1" spans="1:13" ht="25.5" customHeight="1">
      <c r="B1" s="125" t="s">
        <v>106</v>
      </c>
      <c r="D1" s="124">
        <f>SUM(H5:H7)</f>
        <v>69</v>
      </c>
    </row>
    <row r="2" spans="1:13" ht="25.5" customHeight="1">
      <c r="B2" s="125" t="s">
        <v>105</v>
      </c>
      <c r="D2" s="124">
        <f>SUM(I5:I7)</f>
        <v>3</v>
      </c>
    </row>
    <row r="3" spans="1:13" ht="25.5" customHeight="1">
      <c r="B3" s="125" t="s">
        <v>104</v>
      </c>
      <c r="D3" s="124">
        <f>COUNTA(F5:F7)</f>
        <v>3</v>
      </c>
    </row>
    <row r="4" spans="1:13" s="117" customFormat="1" ht="32.25" customHeight="1">
      <c r="A4" s="123"/>
      <c r="B4" s="122" t="s">
        <v>74</v>
      </c>
      <c r="C4" s="121" t="s">
        <v>103</v>
      </c>
      <c r="D4" s="122" t="s">
        <v>93</v>
      </c>
      <c r="E4" s="121" t="s">
        <v>77</v>
      </c>
      <c r="F4" s="121" t="s">
        <v>102</v>
      </c>
      <c r="G4" s="121" t="s">
        <v>101</v>
      </c>
      <c r="H4" s="121" t="s">
        <v>81</v>
      </c>
      <c r="I4" s="120" t="s">
        <v>10</v>
      </c>
      <c r="J4" s="120" t="s">
        <v>100</v>
      </c>
      <c r="K4" s="119" t="s">
        <v>12</v>
      </c>
      <c r="L4" s="119" t="s">
        <v>99</v>
      </c>
      <c r="M4" s="118" t="s">
        <v>98</v>
      </c>
    </row>
    <row r="5" spans="1:13" ht="24.75" customHeight="1" outlineLevel="2">
      <c r="A5" s="112" t="s">
        <v>97</v>
      </c>
      <c r="B5" s="114" t="s">
        <v>144</v>
      </c>
      <c r="C5" s="113"/>
      <c r="D5" s="114" t="s">
        <v>147</v>
      </c>
      <c r="E5" s="113" t="s">
        <v>150</v>
      </c>
      <c r="F5" s="113" t="s">
        <v>151</v>
      </c>
      <c r="G5" s="113" t="s">
        <v>34</v>
      </c>
      <c r="H5" s="113">
        <v>24</v>
      </c>
      <c r="I5" s="112">
        <f>ROUNDUP(H5/200,0)</f>
        <v>1</v>
      </c>
      <c r="J5" s="112"/>
      <c r="K5" s="116"/>
      <c r="L5" s="111"/>
      <c r="M5" s="115">
        <v>45366</v>
      </c>
    </row>
    <row r="6" spans="1:13" ht="24.75" customHeight="1" outlineLevel="2">
      <c r="A6" s="112" t="s">
        <v>97</v>
      </c>
      <c r="B6" s="114" t="s">
        <v>145</v>
      </c>
      <c r="C6" s="113"/>
      <c r="D6" s="114" t="s">
        <v>148</v>
      </c>
      <c r="E6" s="113" t="s">
        <v>150</v>
      </c>
      <c r="F6" s="113" t="s">
        <v>152</v>
      </c>
      <c r="G6" s="113" t="s">
        <v>35</v>
      </c>
      <c r="H6" s="113">
        <v>20</v>
      </c>
      <c r="I6" s="112">
        <f>ROUNDUP(H6/200,0)</f>
        <v>1</v>
      </c>
      <c r="J6" s="112"/>
      <c r="K6" s="116"/>
      <c r="L6" s="111"/>
      <c r="M6" s="115">
        <v>45366</v>
      </c>
    </row>
    <row r="7" spans="1:13" ht="24.75" customHeight="1" outlineLevel="2">
      <c r="A7" s="112" t="s">
        <v>97</v>
      </c>
      <c r="B7" s="114" t="s">
        <v>146</v>
      </c>
      <c r="C7" s="113"/>
      <c r="D7" s="114" t="s">
        <v>149</v>
      </c>
      <c r="E7" s="113" t="s">
        <v>150</v>
      </c>
      <c r="F7" s="113" t="s">
        <v>153</v>
      </c>
      <c r="G7" s="183" t="s">
        <v>167</v>
      </c>
      <c r="H7" s="113">
        <v>25</v>
      </c>
      <c r="I7" s="112">
        <f>ROUNDUP(H7/200,0)</f>
        <v>1</v>
      </c>
      <c r="J7" s="112"/>
      <c r="K7" s="116"/>
      <c r="L7" s="111"/>
      <c r="M7" s="115">
        <v>45366</v>
      </c>
    </row>
  </sheetData>
  <autoFilter ref="A4:M7"/>
  <phoneticPr fontId="3"/>
  <pageMargins left="0.39370078740157483" right="0.39370078740157483" top="0.39370078740157483" bottom="0.39370078740157483" header="0.51181102362204722" footer="0.51181102362204722"/>
  <pageSetup paperSize="9" scale="67" fitToHeight="0" orientation="landscape" r:id="rId1"/>
  <headerFooter alignWithMargins="0">
    <oddFooter>&amp;A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10</vt:i4>
      </vt:variant>
    </vt:vector>
  </HeadingPairs>
  <TitlesOfParts>
    <vt:vector size="15" baseType="lpstr">
      <vt:lpstr>青葉区</vt:lpstr>
      <vt:lpstr>宮城野区</vt:lpstr>
      <vt:lpstr>若林区</vt:lpstr>
      <vt:lpstr>太白区</vt:lpstr>
      <vt:lpstr>泉区</vt:lpstr>
      <vt:lpstr>宮城野区!Print_Area</vt:lpstr>
      <vt:lpstr>若林区!Print_Area</vt:lpstr>
      <vt:lpstr>青葉区!Print_Area</vt:lpstr>
      <vt:lpstr>泉区!Print_Area</vt:lpstr>
      <vt:lpstr>太白区!Print_Area</vt:lpstr>
      <vt:lpstr>宮城野区!Print_Titles</vt:lpstr>
      <vt:lpstr>若林区!Print_Titles</vt:lpstr>
      <vt:lpstr>青葉区!Print_Titles</vt:lpstr>
      <vt:lpstr>泉区!Print_Titles</vt:lpstr>
      <vt:lpstr>太白区!Print_Titles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仙台市</dc:creator>
  <cp:lastModifiedBy>仙台市</cp:lastModifiedBy>
  <cp:lastPrinted>2025-02-21T08:40:53Z</cp:lastPrinted>
  <dcterms:created xsi:type="dcterms:W3CDTF">2025-02-21T05:11:10Z</dcterms:created>
  <dcterms:modified xsi:type="dcterms:W3CDTF">2025-02-21T09:14:48Z</dcterms:modified>
</cp:coreProperties>
</file>