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227"/>
  <workbookPr defaultThemeVersion="124226"/>
  <mc:AlternateContent xmlns:mc="http://schemas.openxmlformats.org/markup-compatibility/2006">
    <mc:Choice Requires="x15">
      <x15ac:absPath xmlns:x15ac="http://schemas.microsoft.com/office/spreadsheetml/2010/11/ac" url="\\zaint213om\契約課\02_物品契約係\02 公告及び契約関係データ\R7年度公告(前年度末～2月早着)\250603_電力需給契約\02_石積埋立処分場ほか3施設（500↓）\02_入札説明書\"/>
    </mc:Choice>
  </mc:AlternateContent>
  <xr:revisionPtr revIDLastSave="0" documentId="13_ncr:1_{D8188DA5-486B-4351-A61F-2EB6869F731D}" xr6:coauthVersionLast="47" xr6:coauthVersionMax="47" xr10:uidLastSave="{00000000-0000-0000-0000-000000000000}"/>
  <bookViews>
    <workbookView xWindow="28680" yWindow="-120" windowWidth="29040" windowHeight="15720" xr2:uid="{00000000-000D-0000-FFFF-FFFF00000000}"/>
  </bookViews>
  <sheets>
    <sheet name="総括表" sheetId="10" r:id="rId1"/>
    <sheet name="①石積埋立処分場" sheetId="2" r:id="rId2"/>
    <sheet name="②延寿埋立処分場" sheetId="3" r:id="rId3"/>
    <sheet name="③森郷埋立処分場跡地排水処理施設" sheetId="4" r:id="rId4"/>
    <sheet name="④堆肥化センター" sheetId="6" r:id="rId5"/>
  </sheets>
  <externalReferences>
    <externalReference r:id="rId6"/>
  </externalReferences>
  <definedNames>
    <definedName name="_xlnm.Print_Area" localSheetId="1">①石積埋立処分場!$A$1:$K$29</definedName>
    <definedName name="_xlnm.Print_Area" localSheetId="2">②延寿埋立処分場!$A$1:$K$29</definedName>
    <definedName name="_xlnm.Print_Area" localSheetId="3">③森郷埋立処分場跡地排水処理施設!$A$1:$K$29</definedName>
    <definedName name="_xlnm.Print_Area" localSheetId="4">④堆肥化センター!$A$1:$K$29</definedName>
    <definedName name="_xlnm.Print_Area" localSheetId="0">総括表!$A$1:$B$12</definedName>
    <definedName name="コード">'[1]Date(消さないで)'!$B$1:$B$5</definedName>
    <definedName name="節・細節">'[1]Date(消さないで)'!$C$1:$C$12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9" i="2" l="1"/>
  <c r="L21" i="3" l="1"/>
  <c r="F21" i="2"/>
  <c r="A17" i="6"/>
  <c r="A17" i="4"/>
  <c r="A17" i="3"/>
  <c r="A5" i="6"/>
  <c r="A5" i="4"/>
  <c r="A5" i="3"/>
  <c r="F22" i="6" l="1"/>
  <c r="F23" i="6"/>
  <c r="F24" i="6"/>
  <c r="F25" i="6"/>
  <c r="F26" i="6"/>
  <c r="F21" i="6"/>
  <c r="F10" i="6" l="1"/>
  <c r="F11" i="6"/>
  <c r="F12" i="6"/>
  <c r="F13" i="6"/>
  <c r="F14" i="6"/>
  <c r="F9" i="6"/>
  <c r="L21" i="2" l="1"/>
  <c r="L21" i="6" l="1"/>
  <c r="L9" i="6"/>
  <c r="L21" i="4"/>
  <c r="L9" i="4"/>
  <c r="L9" i="3"/>
  <c r="L27" i="3" s="1"/>
  <c r="L27" i="2"/>
  <c r="L27" i="4" l="1"/>
  <c r="L27" i="6"/>
  <c r="F26" i="4"/>
  <c r="F25" i="4"/>
  <c r="F24" i="4"/>
  <c r="F23" i="4"/>
  <c r="F22" i="4"/>
  <c r="F21" i="4"/>
  <c r="F26" i="3"/>
  <c r="F25" i="3"/>
  <c r="F24" i="3"/>
  <c r="F23" i="3"/>
  <c r="F22" i="3"/>
  <c r="F21" i="3"/>
  <c r="F26" i="2"/>
  <c r="F25" i="2"/>
  <c r="F24" i="2"/>
  <c r="F23" i="2"/>
  <c r="F22" i="2"/>
  <c r="J26" i="6" l="1"/>
  <c r="G26" i="6"/>
  <c r="J25" i="6"/>
  <c r="G25" i="6"/>
  <c r="J24" i="6"/>
  <c r="G24" i="6"/>
  <c r="J23" i="6"/>
  <c r="G23" i="6"/>
  <c r="J22" i="6"/>
  <c r="G22" i="6"/>
  <c r="J21" i="6"/>
  <c r="G21" i="6"/>
  <c r="J14" i="6"/>
  <c r="G14" i="6"/>
  <c r="J13" i="6"/>
  <c r="G13" i="6"/>
  <c r="J12" i="6"/>
  <c r="G12" i="6"/>
  <c r="J11" i="6"/>
  <c r="G11" i="6"/>
  <c r="J10" i="6"/>
  <c r="G10" i="6"/>
  <c r="J9" i="6"/>
  <c r="G9" i="6"/>
  <c r="J26" i="4"/>
  <c r="G26" i="4"/>
  <c r="J25" i="4"/>
  <c r="G25" i="4"/>
  <c r="J24" i="4"/>
  <c r="G24" i="4"/>
  <c r="J23" i="4"/>
  <c r="G23" i="4"/>
  <c r="J22" i="4"/>
  <c r="G22" i="4"/>
  <c r="J21" i="4"/>
  <c r="G21" i="4"/>
  <c r="J14" i="4"/>
  <c r="F14" i="4"/>
  <c r="G14" i="4" s="1"/>
  <c r="J13" i="4"/>
  <c r="F13" i="4"/>
  <c r="G13" i="4" s="1"/>
  <c r="J12" i="4"/>
  <c r="F12" i="4"/>
  <c r="G12" i="4" s="1"/>
  <c r="J11" i="4"/>
  <c r="F11" i="4"/>
  <c r="G11" i="4" s="1"/>
  <c r="J10" i="4"/>
  <c r="F10" i="4"/>
  <c r="G10" i="4" s="1"/>
  <c r="J9" i="4"/>
  <c r="F9" i="4"/>
  <c r="G9" i="4" s="1"/>
  <c r="J26" i="3"/>
  <c r="G26" i="3"/>
  <c r="J25" i="3"/>
  <c r="G25" i="3"/>
  <c r="J24" i="3"/>
  <c r="G24" i="3"/>
  <c r="J23" i="3"/>
  <c r="G23" i="3"/>
  <c r="J22" i="3"/>
  <c r="G22" i="3"/>
  <c r="J21" i="3"/>
  <c r="G21" i="3"/>
  <c r="J14" i="3"/>
  <c r="F14" i="3"/>
  <c r="G14" i="3" s="1"/>
  <c r="J13" i="3"/>
  <c r="F13" i="3"/>
  <c r="G13" i="3" s="1"/>
  <c r="J12" i="3"/>
  <c r="F12" i="3"/>
  <c r="G12" i="3" s="1"/>
  <c r="J11" i="3"/>
  <c r="F11" i="3"/>
  <c r="G11" i="3" s="1"/>
  <c r="J10" i="3"/>
  <c r="F10" i="3"/>
  <c r="G10" i="3" s="1"/>
  <c r="J9" i="3"/>
  <c r="F9" i="3"/>
  <c r="G9" i="3" s="1"/>
  <c r="K25" i="6" l="1"/>
  <c r="K23" i="6"/>
  <c r="K13" i="4"/>
  <c r="K21" i="6"/>
  <c r="K12" i="6"/>
  <c r="K9" i="6"/>
  <c r="K22" i="4"/>
  <c r="K24" i="4"/>
  <c r="K26" i="4"/>
  <c r="K11" i="4"/>
  <c r="K21" i="3"/>
  <c r="K25" i="3"/>
  <c r="K11" i="6"/>
  <c r="K13" i="6"/>
  <c r="K22" i="6"/>
  <c r="K24" i="6"/>
  <c r="K26" i="6"/>
  <c r="K21" i="4"/>
  <c r="K23" i="4"/>
  <c r="K25" i="4"/>
  <c r="K22" i="3"/>
  <c r="K23" i="3"/>
  <c r="K24" i="3"/>
  <c r="K26" i="3"/>
  <c r="K9" i="4"/>
  <c r="K12" i="4"/>
  <c r="K9" i="3"/>
  <c r="K12" i="3"/>
  <c r="K10" i="6"/>
  <c r="K14" i="6"/>
  <c r="K10" i="4"/>
  <c r="K14" i="4"/>
  <c r="K10" i="3"/>
  <c r="K11" i="3"/>
  <c r="K14" i="3"/>
  <c r="K13" i="3"/>
  <c r="F10" i="2"/>
  <c r="G10" i="2" s="1"/>
  <c r="F11" i="2"/>
  <c r="G11" i="2" s="1"/>
  <c r="F12" i="2"/>
  <c r="G12" i="2" s="1"/>
  <c r="F13" i="2"/>
  <c r="G13" i="2" s="1"/>
  <c r="F14" i="2"/>
  <c r="G14" i="2" s="1"/>
  <c r="F9" i="2"/>
  <c r="G9" i="2" s="1"/>
  <c r="J26" i="2"/>
  <c r="G26" i="2"/>
  <c r="J25" i="2"/>
  <c r="G25" i="2"/>
  <c r="J24" i="2"/>
  <c r="G24" i="2"/>
  <c r="J23" i="2"/>
  <c r="G23" i="2"/>
  <c r="J22" i="2"/>
  <c r="G22" i="2"/>
  <c r="J21" i="2"/>
  <c r="G21" i="2"/>
  <c r="J14" i="2"/>
  <c r="J13" i="2"/>
  <c r="J12" i="2"/>
  <c r="J11" i="2"/>
  <c r="J10" i="2"/>
  <c r="J9" i="2"/>
  <c r="K27" i="6" l="1"/>
  <c r="K27" i="4"/>
  <c r="K21" i="2"/>
  <c r="K15" i="6"/>
  <c r="K15" i="4"/>
  <c r="K27" i="3"/>
  <c r="K25" i="2"/>
  <c r="K22" i="2"/>
  <c r="K23" i="2"/>
  <c r="K24" i="2"/>
  <c r="K26" i="2"/>
  <c r="K15" i="3"/>
  <c r="K13" i="2"/>
  <c r="K12" i="2"/>
  <c r="K11" i="2"/>
  <c r="K14" i="2"/>
  <c r="K10" i="2"/>
  <c r="K9" i="2"/>
  <c r="K29" i="6" l="1"/>
  <c r="B9" i="10" s="1"/>
  <c r="K29" i="4"/>
  <c r="B8" i="10" s="1"/>
  <c r="K29" i="3"/>
  <c r="B7" i="10" s="1"/>
  <c r="K15" i="2"/>
  <c r="K27" i="2"/>
  <c r="K29" i="2" l="1"/>
  <c r="B6" i="10" s="1"/>
  <c r="B10" i="10" s="1"/>
</calcChain>
</file>

<file path=xl/sharedStrings.xml><?xml version="1.0" encoding="utf-8"?>
<sst xmlns="http://schemas.openxmlformats.org/spreadsheetml/2006/main" count="398" uniqueCount="68">
  <si>
    <t>4月</t>
    <rPh sb="1" eb="2">
      <t>ガツ</t>
    </rPh>
    <phoneticPr fontId="2"/>
  </si>
  <si>
    <t>5月</t>
  </si>
  <si>
    <t>6月</t>
  </si>
  <si>
    <t>7月</t>
  </si>
  <si>
    <t>8月</t>
  </si>
  <si>
    <t>9月</t>
  </si>
  <si>
    <t>10月</t>
  </si>
  <si>
    <t>11月</t>
  </si>
  <si>
    <t>12月</t>
  </si>
  <si>
    <t>1月</t>
    <rPh sb="1" eb="2">
      <t>ガツ</t>
    </rPh>
    <phoneticPr fontId="2"/>
  </si>
  <si>
    <t>2月</t>
  </si>
  <si>
    <t>3月</t>
  </si>
  <si>
    <t>（kW）</t>
    <phoneticPr fontId="2"/>
  </si>
  <si>
    <t>（kWh）</t>
    <phoneticPr fontId="2"/>
  </si>
  <si>
    <t>（円）</t>
    <rPh sb="1" eb="2">
      <t>エン</t>
    </rPh>
    <phoneticPr fontId="2"/>
  </si>
  <si>
    <t>（円/kW）</t>
    <rPh sb="1" eb="2">
      <t>エン</t>
    </rPh>
    <phoneticPr fontId="2"/>
  </si>
  <si>
    <t>契約電力</t>
    <rPh sb="0" eb="2">
      <t>ケイヤク</t>
    </rPh>
    <rPh sb="2" eb="4">
      <t>デンリョク</t>
    </rPh>
    <phoneticPr fontId="2"/>
  </si>
  <si>
    <t>J</t>
    <phoneticPr fontId="2"/>
  </si>
  <si>
    <t>基本料金単価</t>
    <rPh sb="0" eb="2">
      <t>キホン</t>
    </rPh>
    <rPh sb="2" eb="4">
      <t>リョウキン</t>
    </rPh>
    <rPh sb="4" eb="6">
      <t>タンカ</t>
    </rPh>
    <phoneticPr fontId="2"/>
  </si>
  <si>
    <t>予定使用電力量</t>
    <rPh sb="0" eb="2">
      <t>ヨテイ</t>
    </rPh>
    <rPh sb="2" eb="4">
      <t>シヨウ</t>
    </rPh>
    <rPh sb="4" eb="6">
      <t>デンリョク</t>
    </rPh>
    <rPh sb="6" eb="7">
      <t>リョウ</t>
    </rPh>
    <phoneticPr fontId="2"/>
  </si>
  <si>
    <t>電力量料金単価</t>
    <rPh sb="0" eb="2">
      <t>デンリョク</t>
    </rPh>
    <rPh sb="2" eb="3">
      <t>リョウ</t>
    </rPh>
    <rPh sb="3" eb="5">
      <t>リョウキン</t>
    </rPh>
    <rPh sb="5" eb="7">
      <t>タンカ</t>
    </rPh>
    <phoneticPr fontId="2"/>
  </si>
  <si>
    <t>電気料金合計</t>
    <rPh sb="0" eb="2">
      <t>デンキ</t>
    </rPh>
    <rPh sb="2" eb="4">
      <t>リョウキン</t>
    </rPh>
    <rPh sb="4" eb="6">
      <t>ゴウケイ</t>
    </rPh>
    <phoneticPr fontId="2"/>
  </si>
  <si>
    <t>基本料金</t>
    <rPh sb="0" eb="2">
      <t>キホン</t>
    </rPh>
    <rPh sb="2" eb="4">
      <t>リョウキン</t>
    </rPh>
    <phoneticPr fontId="2"/>
  </si>
  <si>
    <t>電力量料金</t>
    <rPh sb="0" eb="2">
      <t>デンリョク</t>
    </rPh>
    <rPh sb="2" eb="3">
      <t>リョウ</t>
    </rPh>
    <rPh sb="3" eb="5">
      <t>リョウキン</t>
    </rPh>
    <phoneticPr fontId="2"/>
  </si>
  <si>
    <t>使用</t>
    <rPh sb="0" eb="2">
      <t>シヨウ</t>
    </rPh>
    <phoneticPr fontId="2"/>
  </si>
  <si>
    <t>A</t>
    <phoneticPr fontId="2"/>
  </si>
  <si>
    <t>B</t>
    <phoneticPr fontId="2"/>
  </si>
  <si>
    <t>C</t>
    <phoneticPr fontId="2"/>
  </si>
  <si>
    <t>E</t>
    <phoneticPr fontId="2"/>
  </si>
  <si>
    <t>F</t>
    <phoneticPr fontId="2"/>
  </si>
  <si>
    <t>期別</t>
    <rPh sb="0" eb="1">
      <t>キ</t>
    </rPh>
    <rPh sb="1" eb="2">
      <t>ベツ</t>
    </rPh>
    <phoneticPr fontId="2"/>
  </si>
  <si>
    <t>小計 I</t>
    <rPh sb="0" eb="2">
      <t>ショウケイ</t>
    </rPh>
    <phoneticPr fontId="2"/>
  </si>
  <si>
    <t>K</t>
    <phoneticPr fontId="2"/>
  </si>
  <si>
    <t>L</t>
    <phoneticPr fontId="2"/>
  </si>
  <si>
    <t>N</t>
    <phoneticPr fontId="2"/>
  </si>
  <si>
    <t>O</t>
    <phoneticPr fontId="2"/>
  </si>
  <si>
    <t>商号又は名称</t>
    <rPh sb="0" eb="2">
      <t>ショウゴウ</t>
    </rPh>
    <rPh sb="2" eb="3">
      <t>マタ</t>
    </rPh>
    <rPh sb="4" eb="6">
      <t>メイショウ</t>
    </rPh>
    <phoneticPr fontId="2"/>
  </si>
  <si>
    <t>その他季</t>
    <rPh sb="2" eb="3">
      <t>タ</t>
    </rPh>
    <rPh sb="3" eb="4">
      <t>キ</t>
    </rPh>
    <phoneticPr fontId="2"/>
  </si>
  <si>
    <t>夏季</t>
    <rPh sb="0" eb="2">
      <t>カキ</t>
    </rPh>
    <phoneticPr fontId="2"/>
  </si>
  <si>
    <t>使用状況</t>
    <rPh sb="0" eb="2">
      <t>シヨウ</t>
    </rPh>
    <rPh sb="2" eb="4">
      <t>ジョウキョウ</t>
    </rPh>
    <phoneticPr fontId="2"/>
  </si>
  <si>
    <t>係数</t>
    <rPh sb="0" eb="2">
      <t>ケイスウ</t>
    </rPh>
    <phoneticPr fontId="2"/>
  </si>
  <si>
    <t>力率割引</t>
    <rPh sb="0" eb="2">
      <t>リキリツ</t>
    </rPh>
    <rPh sb="2" eb="4">
      <t>ワリビキ</t>
    </rPh>
    <phoneticPr fontId="2"/>
  </si>
  <si>
    <t>（円/kWh）</t>
    <phoneticPr fontId="2"/>
  </si>
  <si>
    <t>D=A×B×C</t>
    <phoneticPr fontId="2"/>
  </si>
  <si>
    <t>G=E×F</t>
    <phoneticPr fontId="2"/>
  </si>
  <si>
    <t>H=D＋G</t>
    <phoneticPr fontId="2"/>
  </si>
  <si>
    <t>M=J×K×L</t>
    <phoneticPr fontId="2"/>
  </si>
  <si>
    <t>P=N×O</t>
    <phoneticPr fontId="2"/>
  </si>
  <si>
    <t>Q=M+P</t>
    <phoneticPr fontId="2"/>
  </si>
  <si>
    <t>入札金額積算内訳書</t>
    <rPh sb="0" eb="2">
      <t>ニュウサツ</t>
    </rPh>
    <rPh sb="2" eb="4">
      <t>キンガク</t>
    </rPh>
    <rPh sb="4" eb="6">
      <t>セキサン</t>
    </rPh>
    <rPh sb="6" eb="9">
      <t>ウチワケショ</t>
    </rPh>
    <phoneticPr fontId="2"/>
  </si>
  <si>
    <t>小計Ⅱ</t>
    <rPh sb="0" eb="2">
      <t>ショウケイ</t>
    </rPh>
    <phoneticPr fontId="2"/>
  </si>
  <si>
    <t xml:space="preserve"> </t>
    <phoneticPr fontId="2"/>
  </si>
  <si>
    <t>(留意事項：共通）</t>
    <rPh sb="1" eb="3">
      <t>リュウイ</t>
    </rPh>
    <rPh sb="3" eb="5">
      <t>ジコウ</t>
    </rPh>
    <rPh sb="6" eb="8">
      <t>キョウツウ</t>
    </rPh>
    <phoneticPr fontId="2"/>
  </si>
  <si>
    <t>堆肥化センター</t>
    <rPh sb="0" eb="3">
      <t>タイヒカ</t>
    </rPh>
    <phoneticPr fontId="2"/>
  </si>
  <si>
    <t>施設名：石積埋立処分場</t>
    <rPh sb="0" eb="2">
      <t>シセツ</t>
    </rPh>
    <rPh sb="2" eb="3">
      <t>メイ</t>
    </rPh>
    <rPh sb="4" eb="11">
      <t>イシヅモリウメタテショブンジョウ</t>
    </rPh>
    <phoneticPr fontId="2"/>
  </si>
  <si>
    <t>施設名：延寿埋立処分場</t>
    <rPh sb="0" eb="3">
      <t>シセツメイ</t>
    </rPh>
    <rPh sb="4" eb="11">
      <t>エンジュウメタテショブンジョウ</t>
    </rPh>
    <phoneticPr fontId="2"/>
  </si>
  <si>
    <r>
      <rPr>
        <b/>
        <sz val="10"/>
        <color theme="1"/>
        <rFont val="ＭＳ Ｐゴシック"/>
        <family val="3"/>
        <charset val="128"/>
        <scheme val="minor"/>
      </rPr>
      <t>契約希望金額</t>
    </r>
    <r>
      <rPr>
        <sz val="10"/>
        <color theme="1"/>
        <rFont val="ＭＳ Ｐゴシック"/>
        <family val="3"/>
        <charset val="128"/>
        <scheme val="minor"/>
      </rPr>
      <t xml:space="preserve">
（Ⅰ～Ⅱ合計）</t>
    </r>
    <rPh sb="0" eb="2">
      <t>ケイヤク</t>
    </rPh>
    <rPh sb="2" eb="4">
      <t>キボウ</t>
    </rPh>
    <rPh sb="4" eb="6">
      <t>キンガク</t>
    </rPh>
    <rPh sb="11" eb="13">
      <t>ゴウケイ</t>
    </rPh>
    <phoneticPr fontId="2"/>
  </si>
  <si>
    <t>施設名：森郷埋立処分場跡地排水処理施設</t>
    <rPh sb="0" eb="3">
      <t>シセツメイ</t>
    </rPh>
    <rPh sb="4" eb="19">
      <t>モリゴウウメタテショブンジョウアトチハイスイショリシセツ</t>
    </rPh>
    <phoneticPr fontId="2"/>
  </si>
  <si>
    <t>施設名：堆肥化センター</t>
    <rPh sb="0" eb="3">
      <t>シセツメイ</t>
    </rPh>
    <rPh sb="4" eb="7">
      <t>タイヒカ</t>
    </rPh>
    <phoneticPr fontId="2"/>
  </si>
  <si>
    <t>石積埋立処分場</t>
    <rPh sb="0" eb="2">
      <t>イシヅモリ</t>
    </rPh>
    <rPh sb="2" eb="7">
      <t>ウメタテショブンジョウ</t>
    </rPh>
    <phoneticPr fontId="2"/>
  </si>
  <si>
    <t>延寿埋立処分場</t>
    <rPh sb="0" eb="2">
      <t>エンジュ</t>
    </rPh>
    <rPh sb="2" eb="7">
      <t>ウメタテショブンジョウ</t>
    </rPh>
    <phoneticPr fontId="2"/>
  </si>
  <si>
    <t>森郷埋立処分場跡地排水処理施設</t>
    <rPh sb="0" eb="2">
      <t>モリゴウ</t>
    </rPh>
    <rPh sb="2" eb="9">
      <t>ウメタテショブンジョウアトチ</t>
    </rPh>
    <rPh sb="9" eb="15">
      <t>ハイスイショリシセツ</t>
    </rPh>
    <phoneticPr fontId="2"/>
  </si>
  <si>
    <t>契約希望金額</t>
    <rPh sb="0" eb="2">
      <t>ケイヤク</t>
    </rPh>
    <rPh sb="2" eb="4">
      <t>キボウ</t>
    </rPh>
    <rPh sb="4" eb="6">
      <t>キンガク</t>
    </rPh>
    <phoneticPr fontId="2"/>
  </si>
  <si>
    <t>施　設　名</t>
    <rPh sb="0" eb="1">
      <t>シ</t>
    </rPh>
    <rPh sb="2" eb="3">
      <t>セツ</t>
    </rPh>
    <rPh sb="4" eb="5">
      <t>メイ</t>
    </rPh>
    <phoneticPr fontId="2"/>
  </si>
  <si>
    <t>合計（入札金額）</t>
    <rPh sb="0" eb="2">
      <t>ゴウケイ</t>
    </rPh>
    <rPh sb="3" eb="5">
      <t>ニュウサツ</t>
    </rPh>
    <rPh sb="5" eb="7">
      <t>キンガク</t>
    </rPh>
    <phoneticPr fontId="2"/>
  </si>
  <si>
    <t>(1)金額はすべて消費税及び地方消費税相当額を含む金額を記入すること。
(2)電力量料金単価（E欄）は，夏季とその他季ごとに，それぞれ同一料金とすること。
(3)各月の電気料金合計（H欄）は小数点以下を切り捨てた金額を記入すること。
(4)契約希望金額（１２ヶ月合計）欄は、入札金額積算内訳総括表の契約希望金額と一致すること。
(5)この入札金額積算内訳書は，入札書と併せて封筒に入れること。</t>
    <rPh sb="3" eb="5">
      <t>キンガク</t>
    </rPh>
    <rPh sb="9" eb="12">
      <t>ショウヒゼイ</t>
    </rPh>
    <rPh sb="12" eb="13">
      <t>オヨ</t>
    </rPh>
    <rPh sb="14" eb="16">
      <t>チホウ</t>
    </rPh>
    <rPh sb="16" eb="19">
      <t>ショウヒゼイ</t>
    </rPh>
    <rPh sb="19" eb="21">
      <t>ソウトウ</t>
    </rPh>
    <rPh sb="21" eb="22">
      <t>ガク</t>
    </rPh>
    <rPh sb="23" eb="24">
      <t>フク</t>
    </rPh>
    <rPh sb="25" eb="27">
      <t>キンガク</t>
    </rPh>
    <rPh sb="28" eb="30">
      <t>キニュウ</t>
    </rPh>
    <rPh sb="39" eb="41">
      <t>デンリョク</t>
    </rPh>
    <rPh sb="41" eb="42">
      <t>リョウ</t>
    </rPh>
    <rPh sb="42" eb="44">
      <t>リョウキン</t>
    </rPh>
    <rPh sb="44" eb="46">
      <t>タンカ</t>
    </rPh>
    <rPh sb="48" eb="49">
      <t>ラン</t>
    </rPh>
    <rPh sb="52" eb="54">
      <t>カキ</t>
    </rPh>
    <rPh sb="57" eb="58">
      <t>タ</t>
    </rPh>
    <rPh sb="58" eb="59">
      <t>キ</t>
    </rPh>
    <rPh sb="67" eb="69">
      <t>ドウイツ</t>
    </rPh>
    <rPh sb="69" eb="71">
      <t>リョウキン</t>
    </rPh>
    <rPh sb="81" eb="83">
      <t>カクツキ</t>
    </rPh>
    <rPh sb="84" eb="86">
      <t>デンキ</t>
    </rPh>
    <rPh sb="86" eb="88">
      <t>リョウキン</t>
    </rPh>
    <rPh sb="88" eb="90">
      <t>ゴウケイ</t>
    </rPh>
    <rPh sb="92" eb="93">
      <t>ラン</t>
    </rPh>
    <rPh sb="95" eb="98">
      <t>ショウスウテン</t>
    </rPh>
    <rPh sb="98" eb="100">
      <t>イカ</t>
    </rPh>
    <rPh sb="101" eb="102">
      <t>キ</t>
    </rPh>
    <rPh sb="103" eb="104">
      <t>ス</t>
    </rPh>
    <rPh sb="106" eb="108">
      <t>キンガク</t>
    </rPh>
    <rPh sb="109" eb="111">
      <t>キニュウ</t>
    </rPh>
    <rPh sb="120" eb="122">
      <t>ケイヤク</t>
    </rPh>
    <rPh sb="122" eb="124">
      <t>キボウ</t>
    </rPh>
    <rPh sb="124" eb="126">
      <t>キンガク</t>
    </rPh>
    <rPh sb="130" eb="131">
      <t>ゲツ</t>
    </rPh>
    <rPh sb="131" eb="133">
      <t>ゴウケイ</t>
    </rPh>
    <rPh sb="134" eb="135">
      <t>ラン</t>
    </rPh>
    <rPh sb="137" eb="139">
      <t>ニュウサツ</t>
    </rPh>
    <rPh sb="139" eb="141">
      <t>キンガク</t>
    </rPh>
    <rPh sb="141" eb="143">
      <t>セキサン</t>
    </rPh>
    <rPh sb="143" eb="145">
      <t>ウチワケ</t>
    </rPh>
    <rPh sb="145" eb="148">
      <t>ソウカツヒョウ</t>
    </rPh>
    <rPh sb="149" eb="151">
      <t>ケイヤク</t>
    </rPh>
    <rPh sb="151" eb="153">
      <t>キボウ</t>
    </rPh>
    <rPh sb="153" eb="155">
      <t>キンガク</t>
    </rPh>
    <rPh sb="156" eb="158">
      <t>イッチ</t>
    </rPh>
    <phoneticPr fontId="2"/>
  </si>
  <si>
    <t>1-1．（令和7年度）</t>
    <rPh sb="5" eb="6">
      <t>レイ</t>
    </rPh>
    <rPh sb="6" eb="7">
      <t>ワ</t>
    </rPh>
    <rPh sb="8" eb="10">
      <t>ネンド</t>
    </rPh>
    <phoneticPr fontId="2"/>
  </si>
  <si>
    <t>1-2．（令和8年度）</t>
    <rPh sb="5" eb="6">
      <t>レイ</t>
    </rPh>
    <rPh sb="6" eb="7">
      <t>ワ</t>
    </rPh>
    <rPh sb="8" eb="10">
      <t>ネンド</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</si>
</sst>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6" formatCode="&quot;¥&quot;#,##0;[Red]&quot;¥&quot;\-#,##0"/>
    <numFmt numFmtId="176" formatCode="#,##0.00_ ;[Red]\-#,##0.00\ "/>
    <numFmt numFmtId="177" formatCode="#,##0_ ;[Red]\-#,##0\ "/>
    <numFmt numFmtId="178" formatCode="#,##0_);[Red]\(#,##0\)"/>
    <numFmt numFmtId="179" formatCode="#,##0.000;[Red]\-#,##0.000"/>
    <numFmt numFmtId="180" formatCode="0.0000_ "/>
    <numFmt numFmtId="181" formatCode="#,##0.00_ "/>
  </numFmts>
  <fonts count="15" x14ac:knownFonts="1">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sz val="10"/>
      <color theme="1"/>
      <name val="ＭＳ Ｐゴシック"/>
      <family val="3"/>
      <charset val="128"/>
      <scheme val="minor"/>
    </font>
    <font>
      <b/>
      <sz val="10"/>
      <color theme="1"/>
      <name val="ＭＳ Ｐゴシック"/>
      <family val="3"/>
      <charset val="128"/>
      <scheme val="minor"/>
    </font>
    <font>
      <i/>
      <sz val="10"/>
      <color rgb="FFFF0000"/>
      <name val="ＭＳ Ｐゴシック"/>
      <family val="3"/>
      <charset val="128"/>
      <scheme val="minor"/>
    </font>
    <font>
      <sz val="14"/>
      <color theme="1"/>
      <name val="ＭＳ Ｐゴシック"/>
      <family val="3"/>
      <charset val="128"/>
      <scheme val="minor"/>
    </font>
    <font>
      <sz val="10"/>
      <color rgb="FFFF0000"/>
      <name val="ＭＳ Ｐゴシック"/>
      <family val="3"/>
      <charset val="128"/>
      <scheme val="minor"/>
    </font>
    <font>
      <sz val="10"/>
      <name val="ＭＳ Ｐゴシック"/>
      <family val="3"/>
      <charset val="128"/>
      <scheme val="minor"/>
    </font>
    <font>
      <sz val="12"/>
      <color theme="1"/>
      <name val="ＭＳ Ｐゴシック"/>
      <family val="2"/>
      <charset val="128"/>
      <scheme val="minor"/>
    </font>
    <font>
      <sz val="14"/>
      <color theme="1"/>
      <name val="ＭＳ Ｐゴシック"/>
      <family val="2"/>
      <charset val="128"/>
      <scheme val="minor"/>
    </font>
    <font>
      <sz val="11"/>
      <color theme="1"/>
      <name val="ＭＳ Ｐゴシック"/>
      <family val="3"/>
      <charset val="128"/>
      <scheme val="minor"/>
    </font>
    <font>
      <sz val="14"/>
      <name val="ＭＳ Ｐ明朝"/>
      <family val="1"/>
      <charset val="128"/>
    </font>
    <font>
      <sz val="12"/>
      <color theme="1"/>
      <name val="ＭＳ Ｐゴシック"/>
      <family val="3"/>
      <charset val="128"/>
      <scheme val="minor"/>
    </font>
    <font>
      <b/>
      <sz val="14"/>
      <color theme="1"/>
      <name val="ＭＳ Ｐゴシック"/>
      <family val="3"/>
      <charset val="128"/>
      <scheme val="minor"/>
    </font>
  </fonts>
  <fills count="4">
    <fill>
      <patternFill patternType="none"/>
    </fill>
    <fill>
      <patternFill patternType="gray125"/>
    </fill>
    <fill>
      <patternFill patternType="solid">
        <fgColor theme="0" tint="-0.34998626667073579"/>
        <bgColor indexed="64"/>
      </patternFill>
    </fill>
    <fill>
      <patternFill patternType="solid">
        <fgColor theme="0" tint="-0.14999847407452621"/>
        <bgColor indexed="64"/>
      </patternFill>
    </fill>
  </fills>
  <borders count="1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double">
        <color indexed="64"/>
      </left>
      <right style="double">
        <color indexed="64"/>
      </right>
      <top style="double">
        <color indexed="64"/>
      </top>
      <bottom style="double">
        <color indexed="64"/>
      </bottom>
      <diagonal/>
    </border>
    <border>
      <left style="medium">
        <color indexed="64"/>
      </left>
      <right style="medium">
        <color indexed="64"/>
      </right>
      <top style="medium">
        <color indexed="64"/>
      </top>
      <bottom style="medium">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style="medium">
        <color indexed="64"/>
      </left>
      <right/>
      <top style="medium">
        <color indexed="64"/>
      </top>
      <bottom style="medium">
        <color indexed="64"/>
      </bottom>
      <diagonal/>
    </border>
    <border>
      <left/>
      <right style="thin">
        <color indexed="64"/>
      </right>
      <top/>
      <bottom/>
      <diagonal/>
    </border>
    <border>
      <left style="thin">
        <color indexed="64"/>
      </left>
      <right style="thin">
        <color indexed="64"/>
      </right>
      <top style="double">
        <color indexed="64"/>
      </top>
      <bottom style="thin">
        <color indexed="64"/>
      </bottom>
      <diagonal/>
    </border>
  </borders>
  <cellStyleXfs count="5">
    <xf numFmtId="0" fontId="0" fillId="0" borderId="0">
      <alignment vertical="center"/>
    </xf>
    <xf numFmtId="38" fontId="1" fillId="0" borderId="0" applyFont="0" applyFill="0" applyBorder="0" applyAlignment="0" applyProtection="0">
      <alignment vertical="center"/>
    </xf>
    <xf numFmtId="0" fontId="12" fillId="0" borderId="0"/>
    <xf numFmtId="6" fontId="12" fillId="0" borderId="0" applyFont="0" applyFill="0" applyBorder="0" applyAlignment="0" applyProtection="0"/>
    <xf numFmtId="38" fontId="12" fillId="0" borderId="0" applyFont="0" applyFill="0" applyBorder="0" applyAlignment="0" applyProtection="0"/>
  </cellStyleXfs>
  <cellXfs count="84">
    <xf numFmtId="0" fontId="0" fillId="0" borderId="0" xfId="0">
      <alignment vertical="center"/>
    </xf>
    <xf numFmtId="0" fontId="0" fillId="0" borderId="0" xfId="0" applyProtection="1">
      <alignment vertical="center"/>
      <protection locked="0"/>
    </xf>
    <xf numFmtId="0" fontId="10" fillId="0" borderId="0" xfId="0" applyFont="1" applyAlignment="1" applyProtection="1">
      <alignment horizontal="center" vertical="center"/>
      <protection locked="0"/>
    </xf>
    <xf numFmtId="0" fontId="6" fillId="0" borderId="0" xfId="0" applyFont="1" applyAlignment="1" applyProtection="1">
      <alignment horizontal="center" vertical="center"/>
      <protection locked="0"/>
    </xf>
    <xf numFmtId="0" fontId="11" fillId="0" borderId="5" xfId="0" applyFont="1" applyBorder="1" applyAlignment="1" applyProtection="1">
      <alignment horizontal="center" vertical="center"/>
      <protection locked="0"/>
    </xf>
    <xf numFmtId="38" fontId="0" fillId="0" borderId="0" xfId="0" applyNumberFormat="1" applyProtection="1">
      <alignment vertical="center"/>
      <protection locked="0"/>
    </xf>
    <xf numFmtId="38" fontId="13" fillId="0" borderId="1" xfId="1" applyFont="1" applyBorder="1" applyProtection="1">
      <alignment vertical="center"/>
    </xf>
    <xf numFmtId="38" fontId="13" fillId="0" borderId="16" xfId="0" applyNumberFormat="1" applyFont="1" applyBorder="1">
      <alignment vertical="center"/>
    </xf>
    <xf numFmtId="0" fontId="0" fillId="0" borderId="0" xfId="0" applyAlignment="1">
      <alignment horizontal="right" vertical="center"/>
    </xf>
    <xf numFmtId="0" fontId="13" fillId="3" borderId="1" xfId="0" applyFont="1" applyFill="1" applyBorder="1" applyAlignment="1">
      <alignment horizontal="center" vertical="center"/>
    </xf>
    <xf numFmtId="0" fontId="9" fillId="3" borderId="1" xfId="0" applyFont="1" applyFill="1" applyBorder="1" applyAlignment="1">
      <alignment horizontal="center" vertical="center"/>
    </xf>
    <xf numFmtId="0" fontId="13" fillId="0" borderId="1" xfId="0" applyFont="1" applyBorder="1" applyAlignment="1">
      <alignment horizontal="center" vertical="center"/>
    </xf>
    <xf numFmtId="0" fontId="13" fillId="0" borderId="16" xfId="0" applyFont="1" applyBorder="1" applyAlignment="1">
      <alignment horizontal="center" vertical="center"/>
    </xf>
    <xf numFmtId="0" fontId="3" fillId="0" borderId="0" xfId="0" applyFont="1" applyProtection="1">
      <alignment vertical="center"/>
      <protection locked="0"/>
    </xf>
    <xf numFmtId="0" fontId="3" fillId="0" borderId="0" xfId="0" applyFont="1" applyAlignment="1" applyProtection="1">
      <alignment horizontal="right" vertical="center"/>
      <protection locked="0"/>
    </xf>
    <xf numFmtId="0" fontId="3" fillId="0" borderId="0" xfId="0" applyFont="1" applyAlignment="1" applyProtection="1">
      <alignment horizontal="center" vertical="center"/>
      <protection locked="0"/>
    </xf>
    <xf numFmtId="0" fontId="3" fillId="0" borderId="5" xfId="0" applyFont="1" applyBorder="1" applyProtection="1">
      <alignment vertical="center"/>
      <protection locked="0"/>
    </xf>
    <xf numFmtId="0" fontId="3" fillId="0" borderId="5" xfId="0" applyFont="1" applyBorder="1" applyAlignment="1" applyProtection="1">
      <alignment horizontal="center" vertical="center"/>
      <protection locked="0"/>
    </xf>
    <xf numFmtId="0" fontId="3" fillId="0" borderId="6" xfId="0" applyFont="1" applyBorder="1" applyProtection="1">
      <alignment vertical="center"/>
      <protection locked="0"/>
    </xf>
    <xf numFmtId="0" fontId="3" fillId="0" borderId="6" xfId="0" applyFont="1" applyBorder="1" applyAlignment="1" applyProtection="1">
      <alignment horizontal="center" vertical="center"/>
      <protection locked="0"/>
    </xf>
    <xf numFmtId="0" fontId="3" fillId="0" borderId="0" xfId="0" applyFont="1" applyAlignment="1" applyProtection="1">
      <alignment horizontal="center" vertical="top" wrapText="1"/>
      <protection locked="0"/>
    </xf>
    <xf numFmtId="0" fontId="3" fillId="0" borderId="0" xfId="0" applyFont="1" applyAlignment="1" applyProtection="1">
      <alignment vertical="top"/>
      <protection locked="0"/>
    </xf>
    <xf numFmtId="0" fontId="3" fillId="2" borderId="8" xfId="0" applyFont="1" applyFill="1" applyBorder="1" applyAlignment="1" applyProtection="1">
      <alignment horizontal="center" vertical="center"/>
      <protection locked="0"/>
    </xf>
    <xf numFmtId="0" fontId="3" fillId="2" borderId="15" xfId="0" applyFont="1" applyFill="1" applyBorder="1" applyAlignment="1" applyProtection="1">
      <alignment horizontal="center" vertical="center"/>
      <protection locked="0"/>
    </xf>
    <xf numFmtId="0" fontId="3" fillId="2" borderId="3" xfId="0" applyFont="1" applyFill="1" applyBorder="1" applyAlignment="1" applyProtection="1">
      <alignment horizontal="center" vertical="center"/>
      <protection locked="0"/>
    </xf>
    <xf numFmtId="0" fontId="3" fillId="2" borderId="11" xfId="0" applyFont="1" applyFill="1" applyBorder="1" applyAlignment="1" applyProtection="1">
      <alignment horizontal="center" vertical="center"/>
      <protection locked="0"/>
    </xf>
    <xf numFmtId="0" fontId="3" fillId="2" borderId="12" xfId="0" applyFont="1" applyFill="1" applyBorder="1" applyAlignment="1" applyProtection="1">
      <alignment horizontal="center" vertical="center"/>
      <protection locked="0"/>
    </xf>
    <xf numFmtId="0" fontId="3" fillId="2" borderId="4" xfId="0" applyFont="1" applyFill="1" applyBorder="1" applyAlignment="1" applyProtection="1">
      <alignment horizontal="center" vertical="center"/>
      <protection locked="0"/>
    </xf>
    <xf numFmtId="0" fontId="3" fillId="0" borderId="0" xfId="0" applyFont="1" applyAlignment="1" applyProtection="1">
      <alignment horizontal="center" vertical="center" wrapText="1"/>
      <protection locked="0"/>
    </xf>
    <xf numFmtId="179" fontId="5" fillId="0" borderId="1" xfId="1" applyNumberFormat="1" applyFont="1" applyFill="1" applyBorder="1" applyProtection="1">
      <alignment vertical="center"/>
      <protection locked="0"/>
    </xf>
    <xf numFmtId="176" fontId="5" fillId="0" borderId="1" xfId="1" applyNumberFormat="1" applyFont="1" applyFill="1" applyBorder="1" applyProtection="1">
      <alignment vertical="center"/>
      <protection locked="0"/>
    </xf>
    <xf numFmtId="38" fontId="3" fillId="0" borderId="0" xfId="1" applyFont="1" applyProtection="1">
      <alignment vertical="center"/>
      <protection locked="0"/>
    </xf>
    <xf numFmtId="0" fontId="3" fillId="0" borderId="0" xfId="0" applyFont="1" applyAlignment="1" applyProtection="1">
      <alignment vertical="top" wrapText="1"/>
      <protection locked="0"/>
    </xf>
    <xf numFmtId="177" fontId="3" fillId="0" borderId="0" xfId="0" applyNumberFormat="1" applyFont="1" applyAlignment="1" applyProtection="1">
      <alignment vertical="center" wrapText="1"/>
      <protection locked="0"/>
    </xf>
    <xf numFmtId="0" fontId="3" fillId="0" borderId="5" xfId="0" applyFont="1" applyBorder="1" applyAlignment="1" applyProtection="1">
      <alignment vertical="center" wrapText="1"/>
      <protection locked="0"/>
    </xf>
    <xf numFmtId="0" fontId="3" fillId="0" borderId="5" xfId="0" applyFont="1" applyBorder="1" applyAlignment="1" applyProtection="1">
      <alignment horizontal="center" vertical="center" wrapText="1"/>
      <protection locked="0"/>
    </xf>
    <xf numFmtId="0" fontId="8" fillId="0" borderId="0" xfId="0" applyFont="1" applyAlignment="1" applyProtection="1">
      <protection locked="0"/>
    </xf>
    <xf numFmtId="0" fontId="3" fillId="0" borderId="0" xfId="0" applyFont="1" applyAlignment="1" applyProtection="1">
      <alignment vertical="center" wrapText="1"/>
      <protection locked="0"/>
    </xf>
    <xf numFmtId="0" fontId="8" fillId="0" borderId="0" xfId="0" applyFont="1" applyAlignment="1" applyProtection="1">
      <alignment horizontal="left" vertical="center"/>
      <protection locked="0"/>
    </xf>
    <xf numFmtId="0" fontId="8" fillId="0" borderId="0" xfId="0" applyFont="1" applyAlignment="1" applyProtection="1">
      <alignment horizontal="left" vertical="top"/>
      <protection locked="0"/>
    </xf>
    <xf numFmtId="0" fontId="3" fillId="0" borderId="0" xfId="0" applyFont="1" applyAlignment="1" applyProtection="1">
      <alignment horizontal="left" vertical="top" wrapText="1"/>
      <protection locked="0"/>
    </xf>
    <xf numFmtId="0" fontId="4" fillId="0" borderId="0" xfId="0" applyFont="1" applyAlignment="1" applyProtection="1">
      <alignment vertical="top" wrapText="1"/>
      <protection locked="0"/>
    </xf>
    <xf numFmtId="0" fontId="3" fillId="0" borderId="0" xfId="0" applyFont="1" applyAlignment="1" applyProtection="1">
      <alignment horizontal="center" vertical="top"/>
      <protection locked="0"/>
    </xf>
    <xf numFmtId="178" fontId="5" fillId="0" borderId="0" xfId="0" applyNumberFormat="1" applyFont="1" applyProtection="1">
      <alignment vertical="center"/>
      <protection locked="0"/>
    </xf>
    <xf numFmtId="0" fontId="3" fillId="0" borderId="0" xfId="0" applyFont="1" applyAlignment="1" applyProtection="1">
      <alignment horizontal="left" vertical="center"/>
      <protection locked="0"/>
    </xf>
    <xf numFmtId="176" fontId="3" fillId="3" borderId="1" xfId="1" applyNumberFormat="1" applyFont="1" applyFill="1" applyBorder="1" applyProtection="1">
      <alignment vertical="center"/>
    </xf>
    <xf numFmtId="181" fontId="5" fillId="0" borderId="1" xfId="0" applyNumberFormat="1" applyFont="1" applyBorder="1">
      <alignment vertical="center"/>
    </xf>
    <xf numFmtId="38" fontId="3" fillId="0" borderId="0" xfId="1" applyFont="1" applyProtection="1">
      <alignment vertical="center"/>
    </xf>
    <xf numFmtId="176" fontId="5" fillId="0" borderId="1" xfId="1" applyNumberFormat="1" applyFont="1" applyFill="1" applyBorder="1" applyProtection="1">
      <alignment vertical="center"/>
    </xf>
    <xf numFmtId="176" fontId="5" fillId="0" borderId="2" xfId="1" applyNumberFormat="1" applyFont="1" applyFill="1" applyBorder="1" applyProtection="1">
      <alignment vertical="center"/>
    </xf>
    <xf numFmtId="177" fontId="5" fillId="0" borderId="1" xfId="1" applyNumberFormat="1" applyFont="1" applyFill="1" applyBorder="1" applyProtection="1">
      <alignment vertical="center"/>
    </xf>
    <xf numFmtId="177" fontId="5" fillId="0" borderId="2" xfId="1" applyNumberFormat="1" applyFont="1" applyFill="1" applyBorder="1" applyProtection="1">
      <alignment vertical="center"/>
    </xf>
    <xf numFmtId="177" fontId="5" fillId="0" borderId="10" xfId="1" applyNumberFormat="1" applyFont="1" applyFill="1" applyBorder="1" applyProtection="1">
      <alignment vertical="center"/>
    </xf>
    <xf numFmtId="38" fontId="3" fillId="0" borderId="0" xfId="0" applyNumberFormat="1" applyFont="1">
      <alignment vertical="center"/>
    </xf>
    <xf numFmtId="178" fontId="5" fillId="0" borderId="10" xfId="0" applyNumberFormat="1" applyFont="1" applyBorder="1">
      <alignment vertical="center"/>
    </xf>
    <xf numFmtId="178" fontId="5" fillId="0" borderId="9" xfId="0" applyNumberFormat="1" applyFont="1" applyBorder="1">
      <alignment vertical="center"/>
    </xf>
    <xf numFmtId="0" fontId="3" fillId="0" borderId="0" xfId="0" applyFont="1" applyAlignment="1">
      <alignment horizontal="right" vertical="center"/>
    </xf>
    <xf numFmtId="0" fontId="3" fillId="0" borderId="5" xfId="0" applyFont="1" applyBorder="1">
      <alignment vertical="center"/>
    </xf>
    <xf numFmtId="0" fontId="3" fillId="2" borderId="2" xfId="0" applyFont="1" applyFill="1" applyBorder="1" applyAlignment="1">
      <alignment horizontal="center" vertical="top"/>
    </xf>
    <xf numFmtId="0" fontId="3" fillId="2" borderId="2" xfId="0" applyFont="1" applyFill="1" applyBorder="1" applyAlignment="1">
      <alignment horizontal="center" vertical="top" wrapText="1"/>
    </xf>
    <xf numFmtId="0" fontId="3" fillId="2" borderId="3" xfId="0" applyFont="1" applyFill="1" applyBorder="1" applyAlignment="1">
      <alignment horizontal="center" vertical="center"/>
    </xf>
    <xf numFmtId="0" fontId="3" fillId="3" borderId="1" xfId="0" applyFont="1" applyFill="1" applyBorder="1" applyAlignment="1">
      <alignment horizontal="right" vertical="center"/>
    </xf>
    <xf numFmtId="0" fontId="3" fillId="3" borderId="12" xfId="0" applyFont="1" applyFill="1" applyBorder="1" applyAlignment="1">
      <alignment horizontal="center" vertical="center"/>
    </xf>
    <xf numFmtId="0" fontId="3" fillId="3" borderId="5" xfId="0" applyFont="1" applyFill="1" applyBorder="1" applyAlignment="1">
      <alignment horizontal="center" vertical="center"/>
    </xf>
    <xf numFmtId="38" fontId="3" fillId="3" borderId="1" xfId="1" applyFont="1" applyFill="1" applyBorder="1" applyProtection="1">
      <alignment vertical="center"/>
    </xf>
    <xf numFmtId="0" fontId="3" fillId="0" borderId="0" xfId="0" applyFont="1" applyAlignment="1">
      <alignment vertical="top" wrapText="1"/>
    </xf>
    <xf numFmtId="177" fontId="3" fillId="2" borderId="10" xfId="0" applyNumberFormat="1" applyFont="1" applyFill="1" applyBorder="1" applyAlignment="1">
      <alignment horizontal="center" vertical="center" wrapText="1"/>
    </xf>
    <xf numFmtId="0" fontId="3" fillId="2" borderId="10" xfId="0" applyFont="1" applyFill="1" applyBorder="1" applyAlignment="1">
      <alignment horizontal="center" vertical="center" wrapText="1"/>
    </xf>
    <xf numFmtId="0" fontId="3" fillId="2" borderId="14" xfId="0" applyFont="1" applyFill="1" applyBorder="1" applyAlignment="1">
      <alignment horizontal="center" vertical="top" wrapText="1"/>
    </xf>
    <xf numFmtId="0" fontId="7" fillId="0" borderId="0" xfId="0" applyFont="1" applyAlignment="1" applyProtection="1">
      <alignment horizontal="left" vertical="center"/>
      <protection locked="0"/>
    </xf>
    <xf numFmtId="0" fontId="7" fillId="0" borderId="0" xfId="0" applyFont="1" applyAlignment="1" applyProtection="1">
      <alignment horizontal="left" vertical="top"/>
      <protection locked="0"/>
    </xf>
    <xf numFmtId="0" fontId="3" fillId="0" borderId="0" xfId="0" applyFont="1" applyAlignment="1" applyProtection="1">
      <alignment horizontal="left" vertical="top"/>
      <protection locked="0"/>
    </xf>
    <xf numFmtId="0" fontId="14" fillId="0" borderId="0" xfId="0" applyFont="1" applyAlignment="1" applyProtection="1">
      <alignment horizontal="center" vertical="center"/>
      <protection locked="0"/>
    </xf>
    <xf numFmtId="2" fontId="3" fillId="0" borderId="0" xfId="0" applyNumberFormat="1" applyFont="1" applyAlignment="1" applyProtection="1">
      <alignment horizontal="center" vertical="center"/>
      <protection locked="0"/>
    </xf>
    <xf numFmtId="180" fontId="4" fillId="0" borderId="0" xfId="0" applyNumberFormat="1" applyFont="1" applyAlignment="1" applyProtection="1">
      <alignment horizontal="center" vertical="center"/>
      <protection locked="0"/>
    </xf>
    <xf numFmtId="0" fontId="3" fillId="2" borderId="13" xfId="0" applyFont="1" applyFill="1" applyBorder="1" applyAlignment="1">
      <alignment horizontal="center" vertical="top"/>
    </xf>
    <xf numFmtId="0" fontId="3" fillId="2" borderId="7" xfId="0" applyFont="1" applyFill="1" applyBorder="1" applyAlignment="1">
      <alignment horizontal="center" vertical="top"/>
    </xf>
    <xf numFmtId="0" fontId="3" fillId="0" borderId="0" xfId="0" applyFont="1" applyAlignment="1" applyProtection="1">
      <alignment horizontal="center" vertical="center" wrapText="1"/>
      <protection locked="0"/>
    </xf>
    <xf numFmtId="0" fontId="3" fillId="0" borderId="0" xfId="0" applyFont="1" applyAlignment="1" applyProtection="1">
      <alignment horizontal="center" vertical="center"/>
      <protection locked="0"/>
    </xf>
    <xf numFmtId="0" fontId="6" fillId="0" borderId="0" xfId="0" applyFont="1" applyAlignment="1">
      <alignment horizontal="center" vertical="center" wrapText="1"/>
    </xf>
    <xf numFmtId="0" fontId="6" fillId="0" borderId="0" xfId="0" applyFont="1" applyAlignment="1">
      <alignment horizontal="center" vertical="center"/>
    </xf>
    <xf numFmtId="0" fontId="3" fillId="0" borderId="0" xfId="0" applyFont="1" applyAlignment="1">
      <alignment horizontal="left" vertical="center"/>
    </xf>
    <xf numFmtId="0" fontId="3" fillId="0" borderId="6" xfId="0" applyFont="1" applyBorder="1" applyAlignment="1">
      <alignment horizontal="left" wrapText="1"/>
    </xf>
    <xf numFmtId="0" fontId="3" fillId="0" borderId="0" xfId="0" applyFont="1" applyAlignment="1">
      <alignment horizontal="left" vertical="top" wrapText="1"/>
    </xf>
  </cellXfs>
  <cellStyles count="5">
    <cellStyle name="桁区切り" xfId="1" builtinId="6"/>
    <cellStyle name="桁区切り 2" xfId="4" xr:uid="{00000000-0005-0000-0000-000001000000}"/>
    <cellStyle name="通貨 2" xfId="3" xr:uid="{00000000-0005-0000-0000-000002000000}"/>
    <cellStyle name="標準" xfId="0" builtinId="0"/>
    <cellStyle name="標準 2" xfId="2" xr:uid="{00000000-0005-0000-0000-000004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Kospc065040\&#33883;&#23713;&#24037;&#22580;&#20849;&#26377;&#12501;&#12457;&#12523;&#12480;\Documents%20and%20Settings\5850154\&#12487;&#12473;&#12463;&#12488;&#12483;&#12503;\&#25972;&#20633;&#25552;&#20986;&#29992;&#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事業別見積表"/>
      <sheetName val="Date(消さないで)"/>
    </sheetNames>
    <sheetDataSet>
      <sheetData sheetId="0" refreshError="1"/>
      <sheetData sheetId="1">
        <row r="1">
          <cell r="B1" t="str">
            <v>コード</v>
          </cell>
          <cell r="C1" t="str">
            <v>節・細節</v>
          </cell>
        </row>
        <row r="2">
          <cell r="B2" t="str">
            <v>３４－３５－０１</v>
          </cell>
          <cell r="C2" t="str">
            <v>11-01 消耗品費</v>
          </cell>
        </row>
        <row r="3">
          <cell r="B3" t="str">
            <v>３４－３５－０２</v>
          </cell>
          <cell r="C3" t="str">
            <v>11-04 燃料費</v>
          </cell>
        </row>
        <row r="4">
          <cell r="B4" t="str">
            <v>３４－３７－０１</v>
          </cell>
          <cell r="C4" t="str">
            <v>11-05 電気料金</v>
          </cell>
        </row>
        <row r="5">
          <cell r="B5" t="str">
            <v>３４－３７－０２</v>
          </cell>
          <cell r="C5" t="str">
            <v>12-12 検査手数料</v>
          </cell>
        </row>
        <row r="6">
          <cell r="C6" t="str">
            <v>13-34 清掃等委託料</v>
          </cell>
        </row>
        <row r="7">
          <cell r="C7" t="str">
            <v>27-01 公課費</v>
          </cell>
        </row>
        <row r="8">
          <cell r="C8" t="str">
            <v>15-01 工事請負費</v>
          </cell>
        </row>
      </sheetData>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11"/>
  <sheetViews>
    <sheetView showZeros="0" tabSelected="1" view="pageBreakPreview" zoomScale="85" zoomScaleNormal="100" zoomScaleSheetLayoutView="85" workbookViewId="0">
      <selection sqref="A1:B1"/>
    </sheetView>
  </sheetViews>
  <sheetFormatPr defaultRowHeight="32.25" customHeight="1" x14ac:dyDescent="0.2"/>
  <cols>
    <col min="1" max="2" width="34.26953125" style="1" customWidth="1"/>
    <col min="3" max="16384" width="8.7265625" style="1"/>
  </cols>
  <sheetData>
    <row r="1" spans="1:2" ht="32.25" customHeight="1" x14ac:dyDescent="0.2">
      <c r="A1" s="72"/>
      <c r="B1" s="72"/>
    </row>
    <row r="2" spans="1:2" ht="32.25" customHeight="1" x14ac:dyDescent="0.2">
      <c r="A2" s="2"/>
      <c r="B2" s="3"/>
    </row>
    <row r="3" spans="1:2" ht="32.25" customHeight="1" x14ac:dyDescent="0.2">
      <c r="A3" s="8" t="s">
        <v>36</v>
      </c>
      <c r="B3" s="4"/>
    </row>
    <row r="5" spans="1:2" ht="32.25" customHeight="1" x14ac:dyDescent="0.2">
      <c r="A5" s="10" t="s">
        <v>63</v>
      </c>
      <c r="B5" s="9" t="s">
        <v>62</v>
      </c>
    </row>
    <row r="6" spans="1:2" ht="32.25" customHeight="1" x14ac:dyDescent="0.2">
      <c r="A6" s="11" t="s">
        <v>59</v>
      </c>
      <c r="B6" s="6">
        <f>①石積埋立処分場!K29</f>
        <v>0</v>
      </c>
    </row>
    <row r="7" spans="1:2" ht="32.25" customHeight="1" x14ac:dyDescent="0.2">
      <c r="A7" s="11" t="s">
        <v>60</v>
      </c>
      <c r="B7" s="6">
        <f>②延寿埋立処分場!K29</f>
        <v>0</v>
      </c>
    </row>
    <row r="8" spans="1:2" ht="32.25" customHeight="1" x14ac:dyDescent="0.2">
      <c r="A8" s="11" t="s">
        <v>61</v>
      </c>
      <c r="B8" s="6">
        <f>③森郷埋立処分場跡地排水処理施設!K29</f>
        <v>0</v>
      </c>
    </row>
    <row r="9" spans="1:2" ht="32.25" customHeight="1" thickBot="1" x14ac:dyDescent="0.25">
      <c r="A9" s="11" t="s">
        <v>53</v>
      </c>
      <c r="B9" s="6">
        <f>④堆肥化センター!K29</f>
        <v>0</v>
      </c>
    </row>
    <row r="10" spans="1:2" ht="32.25" customHeight="1" thickTop="1" x14ac:dyDescent="0.2">
      <c r="A10" s="12" t="s">
        <v>64</v>
      </c>
      <c r="B10" s="7">
        <f>SUM(B6:B9)</f>
        <v>0</v>
      </c>
    </row>
    <row r="11" spans="1:2" ht="32.25" customHeight="1" x14ac:dyDescent="0.2">
      <c r="B11" s="5"/>
    </row>
  </sheetData>
  <sheetProtection algorithmName="SHA-512" hashValue="GrwNewgpio3hKSzxNvEUZlEi/lqdkSEuFumnixOmoRqC/yAWijLfDsuWnGthU+48BoEFatZFBb5/bmfVG+sbYA==" saltValue="Rlf13+cfvlHH+/Ydj1jrlQ==" spinCount="100000" sheet="1" objects="1" scenarios="1" selectLockedCells="1"/>
  <mergeCells count="1">
    <mergeCell ref="A1:B1"/>
  </mergeCells>
  <phoneticPr fontId="2"/>
  <printOptions horizontalCentered="1"/>
  <pageMargins left="0.70866141732283472" right="0.70866141732283472" top="0.74803149606299213" bottom="0.74803149606299213" header="0.31496062992125984" footer="0.31496062992125984"/>
  <pageSetup paperSize="9" orientation="portrait" r:id="rId1"/>
  <headerFooter>
    <oddHeader>&amp;R別添様式２</oddHeader>
    <oddFooter>&amp;C&amp;P/&amp;N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P36"/>
  <sheetViews>
    <sheetView showZeros="0" view="pageBreakPreview" zoomScaleNormal="100" zoomScaleSheetLayoutView="100" workbookViewId="0">
      <selection activeCell="L1" sqref="L1"/>
    </sheetView>
  </sheetViews>
  <sheetFormatPr defaultColWidth="9" defaultRowHeight="12" x14ac:dyDescent="0.2"/>
  <cols>
    <col min="1" max="1" width="6.26953125" style="14" customWidth="1"/>
    <col min="2" max="2" width="8.08984375" style="14" customWidth="1"/>
    <col min="3" max="3" width="9.90625" style="15" customWidth="1"/>
    <col min="4" max="4" width="13.90625" style="13" customWidth="1"/>
    <col min="5" max="6" width="8" style="13" bestFit="1" customWidth="1"/>
    <col min="7" max="7" width="13.90625" style="13" customWidth="1"/>
    <col min="8" max="11" width="15.36328125" style="13" customWidth="1"/>
    <col min="12" max="12" width="19.26953125" style="13" customWidth="1"/>
    <col min="13" max="16384" width="9" style="13"/>
  </cols>
  <sheetData>
    <row r="1" spans="1:16" ht="33.75" customHeight="1" x14ac:dyDescent="0.2">
      <c r="A1" s="79" t="s">
        <v>49</v>
      </c>
      <c r="B1" s="80"/>
      <c r="C1" s="80"/>
      <c r="D1" s="80"/>
      <c r="E1" s="80"/>
      <c r="F1" s="80"/>
      <c r="G1" s="80"/>
      <c r="H1" s="80"/>
      <c r="I1" s="80"/>
      <c r="J1" s="80"/>
      <c r="K1" s="80"/>
    </row>
    <row r="2" spans="1:16" ht="15" customHeight="1" x14ac:dyDescent="0.2">
      <c r="A2" s="81" t="s">
        <v>54</v>
      </c>
      <c r="B2" s="81"/>
      <c r="C2" s="81"/>
      <c r="D2" s="81"/>
      <c r="E2" s="81"/>
      <c r="F2" s="81"/>
      <c r="G2" s="81"/>
      <c r="H2" s="81"/>
      <c r="I2" s="81"/>
      <c r="J2" s="81"/>
      <c r="K2" s="81"/>
    </row>
    <row r="3" spans="1:16" ht="18" customHeight="1" x14ac:dyDescent="0.2">
      <c r="H3" s="56" t="s">
        <v>36</v>
      </c>
      <c r="I3" s="16"/>
      <c r="J3" s="16"/>
      <c r="K3" s="17"/>
    </row>
    <row r="4" spans="1:16" ht="12.75" customHeight="1" x14ac:dyDescent="0.2">
      <c r="H4" s="14"/>
      <c r="I4" s="18"/>
      <c r="J4" s="18"/>
      <c r="K4" s="19"/>
    </row>
    <row r="5" spans="1:16" ht="16.5" customHeight="1" x14ac:dyDescent="0.2">
      <c r="A5" s="57" t="s">
        <v>66</v>
      </c>
      <c r="B5" s="16"/>
      <c r="C5" s="17"/>
      <c r="D5" s="16"/>
      <c r="E5" s="16"/>
      <c r="F5" s="16"/>
      <c r="G5" s="16"/>
      <c r="H5" s="16"/>
      <c r="I5" s="16"/>
      <c r="J5" s="16"/>
      <c r="K5" s="16"/>
    </row>
    <row r="6" spans="1:16" s="21" customFormat="1" x14ac:dyDescent="0.2">
      <c r="A6" s="75" t="s">
        <v>30</v>
      </c>
      <c r="B6" s="76"/>
      <c r="C6" s="58" t="s">
        <v>39</v>
      </c>
      <c r="D6" s="59" t="s">
        <v>18</v>
      </c>
      <c r="E6" s="59" t="s">
        <v>16</v>
      </c>
      <c r="F6" s="59" t="s">
        <v>41</v>
      </c>
      <c r="G6" s="59" t="s">
        <v>22</v>
      </c>
      <c r="H6" s="59" t="s">
        <v>20</v>
      </c>
      <c r="I6" s="59" t="s">
        <v>19</v>
      </c>
      <c r="J6" s="59" t="s">
        <v>23</v>
      </c>
      <c r="K6" s="59" t="s">
        <v>21</v>
      </c>
      <c r="L6" s="20"/>
      <c r="M6" s="20"/>
      <c r="N6" s="20"/>
      <c r="O6" s="20"/>
      <c r="P6" s="20"/>
    </row>
    <row r="7" spans="1:16" ht="16.5" customHeight="1" x14ac:dyDescent="0.2">
      <c r="A7" s="22"/>
      <c r="B7" s="23"/>
      <c r="C7" s="24"/>
      <c r="D7" s="60" t="s">
        <v>15</v>
      </c>
      <c r="E7" s="60" t="s">
        <v>12</v>
      </c>
      <c r="F7" s="60" t="s">
        <v>40</v>
      </c>
      <c r="G7" s="60" t="s">
        <v>14</v>
      </c>
      <c r="H7" s="60" t="s">
        <v>42</v>
      </c>
      <c r="I7" s="60" t="s">
        <v>13</v>
      </c>
      <c r="J7" s="60" t="s">
        <v>14</v>
      </c>
      <c r="K7" s="60" t="s">
        <v>14</v>
      </c>
      <c r="L7" s="15"/>
      <c r="M7" s="15"/>
      <c r="N7" s="15"/>
      <c r="O7" s="15"/>
      <c r="P7" s="15"/>
    </row>
    <row r="8" spans="1:16" ht="16.5" customHeight="1" x14ac:dyDescent="0.2">
      <c r="A8" s="25"/>
      <c r="B8" s="26"/>
      <c r="C8" s="27"/>
      <c r="D8" s="60" t="s">
        <v>25</v>
      </c>
      <c r="E8" s="60" t="s">
        <v>26</v>
      </c>
      <c r="F8" s="60" t="s">
        <v>27</v>
      </c>
      <c r="G8" s="60" t="s">
        <v>43</v>
      </c>
      <c r="H8" s="60" t="s">
        <v>28</v>
      </c>
      <c r="I8" s="60" t="s">
        <v>29</v>
      </c>
      <c r="J8" s="60" t="s">
        <v>44</v>
      </c>
      <c r="K8" s="60" t="s">
        <v>45</v>
      </c>
      <c r="L8" s="28"/>
      <c r="M8" s="15"/>
      <c r="N8" s="15"/>
      <c r="O8" s="15"/>
      <c r="P8" s="15"/>
    </row>
    <row r="9" spans="1:16" ht="19.5" customHeight="1" x14ac:dyDescent="0.2">
      <c r="A9" s="61" t="s">
        <v>6</v>
      </c>
      <c r="B9" s="62" t="s">
        <v>37</v>
      </c>
      <c r="C9" s="63" t="s">
        <v>24</v>
      </c>
      <c r="D9" s="29"/>
      <c r="E9" s="64">
        <v>356</v>
      </c>
      <c r="F9" s="45">
        <f>IF(C9="不使用",1,0.85)</f>
        <v>0.85</v>
      </c>
      <c r="G9" s="46">
        <f t="shared" ref="G9:G13" si="0">ROUNDDOWN(D9*E9*F9,2)</f>
        <v>0</v>
      </c>
      <c r="H9" s="30"/>
      <c r="I9" s="64">
        <v>160000</v>
      </c>
      <c r="J9" s="48">
        <f t="shared" ref="J9:J14" si="1">ROUNDDOWN(I9*H9,2)</f>
        <v>0</v>
      </c>
      <c r="K9" s="50">
        <f t="shared" ref="K9:K14" si="2">INT(G9+J9)</f>
        <v>0</v>
      </c>
      <c r="L9" s="47">
        <f>SUM(I9:I14)</f>
        <v>890000</v>
      </c>
      <c r="M9" s="31"/>
      <c r="N9" s="31"/>
      <c r="O9" s="31"/>
      <c r="P9" s="31"/>
    </row>
    <row r="10" spans="1:16" ht="19.5" customHeight="1" x14ac:dyDescent="0.2">
      <c r="A10" s="61" t="s">
        <v>7</v>
      </c>
      <c r="B10" s="62" t="s">
        <v>37</v>
      </c>
      <c r="C10" s="63" t="s">
        <v>24</v>
      </c>
      <c r="D10" s="29"/>
      <c r="E10" s="64">
        <v>356</v>
      </c>
      <c r="F10" s="45">
        <f t="shared" ref="F10:F14" si="3">IF(C10="不使用",1,0.85)</f>
        <v>0.85</v>
      </c>
      <c r="G10" s="46">
        <f t="shared" si="0"/>
        <v>0</v>
      </c>
      <c r="H10" s="30"/>
      <c r="I10" s="64">
        <v>150000</v>
      </c>
      <c r="J10" s="48">
        <f t="shared" si="1"/>
        <v>0</v>
      </c>
      <c r="K10" s="50">
        <f t="shared" si="2"/>
        <v>0</v>
      </c>
      <c r="L10" s="31"/>
      <c r="M10" s="31"/>
      <c r="N10" s="31"/>
      <c r="O10" s="31"/>
      <c r="P10" s="31"/>
    </row>
    <row r="11" spans="1:16" ht="19.5" customHeight="1" x14ac:dyDescent="0.2">
      <c r="A11" s="61" t="s">
        <v>8</v>
      </c>
      <c r="B11" s="62" t="s">
        <v>37</v>
      </c>
      <c r="C11" s="63" t="s">
        <v>24</v>
      </c>
      <c r="D11" s="29"/>
      <c r="E11" s="64">
        <v>356</v>
      </c>
      <c r="F11" s="45">
        <f t="shared" si="3"/>
        <v>0.85</v>
      </c>
      <c r="G11" s="46">
        <f t="shared" si="0"/>
        <v>0</v>
      </c>
      <c r="H11" s="30"/>
      <c r="I11" s="64">
        <v>150000</v>
      </c>
      <c r="J11" s="48">
        <f t="shared" si="1"/>
        <v>0</v>
      </c>
      <c r="K11" s="50">
        <f t="shared" si="2"/>
        <v>0</v>
      </c>
      <c r="L11" s="31"/>
      <c r="M11" s="31"/>
      <c r="N11" s="31"/>
      <c r="O11" s="31"/>
      <c r="P11" s="31"/>
    </row>
    <row r="12" spans="1:16" ht="19.5" customHeight="1" x14ac:dyDescent="0.2">
      <c r="A12" s="61" t="s">
        <v>9</v>
      </c>
      <c r="B12" s="62" t="s">
        <v>37</v>
      </c>
      <c r="C12" s="63" t="s">
        <v>24</v>
      </c>
      <c r="D12" s="29"/>
      <c r="E12" s="64">
        <v>356</v>
      </c>
      <c r="F12" s="45">
        <f t="shared" si="3"/>
        <v>0.85</v>
      </c>
      <c r="G12" s="46">
        <f t="shared" si="0"/>
        <v>0</v>
      </c>
      <c r="H12" s="30"/>
      <c r="I12" s="64">
        <v>150000</v>
      </c>
      <c r="J12" s="48">
        <f t="shared" si="1"/>
        <v>0</v>
      </c>
      <c r="K12" s="50">
        <f t="shared" si="2"/>
        <v>0</v>
      </c>
      <c r="L12" s="31"/>
      <c r="M12" s="31"/>
      <c r="N12" s="31"/>
      <c r="O12" s="31"/>
      <c r="P12" s="31"/>
    </row>
    <row r="13" spans="1:16" ht="19.5" customHeight="1" x14ac:dyDescent="0.2">
      <c r="A13" s="61" t="s">
        <v>10</v>
      </c>
      <c r="B13" s="62" t="s">
        <v>37</v>
      </c>
      <c r="C13" s="63" t="s">
        <v>24</v>
      </c>
      <c r="D13" s="29"/>
      <c r="E13" s="64">
        <v>356</v>
      </c>
      <c r="F13" s="45">
        <f t="shared" si="3"/>
        <v>0.85</v>
      </c>
      <c r="G13" s="46">
        <f t="shared" si="0"/>
        <v>0</v>
      </c>
      <c r="H13" s="30"/>
      <c r="I13" s="64">
        <v>140000</v>
      </c>
      <c r="J13" s="48">
        <f t="shared" si="1"/>
        <v>0</v>
      </c>
      <c r="K13" s="50">
        <f t="shared" si="2"/>
        <v>0</v>
      </c>
      <c r="L13" s="31"/>
      <c r="M13" s="31"/>
      <c r="N13" s="31"/>
      <c r="O13" s="31"/>
      <c r="P13" s="31"/>
    </row>
    <row r="14" spans="1:16" ht="19.5" customHeight="1" thickBot="1" x14ac:dyDescent="0.25">
      <c r="A14" s="61" t="s">
        <v>11</v>
      </c>
      <c r="B14" s="62" t="s">
        <v>37</v>
      </c>
      <c r="C14" s="63" t="s">
        <v>24</v>
      </c>
      <c r="D14" s="29"/>
      <c r="E14" s="64">
        <v>356</v>
      </c>
      <c r="F14" s="45">
        <f t="shared" si="3"/>
        <v>0.85</v>
      </c>
      <c r="G14" s="46">
        <f>ROUNDDOWN(D14*E14*F14,2)</f>
        <v>0</v>
      </c>
      <c r="H14" s="30"/>
      <c r="I14" s="64">
        <v>140000</v>
      </c>
      <c r="J14" s="49">
        <f t="shared" si="1"/>
        <v>0</v>
      </c>
      <c r="K14" s="51">
        <f t="shared" si="2"/>
        <v>0</v>
      </c>
      <c r="L14" s="31"/>
      <c r="M14" s="31"/>
      <c r="N14" s="31"/>
      <c r="O14" s="31"/>
      <c r="P14" s="31"/>
    </row>
    <row r="15" spans="1:16" ht="19.5" customHeight="1" thickBot="1" x14ac:dyDescent="0.25">
      <c r="A15" s="82" t="s">
        <v>52</v>
      </c>
      <c r="B15" s="82"/>
      <c r="C15" s="82"/>
      <c r="D15" s="82"/>
      <c r="E15" s="32"/>
      <c r="F15" s="32"/>
      <c r="G15" s="32"/>
      <c r="H15" s="33"/>
      <c r="I15" s="65" t="s">
        <v>51</v>
      </c>
      <c r="J15" s="66" t="s">
        <v>31</v>
      </c>
      <c r="K15" s="52">
        <f>SUM(K9:K14)</f>
        <v>0</v>
      </c>
    </row>
    <row r="16" spans="1:16" ht="97.5" customHeight="1" x14ac:dyDescent="0.2">
      <c r="A16" s="83" t="s">
        <v>65</v>
      </c>
      <c r="B16" s="83"/>
      <c r="C16" s="83"/>
      <c r="D16" s="83"/>
      <c r="E16" s="83"/>
      <c r="F16" s="83"/>
      <c r="G16" s="83"/>
      <c r="H16" s="83"/>
      <c r="I16" s="83"/>
      <c r="J16" s="83"/>
      <c r="K16" s="83"/>
    </row>
    <row r="17" spans="1:12" ht="15.75" customHeight="1" x14ac:dyDescent="0.2">
      <c r="A17" s="57" t="s">
        <v>67</v>
      </c>
      <c r="B17" s="34"/>
      <c r="C17" s="35"/>
      <c r="D17" s="16"/>
      <c r="E17" s="16"/>
      <c r="F17" s="16"/>
      <c r="G17" s="16"/>
      <c r="H17" s="16"/>
      <c r="I17" s="16"/>
      <c r="J17" s="16"/>
      <c r="K17" s="16"/>
    </row>
    <row r="18" spans="1:12" s="21" customFormat="1" x14ac:dyDescent="0.2">
      <c r="A18" s="75" t="s">
        <v>30</v>
      </c>
      <c r="B18" s="76"/>
      <c r="C18" s="58" t="s">
        <v>39</v>
      </c>
      <c r="D18" s="59" t="s">
        <v>18</v>
      </c>
      <c r="E18" s="59" t="s">
        <v>16</v>
      </c>
      <c r="F18" s="59" t="s">
        <v>41</v>
      </c>
      <c r="G18" s="59" t="s">
        <v>22</v>
      </c>
      <c r="H18" s="59" t="s">
        <v>20</v>
      </c>
      <c r="I18" s="59" t="s">
        <v>19</v>
      </c>
      <c r="J18" s="59" t="s">
        <v>23</v>
      </c>
      <c r="K18" s="59" t="s">
        <v>21</v>
      </c>
    </row>
    <row r="19" spans="1:12" ht="16.5" customHeight="1" x14ac:dyDescent="0.2">
      <c r="A19" s="22"/>
      <c r="B19" s="23"/>
      <c r="C19" s="24"/>
      <c r="D19" s="60" t="s">
        <v>15</v>
      </c>
      <c r="E19" s="60" t="s">
        <v>12</v>
      </c>
      <c r="F19" s="60" t="s">
        <v>40</v>
      </c>
      <c r="G19" s="60" t="s">
        <v>14</v>
      </c>
      <c r="H19" s="60" t="s">
        <v>42</v>
      </c>
      <c r="I19" s="60" t="s">
        <v>13</v>
      </c>
      <c r="J19" s="60" t="s">
        <v>14</v>
      </c>
      <c r="K19" s="60" t="s">
        <v>14</v>
      </c>
    </row>
    <row r="20" spans="1:12" ht="16.5" customHeight="1" x14ac:dyDescent="0.2">
      <c r="A20" s="25"/>
      <c r="B20" s="26"/>
      <c r="C20" s="27"/>
      <c r="D20" s="60" t="s">
        <v>17</v>
      </c>
      <c r="E20" s="60" t="s">
        <v>32</v>
      </c>
      <c r="F20" s="60" t="s">
        <v>33</v>
      </c>
      <c r="G20" s="60" t="s">
        <v>46</v>
      </c>
      <c r="H20" s="60" t="s">
        <v>34</v>
      </c>
      <c r="I20" s="60" t="s">
        <v>35</v>
      </c>
      <c r="J20" s="60" t="s">
        <v>47</v>
      </c>
      <c r="K20" s="60" t="s">
        <v>48</v>
      </c>
    </row>
    <row r="21" spans="1:12" ht="19.5" customHeight="1" x14ac:dyDescent="0.2">
      <c r="A21" s="61" t="s">
        <v>0</v>
      </c>
      <c r="B21" s="62" t="s">
        <v>37</v>
      </c>
      <c r="C21" s="63" t="s">
        <v>24</v>
      </c>
      <c r="D21" s="29"/>
      <c r="E21" s="64">
        <v>356</v>
      </c>
      <c r="F21" s="45">
        <f>IF(C21="不使用",1,0.85)</f>
        <v>0.85</v>
      </c>
      <c r="G21" s="46">
        <f>ROUNDDOWN(E21*D21*F21,2)</f>
        <v>0</v>
      </c>
      <c r="H21" s="30"/>
      <c r="I21" s="64">
        <v>140000</v>
      </c>
      <c r="J21" s="48">
        <f t="shared" ref="J21:J26" si="4">ROUNDDOWN(I21*H21,2)</f>
        <v>0</v>
      </c>
      <c r="K21" s="50">
        <f t="shared" ref="K21:K26" si="5">INT(G21+J21)</f>
        <v>0</v>
      </c>
      <c r="L21" s="53">
        <f>SUM(I21:I26)</f>
        <v>910000</v>
      </c>
    </row>
    <row r="22" spans="1:12" ht="19.5" customHeight="1" x14ac:dyDescent="0.2">
      <c r="A22" s="61" t="s">
        <v>1</v>
      </c>
      <c r="B22" s="62" t="s">
        <v>37</v>
      </c>
      <c r="C22" s="63" t="s">
        <v>24</v>
      </c>
      <c r="D22" s="29"/>
      <c r="E22" s="64">
        <v>356</v>
      </c>
      <c r="F22" s="45">
        <f t="shared" ref="F22:F26" si="6">IF(C22="不使用",1,0.85)</f>
        <v>0.85</v>
      </c>
      <c r="G22" s="46">
        <f t="shared" ref="G22:G26" si="7">ROUNDDOWN(E22*D22*F22,2)</f>
        <v>0</v>
      </c>
      <c r="H22" s="30"/>
      <c r="I22" s="64">
        <v>150000</v>
      </c>
      <c r="J22" s="48">
        <f t="shared" si="4"/>
        <v>0</v>
      </c>
      <c r="K22" s="50">
        <f t="shared" si="5"/>
        <v>0</v>
      </c>
    </row>
    <row r="23" spans="1:12" ht="19.5" customHeight="1" x14ac:dyDescent="0.2">
      <c r="A23" s="61" t="s">
        <v>2</v>
      </c>
      <c r="B23" s="62" t="s">
        <v>37</v>
      </c>
      <c r="C23" s="63" t="s">
        <v>24</v>
      </c>
      <c r="D23" s="29"/>
      <c r="E23" s="64">
        <v>356</v>
      </c>
      <c r="F23" s="45">
        <f t="shared" si="6"/>
        <v>0.85</v>
      </c>
      <c r="G23" s="46">
        <f t="shared" si="7"/>
        <v>0</v>
      </c>
      <c r="H23" s="30"/>
      <c r="I23" s="64">
        <v>150000</v>
      </c>
      <c r="J23" s="48">
        <f t="shared" si="4"/>
        <v>0</v>
      </c>
      <c r="K23" s="50">
        <f t="shared" si="5"/>
        <v>0</v>
      </c>
    </row>
    <row r="24" spans="1:12" ht="19.5" customHeight="1" x14ac:dyDescent="0.2">
      <c r="A24" s="61" t="s">
        <v>3</v>
      </c>
      <c r="B24" s="62" t="s">
        <v>38</v>
      </c>
      <c r="C24" s="63" t="s">
        <v>24</v>
      </c>
      <c r="D24" s="29"/>
      <c r="E24" s="64">
        <v>356</v>
      </c>
      <c r="F24" s="45">
        <f t="shared" si="6"/>
        <v>0.85</v>
      </c>
      <c r="G24" s="46">
        <f t="shared" si="7"/>
        <v>0</v>
      </c>
      <c r="H24" s="30"/>
      <c r="I24" s="64">
        <v>160000</v>
      </c>
      <c r="J24" s="48">
        <f t="shared" si="4"/>
        <v>0</v>
      </c>
      <c r="K24" s="50">
        <f t="shared" si="5"/>
        <v>0</v>
      </c>
    </row>
    <row r="25" spans="1:12" ht="19.5" customHeight="1" x14ac:dyDescent="0.2">
      <c r="A25" s="61" t="s">
        <v>4</v>
      </c>
      <c r="B25" s="62" t="s">
        <v>38</v>
      </c>
      <c r="C25" s="63" t="s">
        <v>24</v>
      </c>
      <c r="D25" s="29"/>
      <c r="E25" s="64">
        <v>356</v>
      </c>
      <c r="F25" s="45">
        <f t="shared" si="6"/>
        <v>0.85</v>
      </c>
      <c r="G25" s="46">
        <f t="shared" si="7"/>
        <v>0</v>
      </c>
      <c r="H25" s="30"/>
      <c r="I25" s="64">
        <v>160000</v>
      </c>
      <c r="J25" s="48">
        <f t="shared" si="4"/>
        <v>0</v>
      </c>
      <c r="K25" s="50">
        <f t="shared" si="5"/>
        <v>0</v>
      </c>
    </row>
    <row r="26" spans="1:12" ht="19.5" customHeight="1" thickBot="1" x14ac:dyDescent="0.25">
      <c r="A26" s="61" t="s">
        <v>5</v>
      </c>
      <c r="B26" s="62" t="s">
        <v>38</v>
      </c>
      <c r="C26" s="63" t="s">
        <v>24</v>
      </c>
      <c r="D26" s="29"/>
      <c r="E26" s="64">
        <v>356</v>
      </c>
      <c r="F26" s="45">
        <f t="shared" si="6"/>
        <v>0.85</v>
      </c>
      <c r="G26" s="46">
        <f t="shared" si="7"/>
        <v>0</v>
      </c>
      <c r="H26" s="30"/>
      <c r="I26" s="64">
        <v>150000</v>
      </c>
      <c r="J26" s="48">
        <f t="shared" si="4"/>
        <v>0</v>
      </c>
      <c r="K26" s="50">
        <f t="shared" si="5"/>
        <v>0</v>
      </c>
    </row>
    <row r="27" spans="1:12" ht="20.25" customHeight="1" thickBot="1" x14ac:dyDescent="0.25">
      <c r="A27" s="36"/>
      <c r="B27" s="32"/>
      <c r="C27" s="20"/>
      <c r="D27" s="32"/>
      <c r="E27" s="32"/>
      <c r="F27" s="32"/>
      <c r="G27" s="32"/>
      <c r="H27" s="37"/>
      <c r="I27" s="32"/>
      <c r="J27" s="67" t="s">
        <v>50</v>
      </c>
      <c r="K27" s="54">
        <f>SUM(K21:K26)</f>
        <v>0</v>
      </c>
      <c r="L27" s="53">
        <f>SUM(L9:L21)</f>
        <v>1800000</v>
      </c>
    </row>
    <row r="28" spans="1:12" ht="12.5" thickBot="1" x14ac:dyDescent="0.25">
      <c r="A28" s="38"/>
    </row>
    <row r="29" spans="1:12" ht="30" customHeight="1" thickTop="1" thickBot="1" x14ac:dyDescent="0.25">
      <c r="A29" s="39"/>
      <c r="B29" s="40"/>
      <c r="C29" s="20"/>
      <c r="D29" s="40"/>
      <c r="E29" s="40"/>
      <c r="F29" s="40"/>
      <c r="G29" s="40"/>
      <c r="H29" s="41"/>
      <c r="I29" s="40"/>
      <c r="J29" s="68" t="s">
        <v>56</v>
      </c>
      <c r="K29" s="55">
        <f>K15+K27</f>
        <v>0</v>
      </c>
    </row>
    <row r="30" spans="1:12" ht="11.25" customHeight="1" x14ac:dyDescent="0.2">
      <c r="A30" s="21"/>
      <c r="B30" s="21"/>
      <c r="C30" s="42"/>
      <c r="D30" s="21"/>
      <c r="E30" s="21"/>
      <c r="F30" s="21"/>
      <c r="G30" s="21"/>
      <c r="H30" s="21"/>
      <c r="I30" s="21"/>
      <c r="J30" s="15"/>
      <c r="K30" s="43"/>
    </row>
    <row r="31" spans="1:12" x14ac:dyDescent="0.2">
      <c r="A31" s="44"/>
    </row>
    <row r="32" spans="1:12" x14ac:dyDescent="0.2">
      <c r="A32" s="44"/>
    </row>
    <row r="33" spans="2:6" ht="9" customHeight="1" x14ac:dyDescent="0.2"/>
    <row r="34" spans="2:6" ht="28.5" customHeight="1" x14ac:dyDescent="0.2">
      <c r="B34" s="15"/>
      <c r="C34" s="77"/>
      <c r="D34" s="77"/>
      <c r="E34" s="78"/>
      <c r="F34" s="78"/>
    </row>
    <row r="35" spans="2:6" ht="24.75" customHeight="1" x14ac:dyDescent="0.2">
      <c r="B35" s="15"/>
      <c r="C35" s="73"/>
      <c r="D35" s="73"/>
      <c r="E35" s="74"/>
      <c r="F35" s="74"/>
    </row>
    <row r="36" spans="2:6" ht="24.75" customHeight="1" x14ac:dyDescent="0.2">
      <c r="B36" s="15"/>
      <c r="C36" s="73"/>
      <c r="D36" s="73"/>
      <c r="E36" s="74"/>
      <c r="F36" s="74"/>
    </row>
  </sheetData>
  <sheetProtection algorithmName="SHA-512" hashValue="mElW5OUPFzAApUG0bf0kz6td/1AJgZi2beoP/xB8ax7G5SHfJdpjGIgN/aifRRWZVFVKC+C045Gu2F4+sHwlDQ==" saltValue="U6z2P3tTnttg5sQr9eA2Fg==" spinCount="100000" sheet="1" objects="1" scenarios="1" selectLockedCells="1"/>
  <mergeCells count="12">
    <mergeCell ref="A1:K1"/>
    <mergeCell ref="A2:K2"/>
    <mergeCell ref="A6:B6"/>
    <mergeCell ref="A15:D15"/>
    <mergeCell ref="A16:K16"/>
    <mergeCell ref="C36:D36"/>
    <mergeCell ref="E36:F36"/>
    <mergeCell ref="A18:B18"/>
    <mergeCell ref="C34:D34"/>
    <mergeCell ref="E34:F34"/>
    <mergeCell ref="C35:D35"/>
    <mergeCell ref="E35:F35"/>
  </mergeCells>
  <phoneticPr fontId="2"/>
  <printOptions horizontalCentered="1"/>
  <pageMargins left="0.86614173228346458" right="0.86614173228346458" top="0.74803149606299213" bottom="0.74803149606299213" header="0.59055118110236227" footer="0.31496062992125984"/>
  <pageSetup paperSize="9" scale="83" orientation="landscape" r:id="rId1"/>
  <headerFooter>
    <oddHeader>&amp;R別添様式２</oddHeader>
    <oddFooter>&amp;C&amp;P/&amp;N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P36"/>
  <sheetViews>
    <sheetView showZeros="0" view="pageBreakPreview" zoomScaleNormal="100" zoomScaleSheetLayoutView="100" workbookViewId="0">
      <selection activeCell="L1" sqref="L1"/>
    </sheetView>
  </sheetViews>
  <sheetFormatPr defaultColWidth="9" defaultRowHeight="12" x14ac:dyDescent="0.2"/>
  <cols>
    <col min="1" max="1" width="6.26953125" style="14" customWidth="1"/>
    <col min="2" max="2" width="8.08984375" style="14" customWidth="1"/>
    <col min="3" max="3" width="9.90625" style="15" customWidth="1"/>
    <col min="4" max="4" width="13.90625" style="13" customWidth="1"/>
    <col min="5" max="6" width="8" style="13" bestFit="1" customWidth="1"/>
    <col min="7" max="7" width="13.90625" style="13" customWidth="1"/>
    <col min="8" max="11" width="15.36328125" style="13" customWidth="1"/>
    <col min="12" max="12" width="19.26953125" style="13" customWidth="1"/>
    <col min="13" max="16384" width="9" style="13"/>
  </cols>
  <sheetData>
    <row r="1" spans="1:16" ht="33.75" customHeight="1" x14ac:dyDescent="0.2">
      <c r="A1" s="79" t="s">
        <v>49</v>
      </c>
      <c r="B1" s="80"/>
      <c r="C1" s="80"/>
      <c r="D1" s="80"/>
      <c r="E1" s="80"/>
      <c r="F1" s="80"/>
      <c r="G1" s="80"/>
      <c r="H1" s="80"/>
      <c r="I1" s="80"/>
      <c r="J1" s="80"/>
      <c r="K1" s="80"/>
    </row>
    <row r="2" spans="1:16" ht="15" customHeight="1" x14ac:dyDescent="0.2">
      <c r="A2" s="81" t="s">
        <v>55</v>
      </c>
      <c r="B2" s="81"/>
      <c r="C2" s="81"/>
      <c r="D2" s="81"/>
      <c r="E2" s="81"/>
      <c r="F2" s="81"/>
      <c r="G2" s="81"/>
      <c r="H2" s="81"/>
      <c r="I2" s="81"/>
      <c r="J2" s="81"/>
      <c r="K2" s="81"/>
    </row>
    <row r="3" spans="1:16" ht="18" customHeight="1" x14ac:dyDescent="0.2">
      <c r="H3" s="56" t="s">
        <v>36</v>
      </c>
      <c r="I3" s="16"/>
      <c r="J3" s="16"/>
      <c r="K3" s="17"/>
    </row>
    <row r="4" spans="1:16" ht="12.75" customHeight="1" x14ac:dyDescent="0.2">
      <c r="H4" s="14"/>
      <c r="I4" s="18"/>
      <c r="J4" s="18"/>
      <c r="K4" s="19"/>
    </row>
    <row r="5" spans="1:16" ht="16.5" customHeight="1" x14ac:dyDescent="0.2">
      <c r="A5" s="57" t="str">
        <f>①石積埋立処分場!A5</f>
        <v>1-1．（令和7年度）</v>
      </c>
      <c r="B5" s="16"/>
      <c r="C5" s="17"/>
      <c r="D5" s="16"/>
      <c r="E5" s="16"/>
      <c r="F5" s="16"/>
      <c r="G5" s="16"/>
      <c r="H5" s="16"/>
      <c r="I5" s="16"/>
      <c r="J5" s="16"/>
      <c r="K5" s="16"/>
    </row>
    <row r="6" spans="1:16" s="21" customFormat="1" x14ac:dyDescent="0.2">
      <c r="A6" s="75" t="s">
        <v>30</v>
      </c>
      <c r="B6" s="76"/>
      <c r="C6" s="58" t="s">
        <v>39</v>
      </c>
      <c r="D6" s="59" t="s">
        <v>18</v>
      </c>
      <c r="E6" s="59" t="s">
        <v>16</v>
      </c>
      <c r="F6" s="59" t="s">
        <v>41</v>
      </c>
      <c r="G6" s="59" t="s">
        <v>22</v>
      </c>
      <c r="H6" s="59" t="s">
        <v>20</v>
      </c>
      <c r="I6" s="59" t="s">
        <v>19</v>
      </c>
      <c r="J6" s="59" t="s">
        <v>23</v>
      </c>
      <c r="K6" s="59" t="s">
        <v>21</v>
      </c>
      <c r="L6" s="20"/>
      <c r="M6" s="20"/>
      <c r="N6" s="20"/>
      <c r="O6" s="20"/>
      <c r="P6" s="20"/>
    </row>
    <row r="7" spans="1:16" ht="16.5" customHeight="1" x14ac:dyDescent="0.2">
      <c r="A7" s="22"/>
      <c r="B7" s="23"/>
      <c r="C7" s="24"/>
      <c r="D7" s="60" t="s">
        <v>15</v>
      </c>
      <c r="E7" s="60" t="s">
        <v>12</v>
      </c>
      <c r="F7" s="60" t="s">
        <v>40</v>
      </c>
      <c r="G7" s="60" t="s">
        <v>14</v>
      </c>
      <c r="H7" s="60" t="s">
        <v>42</v>
      </c>
      <c r="I7" s="60" t="s">
        <v>13</v>
      </c>
      <c r="J7" s="60" t="s">
        <v>14</v>
      </c>
      <c r="K7" s="60" t="s">
        <v>14</v>
      </c>
      <c r="L7" s="15"/>
      <c r="M7" s="15"/>
      <c r="N7" s="15"/>
      <c r="O7" s="15"/>
      <c r="P7" s="15"/>
    </row>
    <row r="8" spans="1:16" ht="16.5" customHeight="1" x14ac:dyDescent="0.2">
      <c r="A8" s="25"/>
      <c r="B8" s="26"/>
      <c r="C8" s="27"/>
      <c r="D8" s="60" t="s">
        <v>25</v>
      </c>
      <c r="E8" s="60" t="s">
        <v>26</v>
      </c>
      <c r="F8" s="60" t="s">
        <v>27</v>
      </c>
      <c r="G8" s="60" t="s">
        <v>43</v>
      </c>
      <c r="H8" s="60" t="s">
        <v>28</v>
      </c>
      <c r="I8" s="60" t="s">
        <v>29</v>
      </c>
      <c r="J8" s="60" t="s">
        <v>44</v>
      </c>
      <c r="K8" s="60" t="s">
        <v>45</v>
      </c>
      <c r="L8" s="28"/>
      <c r="M8" s="15"/>
      <c r="N8" s="15"/>
      <c r="O8" s="15"/>
      <c r="P8" s="15"/>
    </row>
    <row r="9" spans="1:16" ht="19.5" customHeight="1" x14ac:dyDescent="0.2">
      <c r="A9" s="61" t="s">
        <v>6</v>
      </c>
      <c r="B9" s="62" t="s">
        <v>37</v>
      </c>
      <c r="C9" s="63" t="s">
        <v>24</v>
      </c>
      <c r="D9" s="29"/>
      <c r="E9" s="64">
        <v>62</v>
      </c>
      <c r="F9" s="45">
        <f>IF(C9="不使用",1,0.85)</f>
        <v>0.85</v>
      </c>
      <c r="G9" s="46">
        <f t="shared" ref="G9:G13" si="0">ROUNDDOWN(D9*E9*F9,2)</f>
        <v>0</v>
      </c>
      <c r="H9" s="30"/>
      <c r="I9" s="64">
        <v>24000</v>
      </c>
      <c r="J9" s="48">
        <f t="shared" ref="J9:J14" si="1">ROUNDDOWN(I9*H9,2)</f>
        <v>0</v>
      </c>
      <c r="K9" s="50">
        <f t="shared" ref="K9:K14" si="2">INT(G9+J9)</f>
        <v>0</v>
      </c>
      <c r="L9" s="47">
        <f>SUM(I9:I14)</f>
        <v>142000</v>
      </c>
      <c r="M9" s="31"/>
      <c r="N9" s="31"/>
      <c r="O9" s="31"/>
      <c r="P9" s="31"/>
    </row>
    <row r="10" spans="1:16" ht="19.5" customHeight="1" x14ac:dyDescent="0.2">
      <c r="A10" s="61" t="s">
        <v>7</v>
      </c>
      <c r="B10" s="62" t="s">
        <v>37</v>
      </c>
      <c r="C10" s="63" t="s">
        <v>24</v>
      </c>
      <c r="D10" s="29"/>
      <c r="E10" s="64">
        <v>62</v>
      </c>
      <c r="F10" s="45">
        <f t="shared" ref="F10:F14" si="3">IF(C10="不使用",1,0.85)</f>
        <v>0.85</v>
      </c>
      <c r="G10" s="46">
        <f t="shared" si="0"/>
        <v>0</v>
      </c>
      <c r="H10" s="30"/>
      <c r="I10" s="64">
        <v>23000</v>
      </c>
      <c r="J10" s="48">
        <f t="shared" si="1"/>
        <v>0</v>
      </c>
      <c r="K10" s="50">
        <f t="shared" si="2"/>
        <v>0</v>
      </c>
      <c r="L10" s="31"/>
      <c r="M10" s="31"/>
      <c r="N10" s="31"/>
      <c r="O10" s="31"/>
      <c r="P10" s="31"/>
    </row>
    <row r="11" spans="1:16" ht="19.5" customHeight="1" x14ac:dyDescent="0.2">
      <c r="A11" s="61" t="s">
        <v>8</v>
      </c>
      <c r="B11" s="62" t="s">
        <v>37</v>
      </c>
      <c r="C11" s="63" t="s">
        <v>24</v>
      </c>
      <c r="D11" s="29"/>
      <c r="E11" s="64">
        <v>62</v>
      </c>
      <c r="F11" s="45">
        <f t="shared" si="3"/>
        <v>0.85</v>
      </c>
      <c r="G11" s="46">
        <f t="shared" si="0"/>
        <v>0</v>
      </c>
      <c r="H11" s="30"/>
      <c r="I11" s="64">
        <v>23000</v>
      </c>
      <c r="J11" s="48">
        <f t="shared" si="1"/>
        <v>0</v>
      </c>
      <c r="K11" s="50">
        <f t="shared" si="2"/>
        <v>0</v>
      </c>
      <c r="L11" s="31"/>
      <c r="M11" s="31"/>
      <c r="N11" s="31"/>
      <c r="O11" s="31"/>
      <c r="P11" s="31"/>
    </row>
    <row r="12" spans="1:16" ht="19.5" customHeight="1" x14ac:dyDescent="0.2">
      <c r="A12" s="61" t="s">
        <v>9</v>
      </c>
      <c r="B12" s="62" t="s">
        <v>37</v>
      </c>
      <c r="C12" s="63" t="s">
        <v>24</v>
      </c>
      <c r="D12" s="29"/>
      <c r="E12" s="64">
        <v>62</v>
      </c>
      <c r="F12" s="45">
        <f t="shared" si="3"/>
        <v>0.85</v>
      </c>
      <c r="G12" s="46">
        <f t="shared" si="0"/>
        <v>0</v>
      </c>
      <c r="H12" s="30"/>
      <c r="I12" s="64">
        <v>24000</v>
      </c>
      <c r="J12" s="48">
        <f t="shared" si="1"/>
        <v>0</v>
      </c>
      <c r="K12" s="50">
        <f t="shared" si="2"/>
        <v>0</v>
      </c>
      <c r="L12" s="31"/>
      <c r="M12" s="31"/>
      <c r="N12" s="31"/>
      <c r="O12" s="31"/>
      <c r="P12" s="31"/>
    </row>
    <row r="13" spans="1:16" ht="19.5" customHeight="1" x14ac:dyDescent="0.2">
      <c r="A13" s="61" t="s">
        <v>10</v>
      </c>
      <c r="B13" s="62" t="s">
        <v>37</v>
      </c>
      <c r="C13" s="63" t="s">
        <v>24</v>
      </c>
      <c r="D13" s="29"/>
      <c r="E13" s="64">
        <v>62</v>
      </c>
      <c r="F13" s="45">
        <f t="shared" si="3"/>
        <v>0.85</v>
      </c>
      <c r="G13" s="46">
        <f t="shared" si="0"/>
        <v>0</v>
      </c>
      <c r="H13" s="30"/>
      <c r="I13" s="64">
        <v>24000</v>
      </c>
      <c r="J13" s="48">
        <f t="shared" si="1"/>
        <v>0</v>
      </c>
      <c r="K13" s="50">
        <f t="shared" si="2"/>
        <v>0</v>
      </c>
      <c r="L13" s="31"/>
      <c r="M13" s="31"/>
      <c r="N13" s="31"/>
      <c r="O13" s="31"/>
      <c r="P13" s="31"/>
    </row>
    <row r="14" spans="1:16" ht="19.5" customHeight="1" thickBot="1" x14ac:dyDescent="0.25">
      <c r="A14" s="61" t="s">
        <v>11</v>
      </c>
      <c r="B14" s="62" t="s">
        <v>37</v>
      </c>
      <c r="C14" s="63" t="s">
        <v>24</v>
      </c>
      <c r="D14" s="29"/>
      <c r="E14" s="64">
        <v>62</v>
      </c>
      <c r="F14" s="45">
        <f t="shared" si="3"/>
        <v>0.85</v>
      </c>
      <c r="G14" s="46">
        <f>ROUNDDOWN(D14*E14*F14,2)</f>
        <v>0</v>
      </c>
      <c r="H14" s="30"/>
      <c r="I14" s="64">
        <v>24000</v>
      </c>
      <c r="J14" s="49">
        <f t="shared" si="1"/>
        <v>0</v>
      </c>
      <c r="K14" s="51">
        <f t="shared" si="2"/>
        <v>0</v>
      </c>
      <c r="L14" s="31"/>
      <c r="M14" s="31"/>
      <c r="N14" s="31"/>
      <c r="O14" s="31"/>
      <c r="P14" s="31"/>
    </row>
    <row r="15" spans="1:16" ht="19.5" customHeight="1" thickBot="1" x14ac:dyDescent="0.25">
      <c r="A15" s="82" t="s">
        <v>52</v>
      </c>
      <c r="B15" s="82"/>
      <c r="C15" s="82"/>
      <c r="D15" s="82"/>
      <c r="E15" s="32"/>
      <c r="F15" s="32"/>
      <c r="G15" s="32"/>
      <c r="H15" s="33"/>
      <c r="I15" s="65" t="s">
        <v>51</v>
      </c>
      <c r="J15" s="66" t="s">
        <v>31</v>
      </c>
      <c r="K15" s="52">
        <f>SUM(K9:K14)</f>
        <v>0</v>
      </c>
    </row>
    <row r="16" spans="1:16" ht="97.5" customHeight="1" x14ac:dyDescent="0.2">
      <c r="A16" s="83" t="s">
        <v>65</v>
      </c>
      <c r="B16" s="83"/>
      <c r="C16" s="83"/>
      <c r="D16" s="83"/>
      <c r="E16" s="83"/>
      <c r="F16" s="83"/>
      <c r="G16" s="83"/>
      <c r="H16" s="83"/>
      <c r="I16" s="83"/>
      <c r="J16" s="83"/>
      <c r="K16" s="83"/>
    </row>
    <row r="17" spans="1:12" ht="15.75" customHeight="1" x14ac:dyDescent="0.2">
      <c r="A17" s="57" t="str">
        <f>①石積埋立処分場!A17</f>
        <v>1-2．（令和8年度）</v>
      </c>
      <c r="B17" s="34"/>
      <c r="C17" s="35"/>
      <c r="D17" s="16"/>
      <c r="E17" s="16"/>
      <c r="F17" s="16"/>
      <c r="G17" s="16"/>
      <c r="H17" s="16"/>
      <c r="I17" s="16"/>
      <c r="J17" s="16"/>
      <c r="K17" s="16"/>
    </row>
    <row r="18" spans="1:12" s="21" customFormat="1" x14ac:dyDescent="0.2">
      <c r="A18" s="75" t="s">
        <v>30</v>
      </c>
      <c r="B18" s="76"/>
      <c r="C18" s="58" t="s">
        <v>39</v>
      </c>
      <c r="D18" s="59" t="s">
        <v>18</v>
      </c>
      <c r="E18" s="59" t="s">
        <v>16</v>
      </c>
      <c r="F18" s="59" t="s">
        <v>41</v>
      </c>
      <c r="G18" s="59" t="s">
        <v>22</v>
      </c>
      <c r="H18" s="59" t="s">
        <v>20</v>
      </c>
      <c r="I18" s="59" t="s">
        <v>19</v>
      </c>
      <c r="J18" s="59" t="s">
        <v>23</v>
      </c>
      <c r="K18" s="59" t="s">
        <v>21</v>
      </c>
    </row>
    <row r="19" spans="1:12" ht="16.5" customHeight="1" x14ac:dyDescent="0.2">
      <c r="A19" s="22"/>
      <c r="B19" s="23"/>
      <c r="C19" s="24"/>
      <c r="D19" s="60" t="s">
        <v>15</v>
      </c>
      <c r="E19" s="60" t="s">
        <v>12</v>
      </c>
      <c r="F19" s="60" t="s">
        <v>40</v>
      </c>
      <c r="G19" s="60" t="s">
        <v>14</v>
      </c>
      <c r="H19" s="60" t="s">
        <v>42</v>
      </c>
      <c r="I19" s="60" t="s">
        <v>13</v>
      </c>
      <c r="J19" s="60" t="s">
        <v>14</v>
      </c>
      <c r="K19" s="60" t="s">
        <v>14</v>
      </c>
    </row>
    <row r="20" spans="1:12" ht="16.5" customHeight="1" x14ac:dyDescent="0.2">
      <c r="A20" s="25"/>
      <c r="B20" s="26"/>
      <c r="C20" s="27"/>
      <c r="D20" s="60" t="s">
        <v>17</v>
      </c>
      <c r="E20" s="60" t="s">
        <v>32</v>
      </c>
      <c r="F20" s="60" t="s">
        <v>33</v>
      </c>
      <c r="G20" s="60" t="s">
        <v>46</v>
      </c>
      <c r="H20" s="60" t="s">
        <v>34</v>
      </c>
      <c r="I20" s="60" t="s">
        <v>35</v>
      </c>
      <c r="J20" s="60" t="s">
        <v>47</v>
      </c>
      <c r="K20" s="60" t="s">
        <v>48</v>
      </c>
    </row>
    <row r="21" spans="1:12" ht="19.5" customHeight="1" x14ac:dyDescent="0.2">
      <c r="A21" s="61" t="s">
        <v>0</v>
      </c>
      <c r="B21" s="62" t="s">
        <v>37</v>
      </c>
      <c r="C21" s="63" t="s">
        <v>24</v>
      </c>
      <c r="D21" s="29"/>
      <c r="E21" s="64">
        <v>62</v>
      </c>
      <c r="F21" s="45">
        <f>IF(C21="不使用",1,0.85)</f>
        <v>0.85</v>
      </c>
      <c r="G21" s="46">
        <f>ROUNDDOWN(E21*D21*F21,2)</f>
        <v>0</v>
      </c>
      <c r="H21" s="30"/>
      <c r="I21" s="64">
        <v>24000</v>
      </c>
      <c r="J21" s="48">
        <f t="shared" ref="J21:J26" si="4">ROUNDDOWN(I21*H21,2)</f>
        <v>0</v>
      </c>
      <c r="K21" s="50">
        <f t="shared" ref="K21:K26" si="5">INT(G21+J21)</f>
        <v>0</v>
      </c>
      <c r="L21" s="53">
        <f>SUM(I21:I26)</f>
        <v>162000</v>
      </c>
    </row>
    <row r="22" spans="1:12" ht="19.5" customHeight="1" x14ac:dyDescent="0.2">
      <c r="A22" s="61" t="s">
        <v>1</v>
      </c>
      <c r="B22" s="62" t="s">
        <v>37</v>
      </c>
      <c r="C22" s="63" t="s">
        <v>24</v>
      </c>
      <c r="D22" s="29"/>
      <c r="E22" s="64">
        <v>62</v>
      </c>
      <c r="F22" s="45">
        <f t="shared" ref="F22:F26" si="6">IF(C22="不使用",1,0.85)</f>
        <v>0.85</v>
      </c>
      <c r="G22" s="46">
        <f t="shared" ref="G22:G26" si="7">ROUNDDOWN(E22*D22*F22,2)</f>
        <v>0</v>
      </c>
      <c r="H22" s="30"/>
      <c r="I22" s="64">
        <v>24000</v>
      </c>
      <c r="J22" s="48">
        <f t="shared" si="4"/>
        <v>0</v>
      </c>
      <c r="K22" s="50">
        <f t="shared" si="5"/>
        <v>0</v>
      </c>
    </row>
    <row r="23" spans="1:12" ht="19.5" customHeight="1" x14ac:dyDescent="0.2">
      <c r="A23" s="61" t="s">
        <v>2</v>
      </c>
      <c r="B23" s="62" t="s">
        <v>37</v>
      </c>
      <c r="C23" s="63" t="s">
        <v>24</v>
      </c>
      <c r="D23" s="29"/>
      <c r="E23" s="64">
        <v>62</v>
      </c>
      <c r="F23" s="45">
        <f t="shared" si="6"/>
        <v>0.85</v>
      </c>
      <c r="G23" s="46">
        <f t="shared" si="7"/>
        <v>0</v>
      </c>
      <c r="H23" s="30"/>
      <c r="I23" s="64">
        <v>24000</v>
      </c>
      <c r="J23" s="48">
        <f t="shared" si="4"/>
        <v>0</v>
      </c>
      <c r="K23" s="50">
        <f t="shared" si="5"/>
        <v>0</v>
      </c>
    </row>
    <row r="24" spans="1:12" ht="19.5" customHeight="1" x14ac:dyDescent="0.2">
      <c r="A24" s="61" t="s">
        <v>3</v>
      </c>
      <c r="B24" s="62" t="s">
        <v>38</v>
      </c>
      <c r="C24" s="63" t="s">
        <v>24</v>
      </c>
      <c r="D24" s="29"/>
      <c r="E24" s="64">
        <v>62</v>
      </c>
      <c r="F24" s="45">
        <f t="shared" si="6"/>
        <v>0.85</v>
      </c>
      <c r="G24" s="46">
        <f t="shared" si="7"/>
        <v>0</v>
      </c>
      <c r="H24" s="30"/>
      <c r="I24" s="64">
        <v>30000</v>
      </c>
      <c r="J24" s="48">
        <f t="shared" si="4"/>
        <v>0</v>
      </c>
      <c r="K24" s="50">
        <f t="shared" si="5"/>
        <v>0</v>
      </c>
    </row>
    <row r="25" spans="1:12" ht="19.5" customHeight="1" x14ac:dyDescent="0.2">
      <c r="A25" s="61" t="s">
        <v>4</v>
      </c>
      <c r="B25" s="62" t="s">
        <v>38</v>
      </c>
      <c r="C25" s="63" t="s">
        <v>24</v>
      </c>
      <c r="D25" s="29"/>
      <c r="E25" s="64">
        <v>62</v>
      </c>
      <c r="F25" s="45">
        <f t="shared" si="6"/>
        <v>0.85</v>
      </c>
      <c r="G25" s="46">
        <f t="shared" si="7"/>
        <v>0</v>
      </c>
      <c r="H25" s="30"/>
      <c r="I25" s="64">
        <v>30000</v>
      </c>
      <c r="J25" s="48">
        <f t="shared" si="4"/>
        <v>0</v>
      </c>
      <c r="K25" s="50">
        <f t="shared" si="5"/>
        <v>0</v>
      </c>
    </row>
    <row r="26" spans="1:12" ht="19.5" customHeight="1" thickBot="1" x14ac:dyDescent="0.25">
      <c r="A26" s="61" t="s">
        <v>5</v>
      </c>
      <c r="B26" s="62" t="s">
        <v>38</v>
      </c>
      <c r="C26" s="63" t="s">
        <v>24</v>
      </c>
      <c r="D26" s="29"/>
      <c r="E26" s="64">
        <v>62</v>
      </c>
      <c r="F26" s="45">
        <f t="shared" si="6"/>
        <v>0.85</v>
      </c>
      <c r="G26" s="46">
        <f t="shared" si="7"/>
        <v>0</v>
      </c>
      <c r="H26" s="30"/>
      <c r="I26" s="64">
        <v>30000</v>
      </c>
      <c r="J26" s="48">
        <f t="shared" si="4"/>
        <v>0</v>
      </c>
      <c r="K26" s="50">
        <f t="shared" si="5"/>
        <v>0</v>
      </c>
    </row>
    <row r="27" spans="1:12" ht="20.25" customHeight="1" thickBot="1" x14ac:dyDescent="0.25">
      <c r="A27" s="36"/>
      <c r="B27" s="32"/>
      <c r="C27" s="20"/>
      <c r="D27" s="32"/>
      <c r="E27" s="32"/>
      <c r="F27" s="32"/>
      <c r="G27" s="32"/>
      <c r="H27" s="37"/>
      <c r="I27" s="32"/>
      <c r="J27" s="67" t="s">
        <v>50</v>
      </c>
      <c r="K27" s="54">
        <f>SUM(K21:K26)</f>
        <v>0</v>
      </c>
      <c r="L27" s="53">
        <f>SUM(L9:L21)</f>
        <v>304000</v>
      </c>
    </row>
    <row r="28" spans="1:12" ht="12.5" thickBot="1" x14ac:dyDescent="0.25">
      <c r="A28" s="69"/>
    </row>
    <row r="29" spans="1:12" ht="30" customHeight="1" thickTop="1" thickBot="1" x14ac:dyDescent="0.25">
      <c r="A29" s="70"/>
      <c r="B29" s="40"/>
      <c r="C29" s="20"/>
      <c r="D29" s="40"/>
      <c r="E29" s="40"/>
      <c r="F29" s="40"/>
      <c r="G29" s="40"/>
      <c r="H29" s="41"/>
      <c r="I29" s="40"/>
      <c r="J29" s="68" t="s">
        <v>56</v>
      </c>
      <c r="K29" s="55">
        <f>K15+K27</f>
        <v>0</v>
      </c>
    </row>
    <row r="30" spans="1:12" ht="11.25" customHeight="1" x14ac:dyDescent="0.2">
      <c r="A30" s="21"/>
      <c r="B30" s="21"/>
      <c r="C30" s="42"/>
      <c r="D30" s="21"/>
      <c r="E30" s="21"/>
      <c r="F30" s="21"/>
      <c r="G30" s="21"/>
      <c r="H30" s="21"/>
      <c r="I30" s="21"/>
      <c r="J30" s="15"/>
      <c r="K30" s="43"/>
    </row>
    <row r="31" spans="1:12" x14ac:dyDescent="0.2">
      <c r="A31" s="44"/>
    </row>
    <row r="32" spans="1:12" x14ac:dyDescent="0.2">
      <c r="A32" s="44"/>
    </row>
    <row r="33" spans="2:6" ht="9" customHeight="1" x14ac:dyDescent="0.2"/>
    <row r="34" spans="2:6" ht="28.5" customHeight="1" x14ac:dyDescent="0.2">
      <c r="B34" s="15"/>
      <c r="C34" s="77"/>
      <c r="D34" s="77"/>
      <c r="E34" s="78"/>
      <c r="F34" s="78"/>
    </row>
    <row r="35" spans="2:6" ht="24.75" customHeight="1" x14ac:dyDescent="0.2">
      <c r="B35" s="15"/>
      <c r="C35" s="73"/>
      <c r="D35" s="73"/>
      <c r="E35" s="74"/>
      <c r="F35" s="74"/>
    </row>
    <row r="36" spans="2:6" ht="24.75" customHeight="1" x14ac:dyDescent="0.2">
      <c r="B36" s="15"/>
      <c r="C36" s="73"/>
      <c r="D36" s="73"/>
      <c r="E36" s="74"/>
      <c r="F36" s="74"/>
    </row>
  </sheetData>
  <sheetProtection algorithmName="SHA-512" hashValue="jNQrgbB2gBsNI/DEVMlcUjOKNkSAzJH7aE/jVRlfsmnJiKhfoqGzuJb3BCbTN4wBa9PcvR1poVofIxktPu4cTg==" saltValue="FVMLQRN+8vav6KNyY9JC5w==" spinCount="100000" sheet="1" objects="1" scenarios="1" selectLockedCells="1"/>
  <mergeCells count="12">
    <mergeCell ref="C36:D36"/>
    <mergeCell ref="E36:F36"/>
    <mergeCell ref="A18:B18"/>
    <mergeCell ref="C34:D34"/>
    <mergeCell ref="E34:F34"/>
    <mergeCell ref="C35:D35"/>
    <mergeCell ref="E35:F35"/>
    <mergeCell ref="A1:K1"/>
    <mergeCell ref="A2:K2"/>
    <mergeCell ref="A6:B6"/>
    <mergeCell ref="A15:D15"/>
    <mergeCell ref="A16:K16"/>
  </mergeCells>
  <phoneticPr fontId="2"/>
  <printOptions horizontalCentered="1"/>
  <pageMargins left="0.86614173228346458" right="0.86614173228346458" top="0.74803149606299213" bottom="0.74803149606299213" header="0.59055118110236227" footer="0.31496062992125984"/>
  <pageSetup paperSize="9" scale="82" orientation="landscape" r:id="rId1"/>
  <headerFooter>
    <oddHeader>&amp;R別添様式２</oddHeader>
    <oddFooter>&amp;C&amp;P/&amp;N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P36"/>
  <sheetViews>
    <sheetView showZeros="0" view="pageBreakPreview" zoomScaleNormal="100" zoomScaleSheetLayoutView="100" workbookViewId="0">
      <selection activeCell="L1" sqref="L1"/>
    </sheetView>
  </sheetViews>
  <sheetFormatPr defaultColWidth="9" defaultRowHeight="12" x14ac:dyDescent="0.2"/>
  <cols>
    <col min="1" max="1" width="6.26953125" style="14" customWidth="1"/>
    <col min="2" max="2" width="8.08984375" style="14" customWidth="1"/>
    <col min="3" max="3" width="9.90625" style="15" customWidth="1"/>
    <col min="4" max="4" width="13.90625" style="13" customWidth="1"/>
    <col min="5" max="6" width="8" style="13" bestFit="1" customWidth="1"/>
    <col min="7" max="7" width="13.90625" style="13" customWidth="1"/>
    <col min="8" max="11" width="15.36328125" style="13" customWidth="1"/>
    <col min="12" max="12" width="19.26953125" style="13" customWidth="1"/>
    <col min="13" max="16384" width="9" style="13"/>
  </cols>
  <sheetData>
    <row r="1" spans="1:16" ht="33.75" customHeight="1" x14ac:dyDescent="0.2">
      <c r="A1" s="79" t="s">
        <v>49</v>
      </c>
      <c r="B1" s="80"/>
      <c r="C1" s="80"/>
      <c r="D1" s="80"/>
      <c r="E1" s="80"/>
      <c r="F1" s="80"/>
      <c r="G1" s="80"/>
      <c r="H1" s="80"/>
      <c r="I1" s="80"/>
      <c r="J1" s="80"/>
      <c r="K1" s="80"/>
    </row>
    <row r="2" spans="1:16" ht="15" customHeight="1" x14ac:dyDescent="0.2">
      <c r="A2" s="81" t="s">
        <v>57</v>
      </c>
      <c r="B2" s="81"/>
      <c r="C2" s="81"/>
      <c r="D2" s="81"/>
      <c r="E2" s="81"/>
      <c r="F2" s="81"/>
      <c r="G2" s="81"/>
      <c r="H2" s="81"/>
      <c r="I2" s="81"/>
      <c r="J2" s="81"/>
      <c r="K2" s="81"/>
    </row>
    <row r="3" spans="1:16" ht="18" customHeight="1" x14ac:dyDescent="0.2">
      <c r="H3" s="56" t="s">
        <v>36</v>
      </c>
      <c r="I3" s="16"/>
      <c r="J3" s="16"/>
      <c r="K3" s="17"/>
    </row>
    <row r="4" spans="1:16" ht="12.75" customHeight="1" x14ac:dyDescent="0.2">
      <c r="H4" s="14"/>
      <c r="I4" s="18"/>
      <c r="J4" s="18"/>
      <c r="K4" s="19"/>
    </row>
    <row r="5" spans="1:16" ht="16.5" customHeight="1" x14ac:dyDescent="0.2">
      <c r="A5" s="57" t="str">
        <f>①石積埋立処分場!A5</f>
        <v>1-1．（令和7年度）</v>
      </c>
      <c r="B5" s="16"/>
      <c r="C5" s="17"/>
      <c r="D5" s="16"/>
      <c r="E5" s="16"/>
      <c r="F5" s="16"/>
      <c r="G5" s="16"/>
      <c r="H5" s="16"/>
      <c r="I5" s="16"/>
      <c r="J5" s="16"/>
      <c r="K5" s="16"/>
    </row>
    <row r="6" spans="1:16" s="21" customFormat="1" x14ac:dyDescent="0.2">
      <c r="A6" s="75" t="s">
        <v>30</v>
      </c>
      <c r="B6" s="76"/>
      <c r="C6" s="58" t="s">
        <v>39</v>
      </c>
      <c r="D6" s="59" t="s">
        <v>18</v>
      </c>
      <c r="E6" s="59" t="s">
        <v>16</v>
      </c>
      <c r="F6" s="59" t="s">
        <v>41</v>
      </c>
      <c r="G6" s="59" t="s">
        <v>22</v>
      </c>
      <c r="H6" s="59" t="s">
        <v>20</v>
      </c>
      <c r="I6" s="59" t="s">
        <v>19</v>
      </c>
      <c r="J6" s="59" t="s">
        <v>23</v>
      </c>
      <c r="K6" s="59" t="s">
        <v>21</v>
      </c>
      <c r="L6" s="20"/>
      <c r="M6" s="20"/>
      <c r="N6" s="20"/>
      <c r="O6" s="20"/>
      <c r="P6" s="20"/>
    </row>
    <row r="7" spans="1:16" ht="16.5" customHeight="1" x14ac:dyDescent="0.2">
      <c r="A7" s="22"/>
      <c r="B7" s="23"/>
      <c r="C7" s="24"/>
      <c r="D7" s="60" t="s">
        <v>15</v>
      </c>
      <c r="E7" s="60" t="s">
        <v>12</v>
      </c>
      <c r="F7" s="60" t="s">
        <v>40</v>
      </c>
      <c r="G7" s="60" t="s">
        <v>14</v>
      </c>
      <c r="H7" s="60" t="s">
        <v>42</v>
      </c>
      <c r="I7" s="60" t="s">
        <v>13</v>
      </c>
      <c r="J7" s="60" t="s">
        <v>14</v>
      </c>
      <c r="K7" s="60" t="s">
        <v>14</v>
      </c>
      <c r="L7" s="15"/>
      <c r="M7" s="15"/>
      <c r="N7" s="15"/>
      <c r="O7" s="15"/>
      <c r="P7" s="15"/>
    </row>
    <row r="8" spans="1:16" ht="16.5" customHeight="1" x14ac:dyDescent="0.2">
      <c r="A8" s="25"/>
      <c r="B8" s="26"/>
      <c r="C8" s="27"/>
      <c r="D8" s="60" t="s">
        <v>25</v>
      </c>
      <c r="E8" s="60" t="s">
        <v>26</v>
      </c>
      <c r="F8" s="60" t="s">
        <v>27</v>
      </c>
      <c r="G8" s="60" t="s">
        <v>43</v>
      </c>
      <c r="H8" s="60" t="s">
        <v>28</v>
      </c>
      <c r="I8" s="60" t="s">
        <v>29</v>
      </c>
      <c r="J8" s="60" t="s">
        <v>44</v>
      </c>
      <c r="K8" s="60" t="s">
        <v>45</v>
      </c>
      <c r="L8" s="28"/>
      <c r="M8" s="15"/>
      <c r="N8" s="15"/>
      <c r="O8" s="15"/>
      <c r="P8" s="15"/>
    </row>
    <row r="9" spans="1:16" ht="19.5" customHeight="1" x14ac:dyDescent="0.2">
      <c r="A9" s="61" t="s">
        <v>6</v>
      </c>
      <c r="B9" s="62" t="s">
        <v>37</v>
      </c>
      <c r="C9" s="63" t="s">
        <v>24</v>
      </c>
      <c r="D9" s="29"/>
      <c r="E9" s="64">
        <v>32</v>
      </c>
      <c r="F9" s="45">
        <f>IF(C9="不使用",1,0.85)</f>
        <v>0.85</v>
      </c>
      <c r="G9" s="46">
        <f t="shared" ref="G9:G13" si="0">ROUNDDOWN(D9*E9*F9,2)</f>
        <v>0</v>
      </c>
      <c r="H9" s="30"/>
      <c r="I9" s="64">
        <v>13000</v>
      </c>
      <c r="J9" s="48">
        <f t="shared" ref="J9:J14" si="1">ROUNDDOWN(I9*H9,2)</f>
        <v>0</v>
      </c>
      <c r="K9" s="50">
        <f t="shared" ref="K9:K14" si="2">INT(G9+J9)</f>
        <v>0</v>
      </c>
      <c r="L9" s="47">
        <f>SUM(I9:I14)</f>
        <v>78000</v>
      </c>
      <c r="M9" s="31"/>
      <c r="N9" s="31"/>
      <c r="O9" s="31"/>
      <c r="P9" s="31"/>
    </row>
    <row r="10" spans="1:16" ht="19.5" customHeight="1" x14ac:dyDescent="0.2">
      <c r="A10" s="61" t="s">
        <v>7</v>
      </c>
      <c r="B10" s="62" t="s">
        <v>37</v>
      </c>
      <c r="C10" s="63" t="s">
        <v>24</v>
      </c>
      <c r="D10" s="29"/>
      <c r="E10" s="64">
        <v>32</v>
      </c>
      <c r="F10" s="45">
        <f t="shared" ref="F10:F14" si="3">IF(C10="不使用",1,0.85)</f>
        <v>0.85</v>
      </c>
      <c r="G10" s="46">
        <f t="shared" si="0"/>
        <v>0</v>
      </c>
      <c r="H10" s="30"/>
      <c r="I10" s="64">
        <v>13000</v>
      </c>
      <c r="J10" s="48">
        <f t="shared" si="1"/>
        <v>0</v>
      </c>
      <c r="K10" s="50">
        <f t="shared" si="2"/>
        <v>0</v>
      </c>
      <c r="L10" s="31"/>
      <c r="M10" s="31"/>
      <c r="N10" s="31"/>
      <c r="O10" s="31"/>
      <c r="P10" s="31"/>
    </row>
    <row r="11" spans="1:16" ht="19.5" customHeight="1" x14ac:dyDescent="0.2">
      <c r="A11" s="61" t="s">
        <v>8</v>
      </c>
      <c r="B11" s="62" t="s">
        <v>37</v>
      </c>
      <c r="C11" s="63" t="s">
        <v>24</v>
      </c>
      <c r="D11" s="29"/>
      <c r="E11" s="64">
        <v>32</v>
      </c>
      <c r="F11" s="45">
        <f t="shared" si="3"/>
        <v>0.85</v>
      </c>
      <c r="G11" s="46">
        <f t="shared" si="0"/>
        <v>0</v>
      </c>
      <c r="H11" s="30"/>
      <c r="I11" s="64">
        <v>14000</v>
      </c>
      <c r="J11" s="48">
        <f t="shared" si="1"/>
        <v>0</v>
      </c>
      <c r="K11" s="50">
        <f t="shared" si="2"/>
        <v>0</v>
      </c>
      <c r="L11" s="31"/>
      <c r="M11" s="31"/>
      <c r="N11" s="31"/>
      <c r="O11" s="31"/>
      <c r="P11" s="31"/>
    </row>
    <row r="12" spans="1:16" ht="19.5" customHeight="1" x14ac:dyDescent="0.2">
      <c r="A12" s="61" t="s">
        <v>9</v>
      </c>
      <c r="B12" s="62" t="s">
        <v>37</v>
      </c>
      <c r="C12" s="63" t="s">
        <v>24</v>
      </c>
      <c r="D12" s="29"/>
      <c r="E12" s="64">
        <v>32</v>
      </c>
      <c r="F12" s="45">
        <f t="shared" si="3"/>
        <v>0.85</v>
      </c>
      <c r="G12" s="46">
        <f t="shared" si="0"/>
        <v>0</v>
      </c>
      <c r="H12" s="30"/>
      <c r="I12" s="64">
        <v>14000</v>
      </c>
      <c r="J12" s="48">
        <f t="shared" si="1"/>
        <v>0</v>
      </c>
      <c r="K12" s="50">
        <f t="shared" si="2"/>
        <v>0</v>
      </c>
      <c r="L12" s="31"/>
      <c r="M12" s="31"/>
      <c r="N12" s="31"/>
      <c r="O12" s="31"/>
      <c r="P12" s="31"/>
    </row>
    <row r="13" spans="1:16" ht="19.5" customHeight="1" x14ac:dyDescent="0.2">
      <c r="A13" s="61" t="s">
        <v>10</v>
      </c>
      <c r="B13" s="62" t="s">
        <v>37</v>
      </c>
      <c r="C13" s="63" t="s">
        <v>24</v>
      </c>
      <c r="D13" s="29"/>
      <c r="E13" s="64">
        <v>32</v>
      </c>
      <c r="F13" s="45">
        <f t="shared" si="3"/>
        <v>0.85</v>
      </c>
      <c r="G13" s="46">
        <f t="shared" si="0"/>
        <v>0</v>
      </c>
      <c r="H13" s="30"/>
      <c r="I13" s="64">
        <v>12000</v>
      </c>
      <c r="J13" s="48">
        <f t="shared" si="1"/>
        <v>0</v>
      </c>
      <c r="K13" s="50">
        <f t="shared" si="2"/>
        <v>0</v>
      </c>
      <c r="L13" s="31"/>
      <c r="M13" s="31"/>
      <c r="N13" s="31"/>
      <c r="O13" s="31"/>
      <c r="P13" s="31"/>
    </row>
    <row r="14" spans="1:16" ht="19.5" customHeight="1" thickBot="1" x14ac:dyDescent="0.25">
      <c r="A14" s="61" t="s">
        <v>11</v>
      </c>
      <c r="B14" s="62" t="s">
        <v>37</v>
      </c>
      <c r="C14" s="63" t="s">
        <v>24</v>
      </c>
      <c r="D14" s="29"/>
      <c r="E14" s="64">
        <v>32</v>
      </c>
      <c r="F14" s="45">
        <f t="shared" si="3"/>
        <v>0.85</v>
      </c>
      <c r="G14" s="46">
        <f>ROUNDDOWN(D14*E14*F14,2)</f>
        <v>0</v>
      </c>
      <c r="H14" s="30"/>
      <c r="I14" s="64">
        <v>12000</v>
      </c>
      <c r="J14" s="49">
        <f t="shared" si="1"/>
        <v>0</v>
      </c>
      <c r="K14" s="51">
        <f t="shared" si="2"/>
        <v>0</v>
      </c>
      <c r="L14" s="31"/>
      <c r="M14" s="31"/>
      <c r="N14" s="31"/>
      <c r="O14" s="31"/>
      <c r="P14" s="31"/>
    </row>
    <row r="15" spans="1:16" ht="19.5" customHeight="1" thickBot="1" x14ac:dyDescent="0.25">
      <c r="A15" s="82" t="s">
        <v>52</v>
      </c>
      <c r="B15" s="82"/>
      <c r="C15" s="82"/>
      <c r="D15" s="82"/>
      <c r="E15" s="32"/>
      <c r="F15" s="32"/>
      <c r="G15" s="32"/>
      <c r="H15" s="33"/>
      <c r="I15" s="65" t="s">
        <v>51</v>
      </c>
      <c r="J15" s="66" t="s">
        <v>31</v>
      </c>
      <c r="K15" s="52">
        <f>SUM(K9:K14)</f>
        <v>0</v>
      </c>
    </row>
    <row r="16" spans="1:16" ht="97.5" customHeight="1" x14ac:dyDescent="0.2">
      <c r="A16" s="83" t="s">
        <v>65</v>
      </c>
      <c r="B16" s="83"/>
      <c r="C16" s="83"/>
      <c r="D16" s="83"/>
      <c r="E16" s="83"/>
      <c r="F16" s="83"/>
      <c r="G16" s="83"/>
      <c r="H16" s="83"/>
      <c r="I16" s="83"/>
      <c r="J16" s="83"/>
      <c r="K16" s="83"/>
    </row>
    <row r="17" spans="1:12" ht="15.75" customHeight="1" x14ac:dyDescent="0.2">
      <c r="A17" s="57" t="str">
        <f>①石積埋立処分場!A17</f>
        <v>1-2．（令和8年度）</v>
      </c>
      <c r="B17" s="34"/>
      <c r="C17" s="35"/>
      <c r="D17" s="16"/>
      <c r="E17" s="16"/>
      <c r="F17" s="16"/>
      <c r="G17" s="16"/>
      <c r="H17" s="16"/>
      <c r="I17" s="16"/>
      <c r="J17" s="16"/>
      <c r="K17" s="16"/>
    </row>
    <row r="18" spans="1:12" s="21" customFormat="1" x14ac:dyDescent="0.2">
      <c r="A18" s="75" t="s">
        <v>30</v>
      </c>
      <c r="B18" s="76"/>
      <c r="C18" s="58" t="s">
        <v>39</v>
      </c>
      <c r="D18" s="59" t="s">
        <v>18</v>
      </c>
      <c r="E18" s="59" t="s">
        <v>16</v>
      </c>
      <c r="F18" s="59" t="s">
        <v>41</v>
      </c>
      <c r="G18" s="59" t="s">
        <v>22</v>
      </c>
      <c r="H18" s="59" t="s">
        <v>20</v>
      </c>
      <c r="I18" s="59" t="s">
        <v>19</v>
      </c>
      <c r="J18" s="59" t="s">
        <v>23</v>
      </c>
      <c r="K18" s="59" t="s">
        <v>21</v>
      </c>
    </row>
    <row r="19" spans="1:12" ht="16.5" customHeight="1" x14ac:dyDescent="0.2">
      <c r="A19" s="22"/>
      <c r="B19" s="23"/>
      <c r="C19" s="24"/>
      <c r="D19" s="60" t="s">
        <v>15</v>
      </c>
      <c r="E19" s="60" t="s">
        <v>12</v>
      </c>
      <c r="F19" s="60" t="s">
        <v>40</v>
      </c>
      <c r="G19" s="60" t="s">
        <v>14</v>
      </c>
      <c r="H19" s="60" t="s">
        <v>42</v>
      </c>
      <c r="I19" s="60" t="s">
        <v>13</v>
      </c>
      <c r="J19" s="60" t="s">
        <v>14</v>
      </c>
      <c r="K19" s="60" t="s">
        <v>14</v>
      </c>
    </row>
    <row r="20" spans="1:12" ht="16.5" customHeight="1" x14ac:dyDescent="0.2">
      <c r="A20" s="25"/>
      <c r="B20" s="26"/>
      <c r="C20" s="27"/>
      <c r="D20" s="60" t="s">
        <v>17</v>
      </c>
      <c r="E20" s="60" t="s">
        <v>32</v>
      </c>
      <c r="F20" s="60" t="s">
        <v>33</v>
      </c>
      <c r="G20" s="60" t="s">
        <v>46</v>
      </c>
      <c r="H20" s="60" t="s">
        <v>34</v>
      </c>
      <c r="I20" s="60" t="s">
        <v>35</v>
      </c>
      <c r="J20" s="60" t="s">
        <v>47</v>
      </c>
      <c r="K20" s="60" t="s">
        <v>48</v>
      </c>
    </row>
    <row r="21" spans="1:12" ht="19.5" customHeight="1" x14ac:dyDescent="0.2">
      <c r="A21" s="61" t="s">
        <v>0</v>
      </c>
      <c r="B21" s="62" t="s">
        <v>37</v>
      </c>
      <c r="C21" s="63" t="s">
        <v>24</v>
      </c>
      <c r="D21" s="29"/>
      <c r="E21" s="64">
        <v>32</v>
      </c>
      <c r="F21" s="45">
        <f>IF(C21="不使用",1,0.85)</f>
        <v>0.85</v>
      </c>
      <c r="G21" s="46">
        <f>ROUNDDOWN(E21*D21*F21,2)</f>
        <v>0</v>
      </c>
      <c r="H21" s="30"/>
      <c r="I21" s="64">
        <v>13000</v>
      </c>
      <c r="J21" s="48">
        <f t="shared" ref="J21:J26" si="4">ROUNDDOWN(I21*H21,2)</f>
        <v>0</v>
      </c>
      <c r="K21" s="50">
        <f t="shared" ref="K21:K26" si="5">INT(G21+J21)</f>
        <v>0</v>
      </c>
      <c r="L21" s="53">
        <f>SUM(I21:I26)</f>
        <v>75000</v>
      </c>
    </row>
    <row r="22" spans="1:12" ht="19.5" customHeight="1" x14ac:dyDescent="0.2">
      <c r="A22" s="61" t="s">
        <v>1</v>
      </c>
      <c r="B22" s="62" t="s">
        <v>37</v>
      </c>
      <c r="C22" s="63" t="s">
        <v>24</v>
      </c>
      <c r="D22" s="29"/>
      <c r="E22" s="64">
        <v>32</v>
      </c>
      <c r="F22" s="45">
        <f t="shared" ref="F22:F26" si="6">IF(C22="不使用",1,0.85)</f>
        <v>0.85</v>
      </c>
      <c r="G22" s="46">
        <f t="shared" ref="G22:G26" si="7">ROUNDDOWN(E22*D22*F22,2)</f>
        <v>0</v>
      </c>
      <c r="H22" s="30"/>
      <c r="I22" s="64">
        <v>13000</v>
      </c>
      <c r="J22" s="48">
        <f t="shared" si="4"/>
        <v>0</v>
      </c>
      <c r="K22" s="50">
        <f t="shared" si="5"/>
        <v>0</v>
      </c>
    </row>
    <row r="23" spans="1:12" ht="19.5" customHeight="1" x14ac:dyDescent="0.2">
      <c r="A23" s="61" t="s">
        <v>2</v>
      </c>
      <c r="B23" s="62" t="s">
        <v>37</v>
      </c>
      <c r="C23" s="63" t="s">
        <v>24</v>
      </c>
      <c r="D23" s="29"/>
      <c r="E23" s="64">
        <v>32</v>
      </c>
      <c r="F23" s="45">
        <f t="shared" si="6"/>
        <v>0.85</v>
      </c>
      <c r="G23" s="46">
        <f t="shared" si="7"/>
        <v>0</v>
      </c>
      <c r="H23" s="30"/>
      <c r="I23" s="64">
        <v>12000</v>
      </c>
      <c r="J23" s="48">
        <f t="shared" si="4"/>
        <v>0</v>
      </c>
      <c r="K23" s="50">
        <f t="shared" si="5"/>
        <v>0</v>
      </c>
    </row>
    <row r="24" spans="1:12" ht="19.5" customHeight="1" x14ac:dyDescent="0.2">
      <c r="A24" s="61" t="s">
        <v>3</v>
      </c>
      <c r="B24" s="62" t="s">
        <v>38</v>
      </c>
      <c r="C24" s="63" t="s">
        <v>24</v>
      </c>
      <c r="D24" s="29"/>
      <c r="E24" s="64">
        <v>32</v>
      </c>
      <c r="F24" s="45">
        <f t="shared" si="6"/>
        <v>0.85</v>
      </c>
      <c r="G24" s="46">
        <f t="shared" si="7"/>
        <v>0</v>
      </c>
      <c r="H24" s="30"/>
      <c r="I24" s="64">
        <v>13000</v>
      </c>
      <c r="J24" s="48">
        <f t="shared" si="4"/>
        <v>0</v>
      </c>
      <c r="K24" s="50">
        <f t="shared" si="5"/>
        <v>0</v>
      </c>
    </row>
    <row r="25" spans="1:12" ht="19.5" customHeight="1" x14ac:dyDescent="0.2">
      <c r="A25" s="61" t="s">
        <v>4</v>
      </c>
      <c r="B25" s="62" t="s">
        <v>38</v>
      </c>
      <c r="C25" s="63" t="s">
        <v>24</v>
      </c>
      <c r="D25" s="29"/>
      <c r="E25" s="64">
        <v>32</v>
      </c>
      <c r="F25" s="45">
        <f t="shared" si="6"/>
        <v>0.85</v>
      </c>
      <c r="G25" s="46">
        <f t="shared" si="7"/>
        <v>0</v>
      </c>
      <c r="H25" s="30"/>
      <c r="I25" s="64">
        <v>12000</v>
      </c>
      <c r="J25" s="48">
        <f t="shared" si="4"/>
        <v>0</v>
      </c>
      <c r="K25" s="50">
        <f t="shared" si="5"/>
        <v>0</v>
      </c>
    </row>
    <row r="26" spans="1:12" ht="19.5" customHeight="1" thickBot="1" x14ac:dyDescent="0.25">
      <c r="A26" s="61" t="s">
        <v>5</v>
      </c>
      <c r="B26" s="62" t="s">
        <v>38</v>
      </c>
      <c r="C26" s="63" t="s">
        <v>24</v>
      </c>
      <c r="D26" s="29"/>
      <c r="E26" s="64">
        <v>32</v>
      </c>
      <c r="F26" s="45">
        <f t="shared" si="6"/>
        <v>0.85</v>
      </c>
      <c r="G26" s="46">
        <f t="shared" si="7"/>
        <v>0</v>
      </c>
      <c r="H26" s="30"/>
      <c r="I26" s="64">
        <v>12000</v>
      </c>
      <c r="J26" s="48">
        <f t="shared" si="4"/>
        <v>0</v>
      </c>
      <c r="K26" s="50">
        <f t="shared" si="5"/>
        <v>0</v>
      </c>
    </row>
    <row r="27" spans="1:12" ht="20.25" customHeight="1" thickBot="1" x14ac:dyDescent="0.25">
      <c r="A27" s="36"/>
      <c r="B27" s="32"/>
      <c r="C27" s="20"/>
      <c r="D27" s="32"/>
      <c r="E27" s="32"/>
      <c r="F27" s="32"/>
      <c r="G27" s="32"/>
      <c r="H27" s="37"/>
      <c r="I27" s="32"/>
      <c r="J27" s="67" t="s">
        <v>50</v>
      </c>
      <c r="K27" s="54">
        <f>SUM(K21:K26)</f>
        <v>0</v>
      </c>
      <c r="L27" s="53">
        <f>SUM(L9:L21)</f>
        <v>153000</v>
      </c>
    </row>
    <row r="28" spans="1:12" ht="12.5" thickBot="1" x14ac:dyDescent="0.25">
      <c r="A28" s="44"/>
    </row>
    <row r="29" spans="1:12" ht="30" customHeight="1" thickTop="1" thickBot="1" x14ac:dyDescent="0.25">
      <c r="A29" s="71"/>
      <c r="B29" s="40"/>
      <c r="C29" s="20"/>
      <c r="D29" s="40"/>
      <c r="E29" s="40"/>
      <c r="F29" s="40"/>
      <c r="G29" s="40"/>
      <c r="H29" s="41"/>
      <c r="I29" s="40"/>
      <c r="J29" s="68" t="s">
        <v>56</v>
      </c>
      <c r="K29" s="55">
        <f>K15+K27</f>
        <v>0</v>
      </c>
    </row>
    <row r="30" spans="1:12" ht="11.25" customHeight="1" x14ac:dyDescent="0.2">
      <c r="A30" s="21"/>
      <c r="B30" s="21"/>
      <c r="C30" s="42"/>
      <c r="D30" s="21"/>
      <c r="E30" s="21"/>
      <c r="F30" s="21"/>
      <c r="G30" s="21"/>
      <c r="H30" s="21"/>
      <c r="I30" s="21"/>
      <c r="J30" s="15"/>
      <c r="K30" s="43"/>
    </row>
    <row r="31" spans="1:12" x14ac:dyDescent="0.2">
      <c r="A31" s="44"/>
    </row>
    <row r="32" spans="1:12" x14ac:dyDescent="0.2">
      <c r="A32" s="44"/>
    </row>
    <row r="33" spans="2:6" ht="9" customHeight="1" x14ac:dyDescent="0.2"/>
    <row r="34" spans="2:6" ht="28.5" customHeight="1" x14ac:dyDescent="0.2">
      <c r="B34" s="15"/>
      <c r="C34" s="77"/>
      <c r="D34" s="77"/>
      <c r="E34" s="78"/>
      <c r="F34" s="78"/>
    </row>
    <row r="35" spans="2:6" ht="24.75" customHeight="1" x14ac:dyDescent="0.2">
      <c r="B35" s="15"/>
      <c r="C35" s="73"/>
      <c r="D35" s="73"/>
      <c r="E35" s="74"/>
      <c r="F35" s="74"/>
    </row>
    <row r="36" spans="2:6" ht="24.75" customHeight="1" x14ac:dyDescent="0.2">
      <c r="B36" s="15"/>
      <c r="C36" s="73"/>
      <c r="D36" s="73"/>
      <c r="E36" s="74"/>
      <c r="F36" s="74"/>
    </row>
  </sheetData>
  <sheetProtection algorithmName="SHA-512" hashValue="8+t9EOoWUb59shU8E8zPZAo42TZ6XXOEBZ+moTajA6PEEyZUEaYbXCl9FxksT8I3NOM1G9Vjq930N+wE+Khdew==" saltValue="hdX6fSjlPnLAQtRI8W47SA==" spinCount="100000" sheet="1" objects="1" scenarios="1" selectLockedCells="1"/>
  <mergeCells count="12">
    <mergeCell ref="C36:D36"/>
    <mergeCell ref="E36:F36"/>
    <mergeCell ref="A18:B18"/>
    <mergeCell ref="C34:D34"/>
    <mergeCell ref="E34:F34"/>
    <mergeCell ref="C35:D35"/>
    <mergeCell ref="E35:F35"/>
    <mergeCell ref="A1:K1"/>
    <mergeCell ref="A2:K2"/>
    <mergeCell ref="A6:B6"/>
    <mergeCell ref="A15:D15"/>
    <mergeCell ref="A16:K16"/>
  </mergeCells>
  <phoneticPr fontId="2"/>
  <printOptions horizontalCentered="1"/>
  <pageMargins left="0.86614173228346458" right="0.86614173228346458" top="0.74803149606299213" bottom="0.74803149606299213" header="0.59055118110236227" footer="0.31496062992125984"/>
  <pageSetup paperSize="9" scale="83" orientation="landscape" r:id="rId1"/>
  <headerFooter>
    <oddHeader>&amp;R別添様式２</oddHeader>
    <oddFooter>&amp;C&amp;P/&amp;N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P36"/>
  <sheetViews>
    <sheetView showZeros="0" view="pageBreakPreview" zoomScaleNormal="100" zoomScaleSheetLayoutView="100" workbookViewId="0">
      <selection activeCell="L1" sqref="L1"/>
    </sheetView>
  </sheetViews>
  <sheetFormatPr defaultColWidth="9" defaultRowHeight="12" x14ac:dyDescent="0.2"/>
  <cols>
    <col min="1" max="1" width="6.26953125" style="14" customWidth="1"/>
    <col min="2" max="2" width="8.08984375" style="14" customWidth="1"/>
    <col min="3" max="3" width="9.90625" style="15" customWidth="1"/>
    <col min="4" max="4" width="13.90625" style="13" customWidth="1"/>
    <col min="5" max="6" width="8" style="13" bestFit="1" customWidth="1"/>
    <col min="7" max="7" width="13.90625" style="13" customWidth="1"/>
    <col min="8" max="11" width="15.36328125" style="13" customWidth="1"/>
    <col min="12" max="12" width="19.26953125" style="13" customWidth="1"/>
    <col min="13" max="16384" width="9" style="13"/>
  </cols>
  <sheetData>
    <row r="1" spans="1:16" ht="33.75" customHeight="1" x14ac:dyDescent="0.2">
      <c r="A1" s="79" t="s">
        <v>49</v>
      </c>
      <c r="B1" s="80"/>
      <c r="C1" s="80"/>
      <c r="D1" s="80"/>
      <c r="E1" s="80"/>
      <c r="F1" s="80"/>
      <c r="G1" s="80"/>
      <c r="H1" s="80"/>
      <c r="I1" s="80"/>
      <c r="J1" s="80"/>
      <c r="K1" s="80"/>
    </row>
    <row r="2" spans="1:16" ht="15" customHeight="1" x14ac:dyDescent="0.2">
      <c r="A2" s="81" t="s">
        <v>58</v>
      </c>
      <c r="B2" s="81"/>
      <c r="C2" s="81"/>
      <c r="D2" s="81"/>
      <c r="E2" s="81"/>
      <c r="F2" s="81"/>
      <c r="G2" s="81"/>
      <c r="H2" s="81"/>
      <c r="I2" s="81"/>
      <c r="J2" s="81"/>
      <c r="K2" s="81"/>
    </row>
    <row r="3" spans="1:16" ht="18" customHeight="1" x14ac:dyDescent="0.2">
      <c r="H3" s="56" t="s">
        <v>36</v>
      </c>
      <c r="I3" s="16"/>
      <c r="J3" s="16"/>
      <c r="K3" s="17"/>
    </row>
    <row r="4" spans="1:16" ht="12.75" customHeight="1" x14ac:dyDescent="0.2">
      <c r="H4" s="14"/>
      <c r="I4" s="18"/>
      <c r="J4" s="18"/>
      <c r="K4" s="19"/>
    </row>
    <row r="5" spans="1:16" ht="16.5" customHeight="1" x14ac:dyDescent="0.2">
      <c r="A5" s="57" t="str">
        <f>①石積埋立処分場!A5</f>
        <v>1-1．（令和7年度）</v>
      </c>
      <c r="B5" s="16"/>
      <c r="C5" s="17"/>
      <c r="D5" s="16"/>
      <c r="E5" s="16"/>
      <c r="F5" s="16"/>
      <c r="G5" s="16"/>
      <c r="H5" s="16"/>
      <c r="I5" s="16"/>
      <c r="J5" s="16"/>
      <c r="K5" s="16"/>
    </row>
    <row r="6" spans="1:16" s="21" customFormat="1" x14ac:dyDescent="0.2">
      <c r="A6" s="75" t="s">
        <v>30</v>
      </c>
      <c r="B6" s="76"/>
      <c r="C6" s="58" t="s">
        <v>39</v>
      </c>
      <c r="D6" s="59" t="s">
        <v>18</v>
      </c>
      <c r="E6" s="59" t="s">
        <v>16</v>
      </c>
      <c r="F6" s="59" t="s">
        <v>41</v>
      </c>
      <c r="G6" s="59" t="s">
        <v>22</v>
      </c>
      <c r="H6" s="59" t="s">
        <v>20</v>
      </c>
      <c r="I6" s="59" t="s">
        <v>19</v>
      </c>
      <c r="J6" s="59" t="s">
        <v>23</v>
      </c>
      <c r="K6" s="59" t="s">
        <v>21</v>
      </c>
      <c r="L6" s="20"/>
      <c r="M6" s="20"/>
      <c r="N6" s="20"/>
      <c r="O6" s="20"/>
      <c r="P6" s="20"/>
    </row>
    <row r="7" spans="1:16" ht="16.5" customHeight="1" x14ac:dyDescent="0.2">
      <c r="A7" s="22"/>
      <c r="B7" s="23"/>
      <c r="C7" s="24"/>
      <c r="D7" s="60" t="s">
        <v>15</v>
      </c>
      <c r="E7" s="60" t="s">
        <v>12</v>
      </c>
      <c r="F7" s="60" t="s">
        <v>40</v>
      </c>
      <c r="G7" s="60" t="s">
        <v>14</v>
      </c>
      <c r="H7" s="60" t="s">
        <v>42</v>
      </c>
      <c r="I7" s="60" t="s">
        <v>13</v>
      </c>
      <c r="J7" s="60" t="s">
        <v>14</v>
      </c>
      <c r="K7" s="60" t="s">
        <v>14</v>
      </c>
      <c r="L7" s="15"/>
      <c r="M7" s="15"/>
      <c r="N7" s="15"/>
      <c r="O7" s="15"/>
      <c r="P7" s="15"/>
    </row>
    <row r="8" spans="1:16" ht="16.5" customHeight="1" x14ac:dyDescent="0.2">
      <c r="A8" s="25"/>
      <c r="B8" s="26"/>
      <c r="C8" s="27"/>
      <c r="D8" s="60" t="s">
        <v>25</v>
      </c>
      <c r="E8" s="60" t="s">
        <v>26</v>
      </c>
      <c r="F8" s="60" t="s">
        <v>27</v>
      </c>
      <c r="G8" s="60" t="s">
        <v>43</v>
      </c>
      <c r="H8" s="60" t="s">
        <v>28</v>
      </c>
      <c r="I8" s="60" t="s">
        <v>29</v>
      </c>
      <c r="J8" s="60" t="s">
        <v>44</v>
      </c>
      <c r="K8" s="60" t="s">
        <v>45</v>
      </c>
      <c r="L8" s="28"/>
      <c r="M8" s="15"/>
      <c r="N8" s="15"/>
      <c r="O8" s="15"/>
      <c r="P8" s="15"/>
    </row>
    <row r="9" spans="1:16" ht="19.5" customHeight="1" x14ac:dyDescent="0.2">
      <c r="A9" s="61" t="s">
        <v>6</v>
      </c>
      <c r="B9" s="62" t="s">
        <v>37</v>
      </c>
      <c r="C9" s="63" t="s">
        <v>24</v>
      </c>
      <c r="D9" s="29"/>
      <c r="E9" s="64">
        <v>10</v>
      </c>
      <c r="F9" s="45">
        <f>IF(C9="不使用",1,1)</f>
        <v>1</v>
      </c>
      <c r="G9" s="46">
        <f t="shared" ref="G9:G13" si="0">ROUNDDOWN(D9*E9*F9,2)</f>
        <v>0</v>
      </c>
      <c r="H9" s="30"/>
      <c r="I9" s="64">
        <v>1600</v>
      </c>
      <c r="J9" s="48">
        <f t="shared" ref="J9:J14" si="1">ROUNDDOWN(I9*H9,2)</f>
        <v>0</v>
      </c>
      <c r="K9" s="50">
        <f t="shared" ref="K9:K14" si="2">INT(G9+J9)</f>
        <v>0</v>
      </c>
      <c r="L9" s="47">
        <f>SUM(I9:I14)</f>
        <v>9600</v>
      </c>
      <c r="M9" s="31"/>
      <c r="N9" s="31"/>
      <c r="O9" s="31"/>
      <c r="P9" s="31"/>
    </row>
    <row r="10" spans="1:16" ht="19.5" customHeight="1" x14ac:dyDescent="0.2">
      <c r="A10" s="61" t="s">
        <v>7</v>
      </c>
      <c r="B10" s="62" t="s">
        <v>37</v>
      </c>
      <c r="C10" s="63" t="s">
        <v>24</v>
      </c>
      <c r="D10" s="29"/>
      <c r="E10" s="64">
        <v>10</v>
      </c>
      <c r="F10" s="45">
        <f t="shared" ref="F10:F14" si="3">IF(C10="不使用",1,1)</f>
        <v>1</v>
      </c>
      <c r="G10" s="46">
        <f t="shared" si="0"/>
        <v>0</v>
      </c>
      <c r="H10" s="30"/>
      <c r="I10" s="64">
        <v>1600</v>
      </c>
      <c r="J10" s="48">
        <f t="shared" si="1"/>
        <v>0</v>
      </c>
      <c r="K10" s="50">
        <f t="shared" si="2"/>
        <v>0</v>
      </c>
      <c r="L10" s="31"/>
      <c r="M10" s="31"/>
      <c r="N10" s="31"/>
      <c r="O10" s="31"/>
      <c r="P10" s="31"/>
    </row>
    <row r="11" spans="1:16" ht="19.5" customHeight="1" x14ac:dyDescent="0.2">
      <c r="A11" s="61" t="s">
        <v>8</v>
      </c>
      <c r="B11" s="62" t="s">
        <v>37</v>
      </c>
      <c r="C11" s="63" t="s">
        <v>24</v>
      </c>
      <c r="D11" s="29"/>
      <c r="E11" s="64">
        <v>10</v>
      </c>
      <c r="F11" s="45">
        <f t="shared" si="3"/>
        <v>1</v>
      </c>
      <c r="G11" s="46">
        <f t="shared" si="0"/>
        <v>0</v>
      </c>
      <c r="H11" s="30"/>
      <c r="I11" s="64">
        <v>1600</v>
      </c>
      <c r="J11" s="48">
        <f t="shared" si="1"/>
        <v>0</v>
      </c>
      <c r="K11" s="50">
        <f t="shared" si="2"/>
        <v>0</v>
      </c>
      <c r="L11" s="31"/>
      <c r="M11" s="31"/>
      <c r="N11" s="31"/>
      <c r="O11" s="31"/>
      <c r="P11" s="31"/>
    </row>
    <row r="12" spans="1:16" ht="19.5" customHeight="1" x14ac:dyDescent="0.2">
      <c r="A12" s="61" t="s">
        <v>9</v>
      </c>
      <c r="B12" s="62" t="s">
        <v>37</v>
      </c>
      <c r="C12" s="63" t="s">
        <v>24</v>
      </c>
      <c r="D12" s="29"/>
      <c r="E12" s="64">
        <v>10</v>
      </c>
      <c r="F12" s="45">
        <f t="shared" si="3"/>
        <v>1</v>
      </c>
      <c r="G12" s="46">
        <f t="shared" si="0"/>
        <v>0</v>
      </c>
      <c r="H12" s="30"/>
      <c r="I12" s="64">
        <v>1600</v>
      </c>
      <c r="J12" s="48">
        <f t="shared" si="1"/>
        <v>0</v>
      </c>
      <c r="K12" s="50">
        <f t="shared" si="2"/>
        <v>0</v>
      </c>
      <c r="L12" s="31"/>
      <c r="M12" s="31"/>
      <c r="N12" s="31"/>
      <c r="O12" s="31"/>
      <c r="P12" s="31"/>
    </row>
    <row r="13" spans="1:16" ht="19.5" customHeight="1" x14ac:dyDescent="0.2">
      <c r="A13" s="61" t="s">
        <v>10</v>
      </c>
      <c r="B13" s="62" t="s">
        <v>37</v>
      </c>
      <c r="C13" s="63" t="s">
        <v>24</v>
      </c>
      <c r="D13" s="29"/>
      <c r="E13" s="64">
        <v>10</v>
      </c>
      <c r="F13" s="45">
        <f t="shared" si="3"/>
        <v>1</v>
      </c>
      <c r="G13" s="46">
        <f t="shared" si="0"/>
        <v>0</v>
      </c>
      <c r="H13" s="30"/>
      <c r="I13" s="64">
        <v>1600</v>
      </c>
      <c r="J13" s="48">
        <f t="shared" si="1"/>
        <v>0</v>
      </c>
      <c r="K13" s="50">
        <f t="shared" si="2"/>
        <v>0</v>
      </c>
      <c r="L13" s="31"/>
      <c r="M13" s="31"/>
      <c r="N13" s="31"/>
      <c r="O13" s="31"/>
      <c r="P13" s="31"/>
    </row>
    <row r="14" spans="1:16" ht="19.5" customHeight="1" thickBot="1" x14ac:dyDescent="0.25">
      <c r="A14" s="61" t="s">
        <v>11</v>
      </c>
      <c r="B14" s="62" t="s">
        <v>37</v>
      </c>
      <c r="C14" s="63" t="s">
        <v>24</v>
      </c>
      <c r="D14" s="29"/>
      <c r="E14" s="64">
        <v>10</v>
      </c>
      <c r="F14" s="45">
        <f t="shared" si="3"/>
        <v>1</v>
      </c>
      <c r="G14" s="46">
        <f>ROUNDDOWN(D14*E14*F14,2)</f>
        <v>0</v>
      </c>
      <c r="H14" s="30"/>
      <c r="I14" s="64">
        <v>1600</v>
      </c>
      <c r="J14" s="49">
        <f t="shared" si="1"/>
        <v>0</v>
      </c>
      <c r="K14" s="51">
        <f t="shared" si="2"/>
        <v>0</v>
      </c>
      <c r="L14" s="31"/>
      <c r="M14" s="31"/>
      <c r="N14" s="31"/>
      <c r="O14" s="31"/>
      <c r="P14" s="31"/>
    </row>
    <row r="15" spans="1:16" ht="19.5" customHeight="1" thickBot="1" x14ac:dyDescent="0.25">
      <c r="A15" s="82" t="s">
        <v>52</v>
      </c>
      <c r="B15" s="82"/>
      <c r="C15" s="82"/>
      <c r="D15" s="82"/>
      <c r="E15" s="32"/>
      <c r="F15" s="32"/>
      <c r="G15" s="32"/>
      <c r="H15" s="33"/>
      <c r="I15" s="65" t="s">
        <v>51</v>
      </c>
      <c r="J15" s="66" t="s">
        <v>31</v>
      </c>
      <c r="K15" s="52">
        <f>SUM(K9:K14)</f>
        <v>0</v>
      </c>
    </row>
    <row r="16" spans="1:16" ht="97.5" customHeight="1" x14ac:dyDescent="0.2">
      <c r="A16" s="83" t="s">
        <v>65</v>
      </c>
      <c r="B16" s="83"/>
      <c r="C16" s="83"/>
      <c r="D16" s="83"/>
      <c r="E16" s="83"/>
      <c r="F16" s="83"/>
      <c r="G16" s="83"/>
      <c r="H16" s="83"/>
      <c r="I16" s="83"/>
      <c r="J16" s="83"/>
      <c r="K16" s="83"/>
    </row>
    <row r="17" spans="1:12" ht="15.75" customHeight="1" x14ac:dyDescent="0.2">
      <c r="A17" s="57" t="str">
        <f>①石積埋立処分場!A17</f>
        <v>1-2．（令和8年度）</v>
      </c>
      <c r="B17" s="34"/>
      <c r="C17" s="35"/>
      <c r="D17" s="16"/>
      <c r="E17" s="16"/>
      <c r="F17" s="16"/>
      <c r="G17" s="16"/>
      <c r="H17" s="16"/>
      <c r="I17" s="16"/>
      <c r="J17" s="16"/>
      <c r="K17" s="16"/>
    </row>
    <row r="18" spans="1:12" s="21" customFormat="1" x14ac:dyDescent="0.2">
      <c r="A18" s="75" t="s">
        <v>30</v>
      </c>
      <c r="B18" s="76"/>
      <c r="C18" s="58" t="s">
        <v>39</v>
      </c>
      <c r="D18" s="59" t="s">
        <v>18</v>
      </c>
      <c r="E18" s="59" t="s">
        <v>16</v>
      </c>
      <c r="F18" s="59" t="s">
        <v>41</v>
      </c>
      <c r="G18" s="59" t="s">
        <v>22</v>
      </c>
      <c r="H18" s="59" t="s">
        <v>20</v>
      </c>
      <c r="I18" s="59" t="s">
        <v>19</v>
      </c>
      <c r="J18" s="59" t="s">
        <v>23</v>
      </c>
      <c r="K18" s="59" t="s">
        <v>21</v>
      </c>
    </row>
    <row r="19" spans="1:12" ht="16.5" customHeight="1" x14ac:dyDescent="0.2">
      <c r="A19" s="22"/>
      <c r="B19" s="23"/>
      <c r="C19" s="24"/>
      <c r="D19" s="60" t="s">
        <v>15</v>
      </c>
      <c r="E19" s="60" t="s">
        <v>12</v>
      </c>
      <c r="F19" s="60" t="s">
        <v>40</v>
      </c>
      <c r="G19" s="60" t="s">
        <v>14</v>
      </c>
      <c r="H19" s="60" t="s">
        <v>42</v>
      </c>
      <c r="I19" s="60" t="s">
        <v>13</v>
      </c>
      <c r="J19" s="60" t="s">
        <v>14</v>
      </c>
      <c r="K19" s="60" t="s">
        <v>14</v>
      </c>
    </row>
    <row r="20" spans="1:12" ht="16.5" customHeight="1" x14ac:dyDescent="0.2">
      <c r="A20" s="25"/>
      <c r="B20" s="26"/>
      <c r="C20" s="27"/>
      <c r="D20" s="60" t="s">
        <v>17</v>
      </c>
      <c r="E20" s="60" t="s">
        <v>32</v>
      </c>
      <c r="F20" s="60" t="s">
        <v>33</v>
      </c>
      <c r="G20" s="60" t="s">
        <v>46</v>
      </c>
      <c r="H20" s="60" t="s">
        <v>34</v>
      </c>
      <c r="I20" s="60" t="s">
        <v>35</v>
      </c>
      <c r="J20" s="60" t="s">
        <v>47</v>
      </c>
      <c r="K20" s="60" t="s">
        <v>48</v>
      </c>
    </row>
    <row r="21" spans="1:12" ht="19.5" customHeight="1" x14ac:dyDescent="0.2">
      <c r="A21" s="61" t="s">
        <v>0</v>
      </c>
      <c r="B21" s="62" t="s">
        <v>37</v>
      </c>
      <c r="C21" s="63" t="s">
        <v>24</v>
      </c>
      <c r="D21" s="29"/>
      <c r="E21" s="64">
        <v>10</v>
      </c>
      <c r="F21" s="45">
        <f>IF(C21="不使用",1,1)</f>
        <v>1</v>
      </c>
      <c r="G21" s="46">
        <f>ROUNDDOWN(E21*D21*F21,2)</f>
        <v>0</v>
      </c>
      <c r="H21" s="30"/>
      <c r="I21" s="64">
        <v>1600</v>
      </c>
      <c r="J21" s="48">
        <f t="shared" ref="J21:J26" si="4">ROUNDDOWN(I21*H21,2)</f>
        <v>0</v>
      </c>
      <c r="K21" s="50">
        <f t="shared" ref="K21:K26" si="5">INT(G21+J21)</f>
        <v>0</v>
      </c>
      <c r="L21" s="53">
        <f>SUM(I21:I26)</f>
        <v>10400</v>
      </c>
    </row>
    <row r="22" spans="1:12" ht="19.5" customHeight="1" x14ac:dyDescent="0.2">
      <c r="A22" s="61" t="s">
        <v>1</v>
      </c>
      <c r="B22" s="62" t="s">
        <v>37</v>
      </c>
      <c r="C22" s="63" t="s">
        <v>24</v>
      </c>
      <c r="D22" s="29"/>
      <c r="E22" s="64">
        <v>10</v>
      </c>
      <c r="F22" s="45">
        <f t="shared" ref="F22:F26" si="6">IF(C22="不使用",1,1)</f>
        <v>1</v>
      </c>
      <c r="G22" s="46">
        <f t="shared" ref="G22:G26" si="7">ROUNDDOWN(E22*D22*F22,2)</f>
        <v>0</v>
      </c>
      <c r="H22" s="30"/>
      <c r="I22" s="64">
        <v>1600</v>
      </c>
      <c r="J22" s="48">
        <f t="shared" si="4"/>
        <v>0</v>
      </c>
      <c r="K22" s="50">
        <f t="shared" si="5"/>
        <v>0</v>
      </c>
    </row>
    <row r="23" spans="1:12" ht="19.5" customHeight="1" x14ac:dyDescent="0.2">
      <c r="A23" s="61" t="s">
        <v>2</v>
      </c>
      <c r="B23" s="62" t="s">
        <v>37</v>
      </c>
      <c r="C23" s="63" t="s">
        <v>24</v>
      </c>
      <c r="D23" s="29"/>
      <c r="E23" s="64">
        <v>10</v>
      </c>
      <c r="F23" s="45">
        <f t="shared" si="6"/>
        <v>1</v>
      </c>
      <c r="G23" s="46">
        <f t="shared" si="7"/>
        <v>0</v>
      </c>
      <c r="H23" s="30"/>
      <c r="I23" s="64">
        <v>1600</v>
      </c>
      <c r="J23" s="48">
        <f t="shared" si="4"/>
        <v>0</v>
      </c>
      <c r="K23" s="50">
        <f t="shared" si="5"/>
        <v>0</v>
      </c>
    </row>
    <row r="24" spans="1:12" ht="19.5" customHeight="1" x14ac:dyDescent="0.2">
      <c r="A24" s="61" t="s">
        <v>3</v>
      </c>
      <c r="B24" s="62" t="s">
        <v>38</v>
      </c>
      <c r="C24" s="63" t="s">
        <v>24</v>
      </c>
      <c r="D24" s="29"/>
      <c r="E24" s="64">
        <v>10</v>
      </c>
      <c r="F24" s="45">
        <f t="shared" si="6"/>
        <v>1</v>
      </c>
      <c r="G24" s="46">
        <f t="shared" si="7"/>
        <v>0</v>
      </c>
      <c r="H24" s="30"/>
      <c r="I24" s="64">
        <v>2000</v>
      </c>
      <c r="J24" s="48">
        <f t="shared" si="4"/>
        <v>0</v>
      </c>
      <c r="K24" s="50">
        <f t="shared" si="5"/>
        <v>0</v>
      </c>
    </row>
    <row r="25" spans="1:12" ht="19.5" customHeight="1" x14ac:dyDescent="0.2">
      <c r="A25" s="61" t="s">
        <v>4</v>
      </c>
      <c r="B25" s="62" t="s">
        <v>38</v>
      </c>
      <c r="C25" s="63" t="s">
        <v>24</v>
      </c>
      <c r="D25" s="29"/>
      <c r="E25" s="64">
        <v>10</v>
      </c>
      <c r="F25" s="45">
        <f t="shared" si="6"/>
        <v>1</v>
      </c>
      <c r="G25" s="46">
        <f t="shared" si="7"/>
        <v>0</v>
      </c>
      <c r="H25" s="30"/>
      <c r="I25" s="64">
        <v>2000</v>
      </c>
      <c r="J25" s="48">
        <f t="shared" si="4"/>
        <v>0</v>
      </c>
      <c r="K25" s="50">
        <f t="shared" si="5"/>
        <v>0</v>
      </c>
    </row>
    <row r="26" spans="1:12" ht="19.5" customHeight="1" thickBot="1" x14ac:dyDescent="0.25">
      <c r="A26" s="61" t="s">
        <v>5</v>
      </c>
      <c r="B26" s="62" t="s">
        <v>38</v>
      </c>
      <c r="C26" s="63" t="s">
        <v>24</v>
      </c>
      <c r="D26" s="29"/>
      <c r="E26" s="64">
        <v>10</v>
      </c>
      <c r="F26" s="45">
        <f t="shared" si="6"/>
        <v>1</v>
      </c>
      <c r="G26" s="46">
        <f t="shared" si="7"/>
        <v>0</v>
      </c>
      <c r="H26" s="30"/>
      <c r="I26" s="64">
        <v>1600</v>
      </c>
      <c r="J26" s="48">
        <f t="shared" si="4"/>
        <v>0</v>
      </c>
      <c r="K26" s="50">
        <f t="shared" si="5"/>
        <v>0</v>
      </c>
    </row>
    <row r="27" spans="1:12" ht="20.25" customHeight="1" thickBot="1" x14ac:dyDescent="0.25">
      <c r="A27" s="36"/>
      <c r="B27" s="32"/>
      <c r="C27" s="20"/>
      <c r="D27" s="32"/>
      <c r="E27" s="32"/>
      <c r="F27" s="32"/>
      <c r="G27" s="32"/>
      <c r="H27" s="37"/>
      <c r="I27" s="32"/>
      <c r="J27" s="67" t="s">
        <v>50</v>
      </c>
      <c r="K27" s="54">
        <f>SUM(K21:K26)</f>
        <v>0</v>
      </c>
      <c r="L27" s="53">
        <f>SUM(L9:L21)</f>
        <v>20000</v>
      </c>
    </row>
    <row r="28" spans="1:12" ht="12.5" thickBot="1" x14ac:dyDescent="0.25">
      <c r="A28" s="44"/>
    </row>
    <row r="29" spans="1:12" ht="30" customHeight="1" thickTop="1" thickBot="1" x14ac:dyDescent="0.25">
      <c r="A29" s="71"/>
      <c r="B29" s="40"/>
      <c r="C29" s="20"/>
      <c r="D29" s="40"/>
      <c r="E29" s="40"/>
      <c r="F29" s="40"/>
      <c r="G29" s="40"/>
      <c r="H29" s="41"/>
      <c r="I29" s="40"/>
      <c r="J29" s="68" t="s">
        <v>56</v>
      </c>
      <c r="K29" s="55">
        <f>K15+K27</f>
        <v>0</v>
      </c>
    </row>
    <row r="30" spans="1:12" ht="11.25" customHeight="1" x14ac:dyDescent="0.2">
      <c r="A30" s="21"/>
      <c r="B30" s="21"/>
      <c r="C30" s="42"/>
      <c r="D30" s="21"/>
      <c r="E30" s="21"/>
      <c r="F30" s="21"/>
      <c r="G30" s="21"/>
      <c r="H30" s="21"/>
      <c r="I30" s="21"/>
      <c r="J30" s="15"/>
      <c r="K30" s="43"/>
    </row>
    <row r="31" spans="1:12" x14ac:dyDescent="0.2">
      <c r="A31" s="44"/>
    </row>
    <row r="32" spans="1:12" x14ac:dyDescent="0.2">
      <c r="A32" s="44"/>
    </row>
    <row r="33" spans="2:6" ht="9" customHeight="1" x14ac:dyDescent="0.2"/>
    <row r="34" spans="2:6" ht="28.5" customHeight="1" x14ac:dyDescent="0.2">
      <c r="B34" s="15"/>
      <c r="C34" s="77"/>
      <c r="D34" s="77"/>
      <c r="E34" s="78"/>
      <c r="F34" s="78"/>
    </row>
    <row r="35" spans="2:6" ht="24.75" customHeight="1" x14ac:dyDescent="0.2">
      <c r="B35" s="15"/>
      <c r="C35" s="73"/>
      <c r="D35" s="73"/>
      <c r="E35" s="74"/>
      <c r="F35" s="74"/>
    </row>
    <row r="36" spans="2:6" ht="24.75" customHeight="1" x14ac:dyDescent="0.2">
      <c r="B36" s="15"/>
      <c r="C36" s="73"/>
      <c r="D36" s="73"/>
      <c r="E36" s="74"/>
      <c r="F36" s="74"/>
    </row>
  </sheetData>
  <sheetProtection algorithmName="SHA-512" hashValue="UVfi44Z0lMkBObGsTSCF6DwDmy7RMbuGaXMjBiZZCEvdwW6Ky47b5k3ovH/YV10wFAyrGX6YnHn5LVayMitXzQ==" saltValue="t2pd8irxlG5D+pBigDQGkg==" spinCount="100000" sheet="1" objects="1" scenarios="1" selectLockedCells="1"/>
  <mergeCells count="12">
    <mergeCell ref="C36:D36"/>
    <mergeCell ref="E36:F36"/>
    <mergeCell ref="A18:B18"/>
    <mergeCell ref="C34:D34"/>
    <mergeCell ref="E34:F34"/>
    <mergeCell ref="C35:D35"/>
    <mergeCell ref="E35:F35"/>
    <mergeCell ref="A1:K1"/>
    <mergeCell ref="A2:K2"/>
    <mergeCell ref="A6:B6"/>
    <mergeCell ref="A15:D15"/>
    <mergeCell ref="A16:K16"/>
  </mergeCells>
  <phoneticPr fontId="2"/>
  <printOptions horizontalCentered="1"/>
  <pageMargins left="0.86614173228346458" right="0.86614173228346458" top="0.74803149606299213" bottom="0.74803149606299213" header="0.59055118110236227" footer="0.31496062992125984"/>
  <pageSetup paperSize="9" scale="83" orientation="landscape" r:id="rId1"/>
  <headerFooter>
    <oddHeader>&amp;R別添様式２</oddHeader>
    <oddFooter>&amp;C&amp;P/&amp;N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5</vt:i4>
      </vt:variant>
    </vt:vector>
  </HeadingPairs>
  <TitlesOfParts>
    <vt:vector size="10" baseType="lpstr">
      <vt:lpstr>総括表</vt:lpstr>
      <vt:lpstr>①石積埋立処分場</vt:lpstr>
      <vt:lpstr>②延寿埋立処分場</vt:lpstr>
      <vt:lpstr>③森郷埋立処分場跡地排水処理施設</vt:lpstr>
      <vt:lpstr>④堆肥化センター</vt:lpstr>
      <vt:lpstr>①石積埋立処分場!Print_Area</vt:lpstr>
      <vt:lpstr>②延寿埋立処分場!Print_Area</vt:lpstr>
      <vt:lpstr>③森郷埋立処分場跡地排水処理施設!Print_Area</vt:lpstr>
      <vt:lpstr>④堆肥化センター!Print_Area</vt:lpstr>
      <vt:lpstr>総括表!Print_Area</vt:lpstr>
    </vt:vector>
  </TitlesOfParts>
  <Company>仙台市</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仙台市</dc:creator>
  <cp:lastModifiedBy>村田　政人</cp:lastModifiedBy>
  <cp:lastPrinted>2025-05-20T02:17:36Z</cp:lastPrinted>
  <dcterms:created xsi:type="dcterms:W3CDTF">2014-11-10T05:34:32Z</dcterms:created>
  <dcterms:modified xsi:type="dcterms:W3CDTF">2025-05-21T23:28:13Z</dcterms:modified>
</cp:coreProperties>
</file>