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zaint213om\契約課\02_物品契約係\02 公告及び契約関係データ\R7年度公告(前年度末～2月早着)\251099_電力需給契約（中央卸売市場）\02_入札説明書\"/>
    </mc:Choice>
  </mc:AlternateContent>
  <xr:revisionPtr revIDLastSave="0" documentId="13_ncr:1_{720D823E-4589-4130-99EC-B53F160AE178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契約希望金額" sheetId="14" r:id="rId1"/>
    <sheet name="入札(中央卸売市場)" sheetId="13" r:id="rId2"/>
  </sheets>
  <definedNames>
    <definedName name="_xlnm.Print_Area" localSheetId="1">'入札(中央卸売市場)'!$A$1:$M$70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3" l="1"/>
  <c r="J38" i="13" s="1"/>
  <c r="E48" i="13"/>
  <c r="B51" i="13"/>
  <c r="B48" i="13"/>
  <c r="B46" i="13"/>
  <c r="L30" i="13"/>
  <c r="K63" i="13"/>
  <c r="K61" i="13"/>
  <c r="K59" i="13"/>
  <c r="K57" i="13"/>
  <c r="K54" i="13"/>
  <c r="K51" i="13"/>
  <c r="K48" i="13"/>
  <c r="K46" i="13"/>
  <c r="K44" i="13"/>
  <c r="K42" i="13"/>
  <c r="K32" i="13"/>
  <c r="J63" i="13"/>
  <c r="L63" i="13" s="1"/>
  <c r="J61" i="13"/>
  <c r="L61" i="13" s="1"/>
  <c r="J59" i="13"/>
  <c r="L59" i="13" s="1"/>
  <c r="J57" i="13"/>
  <c r="L57" i="13" s="1"/>
  <c r="J54" i="13"/>
  <c r="J51" i="13"/>
  <c r="J48" i="13"/>
  <c r="J46" i="13"/>
  <c r="J44" i="13"/>
  <c r="J42" i="13"/>
  <c r="J32" i="13"/>
  <c r="I63" i="13"/>
  <c r="I64" i="13"/>
  <c r="I62" i="13"/>
  <c r="I61" i="13"/>
  <c r="I60" i="13"/>
  <c r="I59" i="13"/>
  <c r="I57" i="13"/>
  <c r="G64" i="13"/>
  <c r="G63" i="13"/>
  <c r="G62" i="13"/>
  <c r="G61" i="13"/>
  <c r="G60" i="13"/>
  <c r="G59" i="13"/>
  <c r="G58" i="13"/>
  <c r="I58" i="13" s="1"/>
  <c r="G57" i="13"/>
  <c r="G55" i="13"/>
  <c r="G54" i="13"/>
  <c r="G52" i="13"/>
  <c r="G51" i="13"/>
  <c r="G56" i="13"/>
  <c r="G53" i="13"/>
  <c r="G50" i="13"/>
  <c r="G47" i="13"/>
  <c r="G46" i="13"/>
  <c r="G45" i="13"/>
  <c r="G44" i="13"/>
  <c r="G43" i="13"/>
  <c r="G42" i="13"/>
  <c r="G33" i="13"/>
  <c r="G32" i="13"/>
  <c r="E30" i="13" l="1"/>
  <c r="B63" i="13"/>
  <c r="E63" i="13" s="1"/>
  <c r="M63" i="13" s="1"/>
  <c r="B61" i="13"/>
  <c r="E61" i="13" s="1"/>
  <c r="M61" i="13" s="1"/>
  <c r="B59" i="13"/>
  <c r="E59" i="13" s="1"/>
  <c r="M59" i="13" s="1"/>
  <c r="B57" i="13"/>
  <c r="E57" i="13" s="1"/>
  <c r="M57" i="13" s="1"/>
  <c r="B54" i="13"/>
  <c r="E54" i="13" s="1"/>
  <c r="B44" i="13"/>
  <c r="B32" i="13"/>
  <c r="B42" i="13"/>
  <c r="L46" i="13" l="1"/>
  <c r="L44" i="13"/>
  <c r="L42" i="13"/>
  <c r="I43" i="13"/>
  <c r="I42" i="13"/>
  <c r="E46" i="13"/>
  <c r="E51" i="13" l="1"/>
  <c r="I56" i="13"/>
  <c r="I55" i="13"/>
  <c r="I54" i="13"/>
  <c r="I53" i="13"/>
  <c r="I52" i="13"/>
  <c r="I51" i="13"/>
  <c r="I50" i="13"/>
  <c r="I49" i="13"/>
  <c r="I48" i="13"/>
  <c r="I47" i="13"/>
  <c r="I46" i="13"/>
  <c r="I45" i="13"/>
  <c r="I44" i="13"/>
  <c r="E44" i="13"/>
  <c r="I33" i="13"/>
  <c r="I32" i="13"/>
  <c r="I31" i="13"/>
  <c r="I30" i="13"/>
  <c r="M30" i="13" s="1"/>
  <c r="M46" i="13" l="1"/>
  <c r="M44" i="13"/>
  <c r="E42" i="13"/>
  <c r="M42" i="13" s="1"/>
  <c r="L51" i="13" l="1"/>
  <c r="M51" i="13" s="1"/>
  <c r="L48" i="13"/>
  <c r="M48" i="13" s="1"/>
  <c r="L32" i="13"/>
  <c r="L54" i="13"/>
  <c r="M54" i="13" s="1"/>
  <c r="M69" i="13" l="1"/>
  <c r="B22" i="14" s="1"/>
  <c r="E32" i="13"/>
  <c r="M32" i="13" l="1"/>
  <c r="M34" i="13" s="1"/>
  <c r="B21" i="14" l="1"/>
  <c r="B23" i="14" s="1"/>
  <c r="M70" i="13"/>
  <c r="C7" i="14" s="1"/>
  <c r="C8" i="14" s="1"/>
</calcChain>
</file>

<file path=xl/sharedStrings.xml><?xml version="1.0" encoding="utf-8"?>
<sst xmlns="http://schemas.openxmlformats.org/spreadsheetml/2006/main" count="128" uniqueCount="66">
  <si>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</si>
  <si>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</si>
  <si>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</si>
  <si>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</si>
  <si>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</si>
  <si>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</si>
  <si>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</si>
  <si>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</si>
  <si>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</si>
  <si>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</si>
  <si>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</si>
  <si>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</si>
  <si>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契約電力
(kW)</t>
    <rPh sb="0" eb="2">
      <t>ケイヤク</t>
    </rPh>
    <rPh sb="2" eb="4">
      <t>デンリョク</t>
    </rPh>
    <phoneticPr fontId="3"/>
  </si>
  <si>
    <t>A</t>
    <phoneticPr fontId="3"/>
  </si>
  <si>
    <t>B</t>
    <phoneticPr fontId="3"/>
  </si>
  <si>
    <t>C</t>
    <phoneticPr fontId="3"/>
  </si>
  <si>
    <t>件　名：</t>
    <rPh sb="0" eb="1">
      <t>ケン</t>
    </rPh>
    <rPh sb="2" eb="3">
      <t>メイ</t>
    </rPh>
    <phoneticPr fontId="3"/>
  </si>
  <si>
    <t>その他季</t>
    <rPh sb="2" eb="3">
      <t>タ</t>
    </rPh>
    <rPh sb="3" eb="4">
      <t>キ</t>
    </rPh>
    <phoneticPr fontId="3"/>
  </si>
  <si>
    <t>夜間</t>
    <rPh sb="0" eb="2">
      <t>ヤカン</t>
    </rPh>
    <phoneticPr fontId="3"/>
  </si>
  <si>
    <t>夏季</t>
    <rPh sb="0" eb="1">
      <t>ナツ</t>
    </rPh>
    <phoneticPr fontId="3"/>
  </si>
  <si>
    <t>E</t>
    <phoneticPr fontId="3"/>
  </si>
  <si>
    <t>F</t>
    <phoneticPr fontId="3"/>
  </si>
  <si>
    <t>電力量料金
(円)</t>
    <rPh sb="0" eb="2">
      <t>デンリョク</t>
    </rPh>
    <rPh sb="2" eb="3">
      <t>リョウ</t>
    </rPh>
    <rPh sb="3" eb="5">
      <t>リョウキン</t>
    </rPh>
    <rPh sb="7" eb="8">
      <t>エン</t>
    </rPh>
    <phoneticPr fontId="3"/>
  </si>
  <si>
    <t>基本料金単価
(円/kW)</t>
    <rPh sb="0" eb="2">
      <t>キホン</t>
    </rPh>
    <rPh sb="2" eb="4">
      <t>リョウキン</t>
    </rPh>
    <rPh sb="4" eb="6">
      <t>タンカ</t>
    </rPh>
    <phoneticPr fontId="3"/>
  </si>
  <si>
    <t>電力量料金単価
(円/kWh)</t>
    <rPh sb="0" eb="2">
      <t>デンリョク</t>
    </rPh>
    <rPh sb="2" eb="3">
      <t>リョウ</t>
    </rPh>
    <rPh sb="3" eb="5">
      <t>リョウキン</t>
    </rPh>
    <rPh sb="5" eb="7">
      <t>タンカ</t>
    </rPh>
    <phoneticPr fontId="3"/>
  </si>
  <si>
    <t>力率割引係数</t>
    <rPh sb="0" eb="2">
      <t>リキリツ</t>
    </rPh>
    <rPh sb="2" eb="4">
      <t>ワリビキ</t>
    </rPh>
    <rPh sb="4" eb="6">
      <t>ケイスウ</t>
    </rPh>
    <phoneticPr fontId="3"/>
  </si>
  <si>
    <t>基本料金
(円)</t>
    <rPh sb="0" eb="2">
      <t>キホン</t>
    </rPh>
    <rPh sb="2" eb="4">
      <t>リョウキン</t>
    </rPh>
    <phoneticPr fontId="3"/>
  </si>
  <si>
    <t>予定使用電力量
(kWh)</t>
    <rPh sb="0" eb="2">
      <t>ヨテイ</t>
    </rPh>
    <rPh sb="2" eb="4">
      <t>シヨウ</t>
    </rPh>
    <rPh sb="4" eb="6">
      <t>デンリョク</t>
    </rPh>
    <rPh sb="6" eb="7">
      <t>リョウ</t>
    </rPh>
    <phoneticPr fontId="3"/>
  </si>
  <si>
    <t>電気料金合計
(円)</t>
    <rPh sb="0" eb="2">
      <t>デンキ</t>
    </rPh>
    <rPh sb="2" eb="4">
      <t>リョウキン</t>
    </rPh>
    <rPh sb="4" eb="6">
      <t>ゴウケイ</t>
    </rPh>
    <rPh sb="8" eb="9">
      <t>エン</t>
    </rPh>
    <phoneticPr fontId="3"/>
  </si>
  <si>
    <t>月</t>
    <rPh sb="0" eb="1">
      <t>ツキ</t>
    </rPh>
    <phoneticPr fontId="3"/>
  </si>
  <si>
    <t>単価区分</t>
    <rPh sb="0" eb="2">
      <t>タンカ</t>
    </rPh>
    <rPh sb="2" eb="4">
      <t>クブン</t>
    </rPh>
    <phoneticPr fontId="3"/>
  </si>
  <si>
    <t>ピーク時間</t>
    <rPh sb="3" eb="5">
      <t>ジカン</t>
    </rPh>
    <phoneticPr fontId="3"/>
  </si>
  <si>
    <t>商号または名称</t>
    <rPh sb="0" eb="2">
      <t>ショウゴウ</t>
    </rPh>
    <rPh sb="5" eb="7">
      <t>メイショウ</t>
    </rPh>
    <phoneticPr fontId="3"/>
  </si>
  <si>
    <t>仙台市中央卸売市場電力需給</t>
    <rPh sb="0" eb="3">
      <t>センダイシ</t>
    </rPh>
    <rPh sb="3" eb="9">
      <t>チュウオウオロシウリシジョウ</t>
    </rPh>
    <rPh sb="9" eb="11">
      <t>デンリョク</t>
    </rPh>
    <rPh sb="11" eb="13">
      <t>ジュキュウ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</si>
  <si>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</si>
  <si>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電気料金合計(円)</t>
    <rPh sb="0" eb="2">
      <t>デンキ</t>
    </rPh>
    <rPh sb="2" eb="4">
      <t>リョウキン</t>
    </rPh>
    <rPh sb="4" eb="6">
      <t>ゴウケイ</t>
    </rPh>
    <rPh sb="7" eb="8">
      <t>エン</t>
    </rPh>
    <phoneticPr fontId="3"/>
  </si>
  <si>
    <t>契約希望金額</t>
    <phoneticPr fontId="3"/>
  </si>
  <si>
    <t>・この入札金額積算内訳書は、入札書と併せて封筒に入れること。</t>
  </si>
  <si>
    <t>計</t>
    <rPh sb="0" eb="1">
      <t>ケイ</t>
    </rPh>
    <phoneticPr fontId="3"/>
  </si>
  <si>
    <t>件名：仙台市中央卸売市場電力需給</t>
    <rPh sb="0" eb="2">
      <t>ケンメイ</t>
    </rPh>
    <rPh sb="3" eb="6">
      <t>センダイシ</t>
    </rPh>
    <rPh sb="6" eb="12">
      <t>チュウオウオロシウリシジョウ</t>
    </rPh>
    <rPh sb="12" eb="14">
      <t>デンリョク</t>
    </rPh>
    <rPh sb="14" eb="16">
      <t>ジュキュウ</t>
    </rPh>
    <phoneticPr fontId="3"/>
  </si>
  <si>
    <t>仙台市中央卸売市場</t>
    <rPh sb="0" eb="3">
      <t>センダイシ</t>
    </rPh>
    <phoneticPr fontId="3"/>
  </si>
  <si>
    <t>I</t>
    <phoneticPr fontId="3"/>
  </si>
  <si>
    <t>D = A × B × C</t>
    <phoneticPr fontId="3"/>
  </si>
  <si>
    <t>G =  E × F</t>
    <phoneticPr fontId="3"/>
  </si>
  <si>
    <t>J = H × I</t>
    <phoneticPr fontId="3"/>
  </si>
  <si>
    <t>予備線基本料金単価
(円/kW)</t>
    <rPh sb="0" eb="2">
      <t>ヨビ</t>
    </rPh>
    <rPh sb="2" eb="3">
      <t>セン</t>
    </rPh>
    <rPh sb="3" eb="5">
      <t>キホン</t>
    </rPh>
    <rPh sb="5" eb="7">
      <t>リョウキン</t>
    </rPh>
    <rPh sb="7" eb="9">
      <t>タンカ</t>
    </rPh>
    <phoneticPr fontId="3"/>
  </si>
  <si>
    <t>予備電力
(kW)</t>
    <rPh sb="0" eb="2">
      <t>ヨビ</t>
    </rPh>
    <rPh sb="2" eb="4">
      <t>デンリョク</t>
    </rPh>
    <phoneticPr fontId="3"/>
  </si>
  <si>
    <t>予備線基本料金
(円)</t>
    <rPh sb="0" eb="2">
      <t>ヨビ</t>
    </rPh>
    <rPh sb="2" eb="3">
      <t>セン</t>
    </rPh>
    <rPh sb="3" eb="5">
      <t>キホン</t>
    </rPh>
    <rPh sb="5" eb="7">
      <t>リョウキン</t>
    </rPh>
    <rPh sb="9" eb="10">
      <t>エン</t>
    </rPh>
    <phoneticPr fontId="3"/>
  </si>
  <si>
    <t>H</t>
    <phoneticPr fontId="3"/>
  </si>
  <si>
    <t>・契約希望金額（１２ヶ月合計）欄は、入札書の入札金額と一致すること。</t>
    <phoneticPr fontId="3"/>
  </si>
  <si>
    <t>契約希望金額（Ⅰ+Ⅱ）</t>
    <phoneticPr fontId="3"/>
  </si>
  <si>
    <t>仙台市中央卸売市場（12ヶ月合計）
(Ⅰ＋Ⅱ）</t>
    <rPh sb="0" eb="3">
      <t>センダイシ</t>
    </rPh>
    <rPh sb="13" eb="14">
      <t>ゲツ</t>
    </rPh>
    <rPh sb="14" eb="16">
      <t>ゴウケイ</t>
    </rPh>
    <phoneticPr fontId="3"/>
  </si>
  <si>
    <t>令和７年度積算書用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3"/>
  </si>
  <si>
    <t>令和７年度
支出予定金額</t>
    <rPh sb="0" eb="2">
      <t>レイワ</t>
    </rPh>
    <rPh sb="3" eb="5">
      <t>ネンド</t>
    </rPh>
    <rPh sb="5" eb="7">
      <t>ヘイネンド</t>
    </rPh>
    <rPh sb="6" eb="8">
      <t>シシュツ</t>
    </rPh>
    <rPh sb="8" eb="10">
      <t>ヨテイ</t>
    </rPh>
    <rPh sb="10" eb="12">
      <t>キンガク</t>
    </rPh>
    <phoneticPr fontId="3"/>
  </si>
  <si>
    <t>Ⅰ　令和７年度合計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</si>
  <si>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Ⅱ　令和８年度合計</t>
    <rPh sb="2" eb="3">
      <t>レイ</t>
    </rPh>
    <rPh sb="3" eb="4">
      <t>ワ</t>
    </rPh>
    <rPh sb="5" eb="6">
      <t>ネン</t>
    </rPh>
    <rPh sb="6" eb="7">
      <t>ド</t>
    </rPh>
    <rPh sb="7" eb="9">
      <t>ゴウケイ</t>
    </rPh>
    <phoneticPr fontId="3"/>
  </si>
  <si>
    <t>令和８年度
支出予定金額</t>
    <rPh sb="0" eb="2">
      <t>レイワ</t>
    </rPh>
    <rPh sb="3" eb="5">
      <t>ネンド</t>
    </rPh>
    <rPh sb="5" eb="7">
      <t>ヘイネンド</t>
    </rPh>
    <rPh sb="6" eb="8">
      <t>シシュツ</t>
    </rPh>
    <rPh sb="8" eb="10">
      <t>ヨテイ</t>
    </rPh>
    <rPh sb="10" eb="12">
      <t>キンガク</t>
    </rPh>
    <phoneticPr fontId="3"/>
  </si>
  <si>
    <t>令和８年度積算書用</t>
    <rPh sb="0" eb="1">
      <t>レイ</t>
    </rPh>
    <rPh sb="1" eb="2">
      <t>ワ</t>
    </rPh>
    <rPh sb="3" eb="5">
      <t>ネンド</t>
    </rPh>
    <rPh sb="5" eb="7">
      <t>セキサン</t>
    </rPh>
    <rPh sb="7" eb="8">
      <t>ショ</t>
    </rPh>
    <rPh sb="8" eb="9">
      <t>ヨウ</t>
    </rPh>
    <phoneticPr fontId="3"/>
  </si>
  <si>
    <t>入札金額積算内訳書　( 1 / ４ )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3"/>
  </si>
  <si>
    <t>入　札　金　額　積　算　内　訳　書　( 3 / ４)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</si>
  <si>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入　札　金　額　積　算　内　訳　書　( 4 / 4 )</t>
    <rPh sb="0" eb="1">
      <t>イ</t>
    </rPh>
    <rPh sb="2" eb="3">
      <t>サツ</t>
    </rPh>
    <rPh sb="4" eb="5">
      <t>カネ</t>
    </rPh>
    <rPh sb="6" eb="7">
      <t>ガク</t>
    </rPh>
    <rPh sb="8" eb="9">
      <t>セキ</t>
    </rPh>
    <rPh sb="10" eb="11">
      <t>サン</t>
    </rPh>
    <rPh sb="12" eb="13">
      <t>ナイ</t>
    </rPh>
    <rPh sb="14" eb="15">
      <t>ヤク</t>
    </rPh>
    <rPh sb="16" eb="17">
      <t>ショ</t>
    </rPh>
    <phoneticPr fontId="3"/>
  </si>
  <si>
    <t>【参考】年度別支出予定金額(円)　　</t>
    <rPh sb="1" eb="3">
      <t>サンコウ</t>
    </rPh>
    <rPh sb="4" eb="6">
      <t>ネンド</t>
    </rPh>
    <rPh sb="6" eb="7">
      <t>ベツ</t>
    </rPh>
    <rPh sb="7" eb="9">
      <t>シシュツ</t>
    </rPh>
    <rPh sb="9" eb="11">
      <t>ヨテイ</t>
    </rPh>
    <rPh sb="11" eb="13">
      <t>キンガク</t>
    </rPh>
    <rPh sb="14" eb="15">
      <t>エン</t>
    </rPh>
    <phoneticPr fontId="3"/>
  </si>
  <si>
    <t>入札金額積算内訳書　( ２/ ４ )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3"/>
  </si>
  <si>
    <t>L = D + G + J</t>
    <phoneticPr fontId="3"/>
  </si>
  <si>
    <t>・この入札金額積算内訳書は4ページあるので、すべて提出すること。</t>
    <phoneticPr fontId="3"/>
  </si>
  <si>
    <t>【留意事項】（全期間共通）
(1) 金額は，全期間を通じて消費税及び地方消費税（合計税率10%）相当額を含む金額を記入すること。
(2) 基本料金単価（A・H欄）は，それぞれ同一料金とすること。
(3) 電力量料金単価（E欄）は，ピーク時間，夏季，その他季，夜間の各区分ごとに，それぞれ同一料金とすること。
(4) 各月の電気料金合計（L欄）は，小数点以下を切り捨てた金額を記入すること。
(5) 契約希望金額（令和7年度～令和8年度の合計）欄は，入札書の入札金額と一致すること。
(6) この入札金額積算内訳書は，入札書と併せて封筒に入れること。</t>
    <rPh sb="7" eb="10">
      <t>ゼンキカン</t>
    </rPh>
    <rPh sb="10" eb="12">
      <t>キョウツウ</t>
    </rPh>
    <rPh sb="118" eb="120">
      <t>ジカン</t>
    </rPh>
    <rPh sb="121" eb="123">
      <t>カキ</t>
    </rPh>
    <rPh sb="126" eb="127">
      <t>タ</t>
    </rPh>
    <rPh sb="132" eb="135">
      <t>カククブン</t>
    </rPh>
    <rPh sb="206" eb="207">
      <t>レイ</t>
    </rPh>
    <rPh sb="207" eb="208">
      <t>ワ</t>
    </rPh>
    <rPh sb="209" eb="210">
      <t>ネン</t>
    </rPh>
    <rPh sb="210" eb="211">
      <t>ド</t>
    </rPh>
    <rPh sb="212" eb="213">
      <t>レイ</t>
    </rPh>
    <rPh sb="213" eb="214">
      <t>ワ</t>
    </rPh>
    <rPh sb="215" eb="216">
      <t>ネン</t>
    </rPh>
    <rPh sb="216" eb="217">
      <t>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</si>
</sst>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 "/>
  </numFmts>
  <fonts count="1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HGPｺﾞｼｯｸM"/>
      <family val="3"/>
      <charset val="128"/>
    </font>
    <font>
      <b/>
      <sz val="20"/>
      <color theme="1"/>
      <name val="HGPｺﾞｼｯｸM"/>
      <family val="3"/>
      <charset val="128"/>
    </font>
    <font>
      <sz val="12"/>
      <color theme="1"/>
      <name val="HGPｺﾞｼｯｸM"/>
      <family val="3"/>
      <charset val="128"/>
    </font>
    <font>
      <i/>
      <sz val="11"/>
      <color rgb="FFFF0000"/>
      <name val="HGPｺﾞｼｯｸM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i/>
      <sz val="11"/>
      <color theme="1"/>
      <name val="HGPｺﾞｼｯｸM"/>
      <family val="3"/>
      <charset val="128"/>
    </font>
    <font>
      <sz val="11"/>
      <name val="HGPｺﾞｼｯｸM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theme="0" tint="-0.1499679555650502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gray125">
        <bgColor theme="0" tint="-0.14993743705557422"/>
      </patternFill>
    </fill>
    <fill>
      <patternFill patternType="gray125">
        <bgColor theme="0" tint="-0.14990691854609822"/>
      </patternFill>
    </fill>
    <fill>
      <patternFill patternType="gray125">
        <bgColor theme="0" tint="-0.14999847407452621"/>
      </patternFill>
    </fill>
    <fill>
      <patternFill patternType="solid">
        <fgColor indexed="65"/>
        <bgColor indexed="64"/>
      </patternFill>
    </fill>
    <fill>
      <patternFill patternType="solid">
        <fgColor theme="9" tint="0.59999389629810485"/>
        <bgColor indexed="64"/>
      </patternFill>
    </fill>
  </fills>
  <borders count="86">
    <border>
      <left/>
      <right/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dotted">
        <color auto="1"/>
      </right>
      <top/>
      <bottom/>
      <diagonal/>
    </border>
    <border>
      <left style="hair">
        <color auto="1"/>
      </left>
      <right style="dotted">
        <color auto="1"/>
      </right>
      <top/>
      <bottom style="thin">
        <color auto="1"/>
      </bottom>
      <diagonal/>
    </border>
    <border>
      <left style="dotted">
        <color auto="1"/>
      </left>
      <right style="thin">
        <color auto="1"/>
      </right>
      <top/>
      <bottom/>
      <diagonal/>
    </border>
    <border>
      <left style="dotted">
        <color auto="1"/>
      </left>
      <right style="thin">
        <color auto="1"/>
      </right>
      <top/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 style="dotted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 style="dotted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dotted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/>
      <top style="dotted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hair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thin">
        <color auto="1"/>
      </left>
      <right style="hair">
        <color auto="1"/>
      </right>
      <top/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dotted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hair">
        <color auto="1"/>
      </left>
      <right/>
      <top style="thin">
        <color auto="1"/>
      </top>
      <bottom style="dotted">
        <color auto="1"/>
      </bottom>
      <diagonal/>
    </border>
    <border>
      <left style="hair">
        <color auto="1"/>
      </left>
      <right/>
      <top style="dotted">
        <color auto="1"/>
      </top>
      <bottom style="dotted">
        <color auto="1"/>
      </bottom>
      <diagonal/>
    </border>
    <border>
      <left style="hair">
        <color auto="1"/>
      </left>
      <right/>
      <top style="dotted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dotted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hair">
        <color auto="1"/>
      </right>
      <top style="dotted">
        <color auto="1"/>
      </top>
      <bottom style="thin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thin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tted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3">
    <xf numFmtId="0" fontId="0" fillId="0" borderId="0" xfId="0">
      <alignment vertical="center"/>
    </xf>
    <xf numFmtId="40" fontId="7" fillId="0" borderId="23" xfId="1" applyNumberFormat="1" applyFont="1" applyBorder="1" applyProtection="1">
      <alignment vertical="center"/>
    </xf>
    <xf numFmtId="40" fontId="7" fillId="0" borderId="33" xfId="1" applyNumberFormat="1" applyFont="1" applyBorder="1" applyProtection="1">
      <alignment vertical="center"/>
    </xf>
    <xf numFmtId="40" fontId="7" fillId="0" borderId="45" xfId="1" applyNumberFormat="1" applyFont="1" applyBorder="1" applyProtection="1">
      <alignment vertical="center"/>
    </xf>
    <xf numFmtId="40" fontId="7" fillId="0" borderId="61" xfId="1" applyNumberFormat="1" applyFont="1" applyBorder="1" applyProtection="1">
      <alignment vertical="center"/>
    </xf>
    <xf numFmtId="40" fontId="7" fillId="0" borderId="54" xfId="1" applyNumberFormat="1" applyFont="1" applyBorder="1" applyAlignment="1" applyProtection="1">
      <alignment vertical="center"/>
    </xf>
    <xf numFmtId="40" fontId="7" fillId="0" borderId="67" xfId="1" applyNumberFormat="1" applyFont="1" applyBorder="1" applyProtection="1">
      <alignment vertical="center"/>
    </xf>
    <xf numFmtId="40" fontId="7" fillId="0" borderId="47" xfId="1" applyNumberFormat="1" applyFont="1" applyBorder="1" applyAlignment="1" applyProtection="1">
      <alignment vertical="center"/>
    </xf>
    <xf numFmtId="40" fontId="7" fillId="0" borderId="52" xfId="1" applyNumberFormat="1" applyFont="1" applyBorder="1" applyAlignment="1" applyProtection="1">
      <alignment vertical="center"/>
    </xf>
    <xf numFmtId="38" fontId="7" fillId="0" borderId="30" xfId="1" applyFont="1" applyFill="1" applyBorder="1" applyAlignment="1" applyProtection="1">
      <alignment vertical="center"/>
    </xf>
    <xf numFmtId="40" fontId="7" fillId="0" borderId="18" xfId="1" applyNumberFormat="1" applyFont="1" applyBorder="1" applyProtection="1">
      <alignment vertical="center"/>
    </xf>
    <xf numFmtId="40" fontId="7" fillId="0" borderId="24" xfId="1" applyNumberFormat="1" applyFont="1" applyBorder="1" applyProtection="1">
      <alignment vertical="center"/>
    </xf>
    <xf numFmtId="40" fontId="7" fillId="0" borderId="40" xfId="1" applyNumberFormat="1" applyFont="1" applyBorder="1" applyAlignment="1" applyProtection="1">
      <alignment vertical="center"/>
    </xf>
    <xf numFmtId="40" fontId="7" fillId="0" borderId="4" xfId="1" applyNumberFormat="1" applyFont="1" applyBorder="1" applyAlignment="1" applyProtection="1">
      <alignment vertical="center"/>
    </xf>
    <xf numFmtId="40" fontId="7" fillId="0" borderId="16" xfId="1" applyNumberFormat="1" applyFont="1" applyBorder="1" applyAlignment="1" applyProtection="1">
      <alignment vertical="center"/>
    </xf>
    <xf numFmtId="40" fontId="7" fillId="0" borderId="47" xfId="1" applyNumberFormat="1" applyFont="1" applyBorder="1" applyAlignment="1" applyProtection="1">
      <alignment horizontal="right" vertical="center"/>
    </xf>
    <xf numFmtId="38" fontId="13" fillId="2" borderId="9" xfId="1" applyFont="1" applyFill="1" applyBorder="1" applyProtection="1">
      <alignment vertical="center"/>
    </xf>
    <xf numFmtId="38" fontId="13" fillId="2" borderId="80" xfId="1" applyFont="1" applyFill="1" applyBorder="1" applyProtection="1">
      <alignment vertical="center"/>
    </xf>
    <xf numFmtId="38" fontId="13" fillId="2" borderId="32" xfId="1" applyFont="1" applyFill="1" applyBorder="1" applyProtection="1">
      <alignment vertical="center"/>
    </xf>
    <xf numFmtId="38" fontId="13" fillId="2" borderId="44" xfId="1" applyFont="1" applyFill="1" applyBorder="1" applyProtection="1">
      <alignment vertical="center"/>
    </xf>
    <xf numFmtId="38" fontId="13" fillId="2" borderId="60" xfId="1" applyFont="1" applyFill="1" applyBorder="1" applyProtection="1">
      <alignment vertical="center"/>
    </xf>
    <xf numFmtId="38" fontId="13" fillId="2" borderId="81" xfId="1" applyFont="1" applyFill="1" applyBorder="1" applyProtection="1">
      <alignment vertical="center"/>
    </xf>
    <xf numFmtId="38" fontId="13" fillId="2" borderId="10" xfId="1" applyFont="1" applyFill="1" applyBorder="1" applyProtection="1">
      <alignment vertical="center"/>
    </xf>
    <xf numFmtId="38" fontId="13" fillId="8" borderId="9" xfId="1" applyFont="1" applyFill="1" applyBorder="1" applyProtection="1">
      <alignment vertical="center"/>
    </xf>
    <xf numFmtId="40" fontId="7" fillId="8" borderId="23" xfId="1" applyNumberFormat="1" applyFont="1" applyFill="1" applyBorder="1" applyProtection="1">
      <alignment vertical="center"/>
    </xf>
    <xf numFmtId="38" fontId="13" fillId="8" borderId="80" xfId="1" applyFont="1" applyFill="1" applyBorder="1" applyProtection="1">
      <alignment vertical="center"/>
    </xf>
    <xf numFmtId="40" fontId="7" fillId="8" borderId="33" xfId="1" applyNumberFormat="1" applyFont="1" applyFill="1" applyBorder="1" applyProtection="1">
      <alignment vertical="center"/>
    </xf>
    <xf numFmtId="40" fontId="7" fillId="8" borderId="47" xfId="1" applyNumberFormat="1" applyFont="1" applyFill="1" applyBorder="1" applyAlignment="1" applyProtection="1">
      <alignment vertical="center"/>
    </xf>
    <xf numFmtId="40" fontId="7" fillId="8" borderId="45" xfId="1" applyNumberFormat="1" applyFont="1" applyFill="1" applyBorder="1" applyProtection="1">
      <alignment vertical="center"/>
    </xf>
    <xf numFmtId="40" fontId="7" fillId="8" borderId="52" xfId="1" applyNumberFormat="1" applyFont="1" applyFill="1" applyBorder="1" applyAlignment="1" applyProtection="1">
      <alignment vertical="center"/>
    </xf>
    <xf numFmtId="38" fontId="13" fillId="8" borderId="32" xfId="1" applyFont="1" applyFill="1" applyBorder="1" applyProtection="1">
      <alignment vertical="center"/>
    </xf>
    <xf numFmtId="40" fontId="7" fillId="8" borderId="61" xfId="1" applyNumberFormat="1" applyFont="1" applyFill="1" applyBorder="1" applyProtection="1">
      <alignment vertical="center"/>
    </xf>
    <xf numFmtId="40" fontId="7" fillId="3" borderId="47" xfId="1" applyNumberFormat="1" applyFont="1" applyFill="1" applyBorder="1" applyAlignment="1" applyProtection="1">
      <alignment vertical="center"/>
    </xf>
    <xf numFmtId="38" fontId="13" fillId="3" borderId="44" xfId="1" applyFont="1" applyFill="1" applyBorder="1" applyProtection="1">
      <alignment vertical="center"/>
    </xf>
    <xf numFmtId="40" fontId="7" fillId="3" borderId="23" xfId="1" applyNumberFormat="1" applyFont="1" applyFill="1" applyBorder="1" applyProtection="1">
      <alignment vertical="center"/>
    </xf>
    <xf numFmtId="40" fontId="7" fillId="3" borderId="52" xfId="1" applyNumberFormat="1" applyFont="1" applyFill="1" applyBorder="1" applyAlignment="1" applyProtection="1">
      <alignment vertical="center"/>
    </xf>
    <xf numFmtId="38" fontId="13" fillId="3" borderId="60" xfId="1" applyFont="1" applyFill="1" applyBorder="1" applyProtection="1">
      <alignment vertical="center"/>
    </xf>
    <xf numFmtId="40" fontId="7" fillId="3" borderId="33" xfId="1" applyNumberFormat="1" applyFont="1" applyFill="1" applyBorder="1" applyProtection="1">
      <alignment vertical="center"/>
    </xf>
    <xf numFmtId="38" fontId="13" fillId="3" borderId="9" xfId="1" applyFont="1" applyFill="1" applyBorder="1" applyProtection="1">
      <alignment vertical="center"/>
    </xf>
    <xf numFmtId="40" fontId="7" fillId="3" borderId="45" xfId="1" applyNumberFormat="1" applyFont="1" applyFill="1" applyBorder="1" applyProtection="1">
      <alignment vertical="center"/>
    </xf>
    <xf numFmtId="38" fontId="13" fillId="3" borderId="80" xfId="1" applyFont="1" applyFill="1" applyBorder="1" applyProtection="1">
      <alignment vertical="center"/>
    </xf>
    <xf numFmtId="40" fontId="7" fillId="3" borderId="61" xfId="1" applyNumberFormat="1" applyFont="1" applyFill="1" applyBorder="1" applyProtection="1">
      <alignment vertical="center"/>
    </xf>
    <xf numFmtId="38" fontId="13" fillId="5" borderId="44" xfId="1" applyFont="1" applyFill="1" applyBorder="1" applyProtection="1">
      <alignment vertical="center"/>
    </xf>
    <xf numFmtId="38" fontId="13" fillId="5" borderId="60" xfId="1" applyFont="1" applyFill="1" applyBorder="1" applyProtection="1">
      <alignment vertical="center"/>
    </xf>
    <xf numFmtId="38" fontId="13" fillId="5" borderId="9" xfId="1" applyFont="1" applyFill="1" applyBorder="1" applyProtection="1">
      <alignment vertical="center"/>
    </xf>
    <xf numFmtId="38" fontId="13" fillId="5" borderId="80" xfId="1" applyFont="1" applyFill="1" applyBorder="1" applyProtection="1">
      <alignment vertical="center"/>
    </xf>
    <xf numFmtId="40" fontId="4" fillId="0" borderId="57" xfId="1" applyNumberFormat="1" applyFont="1" applyFill="1" applyBorder="1" applyAlignment="1" applyProtection="1">
      <alignment horizontal="center" vertical="center"/>
    </xf>
    <xf numFmtId="40" fontId="4" fillId="0" borderId="77" xfId="1" applyNumberFormat="1" applyFont="1" applyFill="1" applyBorder="1" applyAlignment="1" applyProtection="1">
      <alignment horizontal="center" vertical="center"/>
    </xf>
    <xf numFmtId="40" fontId="7" fillId="0" borderId="56" xfId="1" applyNumberFormat="1" applyFont="1" applyBorder="1" applyAlignment="1" applyProtection="1">
      <alignment vertical="center"/>
    </xf>
    <xf numFmtId="40" fontId="7" fillId="0" borderId="50" xfId="1" applyNumberFormat="1" applyFont="1" applyBorder="1" applyAlignment="1" applyProtection="1">
      <alignment vertical="center"/>
    </xf>
    <xf numFmtId="38" fontId="7" fillId="0" borderId="48" xfId="1" applyFont="1" applyBorder="1" applyAlignment="1" applyProtection="1">
      <alignment vertical="center"/>
    </xf>
    <xf numFmtId="38" fontId="7" fillId="0" borderId="71" xfId="1" applyFont="1" applyBorder="1" applyAlignment="1" applyProtection="1">
      <alignment vertical="center"/>
    </xf>
    <xf numFmtId="40" fontId="7" fillId="0" borderId="63" xfId="1" applyNumberFormat="1" applyFont="1" applyBorder="1" applyAlignment="1" applyProtection="1">
      <alignment vertical="center"/>
    </xf>
    <xf numFmtId="40" fontId="7" fillId="0" borderId="83" xfId="1" applyNumberFormat="1" applyFont="1" applyBorder="1" applyAlignment="1" applyProtection="1">
      <alignment vertical="center"/>
    </xf>
    <xf numFmtId="40" fontId="7" fillId="0" borderId="27" xfId="1" applyNumberFormat="1" applyFont="1" applyBorder="1" applyAlignment="1" applyProtection="1">
      <alignment vertical="center"/>
    </xf>
    <xf numFmtId="40" fontId="7" fillId="0" borderId="28" xfId="1" applyNumberFormat="1" applyFont="1" applyBorder="1" applyAlignment="1" applyProtection="1">
      <alignment vertical="center"/>
    </xf>
    <xf numFmtId="40" fontId="7" fillId="0" borderId="55" xfId="1" applyNumberFormat="1" applyFont="1" applyBorder="1" applyAlignment="1" applyProtection="1">
      <alignment vertical="center"/>
    </xf>
    <xf numFmtId="38" fontId="2" fillId="2" borderId="19" xfId="1" applyFont="1" applyFill="1" applyBorder="1" applyAlignment="1" applyProtection="1">
      <alignment vertical="center"/>
    </xf>
    <xf numFmtId="38" fontId="2" fillId="2" borderId="5" xfId="1" applyFont="1" applyFill="1" applyBorder="1" applyAlignment="1" applyProtection="1">
      <alignment vertical="center"/>
    </xf>
    <xf numFmtId="38" fontId="2" fillId="2" borderId="54" xfId="1" applyFont="1" applyFill="1" applyBorder="1" applyAlignment="1" applyProtection="1">
      <alignment vertical="center"/>
    </xf>
    <xf numFmtId="40" fontId="2" fillId="2" borderId="26" xfId="1" applyNumberFormat="1" applyFont="1" applyFill="1" applyBorder="1" applyAlignment="1" applyProtection="1">
      <alignment vertical="center"/>
    </xf>
    <xf numFmtId="40" fontId="2" fillId="2" borderId="20" xfId="1" applyNumberFormat="1" applyFont="1" applyFill="1" applyBorder="1" applyAlignment="1" applyProtection="1">
      <alignment vertical="center"/>
    </xf>
    <xf numFmtId="40" fontId="2" fillId="2" borderId="49" xfId="1" applyNumberFormat="1" applyFont="1" applyFill="1" applyBorder="1" applyAlignment="1" applyProtection="1">
      <alignment vertical="center"/>
    </xf>
    <xf numFmtId="40" fontId="7" fillId="0" borderId="22" xfId="1" applyNumberFormat="1" applyFont="1" applyBorder="1" applyAlignment="1" applyProtection="1">
      <alignment vertical="center"/>
    </xf>
    <xf numFmtId="40" fontId="7" fillId="0" borderId="78" xfId="1" applyNumberFormat="1" applyFont="1" applyBorder="1" applyAlignment="1" applyProtection="1">
      <alignment vertical="center"/>
    </xf>
    <xf numFmtId="40" fontId="7" fillId="5" borderId="19" xfId="1" applyNumberFormat="1" applyFont="1" applyFill="1" applyBorder="1" applyAlignment="1" applyProtection="1">
      <alignment vertical="center"/>
    </xf>
    <xf numFmtId="40" fontId="7" fillId="5" borderId="5" xfId="1" applyNumberFormat="1" applyFont="1" applyFill="1" applyBorder="1" applyAlignment="1" applyProtection="1">
      <alignment vertical="center"/>
    </xf>
    <xf numFmtId="40" fontId="7" fillId="5" borderId="54" xfId="1" applyNumberFormat="1" applyFont="1" applyFill="1" applyBorder="1" applyAlignment="1" applyProtection="1">
      <alignment vertical="center"/>
    </xf>
    <xf numFmtId="40" fontId="7" fillId="0" borderId="19" xfId="1" applyNumberFormat="1" applyFont="1" applyBorder="1" applyAlignment="1" applyProtection="1">
      <alignment vertical="center"/>
    </xf>
    <xf numFmtId="40" fontId="7" fillId="0" borderId="5" xfId="1" applyNumberFormat="1" applyFont="1" applyBorder="1" applyAlignment="1" applyProtection="1">
      <alignment vertical="center"/>
    </xf>
    <xf numFmtId="40" fontId="7" fillId="0" borderId="54" xfId="1" applyNumberFormat="1" applyFont="1" applyBorder="1" applyAlignment="1" applyProtection="1">
      <alignment vertical="center"/>
    </xf>
    <xf numFmtId="40" fontId="7" fillId="0" borderId="37" xfId="1" applyNumberFormat="1" applyFont="1" applyBorder="1" applyAlignment="1" applyProtection="1">
      <alignment vertical="center"/>
    </xf>
    <xf numFmtId="38" fontId="2" fillId="2" borderId="41" xfId="1" applyFont="1" applyFill="1" applyBorder="1" applyAlignment="1" applyProtection="1">
      <alignment vertical="center"/>
    </xf>
    <xf numFmtId="38" fontId="2" fillId="2" borderId="58" xfId="1" applyFont="1" applyFill="1" applyBorder="1" applyAlignment="1" applyProtection="1">
      <alignment vertical="center"/>
    </xf>
    <xf numFmtId="40" fontId="2" fillId="2" borderId="35" xfId="1" applyNumberFormat="1" applyFont="1" applyFill="1" applyBorder="1" applyAlignment="1" applyProtection="1">
      <alignment vertical="center"/>
    </xf>
    <xf numFmtId="40" fontId="7" fillId="0" borderId="62" xfId="1" applyNumberFormat="1" applyFont="1" applyBorder="1" applyAlignment="1" applyProtection="1">
      <alignment vertical="center"/>
    </xf>
    <xf numFmtId="40" fontId="7" fillId="0" borderId="70" xfId="1" applyNumberFormat="1" applyFont="1" applyBorder="1" applyAlignment="1" applyProtection="1">
      <alignment vertical="center"/>
    </xf>
    <xf numFmtId="40" fontId="7" fillId="5" borderId="68" xfId="1" applyNumberFormat="1" applyFont="1" applyFill="1" applyBorder="1" applyAlignment="1" applyProtection="1">
      <alignment vertical="center"/>
    </xf>
    <xf numFmtId="40" fontId="7" fillId="5" borderId="69" xfId="1" applyNumberFormat="1" applyFont="1" applyFill="1" applyBorder="1" applyAlignment="1" applyProtection="1">
      <alignment vertical="center"/>
    </xf>
    <xf numFmtId="40" fontId="7" fillId="0" borderId="84" xfId="1" applyNumberFormat="1" applyFont="1" applyBorder="1" applyAlignment="1" applyProtection="1">
      <alignment vertical="center"/>
    </xf>
    <xf numFmtId="40" fontId="7" fillId="0" borderId="85" xfId="1" applyNumberFormat="1" applyFont="1" applyBorder="1" applyAlignment="1" applyProtection="1">
      <alignment vertical="center"/>
    </xf>
    <xf numFmtId="40" fontId="7" fillId="0" borderId="6" xfId="1" applyNumberFormat="1" applyFont="1" applyBorder="1" applyAlignment="1" applyProtection="1">
      <alignment vertical="center"/>
    </xf>
    <xf numFmtId="40" fontId="7" fillId="5" borderId="7" xfId="1" applyNumberFormat="1" applyFont="1" applyFill="1" applyBorder="1" applyAlignment="1" applyProtection="1">
      <alignment vertical="center"/>
    </xf>
    <xf numFmtId="40" fontId="7" fillId="0" borderId="82" xfId="1" applyNumberFormat="1" applyFont="1" applyBorder="1" applyAlignment="1" applyProtection="1">
      <alignment vertical="center"/>
    </xf>
    <xf numFmtId="40" fontId="7" fillId="3" borderId="28" xfId="1" applyNumberFormat="1" applyFont="1" applyFill="1" applyBorder="1" applyAlignment="1" applyProtection="1">
      <alignment vertical="center"/>
    </xf>
    <xf numFmtId="40" fontId="7" fillId="3" borderId="55" xfId="1" applyNumberFormat="1" applyFont="1" applyFill="1" applyBorder="1" applyAlignment="1" applyProtection="1">
      <alignment vertical="center"/>
    </xf>
    <xf numFmtId="38" fontId="2" fillId="3" borderId="19" xfId="1" applyFont="1" applyFill="1" applyBorder="1" applyAlignment="1" applyProtection="1">
      <alignment vertical="center"/>
    </xf>
    <xf numFmtId="38" fontId="2" fillId="3" borderId="54" xfId="1" applyFont="1" applyFill="1" applyBorder="1" applyAlignment="1" applyProtection="1">
      <alignment vertical="center"/>
    </xf>
    <xf numFmtId="40" fontId="2" fillId="3" borderId="26" xfId="1" applyNumberFormat="1" applyFont="1" applyFill="1" applyBorder="1" applyAlignment="1" applyProtection="1">
      <alignment vertical="center"/>
    </xf>
    <xf numFmtId="40" fontId="2" fillId="3" borderId="49" xfId="1" applyNumberFormat="1" applyFont="1" applyFill="1" applyBorder="1" applyAlignment="1" applyProtection="1">
      <alignment vertical="center"/>
    </xf>
    <xf numFmtId="40" fontId="7" fillId="3" borderId="63" xfId="1" applyNumberFormat="1" applyFont="1" applyFill="1" applyBorder="1" applyAlignment="1" applyProtection="1">
      <alignment vertical="center"/>
    </xf>
    <xf numFmtId="38" fontId="7" fillId="3" borderId="71" xfId="1" applyFont="1" applyFill="1" applyBorder="1" applyAlignment="1" applyProtection="1">
      <alignment vertical="center"/>
    </xf>
    <xf numFmtId="40" fontId="7" fillId="3" borderId="5" xfId="1" applyNumberFormat="1" applyFont="1" applyFill="1" applyBorder="1" applyAlignment="1" applyProtection="1">
      <alignment vertical="center"/>
    </xf>
    <xf numFmtId="40" fontId="7" fillId="3" borderId="54" xfId="1" applyNumberFormat="1" applyFont="1" applyFill="1" applyBorder="1" applyAlignment="1" applyProtection="1">
      <alignment vertical="center"/>
    </xf>
    <xf numFmtId="40" fontId="7" fillId="3" borderId="83" xfId="1" applyNumberFormat="1" applyFont="1" applyFill="1" applyBorder="1" applyAlignment="1" applyProtection="1">
      <alignment vertical="center"/>
    </xf>
    <xf numFmtId="40" fontId="7" fillId="8" borderId="28" xfId="1" applyNumberFormat="1" applyFont="1" applyFill="1" applyBorder="1" applyAlignment="1" applyProtection="1">
      <alignment vertical="center"/>
    </xf>
    <xf numFmtId="40" fontId="7" fillId="8" borderId="55" xfId="1" applyNumberFormat="1" applyFont="1" applyFill="1" applyBorder="1" applyAlignment="1" applyProtection="1">
      <alignment vertical="center"/>
    </xf>
    <xf numFmtId="38" fontId="2" fillId="8" borderId="19" xfId="1" applyFont="1" applyFill="1" applyBorder="1" applyAlignment="1" applyProtection="1">
      <alignment vertical="center"/>
    </xf>
    <xf numFmtId="38" fontId="2" fillId="8" borderId="54" xfId="1" applyFont="1" applyFill="1" applyBorder="1" applyAlignment="1" applyProtection="1">
      <alignment vertical="center"/>
    </xf>
    <xf numFmtId="40" fontId="2" fillId="8" borderId="26" xfId="1" applyNumberFormat="1" applyFont="1" applyFill="1" applyBorder="1" applyAlignment="1" applyProtection="1">
      <alignment vertical="center"/>
    </xf>
    <xf numFmtId="40" fontId="2" fillId="8" borderId="49" xfId="1" applyNumberFormat="1" applyFont="1" applyFill="1" applyBorder="1" applyAlignment="1" applyProtection="1">
      <alignment vertical="center"/>
    </xf>
    <xf numFmtId="40" fontId="7" fillId="8" borderId="63" xfId="1" applyNumberFormat="1" applyFont="1" applyFill="1" applyBorder="1" applyAlignment="1" applyProtection="1">
      <alignment vertical="center"/>
    </xf>
    <xf numFmtId="38" fontId="7" fillId="8" borderId="71" xfId="1" applyFont="1" applyFill="1" applyBorder="1" applyAlignment="1" applyProtection="1">
      <alignment vertical="center"/>
    </xf>
    <xf numFmtId="40" fontId="7" fillId="8" borderId="1" xfId="1" applyNumberFormat="1" applyFont="1" applyFill="1" applyBorder="1" applyAlignment="1" applyProtection="1">
      <alignment vertical="center"/>
    </xf>
    <xf numFmtId="40" fontId="7" fillId="8" borderId="51" xfId="1" applyNumberFormat="1" applyFont="1" applyFill="1" applyBorder="1" applyAlignment="1" applyProtection="1">
      <alignment vertical="center"/>
    </xf>
    <xf numFmtId="40" fontId="7" fillId="8" borderId="5" xfId="1" applyNumberFormat="1" applyFont="1" applyFill="1" applyBorder="1" applyAlignment="1" applyProtection="1">
      <alignment vertical="center"/>
    </xf>
    <xf numFmtId="40" fontId="7" fillId="8" borderId="54" xfId="1" applyNumberFormat="1" applyFont="1" applyFill="1" applyBorder="1" applyAlignment="1" applyProtection="1">
      <alignment vertical="center"/>
    </xf>
    <xf numFmtId="40" fontId="7" fillId="8" borderId="83" xfId="1" applyNumberFormat="1" applyFont="1" applyFill="1" applyBorder="1" applyAlignment="1" applyProtection="1">
      <alignment vertical="center"/>
    </xf>
    <xf numFmtId="177" fontId="0" fillId="0" borderId="30" xfId="0" applyNumberFormat="1" applyBorder="1" applyProtection="1">
      <alignment vertical="center"/>
    </xf>
    <xf numFmtId="177" fontId="0" fillId="0" borderId="65" xfId="0" applyNumberForma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right" vertical="center"/>
    </xf>
    <xf numFmtId="0" fontId="9" fillId="0" borderId="30" xfId="0" applyFont="1" applyBorder="1" applyAlignment="1" applyProtection="1">
      <alignment horizontal="center" vertical="center"/>
    </xf>
    <xf numFmtId="176" fontId="9" fillId="4" borderId="30" xfId="0" applyNumberFormat="1" applyFont="1" applyFill="1" applyBorder="1" applyAlignment="1" applyProtection="1">
      <alignment horizontal="center" vertical="center" wrapText="1"/>
    </xf>
    <xf numFmtId="176" fontId="11" fillId="4" borderId="30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alignment vertical="center"/>
    </xf>
    <xf numFmtId="0" fontId="0" fillId="0" borderId="65" xfId="0" applyBorder="1" applyAlignment="1" applyProtection="1">
      <alignment horizontal="center" vertical="center"/>
    </xf>
    <xf numFmtId="0" fontId="0" fillId="0" borderId="65" xfId="0" applyBorder="1" applyAlignment="1" applyProtection="1">
      <alignment horizontal="center" vertical="center" wrapText="1"/>
    </xf>
    <xf numFmtId="0" fontId="9" fillId="0" borderId="0" xfId="0" applyFont="1" applyProtection="1">
      <alignment vertical="center"/>
    </xf>
    <xf numFmtId="0" fontId="9" fillId="0" borderId="30" xfId="0" applyFont="1" applyBorder="1" applyProtection="1">
      <alignment vertical="center"/>
    </xf>
    <xf numFmtId="0" fontId="0" fillId="0" borderId="64" xfId="0" applyBorder="1" applyProtection="1">
      <alignment vertical="center"/>
    </xf>
    <xf numFmtId="0" fontId="0" fillId="0" borderId="66" xfId="0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177" fontId="0" fillId="0" borderId="66" xfId="0" applyNumberFormat="1" applyBorder="1" applyProtection="1">
      <alignment vertical="center"/>
    </xf>
    <xf numFmtId="177" fontId="0" fillId="0" borderId="0" xfId="0" applyNumberFormat="1" applyProtection="1">
      <alignment vertical="center"/>
    </xf>
    <xf numFmtId="0" fontId="14" fillId="10" borderId="29" xfId="0" applyFont="1" applyFill="1" applyBorder="1" applyAlignment="1" applyProtection="1">
      <alignment horizontal="center" vertical="center"/>
      <protection locked="0"/>
    </xf>
    <xf numFmtId="40" fontId="7" fillId="10" borderId="47" xfId="1" applyNumberFormat="1" applyFont="1" applyFill="1" applyBorder="1" applyAlignment="1" applyProtection="1">
      <alignment horizontal="right" vertical="center"/>
      <protection locked="0"/>
    </xf>
    <xf numFmtId="40" fontId="7" fillId="10" borderId="42" xfId="0" applyNumberFormat="1" applyFont="1" applyFill="1" applyBorder="1" applyProtection="1">
      <alignment vertical="center"/>
      <protection locked="0"/>
    </xf>
    <xf numFmtId="40" fontId="7" fillId="10" borderId="28" xfId="1" applyNumberFormat="1" applyFont="1" applyFill="1" applyBorder="1" applyAlignment="1" applyProtection="1">
      <alignment vertical="center"/>
      <protection locked="0"/>
    </xf>
    <xf numFmtId="40" fontId="7" fillId="10" borderId="47" xfId="1" applyNumberFormat="1" applyFont="1" applyFill="1" applyBorder="1" applyAlignment="1" applyProtection="1">
      <alignment vertical="center"/>
      <protection locked="0"/>
    </xf>
    <xf numFmtId="40" fontId="7" fillId="10" borderId="5" xfId="1" applyNumberFormat="1" applyFont="1" applyFill="1" applyBorder="1" applyAlignment="1" applyProtection="1">
      <alignment vertical="center"/>
      <protection locked="0"/>
    </xf>
    <xf numFmtId="40" fontId="7" fillId="10" borderId="55" xfId="1" applyNumberFormat="1" applyFont="1" applyFill="1" applyBorder="1" applyAlignment="1" applyProtection="1">
      <alignment vertical="center"/>
      <protection locked="0"/>
    </xf>
    <xf numFmtId="40" fontId="7" fillId="10" borderId="52" xfId="1" applyNumberFormat="1" applyFont="1" applyFill="1" applyBorder="1" applyAlignment="1" applyProtection="1">
      <alignment vertical="center"/>
      <protection locked="0"/>
    </xf>
    <xf numFmtId="40" fontId="7" fillId="10" borderId="54" xfId="1" applyNumberFormat="1" applyFont="1" applyFill="1" applyBorder="1" applyAlignment="1" applyProtection="1">
      <alignment vertical="center"/>
      <protection locked="0"/>
    </xf>
    <xf numFmtId="0" fontId="2" fillId="0" borderId="29" xfId="0" applyFont="1" applyBorder="1" applyAlignment="1" applyProtection="1">
      <alignment horizontal="center" vertical="center"/>
    </xf>
    <xf numFmtId="40" fontId="7" fillId="9" borderId="78" xfId="1" applyNumberFormat="1" applyFont="1" applyFill="1" applyBorder="1" applyAlignment="1" applyProtection="1">
      <alignment vertical="center"/>
    </xf>
    <xf numFmtId="40" fontId="7" fillId="9" borderId="28" xfId="1" applyNumberFormat="1" applyFont="1" applyFill="1" applyBorder="1" applyAlignment="1" applyProtection="1">
      <alignment vertical="center"/>
    </xf>
    <xf numFmtId="40" fontId="7" fillId="9" borderId="55" xfId="1" applyNumberFormat="1" applyFont="1" applyFill="1" applyBorder="1" applyAlignment="1" applyProtection="1">
      <alignment vertical="center"/>
    </xf>
    <xf numFmtId="40" fontId="7" fillId="0" borderId="42" xfId="0" applyNumberFormat="1" applyFont="1" applyBorder="1" applyProtection="1">
      <alignment vertical="center"/>
    </xf>
    <xf numFmtId="40" fontId="7" fillId="0" borderId="63" xfId="1" applyNumberFormat="1" applyFont="1" applyFill="1" applyBorder="1" applyAlignment="1" applyProtection="1">
      <alignment vertical="center"/>
    </xf>
    <xf numFmtId="40" fontId="7" fillId="0" borderId="54" xfId="1" applyNumberFormat="1" applyFont="1" applyFill="1" applyBorder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2" fillId="0" borderId="0" xfId="0" applyFo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6" fillId="0" borderId="0" xfId="0" applyFont="1" applyProtection="1">
      <alignment vertical="center"/>
    </xf>
    <xf numFmtId="0" fontId="2" fillId="0" borderId="0" xfId="0" applyFont="1" applyAlignment="1" applyProtection="1">
      <alignment horizontal="right" vertical="center"/>
    </xf>
    <xf numFmtId="0" fontId="4" fillId="2" borderId="11" xfId="0" applyFont="1" applyFill="1" applyBorder="1" applyAlignment="1" applyProtection="1">
      <alignment horizontal="center" vertical="center"/>
    </xf>
    <xf numFmtId="0" fontId="4" fillId="2" borderId="37" xfId="0" applyFont="1" applyFill="1" applyBorder="1" applyAlignment="1" applyProtection="1">
      <alignment horizontal="center" vertical="center" wrapText="1"/>
    </xf>
    <xf numFmtId="0" fontId="4" fillId="2" borderId="36" xfId="0" applyFont="1" applyFill="1" applyBorder="1" applyAlignment="1" applyProtection="1">
      <alignment horizontal="center" vertical="center" wrapText="1"/>
    </xf>
    <xf numFmtId="0" fontId="4" fillId="2" borderId="35" xfId="0" applyFont="1" applyFill="1" applyBorder="1" applyAlignment="1" applyProtection="1">
      <alignment horizontal="center" vertical="center" wrapText="1"/>
    </xf>
    <xf numFmtId="0" fontId="4" fillId="2" borderId="34" xfId="0" applyFont="1" applyFill="1" applyBorder="1" applyAlignment="1" applyProtection="1">
      <alignment horizontal="center" vertical="center" wrapText="1"/>
    </xf>
    <xf numFmtId="0" fontId="4" fillId="2" borderId="59" xfId="0" applyFon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/>
    </xf>
    <xf numFmtId="0" fontId="4" fillId="2" borderId="28" xfId="0" applyFont="1" applyFill="1" applyBorder="1" applyAlignment="1" applyProtection="1">
      <alignment horizontal="center" vertical="center" wrapText="1"/>
    </xf>
    <xf numFmtId="0" fontId="4" fillId="2" borderId="7" xfId="0" applyFont="1" applyFill="1" applyBorder="1" applyAlignment="1" applyProtection="1">
      <alignment horizontal="center" vertical="center" wrapText="1"/>
    </xf>
    <xf numFmtId="0" fontId="4" fillId="2" borderId="21" xfId="0" applyFont="1" applyFill="1" applyBorder="1" applyAlignment="1" applyProtection="1">
      <alignment horizontal="center" vertical="center" wrapText="1"/>
    </xf>
    <xf numFmtId="0" fontId="4" fillId="2" borderId="17" xfId="0" applyFont="1" applyFill="1" applyBorder="1" applyAlignment="1" applyProtection="1">
      <alignment horizontal="center" vertical="center" shrinkToFit="1"/>
    </xf>
    <xf numFmtId="0" fontId="4" fillId="2" borderId="6" xfId="0" applyFont="1" applyFill="1" applyBorder="1" applyAlignment="1" applyProtection="1">
      <alignment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17" xfId="0" applyFont="1" applyFill="1" applyBorder="1" applyAlignment="1" applyProtection="1">
      <alignment horizontal="center" vertical="center" wrapText="1"/>
    </xf>
    <xf numFmtId="0" fontId="4" fillId="2" borderId="58" xfId="0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/>
    </xf>
    <xf numFmtId="0" fontId="4" fillId="7" borderId="11" xfId="0" applyFont="1" applyFill="1" applyBorder="1" applyAlignment="1" applyProtection="1">
      <alignment horizontal="right" vertical="center"/>
    </xf>
    <xf numFmtId="40" fontId="7" fillId="7" borderId="37" xfId="1" applyNumberFormat="1" applyFont="1" applyFill="1" applyBorder="1" applyAlignment="1" applyProtection="1">
      <alignment vertical="center"/>
    </xf>
    <xf numFmtId="38" fontId="2" fillId="7" borderId="41" xfId="1" applyFont="1" applyFill="1" applyBorder="1" applyAlignment="1" applyProtection="1">
      <alignment vertical="center"/>
    </xf>
    <xf numFmtId="40" fontId="2" fillId="7" borderId="35" xfId="1" applyNumberFormat="1" applyFont="1" applyFill="1" applyBorder="1" applyAlignment="1" applyProtection="1">
      <alignment vertical="center"/>
    </xf>
    <xf numFmtId="40" fontId="7" fillId="7" borderId="62" xfId="1" applyNumberFormat="1" applyFont="1" applyFill="1" applyBorder="1" applyAlignment="1" applyProtection="1">
      <alignment vertical="center"/>
    </xf>
    <xf numFmtId="0" fontId="4" fillId="7" borderId="39" xfId="0" applyFont="1" applyFill="1" applyBorder="1" applyAlignment="1" applyProtection="1">
      <alignment horizontal="center" vertical="center"/>
    </xf>
    <xf numFmtId="40" fontId="7" fillId="7" borderId="40" xfId="1" applyNumberFormat="1" applyFont="1" applyFill="1" applyBorder="1" applyAlignment="1" applyProtection="1">
      <alignment vertical="center"/>
    </xf>
    <xf numFmtId="38" fontId="2" fillId="7" borderId="44" xfId="1" applyFont="1" applyFill="1" applyBorder="1" applyProtection="1">
      <alignment vertical="center"/>
    </xf>
    <xf numFmtId="40" fontId="7" fillId="7" borderId="18" xfId="1" applyNumberFormat="1" applyFont="1" applyFill="1" applyBorder="1" applyProtection="1">
      <alignment vertical="center"/>
    </xf>
    <xf numFmtId="40" fontId="7" fillId="7" borderId="36" xfId="1" applyNumberFormat="1" applyFont="1" applyFill="1" applyBorder="1" applyAlignment="1" applyProtection="1">
      <alignment vertical="center"/>
    </xf>
    <xf numFmtId="40" fontId="7" fillId="7" borderId="72" xfId="1" applyNumberFormat="1" applyFont="1" applyFill="1" applyBorder="1" applyAlignment="1" applyProtection="1">
      <alignment vertical="center"/>
    </xf>
    <xf numFmtId="38" fontId="7" fillId="7" borderId="48" xfId="1" applyFont="1" applyFill="1" applyBorder="1" applyAlignment="1" applyProtection="1">
      <alignment vertical="center"/>
    </xf>
    <xf numFmtId="0" fontId="4" fillId="7" borderId="12" xfId="0" applyFont="1" applyFill="1" applyBorder="1" applyAlignment="1" applyProtection="1">
      <alignment horizontal="right" vertical="center"/>
    </xf>
    <xf numFmtId="40" fontId="7" fillId="7" borderId="55" xfId="1" applyNumberFormat="1" applyFont="1" applyFill="1" applyBorder="1" applyAlignment="1" applyProtection="1">
      <alignment vertical="center"/>
    </xf>
    <xf numFmtId="38" fontId="2" fillId="7" borderId="58" xfId="1" applyFont="1" applyFill="1" applyBorder="1" applyAlignment="1" applyProtection="1">
      <alignment vertical="center"/>
    </xf>
    <xf numFmtId="40" fontId="2" fillId="7" borderId="20" xfId="1" applyNumberFormat="1" applyFont="1" applyFill="1" applyBorder="1" applyAlignment="1" applyProtection="1">
      <alignment vertical="center"/>
    </xf>
    <xf numFmtId="40" fontId="7" fillId="7" borderId="63" xfId="1" applyNumberFormat="1" applyFont="1" applyFill="1" applyBorder="1" applyAlignment="1" applyProtection="1">
      <alignment vertical="center"/>
    </xf>
    <xf numFmtId="0" fontId="4" fillId="7" borderId="31" xfId="0" applyFont="1" applyFill="1" applyBorder="1" applyAlignment="1" applyProtection="1">
      <alignment horizontal="center" vertical="center"/>
    </xf>
    <xf numFmtId="40" fontId="7" fillId="7" borderId="52" xfId="1" applyNumberFormat="1" applyFont="1" applyFill="1" applyBorder="1" applyAlignment="1" applyProtection="1">
      <alignment vertical="center"/>
    </xf>
    <xf numFmtId="38" fontId="2" fillId="7" borderId="10" xfId="1" applyFont="1" applyFill="1" applyBorder="1" applyProtection="1">
      <alignment vertical="center"/>
    </xf>
    <xf numFmtId="40" fontId="7" fillId="7" borderId="33" xfId="1" applyNumberFormat="1" applyFont="1" applyFill="1" applyBorder="1" applyProtection="1">
      <alignment vertical="center"/>
    </xf>
    <xf numFmtId="40" fontId="7" fillId="7" borderId="54" xfId="1" applyNumberFormat="1" applyFont="1" applyFill="1" applyBorder="1" applyAlignment="1" applyProtection="1">
      <alignment vertical="center"/>
    </xf>
    <xf numFmtId="40" fontId="7" fillId="7" borderId="73" xfId="1" applyNumberFormat="1" applyFont="1" applyFill="1" applyBorder="1" applyAlignment="1" applyProtection="1">
      <alignment vertical="center"/>
    </xf>
    <xf numFmtId="38" fontId="7" fillId="7" borderId="71" xfId="1" applyFont="1" applyFill="1" applyBorder="1" applyAlignment="1" applyProtection="1">
      <alignment vertical="center"/>
    </xf>
    <xf numFmtId="0" fontId="4" fillId="7" borderId="43" xfId="0" applyFont="1" applyFill="1" applyBorder="1" applyAlignment="1" applyProtection="1">
      <alignment horizontal="right" vertical="center"/>
    </xf>
    <xf numFmtId="40" fontId="7" fillId="7" borderId="28" xfId="1" applyNumberFormat="1" applyFont="1" applyFill="1" applyBorder="1" applyAlignment="1" applyProtection="1">
      <alignment vertical="center"/>
    </xf>
    <xf numFmtId="38" fontId="2" fillId="7" borderId="19" xfId="1" applyFont="1" applyFill="1" applyBorder="1" applyAlignment="1" applyProtection="1">
      <alignment vertical="center"/>
    </xf>
    <xf numFmtId="40" fontId="2" fillId="7" borderId="26" xfId="1" applyNumberFormat="1" applyFont="1" applyFill="1" applyBorder="1" applyAlignment="1" applyProtection="1">
      <alignment vertical="center"/>
    </xf>
    <xf numFmtId="0" fontId="4" fillId="7" borderId="46" xfId="0" applyFont="1" applyFill="1" applyBorder="1" applyAlignment="1" applyProtection="1">
      <alignment horizontal="center" vertical="center"/>
    </xf>
    <xf numFmtId="40" fontId="7" fillId="7" borderId="4" xfId="1" applyNumberFormat="1" applyFont="1" applyFill="1" applyBorder="1" applyAlignment="1" applyProtection="1">
      <alignment vertical="center"/>
    </xf>
    <xf numFmtId="40" fontId="7" fillId="7" borderId="45" xfId="1" applyNumberFormat="1" applyFont="1" applyFill="1" applyBorder="1" applyProtection="1">
      <alignment vertical="center"/>
    </xf>
    <xf numFmtId="40" fontId="7" fillId="7" borderId="5" xfId="1" applyNumberFormat="1" applyFont="1" applyFill="1" applyBorder="1" applyAlignment="1" applyProtection="1">
      <alignment vertical="center"/>
    </xf>
    <xf numFmtId="0" fontId="4" fillId="7" borderId="48" xfId="0" applyFont="1" applyFill="1" applyBorder="1" applyAlignment="1" applyProtection="1">
      <alignment horizontal="right" vertical="center"/>
    </xf>
    <xf numFmtId="38" fontId="2" fillId="7" borderId="54" xfId="1" applyFont="1" applyFill="1" applyBorder="1" applyAlignment="1" applyProtection="1">
      <alignment vertical="center"/>
    </xf>
    <xf numFmtId="40" fontId="2" fillId="7" borderId="49" xfId="1" applyNumberFormat="1" applyFont="1" applyFill="1" applyBorder="1" applyAlignment="1" applyProtection="1">
      <alignment vertical="center"/>
    </xf>
    <xf numFmtId="0" fontId="4" fillId="7" borderId="51" xfId="0" applyFont="1" applyFill="1" applyBorder="1" applyAlignment="1" applyProtection="1">
      <alignment horizontal="center" vertical="center"/>
    </xf>
    <xf numFmtId="40" fontId="7" fillId="7" borderId="61" xfId="1" applyNumberFormat="1" applyFont="1" applyFill="1" applyBorder="1" applyProtection="1">
      <alignment vertical="center"/>
    </xf>
    <xf numFmtId="0" fontId="4" fillId="7" borderId="3" xfId="0" applyFont="1" applyFill="1" applyBorder="1" applyAlignment="1" applyProtection="1">
      <alignment horizontal="center" vertical="center"/>
    </xf>
    <xf numFmtId="40" fontId="7" fillId="7" borderId="47" xfId="1" applyNumberFormat="1" applyFont="1" applyFill="1" applyBorder="1" applyAlignment="1" applyProtection="1">
      <alignment vertical="center"/>
    </xf>
    <xf numFmtId="40" fontId="7" fillId="7" borderId="23" xfId="1" applyNumberFormat="1" applyFont="1" applyFill="1" applyBorder="1" applyProtection="1">
      <alignment vertical="center"/>
    </xf>
    <xf numFmtId="0" fontId="4" fillId="7" borderId="15" xfId="0" applyFont="1" applyFill="1" applyBorder="1" applyAlignment="1" applyProtection="1">
      <alignment horizontal="center" vertical="center"/>
    </xf>
    <xf numFmtId="40" fontId="7" fillId="7" borderId="16" xfId="1" applyNumberFormat="1" applyFont="1" applyFill="1" applyBorder="1" applyAlignment="1" applyProtection="1">
      <alignment vertical="center"/>
    </xf>
    <xf numFmtId="0" fontId="4" fillId="6" borderId="43" xfId="0" applyFont="1" applyFill="1" applyBorder="1" applyAlignment="1" applyProtection="1">
      <alignment horizontal="right" vertical="center"/>
    </xf>
    <xf numFmtId="40" fontId="7" fillId="6" borderId="27" xfId="1" applyNumberFormat="1" applyFont="1" applyFill="1" applyBorder="1" applyAlignment="1" applyProtection="1">
      <alignment vertical="center"/>
    </xf>
    <xf numFmtId="38" fontId="2" fillId="6" borderId="19" xfId="1" applyFont="1" applyFill="1" applyBorder="1" applyAlignment="1" applyProtection="1">
      <alignment vertical="center"/>
    </xf>
    <xf numFmtId="40" fontId="2" fillId="6" borderId="26" xfId="1" applyNumberFormat="1" applyFont="1" applyFill="1" applyBorder="1" applyAlignment="1" applyProtection="1">
      <alignment vertical="center"/>
    </xf>
    <xf numFmtId="40" fontId="7" fillId="6" borderId="56" xfId="1" applyNumberFormat="1" applyFont="1" applyFill="1" applyBorder="1" applyAlignment="1" applyProtection="1">
      <alignment vertical="center"/>
    </xf>
    <xf numFmtId="0" fontId="4" fillId="6" borderId="38" xfId="0" applyFont="1" applyFill="1" applyBorder="1" applyAlignment="1" applyProtection="1">
      <alignment horizontal="center" vertical="center"/>
    </xf>
    <xf numFmtId="40" fontId="7" fillId="6" borderId="47" xfId="1" applyNumberFormat="1" applyFont="1" applyFill="1" applyBorder="1" applyAlignment="1" applyProtection="1">
      <alignment horizontal="right" vertical="center"/>
    </xf>
    <xf numFmtId="38" fontId="2" fillId="6" borderId="44" xfId="1" applyFont="1" applyFill="1" applyBorder="1" applyProtection="1">
      <alignment vertical="center"/>
    </xf>
    <xf numFmtId="40" fontId="7" fillId="6" borderId="45" xfId="1" applyNumberFormat="1" applyFont="1" applyFill="1" applyBorder="1" applyProtection="1">
      <alignment vertical="center"/>
    </xf>
    <xf numFmtId="40" fontId="7" fillId="6" borderId="19" xfId="1" applyNumberFormat="1" applyFont="1" applyFill="1" applyBorder="1" applyAlignment="1" applyProtection="1">
      <alignment vertical="center"/>
    </xf>
    <xf numFmtId="40" fontId="7" fillId="6" borderId="74" xfId="1" applyNumberFormat="1" applyFont="1" applyFill="1" applyBorder="1" applyAlignment="1" applyProtection="1">
      <alignment vertical="center"/>
    </xf>
    <xf numFmtId="38" fontId="7" fillId="6" borderId="71" xfId="1" applyFont="1" applyFill="1" applyBorder="1" applyAlignment="1" applyProtection="1">
      <alignment vertical="center"/>
    </xf>
    <xf numFmtId="0" fontId="4" fillId="6" borderId="12" xfId="0" applyFont="1" applyFill="1" applyBorder="1" applyAlignment="1" applyProtection="1">
      <alignment horizontal="right" vertical="center"/>
    </xf>
    <xf numFmtId="40" fontId="7" fillId="6" borderId="28" xfId="1" applyNumberFormat="1" applyFont="1" applyFill="1" applyBorder="1" applyAlignment="1" applyProtection="1">
      <alignment vertical="center"/>
    </xf>
    <xf numFmtId="38" fontId="2" fillId="6" borderId="5" xfId="1" applyFont="1" applyFill="1" applyBorder="1" applyAlignment="1" applyProtection="1">
      <alignment vertical="center"/>
    </xf>
    <xf numFmtId="40" fontId="2" fillId="6" borderId="20" xfId="1" applyNumberFormat="1" applyFont="1" applyFill="1" applyBorder="1" applyAlignment="1" applyProtection="1">
      <alignment vertical="center"/>
    </xf>
    <xf numFmtId="40" fontId="7" fillId="6" borderId="22" xfId="1" applyNumberFormat="1" applyFont="1" applyFill="1" applyBorder="1" applyAlignment="1" applyProtection="1">
      <alignment vertical="center"/>
    </xf>
    <xf numFmtId="0" fontId="4" fillId="6" borderId="14" xfId="0" applyFont="1" applyFill="1" applyBorder="1" applyAlignment="1" applyProtection="1">
      <alignment horizontal="center" vertical="center"/>
    </xf>
    <xf numFmtId="40" fontId="7" fillId="6" borderId="2" xfId="0" applyNumberFormat="1" applyFont="1" applyFill="1" applyBorder="1" applyProtection="1">
      <alignment vertical="center"/>
    </xf>
    <xf numFmtId="38" fontId="2" fillId="6" borderId="10" xfId="1" applyFont="1" applyFill="1" applyBorder="1" applyProtection="1">
      <alignment vertical="center"/>
    </xf>
    <xf numFmtId="40" fontId="7" fillId="6" borderId="24" xfId="1" applyNumberFormat="1" applyFont="1" applyFill="1" applyBorder="1" applyProtection="1">
      <alignment vertical="center"/>
    </xf>
    <xf numFmtId="40" fontId="7" fillId="6" borderId="5" xfId="1" applyNumberFormat="1" applyFont="1" applyFill="1" applyBorder="1" applyAlignment="1" applyProtection="1">
      <alignment vertical="center"/>
    </xf>
    <xf numFmtId="40" fontId="7" fillId="6" borderId="75" xfId="1" applyNumberFormat="1" applyFont="1" applyFill="1" applyBorder="1" applyAlignment="1" applyProtection="1">
      <alignment vertical="center"/>
    </xf>
    <xf numFmtId="0" fontId="4" fillId="6" borderId="48" xfId="0" applyFont="1" applyFill="1" applyBorder="1" applyAlignment="1" applyProtection="1">
      <alignment horizontal="right" vertical="center"/>
    </xf>
    <xf numFmtId="40" fontId="7" fillId="6" borderId="55" xfId="1" applyNumberFormat="1" applyFont="1" applyFill="1" applyBorder="1" applyAlignment="1" applyProtection="1">
      <alignment vertical="center"/>
    </xf>
    <xf numFmtId="38" fontId="2" fillId="6" borderId="54" xfId="1" applyFont="1" applyFill="1" applyBorder="1" applyAlignment="1" applyProtection="1">
      <alignment vertical="center"/>
    </xf>
    <xf numFmtId="40" fontId="2" fillId="6" borderId="49" xfId="1" applyNumberFormat="1" applyFont="1" applyFill="1" applyBorder="1" applyAlignment="1" applyProtection="1">
      <alignment vertical="center"/>
    </xf>
    <xf numFmtId="40" fontId="7" fillId="6" borderId="50" xfId="1" applyNumberFormat="1" applyFont="1" applyFill="1" applyBorder="1" applyAlignment="1" applyProtection="1">
      <alignment vertical="center"/>
    </xf>
    <xf numFmtId="0" fontId="4" fillId="6" borderId="51" xfId="0" applyFont="1" applyFill="1" applyBorder="1" applyAlignment="1" applyProtection="1">
      <alignment horizontal="center" vertical="center"/>
    </xf>
    <xf numFmtId="40" fontId="7" fillId="6" borderId="54" xfId="1" applyNumberFormat="1" applyFont="1" applyFill="1" applyBorder="1" applyAlignment="1" applyProtection="1">
      <alignment vertical="center"/>
    </xf>
    <xf numFmtId="38" fontId="2" fillId="6" borderId="60" xfId="1" applyFont="1" applyFill="1" applyBorder="1" applyProtection="1">
      <alignment vertical="center"/>
    </xf>
    <xf numFmtId="40" fontId="7" fillId="6" borderId="61" xfId="1" applyNumberFormat="1" applyFont="1" applyFill="1" applyBorder="1" applyProtection="1">
      <alignment vertical="center"/>
    </xf>
    <xf numFmtId="40" fontId="7" fillId="6" borderId="54" xfId="1" applyNumberFormat="1" applyFont="1" applyFill="1" applyBorder="1" applyAlignment="1" applyProtection="1">
      <alignment vertical="center"/>
    </xf>
    <xf numFmtId="40" fontId="7" fillId="6" borderId="76" xfId="1" applyNumberFormat="1" applyFont="1" applyFill="1" applyBorder="1" applyAlignment="1" applyProtection="1">
      <alignment vertical="center"/>
    </xf>
    <xf numFmtId="0" fontId="4" fillId="6" borderId="3" xfId="0" applyFont="1" applyFill="1" applyBorder="1" applyAlignment="1" applyProtection="1">
      <alignment horizontal="center" vertical="center"/>
    </xf>
    <xf numFmtId="40" fontId="7" fillId="6" borderId="23" xfId="1" applyNumberFormat="1" applyFont="1" applyFill="1" applyBorder="1" applyProtection="1">
      <alignment vertical="center"/>
    </xf>
    <xf numFmtId="0" fontId="4" fillId="6" borderId="1" xfId="0" applyFont="1" applyFill="1" applyBorder="1" applyAlignment="1" applyProtection="1">
      <alignment horizontal="center" vertical="center"/>
    </xf>
    <xf numFmtId="40" fontId="7" fillId="6" borderId="42" xfId="0" applyNumberFormat="1" applyFont="1" applyFill="1" applyBorder="1" applyProtection="1">
      <alignment vertical="center"/>
    </xf>
    <xf numFmtId="0" fontId="4" fillId="6" borderId="15" xfId="0" applyFont="1" applyFill="1" applyBorder="1" applyAlignment="1" applyProtection="1">
      <alignment horizontal="center" vertical="center"/>
    </xf>
    <xf numFmtId="40" fontId="7" fillId="6" borderId="53" xfId="0" applyNumberFormat="1" applyFont="1" applyFill="1" applyBorder="1" applyProtection="1">
      <alignment vertical="center"/>
    </xf>
    <xf numFmtId="40" fontId="7" fillId="6" borderId="33" xfId="1" applyNumberFormat="1" applyFont="1" applyFill="1" applyBorder="1" applyProtection="1">
      <alignment vertical="center"/>
    </xf>
    <xf numFmtId="0" fontId="4" fillId="6" borderId="46" xfId="0" applyFont="1" applyFill="1" applyBorder="1" applyAlignment="1" applyProtection="1">
      <alignment horizontal="center" vertical="center"/>
    </xf>
    <xf numFmtId="40" fontId="7" fillId="6" borderId="46" xfId="1" applyNumberFormat="1" applyFont="1" applyFill="1" applyBorder="1" applyAlignment="1" applyProtection="1">
      <alignment vertical="center"/>
    </xf>
    <xf numFmtId="40" fontId="7" fillId="6" borderId="1" xfId="1" applyNumberFormat="1" applyFont="1" applyFill="1" applyBorder="1" applyAlignment="1" applyProtection="1">
      <alignment vertical="center"/>
    </xf>
    <xf numFmtId="0" fontId="4" fillId="8" borderId="12" xfId="0" applyFont="1" applyFill="1" applyBorder="1" applyAlignment="1" applyProtection="1">
      <alignment horizontal="right" vertical="center"/>
    </xf>
    <xf numFmtId="0" fontId="4" fillId="8" borderId="3" xfId="0" applyFont="1" applyFill="1" applyBorder="1" applyAlignment="1" applyProtection="1">
      <alignment horizontal="center" vertical="center"/>
    </xf>
    <xf numFmtId="0" fontId="4" fillId="8" borderId="15" xfId="0" applyFont="1" applyFill="1" applyBorder="1" applyAlignment="1" applyProtection="1">
      <alignment horizontal="center" vertical="center"/>
    </xf>
    <xf numFmtId="0" fontId="4" fillId="8" borderId="43" xfId="0" applyFont="1" applyFill="1" applyBorder="1" applyAlignment="1" applyProtection="1">
      <alignment horizontal="right" vertical="center"/>
    </xf>
    <xf numFmtId="0" fontId="4" fillId="8" borderId="46" xfId="0" applyFont="1" applyFill="1" applyBorder="1" applyAlignment="1" applyProtection="1">
      <alignment horizontal="center" vertical="center"/>
    </xf>
    <xf numFmtId="0" fontId="4" fillId="8" borderId="48" xfId="0" applyFont="1" applyFill="1" applyBorder="1" applyAlignment="1" applyProtection="1">
      <alignment horizontal="right" vertical="center"/>
    </xf>
    <xf numFmtId="0" fontId="4" fillId="8" borderId="51" xfId="0" applyFont="1" applyFill="1" applyBorder="1" applyAlignment="1" applyProtection="1">
      <alignment horizontal="center" vertical="center"/>
    </xf>
    <xf numFmtId="0" fontId="4" fillId="3" borderId="12" xfId="0" applyFont="1" applyFill="1" applyBorder="1" applyAlignment="1" applyProtection="1">
      <alignment horizontal="right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15" xfId="0" applyFont="1" applyFill="1" applyBorder="1" applyAlignment="1" applyProtection="1">
      <alignment horizontal="center" vertical="center"/>
    </xf>
    <xf numFmtId="0" fontId="4" fillId="3" borderId="43" xfId="0" applyFont="1" applyFill="1" applyBorder="1" applyAlignment="1" applyProtection="1">
      <alignment horizontal="right" vertical="center"/>
    </xf>
    <xf numFmtId="0" fontId="4" fillId="3" borderId="46" xfId="0" applyFont="1" applyFill="1" applyBorder="1" applyAlignment="1" applyProtection="1">
      <alignment horizontal="center" vertical="center"/>
    </xf>
    <xf numFmtId="0" fontId="4" fillId="3" borderId="48" xfId="0" applyFont="1" applyFill="1" applyBorder="1" applyAlignment="1" applyProtection="1">
      <alignment horizontal="right" vertical="center"/>
    </xf>
    <xf numFmtId="0" fontId="4" fillId="3" borderId="51" xfId="0" applyFont="1" applyFill="1" applyBorder="1" applyAlignment="1" applyProtection="1">
      <alignment horizontal="center" vertical="center"/>
    </xf>
    <xf numFmtId="0" fontId="4" fillId="2" borderId="43" xfId="0" applyFont="1" applyFill="1" applyBorder="1" applyAlignment="1" applyProtection="1">
      <alignment horizontal="right" vertical="center"/>
    </xf>
    <xf numFmtId="0" fontId="4" fillId="2" borderId="46" xfId="0" applyFont="1" applyFill="1" applyBorder="1" applyAlignment="1" applyProtection="1">
      <alignment horizontal="center" vertical="center"/>
    </xf>
    <xf numFmtId="0" fontId="4" fillId="2" borderId="48" xfId="0" applyFont="1" applyFill="1" applyBorder="1" applyAlignment="1" applyProtection="1">
      <alignment horizontal="right" vertical="center"/>
    </xf>
    <xf numFmtId="0" fontId="4" fillId="2" borderId="51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right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13" xfId="0" applyFont="1" applyFill="1" applyBorder="1" applyAlignment="1" applyProtection="1">
      <alignment horizontal="right" vertical="center"/>
    </xf>
    <xf numFmtId="0" fontId="4" fillId="2" borderId="15" xfId="0" applyFont="1" applyFill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wrapText="1"/>
    </xf>
    <xf numFmtId="0" fontId="0" fillId="0" borderId="25" xfId="0" applyBorder="1" applyAlignment="1" applyProtection="1">
      <alignment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/>
    <xf numFmtId="38" fontId="4" fillId="0" borderId="0" xfId="0" applyNumberFormat="1" applyFont="1" applyAlignment="1" applyProtection="1">
      <alignment vertical="center" wrapText="1"/>
    </xf>
    <xf numFmtId="0" fontId="4" fillId="0" borderId="0" xfId="0" applyFont="1" applyAlignment="1" applyProtection="1">
      <alignment vertical="center" wrapText="1"/>
    </xf>
    <xf numFmtId="0" fontId="4" fillId="2" borderId="11" xfId="0" applyFont="1" applyFill="1" applyBorder="1" applyAlignment="1" applyProtection="1">
      <alignment horizontal="right" vertical="center"/>
    </xf>
    <xf numFmtId="0" fontId="4" fillId="2" borderId="39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 vertical="center"/>
    </xf>
    <xf numFmtId="0" fontId="4" fillId="2" borderId="38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38" fontId="2" fillId="5" borderId="19" xfId="1" applyFont="1" applyFill="1" applyBorder="1" applyAlignment="1" applyProtection="1">
      <alignment vertical="center"/>
    </xf>
    <xf numFmtId="40" fontId="2" fillId="5" borderId="26" xfId="1" applyNumberFormat="1" applyFont="1" applyFill="1" applyBorder="1" applyAlignment="1" applyProtection="1">
      <alignment vertical="center"/>
    </xf>
    <xf numFmtId="0" fontId="2" fillId="9" borderId="0" xfId="0" applyFont="1" applyFill="1" applyProtection="1">
      <alignment vertical="center"/>
    </xf>
    <xf numFmtId="38" fontId="2" fillId="5" borderId="54" xfId="1" applyFont="1" applyFill="1" applyBorder="1" applyAlignment="1" applyProtection="1">
      <alignment vertical="center"/>
    </xf>
    <xf numFmtId="40" fontId="2" fillId="5" borderId="49" xfId="1" applyNumberFormat="1" applyFont="1" applyFill="1" applyBorder="1" applyAlignment="1" applyProtection="1">
      <alignment vertical="center"/>
    </xf>
    <xf numFmtId="38" fontId="2" fillId="3" borderId="44" xfId="1" applyFont="1" applyFill="1" applyBorder="1" applyProtection="1">
      <alignment vertical="center"/>
    </xf>
    <xf numFmtId="40" fontId="7" fillId="3" borderId="78" xfId="1" applyNumberFormat="1" applyFont="1" applyFill="1" applyBorder="1" applyAlignment="1" applyProtection="1">
      <alignment vertical="center"/>
    </xf>
    <xf numFmtId="40" fontId="7" fillId="3" borderId="16" xfId="1" applyNumberFormat="1" applyFont="1" applyFill="1" applyBorder="1" applyAlignment="1" applyProtection="1">
      <alignment vertical="center"/>
    </xf>
    <xf numFmtId="38" fontId="2" fillId="3" borderId="60" xfId="1" applyFont="1" applyFill="1" applyBorder="1" applyProtection="1">
      <alignment vertical="center"/>
    </xf>
    <xf numFmtId="40" fontId="7" fillId="3" borderId="27" xfId="1" applyNumberFormat="1" applyFont="1" applyFill="1" applyBorder="1" applyAlignment="1" applyProtection="1">
      <alignment vertical="center"/>
    </xf>
    <xf numFmtId="38" fontId="12" fillId="3" borderId="44" xfId="1" applyFont="1" applyFill="1" applyBorder="1" applyProtection="1">
      <alignment vertical="center"/>
    </xf>
    <xf numFmtId="40" fontId="7" fillId="3" borderId="19" xfId="1" applyNumberFormat="1" applyFont="1" applyFill="1" applyBorder="1" applyAlignment="1" applyProtection="1">
      <alignment vertical="center"/>
    </xf>
    <xf numFmtId="0" fontId="4" fillId="3" borderId="13" xfId="0" applyFont="1" applyFill="1" applyBorder="1" applyAlignment="1" applyProtection="1">
      <alignment horizontal="right" vertical="center"/>
    </xf>
    <xf numFmtId="38" fontId="2" fillId="3" borderId="5" xfId="1" applyFont="1" applyFill="1" applyBorder="1" applyAlignment="1" applyProtection="1">
      <alignment vertical="center"/>
    </xf>
    <xf numFmtId="40" fontId="2" fillId="3" borderId="20" xfId="1" applyNumberFormat="1" applyFont="1" applyFill="1" applyBorder="1" applyAlignment="1" applyProtection="1">
      <alignment vertical="center"/>
    </xf>
    <xf numFmtId="38" fontId="12" fillId="3" borderId="60" xfId="1" applyFont="1" applyFill="1" applyBorder="1" applyProtection="1">
      <alignment vertical="center"/>
    </xf>
    <xf numFmtId="40" fontId="7" fillId="3" borderId="67" xfId="1" applyNumberFormat="1" applyFont="1" applyFill="1" applyBorder="1" applyProtection="1">
      <alignment vertical="center"/>
    </xf>
    <xf numFmtId="40" fontId="7" fillId="3" borderId="79" xfId="1" applyNumberFormat="1" applyFont="1" applyFill="1" applyBorder="1" applyAlignment="1" applyProtection="1">
      <alignment vertical="center"/>
    </xf>
    <xf numFmtId="40" fontId="7" fillId="3" borderId="7" xfId="1" applyNumberFormat="1" applyFont="1" applyFill="1" applyBorder="1" applyAlignment="1" applyProtection="1">
      <alignment vertical="center"/>
    </xf>
    <xf numFmtId="40" fontId="7" fillId="3" borderId="82" xfId="1" applyNumberFormat="1" applyFont="1" applyFill="1" applyBorder="1" applyAlignment="1" applyProtection="1">
      <alignment vertical="center"/>
    </xf>
    <xf numFmtId="0" fontId="2" fillId="0" borderId="25" xfId="0" applyFont="1" applyBorder="1" applyAlignment="1" applyProtection="1">
      <alignment horizontal="right" vertical="center"/>
    </xf>
    <xf numFmtId="40" fontId="2" fillId="0" borderId="25" xfId="1" applyNumberFormat="1" applyFont="1" applyFill="1" applyBorder="1" applyAlignment="1" applyProtection="1">
      <alignment vertical="center"/>
    </xf>
    <xf numFmtId="38" fontId="2" fillId="0" borderId="25" xfId="1" applyFont="1" applyFill="1" applyBorder="1" applyAlignment="1" applyProtection="1">
      <alignment vertical="center"/>
    </xf>
    <xf numFmtId="38" fontId="2" fillId="0" borderId="25" xfId="0" applyNumberFormat="1" applyFont="1" applyBorder="1" applyAlignment="1" applyProtection="1">
      <alignment horizontal="center" vertical="center"/>
    </xf>
    <xf numFmtId="40" fontId="2" fillId="0" borderId="0" xfId="1" applyNumberFormat="1" applyFont="1" applyFill="1" applyBorder="1" applyAlignment="1" applyProtection="1">
      <alignment vertical="center"/>
    </xf>
    <xf numFmtId="38" fontId="2" fillId="0" borderId="0" xfId="1" applyFont="1" applyFill="1" applyBorder="1" applyAlignment="1" applyProtection="1">
      <alignment vertical="center"/>
    </xf>
    <xf numFmtId="38" fontId="2" fillId="0" borderId="0" xfId="0" applyNumberFormat="1" applyFont="1" applyAlignment="1" applyProtection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showZeros="0" tabSelected="1" view="pageBreakPreview" zoomScale="80" zoomScaleNormal="115" zoomScaleSheetLayoutView="80" workbookViewId="0">
      <selection activeCell="C3" sqref="C3:E3"/>
    </sheetView>
  </sheetViews>
  <sheetFormatPr defaultColWidth="8.7265625" defaultRowHeight="13" x14ac:dyDescent="0.2"/>
  <cols>
    <col min="1" max="1" width="20.6328125" style="117" customWidth="1"/>
    <col min="2" max="2" width="30.6328125" style="117" customWidth="1"/>
    <col min="3" max="3" width="20.6328125" style="117" customWidth="1"/>
    <col min="4" max="5" width="15.36328125" style="117" customWidth="1"/>
    <col min="6" max="16384" width="8.7265625" style="117"/>
  </cols>
  <sheetData>
    <row r="1" spans="1:5" s="120" customFormat="1" ht="30.75" customHeight="1" x14ac:dyDescent="0.2">
      <c r="A1" s="110" t="s">
        <v>58</v>
      </c>
      <c r="B1" s="111"/>
      <c r="C1" s="111"/>
      <c r="D1" s="111"/>
      <c r="E1" s="111"/>
    </row>
    <row r="2" spans="1:5" s="120" customFormat="1" ht="30.75" customHeight="1" x14ac:dyDescent="0.2">
      <c r="A2" s="112" t="s">
        <v>39</v>
      </c>
    </row>
    <row r="3" spans="1:5" s="120" customFormat="1" ht="30.75" customHeight="1" x14ac:dyDescent="0.2">
      <c r="A3" s="113"/>
      <c r="B3" s="113" t="s">
        <v>34</v>
      </c>
      <c r="C3" s="127"/>
      <c r="D3" s="127"/>
      <c r="E3" s="127"/>
    </row>
    <row r="4" spans="1:5" s="120" customFormat="1" ht="30.75" customHeight="1" x14ac:dyDescent="0.2"/>
    <row r="5" spans="1:5" ht="30.75" customHeight="1" thickBot="1" x14ac:dyDescent="0.25"/>
    <row r="6" spans="1:5" ht="30.75" customHeight="1" thickBot="1" x14ac:dyDescent="0.25">
      <c r="B6" s="121"/>
      <c r="C6" s="114" t="s">
        <v>35</v>
      </c>
    </row>
    <row r="7" spans="1:5" ht="30.75" customHeight="1" thickBot="1" x14ac:dyDescent="0.25">
      <c r="B7" s="115" t="s">
        <v>51</v>
      </c>
      <c r="C7" s="108">
        <f>'入札(中央卸売市場)'!M70</f>
        <v>0</v>
      </c>
    </row>
    <row r="8" spans="1:5" ht="30.75" customHeight="1" thickBot="1" x14ac:dyDescent="0.25">
      <c r="B8" s="116" t="s">
        <v>36</v>
      </c>
      <c r="C8" s="108">
        <f>C7</f>
        <v>0</v>
      </c>
    </row>
    <row r="9" spans="1:5" ht="30.75" customHeight="1" x14ac:dyDescent="0.2"/>
    <row r="10" spans="1:5" ht="30.75" customHeight="1" x14ac:dyDescent="0.2"/>
    <row r="11" spans="1:5" ht="30.75" customHeight="1" x14ac:dyDescent="0.2">
      <c r="A11" s="117" t="s">
        <v>49</v>
      </c>
    </row>
    <row r="12" spans="1:5" ht="30.75" customHeight="1" x14ac:dyDescent="0.2">
      <c r="A12" s="117" t="s">
        <v>37</v>
      </c>
    </row>
    <row r="13" spans="1:5" ht="30.75" customHeight="1" x14ac:dyDescent="0.2">
      <c r="A13" s="117" t="s">
        <v>64</v>
      </c>
    </row>
    <row r="17" spans="1:5" ht="30.75" customHeight="1" x14ac:dyDescent="0.2">
      <c r="A17" s="110" t="s">
        <v>62</v>
      </c>
      <c r="B17" s="111"/>
      <c r="C17" s="111"/>
      <c r="D17" s="111"/>
      <c r="E17" s="111"/>
    </row>
    <row r="18" spans="1:5" ht="30.75" customHeight="1" x14ac:dyDescent="0.2"/>
    <row r="19" spans="1:5" ht="30.75" customHeight="1" x14ac:dyDescent="0.2">
      <c r="A19" s="117" t="s">
        <v>61</v>
      </c>
    </row>
    <row r="20" spans="1:5" ht="30.75" customHeight="1" x14ac:dyDescent="0.2">
      <c r="A20" s="122"/>
      <c r="B20" s="118" t="s">
        <v>40</v>
      </c>
      <c r="C20" s="123"/>
      <c r="D20" s="124"/>
      <c r="E20" s="124"/>
    </row>
    <row r="21" spans="1:5" ht="30.75" customHeight="1" x14ac:dyDescent="0.2">
      <c r="A21" s="119" t="s">
        <v>53</v>
      </c>
      <c r="B21" s="109">
        <f>'入札(中央卸売市場)'!M34</f>
        <v>0</v>
      </c>
      <c r="C21" s="125"/>
      <c r="D21" s="126"/>
      <c r="E21" s="126"/>
    </row>
    <row r="22" spans="1:5" ht="30.75" customHeight="1" x14ac:dyDescent="0.2">
      <c r="A22" s="119" t="s">
        <v>56</v>
      </c>
      <c r="B22" s="109">
        <f>'入札(中央卸売市場)'!M69</f>
        <v>0</v>
      </c>
      <c r="C22" s="125"/>
      <c r="D22" s="126"/>
      <c r="E22" s="126"/>
    </row>
    <row r="23" spans="1:5" ht="30.75" customHeight="1" x14ac:dyDescent="0.2">
      <c r="A23" s="119" t="s">
        <v>38</v>
      </c>
      <c r="B23" s="109">
        <f>SUM(B21:B22)</f>
        <v>0</v>
      </c>
      <c r="C23" s="125"/>
      <c r="D23" s="126"/>
      <c r="E23" s="126"/>
    </row>
  </sheetData>
  <sheetProtection algorithmName="SHA-512" hashValue="ioLAAQ/zuUKNxB+p8h4ipADSZVeGw/ZEzutIC5A2xNW4dtVuJy+ls8TOpNDJT0XZeXN4NdwHCs9mTASXVIv8ww==" saltValue="tNLskdq2CUPpZVSNKVR5Lw==" spinCount="100000" sheet="1" selectLockedCells="1"/>
  <mergeCells count="3">
    <mergeCell ref="A1:E1"/>
    <mergeCell ref="A17:E17"/>
    <mergeCell ref="C3:E3"/>
  </mergeCells>
  <phoneticPr fontId="3"/>
  <pageMargins left="0.78740157480314965" right="0.70866141732283472" top="1.1811023622047245" bottom="0.74803149606299213" header="0.31496062992125984" footer="0.31496062992125984"/>
  <pageSetup paperSize="9" orientation="landscape" r:id="rId1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70"/>
  <sheetViews>
    <sheetView showZeros="0" view="pageBreakPreview" zoomScale="80" zoomScaleNormal="70" zoomScaleSheetLayoutView="80" workbookViewId="0">
      <selection activeCell="B30" sqref="B30:B31"/>
    </sheetView>
  </sheetViews>
  <sheetFormatPr defaultColWidth="14.6328125" defaultRowHeight="20.149999999999999" customHeight="1" x14ac:dyDescent="0.2"/>
  <cols>
    <col min="1" max="1" width="8.6328125" style="144" customWidth="1"/>
    <col min="2" max="2" width="20.7265625" style="144" customWidth="1"/>
    <col min="3" max="3" width="8.453125" style="144" bestFit="1" customWidth="1"/>
    <col min="4" max="4" width="12.08984375" style="144" bestFit="1" customWidth="1"/>
    <col min="5" max="5" width="13.90625" style="144" bestFit="1" customWidth="1"/>
    <col min="6" max="6" width="9.36328125" style="144" customWidth="1"/>
    <col min="7" max="8" width="21" style="144" customWidth="1"/>
    <col min="9" max="9" width="20.90625" style="144" customWidth="1"/>
    <col min="10" max="10" width="19" style="144" customWidth="1"/>
    <col min="11" max="11" width="10.90625" style="144" customWidth="1"/>
    <col min="12" max="12" width="20.90625" style="144" customWidth="1"/>
    <col min="13" max="13" width="18.08984375" style="144" bestFit="1" customWidth="1"/>
    <col min="14" max="16384" width="14.6328125" style="144"/>
  </cols>
  <sheetData>
    <row r="1" spans="1:13" ht="23.5" x14ac:dyDescent="0.2">
      <c r="A1" s="143" t="s">
        <v>59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</row>
    <row r="2" spans="1:13" ht="14" x14ac:dyDescent="0.2">
      <c r="A2" s="145" t="s">
        <v>16</v>
      </c>
      <c r="B2" s="146" t="s">
        <v>33</v>
      </c>
      <c r="C2" s="146"/>
      <c r="D2" s="146"/>
    </row>
    <row r="3" spans="1:13" ht="14" x14ac:dyDescent="0.2">
      <c r="A3" s="147"/>
      <c r="B3" s="146" t="s">
        <v>52</v>
      </c>
      <c r="I3" s="147" t="s">
        <v>32</v>
      </c>
      <c r="J3" s="136">
        <f>契約希望金額!C3</f>
        <v>0</v>
      </c>
      <c r="K3" s="136"/>
      <c r="L3" s="136"/>
      <c r="M3" s="136"/>
    </row>
    <row r="4" spans="1:13" ht="15" customHeight="1" x14ac:dyDescent="0.2">
      <c r="A4" s="147"/>
    </row>
    <row r="5" spans="1:13" ht="40" customHeight="1" x14ac:dyDescent="0.2">
      <c r="A5" s="148" t="s">
        <v>29</v>
      </c>
      <c r="B5" s="149" t="s">
        <v>23</v>
      </c>
      <c r="C5" s="150" t="s">
        <v>12</v>
      </c>
      <c r="D5" s="151" t="s">
        <v>25</v>
      </c>
      <c r="E5" s="152" t="s">
        <v>26</v>
      </c>
      <c r="F5" s="149" t="s">
        <v>30</v>
      </c>
      <c r="G5" s="150" t="s">
        <v>24</v>
      </c>
      <c r="H5" s="153" t="s">
        <v>27</v>
      </c>
      <c r="I5" s="152" t="s">
        <v>22</v>
      </c>
      <c r="J5" s="150" t="s">
        <v>45</v>
      </c>
      <c r="K5" s="150" t="s">
        <v>46</v>
      </c>
      <c r="L5" s="153" t="s">
        <v>47</v>
      </c>
      <c r="M5" s="154" t="s">
        <v>28</v>
      </c>
    </row>
    <row r="6" spans="1:13" ht="20.149999999999999" customHeight="1" x14ac:dyDescent="0.2">
      <c r="A6" s="155"/>
      <c r="B6" s="156" t="s">
        <v>13</v>
      </c>
      <c r="C6" s="157" t="s">
        <v>14</v>
      </c>
      <c r="D6" s="158" t="s">
        <v>15</v>
      </c>
      <c r="E6" s="159" t="s">
        <v>42</v>
      </c>
      <c r="F6" s="160"/>
      <c r="G6" s="161" t="s">
        <v>20</v>
      </c>
      <c r="H6" s="162" t="s">
        <v>21</v>
      </c>
      <c r="I6" s="163" t="s">
        <v>43</v>
      </c>
      <c r="J6" s="164" t="s">
        <v>48</v>
      </c>
      <c r="K6" s="164" t="s">
        <v>41</v>
      </c>
      <c r="L6" s="165" t="s">
        <v>44</v>
      </c>
      <c r="M6" s="166" t="s">
        <v>63</v>
      </c>
    </row>
    <row r="7" spans="1:13" ht="21" customHeight="1" x14ac:dyDescent="0.2">
      <c r="A7" s="167" t="s">
        <v>0</v>
      </c>
      <c r="B7" s="168"/>
      <c r="C7" s="169"/>
      <c r="D7" s="170"/>
      <c r="E7" s="171"/>
      <c r="F7" s="172"/>
      <c r="G7" s="173"/>
      <c r="H7" s="174"/>
      <c r="I7" s="175"/>
      <c r="J7" s="176"/>
      <c r="K7" s="176"/>
      <c r="L7" s="177"/>
      <c r="M7" s="178"/>
    </row>
    <row r="8" spans="1:13" ht="21" customHeight="1" x14ac:dyDescent="0.2">
      <c r="A8" s="179"/>
      <c r="B8" s="180"/>
      <c r="C8" s="181"/>
      <c r="D8" s="182"/>
      <c r="E8" s="183"/>
      <c r="F8" s="184"/>
      <c r="G8" s="185"/>
      <c r="H8" s="186"/>
      <c r="I8" s="187"/>
      <c r="J8" s="188"/>
      <c r="K8" s="188"/>
      <c r="L8" s="189"/>
      <c r="M8" s="190"/>
    </row>
    <row r="9" spans="1:13" ht="21" customHeight="1" x14ac:dyDescent="0.2">
      <c r="A9" s="191" t="s">
        <v>1</v>
      </c>
      <c r="B9" s="192"/>
      <c r="C9" s="193"/>
      <c r="D9" s="194"/>
      <c r="E9" s="183"/>
      <c r="F9" s="195"/>
      <c r="G9" s="196"/>
      <c r="H9" s="174"/>
      <c r="I9" s="197"/>
      <c r="J9" s="198"/>
      <c r="K9" s="198"/>
      <c r="L9" s="189"/>
      <c r="M9" s="190"/>
    </row>
    <row r="10" spans="1:13" ht="21" customHeight="1" x14ac:dyDescent="0.2">
      <c r="A10" s="199"/>
      <c r="B10" s="180"/>
      <c r="C10" s="200"/>
      <c r="D10" s="201"/>
      <c r="E10" s="183"/>
      <c r="F10" s="202"/>
      <c r="G10" s="185"/>
      <c r="H10" s="186"/>
      <c r="I10" s="203"/>
      <c r="J10" s="188"/>
      <c r="K10" s="188"/>
      <c r="L10" s="189"/>
      <c r="M10" s="190"/>
    </row>
    <row r="11" spans="1:13" ht="21" customHeight="1" x14ac:dyDescent="0.2">
      <c r="A11" s="179" t="s">
        <v>2</v>
      </c>
      <c r="B11" s="192"/>
      <c r="C11" s="193"/>
      <c r="D11" s="194"/>
      <c r="E11" s="183"/>
      <c r="F11" s="204"/>
      <c r="G11" s="205"/>
      <c r="H11" s="174"/>
      <c r="I11" s="206"/>
      <c r="J11" s="198"/>
      <c r="K11" s="198"/>
      <c r="L11" s="189"/>
      <c r="M11" s="190"/>
    </row>
    <row r="12" spans="1:13" ht="21" customHeight="1" x14ac:dyDescent="0.2">
      <c r="A12" s="179"/>
      <c r="B12" s="180"/>
      <c r="C12" s="200"/>
      <c r="D12" s="201"/>
      <c r="E12" s="183"/>
      <c r="F12" s="207"/>
      <c r="G12" s="208"/>
      <c r="H12" s="186"/>
      <c r="I12" s="187"/>
      <c r="J12" s="188"/>
      <c r="K12" s="188"/>
      <c r="L12" s="189"/>
      <c r="M12" s="190"/>
    </row>
    <row r="13" spans="1:13" ht="21" customHeight="1" x14ac:dyDescent="0.2">
      <c r="A13" s="209" t="s">
        <v>3</v>
      </c>
      <c r="B13" s="210"/>
      <c r="C13" s="211"/>
      <c r="D13" s="212"/>
      <c r="E13" s="213"/>
      <c r="F13" s="214"/>
      <c r="G13" s="215"/>
      <c r="H13" s="216"/>
      <c r="I13" s="217"/>
      <c r="J13" s="218"/>
      <c r="K13" s="218"/>
      <c r="L13" s="219"/>
      <c r="M13" s="220"/>
    </row>
    <row r="14" spans="1:13" ht="21" customHeight="1" x14ac:dyDescent="0.2">
      <c r="A14" s="221"/>
      <c r="B14" s="222"/>
      <c r="C14" s="223"/>
      <c r="D14" s="224"/>
      <c r="E14" s="225"/>
      <c r="F14" s="226"/>
      <c r="G14" s="227"/>
      <c r="H14" s="228"/>
      <c r="I14" s="229"/>
      <c r="J14" s="230"/>
      <c r="K14" s="230"/>
      <c r="L14" s="231"/>
      <c r="M14" s="220"/>
    </row>
    <row r="15" spans="1:13" ht="21" customHeight="1" x14ac:dyDescent="0.2">
      <c r="A15" s="232"/>
      <c r="B15" s="233"/>
      <c r="C15" s="234"/>
      <c r="D15" s="235"/>
      <c r="E15" s="236"/>
      <c r="F15" s="237"/>
      <c r="G15" s="238"/>
      <c r="H15" s="239"/>
      <c r="I15" s="240"/>
      <c r="J15" s="241"/>
      <c r="K15" s="241"/>
      <c r="L15" s="242"/>
      <c r="M15" s="220"/>
    </row>
    <row r="16" spans="1:13" ht="21" customHeight="1" x14ac:dyDescent="0.2">
      <c r="A16" s="221" t="s">
        <v>4</v>
      </c>
      <c r="B16" s="210"/>
      <c r="C16" s="211"/>
      <c r="D16" s="212"/>
      <c r="E16" s="213"/>
      <c r="F16" s="243"/>
      <c r="G16" s="215"/>
      <c r="H16" s="216"/>
      <c r="I16" s="244"/>
      <c r="J16" s="218"/>
      <c r="K16" s="218"/>
      <c r="L16" s="219"/>
      <c r="M16" s="220"/>
    </row>
    <row r="17" spans="1:13" ht="21" customHeight="1" x14ac:dyDescent="0.2">
      <c r="A17" s="221"/>
      <c r="B17" s="222"/>
      <c r="C17" s="223"/>
      <c r="D17" s="224"/>
      <c r="E17" s="225"/>
      <c r="F17" s="245"/>
      <c r="G17" s="246"/>
      <c r="H17" s="228"/>
      <c r="I17" s="229"/>
      <c r="J17" s="230"/>
      <c r="K17" s="230"/>
      <c r="L17" s="231"/>
      <c r="M17" s="220"/>
    </row>
    <row r="18" spans="1:13" ht="21" customHeight="1" x14ac:dyDescent="0.2">
      <c r="A18" s="221"/>
      <c r="B18" s="233"/>
      <c r="C18" s="234"/>
      <c r="D18" s="235"/>
      <c r="E18" s="236"/>
      <c r="F18" s="247"/>
      <c r="G18" s="248"/>
      <c r="H18" s="239"/>
      <c r="I18" s="249"/>
      <c r="J18" s="241"/>
      <c r="K18" s="241"/>
      <c r="L18" s="242"/>
      <c r="M18" s="220"/>
    </row>
    <row r="19" spans="1:13" ht="21" customHeight="1" x14ac:dyDescent="0.2">
      <c r="A19" s="209" t="s">
        <v>5</v>
      </c>
      <c r="B19" s="210"/>
      <c r="C19" s="211"/>
      <c r="D19" s="212"/>
      <c r="E19" s="213"/>
      <c r="F19" s="250"/>
      <c r="G19" s="215"/>
      <c r="H19" s="216"/>
      <c r="I19" s="217"/>
      <c r="J19" s="251"/>
      <c r="K19" s="218"/>
      <c r="L19" s="219"/>
      <c r="M19" s="220"/>
    </row>
    <row r="20" spans="1:13" ht="21" customHeight="1" x14ac:dyDescent="0.2">
      <c r="A20" s="221"/>
      <c r="B20" s="222"/>
      <c r="C20" s="223"/>
      <c r="D20" s="224"/>
      <c r="E20" s="225"/>
      <c r="F20" s="245"/>
      <c r="G20" s="246"/>
      <c r="H20" s="228"/>
      <c r="I20" s="229"/>
      <c r="J20" s="252"/>
      <c r="K20" s="230"/>
      <c r="L20" s="231"/>
      <c r="M20" s="220"/>
    </row>
    <row r="21" spans="1:13" ht="21" customHeight="1" x14ac:dyDescent="0.2">
      <c r="A21" s="232"/>
      <c r="B21" s="233"/>
      <c r="C21" s="234"/>
      <c r="D21" s="235"/>
      <c r="E21" s="236"/>
      <c r="F21" s="237"/>
      <c r="G21" s="248"/>
      <c r="H21" s="239"/>
      <c r="I21" s="240"/>
      <c r="J21" s="252"/>
      <c r="K21" s="241"/>
      <c r="L21" s="242"/>
      <c r="M21" s="220"/>
    </row>
    <row r="22" spans="1:13" ht="21" customHeight="1" x14ac:dyDescent="0.2">
      <c r="A22" s="253" t="s">
        <v>6</v>
      </c>
      <c r="B22" s="95"/>
      <c r="C22" s="97"/>
      <c r="D22" s="99"/>
      <c r="E22" s="101"/>
      <c r="F22" s="254"/>
      <c r="G22" s="27"/>
      <c r="H22" s="23"/>
      <c r="I22" s="24"/>
      <c r="J22" s="103"/>
      <c r="K22" s="105"/>
      <c r="L22" s="107"/>
      <c r="M22" s="102"/>
    </row>
    <row r="23" spans="1:13" ht="21" customHeight="1" x14ac:dyDescent="0.2">
      <c r="A23" s="253"/>
      <c r="B23" s="96"/>
      <c r="C23" s="98"/>
      <c r="D23" s="100"/>
      <c r="E23" s="101"/>
      <c r="F23" s="255"/>
      <c r="G23" s="29"/>
      <c r="H23" s="25"/>
      <c r="I23" s="26"/>
      <c r="J23" s="104"/>
      <c r="K23" s="106"/>
      <c r="L23" s="107"/>
      <c r="M23" s="102"/>
    </row>
    <row r="24" spans="1:13" ht="21" customHeight="1" x14ac:dyDescent="0.2">
      <c r="A24" s="256" t="s">
        <v>7</v>
      </c>
      <c r="B24" s="95"/>
      <c r="C24" s="97"/>
      <c r="D24" s="99"/>
      <c r="E24" s="101"/>
      <c r="F24" s="257"/>
      <c r="G24" s="27"/>
      <c r="H24" s="23"/>
      <c r="I24" s="28"/>
      <c r="J24" s="105"/>
      <c r="K24" s="105"/>
      <c r="L24" s="107"/>
      <c r="M24" s="102"/>
    </row>
    <row r="25" spans="1:13" ht="21" customHeight="1" x14ac:dyDescent="0.2">
      <c r="A25" s="258"/>
      <c r="B25" s="96"/>
      <c r="C25" s="98"/>
      <c r="D25" s="100"/>
      <c r="E25" s="101"/>
      <c r="F25" s="259"/>
      <c r="G25" s="29"/>
      <c r="H25" s="30"/>
      <c r="I25" s="31"/>
      <c r="J25" s="106"/>
      <c r="K25" s="106"/>
      <c r="L25" s="107"/>
      <c r="M25" s="102"/>
    </row>
    <row r="26" spans="1:13" ht="21" customHeight="1" x14ac:dyDescent="0.2">
      <c r="A26" s="260" t="s">
        <v>8</v>
      </c>
      <c r="B26" s="84"/>
      <c r="C26" s="86"/>
      <c r="D26" s="88"/>
      <c r="E26" s="90"/>
      <c r="F26" s="261"/>
      <c r="G26" s="32"/>
      <c r="H26" s="33"/>
      <c r="I26" s="34"/>
      <c r="J26" s="92"/>
      <c r="K26" s="92"/>
      <c r="L26" s="94"/>
      <c r="M26" s="91"/>
    </row>
    <row r="27" spans="1:13" ht="21" customHeight="1" x14ac:dyDescent="0.2">
      <c r="A27" s="260"/>
      <c r="B27" s="85"/>
      <c r="C27" s="87"/>
      <c r="D27" s="89"/>
      <c r="E27" s="90"/>
      <c r="F27" s="262"/>
      <c r="G27" s="35"/>
      <c r="H27" s="36"/>
      <c r="I27" s="37"/>
      <c r="J27" s="93"/>
      <c r="K27" s="93"/>
      <c r="L27" s="94"/>
      <c r="M27" s="91"/>
    </row>
    <row r="28" spans="1:13" ht="21" customHeight="1" x14ac:dyDescent="0.2">
      <c r="A28" s="263" t="s">
        <v>9</v>
      </c>
      <c r="B28" s="84"/>
      <c r="C28" s="86"/>
      <c r="D28" s="88"/>
      <c r="E28" s="90"/>
      <c r="F28" s="264"/>
      <c r="G28" s="32"/>
      <c r="H28" s="38"/>
      <c r="I28" s="39"/>
      <c r="J28" s="92"/>
      <c r="K28" s="92"/>
      <c r="L28" s="94"/>
      <c r="M28" s="91"/>
    </row>
    <row r="29" spans="1:13" ht="21" customHeight="1" x14ac:dyDescent="0.2">
      <c r="A29" s="265"/>
      <c r="B29" s="85"/>
      <c r="C29" s="87"/>
      <c r="D29" s="89"/>
      <c r="E29" s="90"/>
      <c r="F29" s="266"/>
      <c r="G29" s="35"/>
      <c r="H29" s="40"/>
      <c r="I29" s="41"/>
      <c r="J29" s="93"/>
      <c r="K29" s="93"/>
      <c r="L29" s="94"/>
      <c r="M29" s="91"/>
    </row>
    <row r="30" spans="1:13" ht="21" customHeight="1" x14ac:dyDescent="0.2">
      <c r="A30" s="267" t="s">
        <v>10</v>
      </c>
      <c r="B30" s="130"/>
      <c r="C30" s="57">
        <v>3000</v>
      </c>
      <c r="D30" s="60">
        <v>0.85</v>
      </c>
      <c r="E30" s="141">
        <f>ROUNDDOWN(B30*C30*D30,2)</f>
        <v>0</v>
      </c>
      <c r="F30" s="268" t="s">
        <v>17</v>
      </c>
      <c r="G30" s="131"/>
      <c r="H30" s="21">
        <v>350500</v>
      </c>
      <c r="I30" s="3">
        <f t="shared" ref="I30:I33" si="0">ROUNDDOWN(G30*H30,2)</f>
        <v>0</v>
      </c>
      <c r="J30" s="132"/>
      <c r="K30" s="66">
        <v>3000</v>
      </c>
      <c r="L30" s="53">
        <f>ROUNDDOWN(J30*K30,2)</f>
        <v>0</v>
      </c>
      <c r="M30" s="51">
        <f>INT(E30+I30+I31+L30)</f>
        <v>0</v>
      </c>
    </row>
    <row r="31" spans="1:13" ht="21" customHeight="1" x14ac:dyDescent="0.2">
      <c r="A31" s="269"/>
      <c r="B31" s="133"/>
      <c r="C31" s="59"/>
      <c r="D31" s="62"/>
      <c r="E31" s="141"/>
      <c r="F31" s="270" t="s">
        <v>18</v>
      </c>
      <c r="G31" s="134"/>
      <c r="H31" s="17">
        <v>353900</v>
      </c>
      <c r="I31" s="4">
        <f t="shared" si="0"/>
        <v>0</v>
      </c>
      <c r="J31" s="135"/>
      <c r="K31" s="67"/>
      <c r="L31" s="53"/>
      <c r="M31" s="51"/>
    </row>
    <row r="32" spans="1:13" ht="21" customHeight="1" x14ac:dyDescent="0.2">
      <c r="A32" s="271" t="s">
        <v>11</v>
      </c>
      <c r="B32" s="55">
        <f>$B$30</f>
        <v>0</v>
      </c>
      <c r="C32" s="57">
        <v>3000</v>
      </c>
      <c r="D32" s="60">
        <v>0.85</v>
      </c>
      <c r="E32" s="52">
        <f>ROUNDDOWN(B32*C32*D32,2)</f>
        <v>0</v>
      </c>
      <c r="F32" s="272" t="s">
        <v>17</v>
      </c>
      <c r="G32" s="7">
        <f>$G$30</f>
        <v>0</v>
      </c>
      <c r="H32" s="19">
        <v>371600</v>
      </c>
      <c r="I32" s="1">
        <f t="shared" si="0"/>
        <v>0</v>
      </c>
      <c r="J32" s="54">
        <f>$J$30</f>
        <v>0</v>
      </c>
      <c r="K32" s="65">
        <f>$K$30</f>
        <v>3000</v>
      </c>
      <c r="L32" s="53">
        <f t="shared" ref="L32" si="1">ROUNDDOWN(J32*K32,2)</f>
        <v>0</v>
      </c>
      <c r="M32" s="51">
        <f>INT(E32+I32+I33+L32)</f>
        <v>0</v>
      </c>
    </row>
    <row r="33" spans="1:13" ht="21" customHeight="1" thickBot="1" x14ac:dyDescent="0.25">
      <c r="A33" s="273"/>
      <c r="B33" s="56"/>
      <c r="C33" s="58"/>
      <c r="D33" s="61"/>
      <c r="E33" s="52"/>
      <c r="F33" s="274" t="s">
        <v>18</v>
      </c>
      <c r="G33" s="8">
        <f>$G$31</f>
        <v>0</v>
      </c>
      <c r="H33" s="20">
        <v>367600</v>
      </c>
      <c r="I33" s="6">
        <f t="shared" si="0"/>
        <v>0</v>
      </c>
      <c r="J33" s="81"/>
      <c r="K33" s="82"/>
      <c r="L33" s="83"/>
      <c r="M33" s="51"/>
    </row>
    <row r="34" spans="1:13" ht="35.15" customHeight="1" thickBot="1" x14ac:dyDescent="0.25">
      <c r="A34" s="275" t="s">
        <v>65</v>
      </c>
      <c r="B34" s="276"/>
      <c r="C34" s="276"/>
      <c r="D34" s="276"/>
      <c r="E34" s="276"/>
      <c r="F34" s="276"/>
      <c r="G34" s="276"/>
      <c r="H34" s="276"/>
      <c r="I34" s="46" t="s">
        <v>54</v>
      </c>
      <c r="J34" s="47"/>
      <c r="K34" s="47"/>
      <c r="L34" s="47"/>
      <c r="M34" s="9">
        <f>SUM(M7:M33)</f>
        <v>0</v>
      </c>
    </row>
    <row r="35" spans="1:13" ht="80.150000000000006" customHeight="1" x14ac:dyDescent="0.2">
      <c r="A35" s="277"/>
      <c r="B35" s="277"/>
      <c r="C35" s="277"/>
      <c r="D35" s="277"/>
      <c r="E35" s="277"/>
      <c r="F35" s="277"/>
      <c r="G35" s="277"/>
      <c r="H35" s="277"/>
      <c r="I35" s="278"/>
      <c r="J35" s="279"/>
      <c r="K35" s="280"/>
      <c r="L35" s="280"/>
      <c r="M35" s="280"/>
    </row>
    <row r="36" spans="1:13" ht="23.5" x14ac:dyDescent="0.2">
      <c r="A36" s="143" t="s">
        <v>60</v>
      </c>
      <c r="B36" s="111"/>
      <c r="C36" s="111"/>
      <c r="D36" s="111"/>
      <c r="E36" s="111"/>
      <c r="F36" s="111"/>
      <c r="G36" s="111"/>
      <c r="H36" s="111"/>
      <c r="I36" s="111"/>
      <c r="J36" s="111"/>
      <c r="K36" s="111"/>
      <c r="L36" s="111"/>
      <c r="M36" s="111"/>
    </row>
    <row r="37" spans="1:13" ht="14" x14ac:dyDescent="0.2">
      <c r="A37" s="145" t="s">
        <v>16</v>
      </c>
      <c r="B37" s="146" t="s">
        <v>33</v>
      </c>
      <c r="C37" s="146"/>
      <c r="D37" s="146"/>
    </row>
    <row r="38" spans="1:13" ht="14" x14ac:dyDescent="0.2">
      <c r="A38" s="147"/>
      <c r="B38" s="146" t="s">
        <v>57</v>
      </c>
      <c r="I38" s="147" t="s">
        <v>32</v>
      </c>
      <c r="J38" s="136">
        <f>J3</f>
        <v>0</v>
      </c>
      <c r="K38" s="136"/>
      <c r="L38" s="136"/>
      <c r="M38" s="136"/>
    </row>
    <row r="39" spans="1:13" ht="15" customHeight="1" x14ac:dyDescent="0.2">
      <c r="A39" s="147"/>
    </row>
    <row r="40" spans="1:13" ht="40" customHeight="1" x14ac:dyDescent="0.2">
      <c r="A40" s="148" t="s">
        <v>29</v>
      </c>
      <c r="B40" s="149" t="s">
        <v>23</v>
      </c>
      <c r="C40" s="150" t="s">
        <v>12</v>
      </c>
      <c r="D40" s="151" t="s">
        <v>25</v>
      </c>
      <c r="E40" s="152" t="s">
        <v>26</v>
      </c>
      <c r="F40" s="149" t="s">
        <v>30</v>
      </c>
      <c r="G40" s="150" t="s">
        <v>24</v>
      </c>
      <c r="H40" s="153" t="s">
        <v>27</v>
      </c>
      <c r="I40" s="152" t="s">
        <v>22</v>
      </c>
      <c r="J40" s="150" t="s">
        <v>45</v>
      </c>
      <c r="K40" s="150" t="s">
        <v>46</v>
      </c>
      <c r="L40" s="153" t="s">
        <v>47</v>
      </c>
      <c r="M40" s="154" t="s">
        <v>28</v>
      </c>
    </row>
    <row r="41" spans="1:13" ht="20.149999999999999" customHeight="1" x14ac:dyDescent="0.2">
      <c r="A41" s="155"/>
      <c r="B41" s="156" t="s">
        <v>13</v>
      </c>
      <c r="C41" s="157" t="s">
        <v>14</v>
      </c>
      <c r="D41" s="158" t="s">
        <v>15</v>
      </c>
      <c r="E41" s="159" t="s">
        <v>42</v>
      </c>
      <c r="F41" s="160"/>
      <c r="G41" s="161" t="s">
        <v>20</v>
      </c>
      <c r="H41" s="162" t="s">
        <v>21</v>
      </c>
      <c r="I41" s="163" t="s">
        <v>43</v>
      </c>
      <c r="J41" s="164" t="s">
        <v>48</v>
      </c>
      <c r="K41" s="164" t="s">
        <v>41</v>
      </c>
      <c r="L41" s="165" t="s">
        <v>44</v>
      </c>
      <c r="M41" s="166" t="s">
        <v>63</v>
      </c>
    </row>
    <row r="42" spans="1:13" ht="21.75" customHeight="1" x14ac:dyDescent="0.2">
      <c r="A42" s="281" t="s">
        <v>0</v>
      </c>
      <c r="B42" s="71">
        <f>$B$30</f>
        <v>0</v>
      </c>
      <c r="C42" s="72">
        <v>3000</v>
      </c>
      <c r="D42" s="74">
        <v>0.85</v>
      </c>
      <c r="E42" s="75">
        <f>ROUNDDOWN(B42*C42*D42,2)</f>
        <v>0</v>
      </c>
      <c r="F42" s="282" t="s">
        <v>17</v>
      </c>
      <c r="G42" s="12">
        <f>$G$30</f>
        <v>0</v>
      </c>
      <c r="H42" s="19">
        <v>356200</v>
      </c>
      <c r="I42" s="10">
        <f>ROUNDDOWN(G42*H42,2)</f>
        <v>0</v>
      </c>
      <c r="J42" s="76">
        <f>$J$30</f>
        <v>0</v>
      </c>
      <c r="K42" s="77">
        <f>$K$30</f>
        <v>3000</v>
      </c>
      <c r="L42" s="79">
        <f>ROUNDDOWN(J42*K42,2)</f>
        <v>0</v>
      </c>
      <c r="M42" s="50">
        <f>INT(E42+I42+I43+L42)</f>
        <v>0</v>
      </c>
    </row>
    <row r="43" spans="1:13" ht="21.75" customHeight="1" x14ac:dyDescent="0.2">
      <c r="A43" s="271"/>
      <c r="B43" s="56"/>
      <c r="C43" s="73"/>
      <c r="D43" s="61"/>
      <c r="E43" s="52"/>
      <c r="F43" s="283" t="s">
        <v>18</v>
      </c>
      <c r="G43" s="8">
        <f>$G$31</f>
        <v>0</v>
      </c>
      <c r="H43" s="22">
        <v>364600</v>
      </c>
      <c r="I43" s="2">
        <f>ROUNDDOWN(G43*H43,2)</f>
        <v>0</v>
      </c>
      <c r="J43" s="64"/>
      <c r="K43" s="78"/>
      <c r="L43" s="80"/>
      <c r="M43" s="51"/>
    </row>
    <row r="44" spans="1:13" ht="21.75" customHeight="1" x14ac:dyDescent="0.2">
      <c r="A44" s="267" t="s">
        <v>1</v>
      </c>
      <c r="B44" s="55">
        <f>$B$30</f>
        <v>0</v>
      </c>
      <c r="C44" s="57">
        <v>3000</v>
      </c>
      <c r="D44" s="60">
        <v>0.85</v>
      </c>
      <c r="E44" s="52">
        <f>ROUNDDOWN(B44*C44*D44,2)</f>
        <v>0</v>
      </c>
      <c r="F44" s="268" t="s">
        <v>17</v>
      </c>
      <c r="G44" s="13">
        <f>$G$30</f>
        <v>0</v>
      </c>
      <c r="H44" s="19">
        <v>347400</v>
      </c>
      <c r="I44" s="3">
        <f t="shared" ref="I44:I64" si="2">ROUNDDOWN(G44*H44,2)</f>
        <v>0</v>
      </c>
      <c r="J44" s="64">
        <f>$J$30</f>
        <v>0</v>
      </c>
      <c r="K44" s="66">
        <f>$K$30</f>
        <v>3000</v>
      </c>
      <c r="L44" s="53">
        <f>ROUNDDOWN(J44*K44,2)</f>
        <v>0</v>
      </c>
      <c r="M44" s="50">
        <f>INT(E44+I44+I45+L44)</f>
        <v>0</v>
      </c>
    </row>
    <row r="45" spans="1:13" ht="21.75" customHeight="1" x14ac:dyDescent="0.2">
      <c r="A45" s="269"/>
      <c r="B45" s="56"/>
      <c r="C45" s="59"/>
      <c r="D45" s="62"/>
      <c r="E45" s="52"/>
      <c r="F45" s="270" t="s">
        <v>18</v>
      </c>
      <c r="G45" s="8">
        <f>$G$31</f>
        <v>0</v>
      </c>
      <c r="H45" s="22">
        <v>438200</v>
      </c>
      <c r="I45" s="4">
        <f t="shared" si="2"/>
        <v>0</v>
      </c>
      <c r="J45" s="64"/>
      <c r="K45" s="67"/>
      <c r="L45" s="53"/>
      <c r="M45" s="51"/>
    </row>
    <row r="46" spans="1:13" ht="21.75" customHeight="1" x14ac:dyDescent="0.2">
      <c r="A46" s="271" t="s">
        <v>2</v>
      </c>
      <c r="B46" s="55">
        <f>$B$30</f>
        <v>0</v>
      </c>
      <c r="C46" s="57">
        <v>3000</v>
      </c>
      <c r="D46" s="60">
        <v>0.85</v>
      </c>
      <c r="E46" s="52">
        <f>ROUNDDOWN(B46*C46*D46,2)</f>
        <v>0</v>
      </c>
      <c r="F46" s="272" t="s">
        <v>17</v>
      </c>
      <c r="G46" s="7">
        <f>$G$30</f>
        <v>0</v>
      </c>
      <c r="H46" s="19">
        <v>515300</v>
      </c>
      <c r="I46" s="1">
        <f t="shared" si="2"/>
        <v>0</v>
      </c>
      <c r="J46" s="64">
        <f>$J$30</f>
        <v>0</v>
      </c>
      <c r="K46" s="66">
        <f>$K$30</f>
        <v>3000</v>
      </c>
      <c r="L46" s="53">
        <f>ROUNDDOWN(J46*K46,2)</f>
        <v>0</v>
      </c>
      <c r="M46" s="50">
        <f>INT(E46+I46+I47+L46)</f>
        <v>0</v>
      </c>
    </row>
    <row r="47" spans="1:13" ht="21.75" customHeight="1" x14ac:dyDescent="0.2">
      <c r="A47" s="271"/>
      <c r="B47" s="56"/>
      <c r="C47" s="59"/>
      <c r="D47" s="62"/>
      <c r="E47" s="52"/>
      <c r="F47" s="274" t="s">
        <v>18</v>
      </c>
      <c r="G47" s="14">
        <f>$G$31</f>
        <v>0</v>
      </c>
      <c r="H47" s="22">
        <v>470000</v>
      </c>
      <c r="I47" s="2">
        <f t="shared" si="2"/>
        <v>0</v>
      </c>
      <c r="J47" s="64"/>
      <c r="K47" s="67"/>
      <c r="L47" s="53"/>
      <c r="M47" s="51"/>
    </row>
    <row r="48" spans="1:13" ht="21.75" customHeight="1" x14ac:dyDescent="0.2">
      <c r="A48" s="267" t="s">
        <v>3</v>
      </c>
      <c r="B48" s="54">
        <f>$B$30</f>
        <v>0</v>
      </c>
      <c r="C48" s="57">
        <v>3000</v>
      </c>
      <c r="D48" s="60">
        <v>0.85</v>
      </c>
      <c r="E48" s="48">
        <f>ROUNDDOWN(B48*C48*D48,2)</f>
        <v>0</v>
      </c>
      <c r="F48" s="284" t="s">
        <v>31</v>
      </c>
      <c r="G48" s="128"/>
      <c r="H48" s="19">
        <v>144200</v>
      </c>
      <c r="I48" s="3">
        <f t="shared" si="2"/>
        <v>0</v>
      </c>
      <c r="J48" s="64">
        <f>$J$30</f>
        <v>0</v>
      </c>
      <c r="K48" s="65">
        <f>$K$30</f>
        <v>3000</v>
      </c>
      <c r="L48" s="68">
        <f>ROUNDDOWN(J48*K48,2)</f>
        <v>0</v>
      </c>
      <c r="M48" s="51">
        <f>INT(E48+I48+I49+I50+L48)</f>
        <v>0</v>
      </c>
    </row>
    <row r="49" spans="1:13" ht="21.75" customHeight="1" x14ac:dyDescent="0.2">
      <c r="A49" s="271"/>
      <c r="B49" s="55"/>
      <c r="C49" s="58"/>
      <c r="D49" s="61"/>
      <c r="E49" s="63"/>
      <c r="F49" s="285" t="s">
        <v>19</v>
      </c>
      <c r="G49" s="129"/>
      <c r="H49" s="22">
        <v>510700</v>
      </c>
      <c r="I49" s="11">
        <f t="shared" si="2"/>
        <v>0</v>
      </c>
      <c r="J49" s="64"/>
      <c r="K49" s="66"/>
      <c r="L49" s="69"/>
      <c r="M49" s="51"/>
    </row>
    <row r="50" spans="1:13" ht="21.75" customHeight="1" x14ac:dyDescent="0.2">
      <c r="A50" s="269"/>
      <c r="B50" s="56"/>
      <c r="C50" s="59"/>
      <c r="D50" s="62"/>
      <c r="E50" s="49"/>
      <c r="F50" s="270" t="s">
        <v>18</v>
      </c>
      <c r="G50" s="142">
        <f>$G$31</f>
        <v>0</v>
      </c>
      <c r="H50" s="20">
        <v>615100</v>
      </c>
      <c r="I50" s="4">
        <f t="shared" si="2"/>
        <v>0</v>
      </c>
      <c r="J50" s="64"/>
      <c r="K50" s="67"/>
      <c r="L50" s="70"/>
      <c r="M50" s="51"/>
    </row>
    <row r="51" spans="1:13" ht="21.75" customHeight="1" x14ac:dyDescent="0.2">
      <c r="A51" s="271" t="s">
        <v>4</v>
      </c>
      <c r="B51" s="54">
        <f>$B$30</f>
        <v>0</v>
      </c>
      <c r="C51" s="57">
        <v>3000</v>
      </c>
      <c r="D51" s="60">
        <v>0.85</v>
      </c>
      <c r="E51" s="48">
        <f>ROUNDDOWN(B51*C51*D51,2)</f>
        <v>0</v>
      </c>
      <c r="F51" s="272" t="s">
        <v>31</v>
      </c>
      <c r="G51" s="15">
        <f>$G$48</f>
        <v>0</v>
      </c>
      <c r="H51" s="19">
        <v>151700</v>
      </c>
      <c r="I51" s="1">
        <f t="shared" si="2"/>
        <v>0</v>
      </c>
      <c r="J51" s="64">
        <f>$J$30</f>
        <v>0</v>
      </c>
      <c r="K51" s="65">
        <f>$K$30</f>
        <v>3000</v>
      </c>
      <c r="L51" s="68">
        <f>ROUNDDOWN(J51*K51,2)</f>
        <v>0</v>
      </c>
      <c r="M51" s="51">
        <f>INT(E51+I51+I52+I53+L51)</f>
        <v>0</v>
      </c>
    </row>
    <row r="52" spans="1:13" ht="21.75" customHeight="1" x14ac:dyDescent="0.2">
      <c r="A52" s="271"/>
      <c r="B52" s="55"/>
      <c r="C52" s="58"/>
      <c r="D52" s="61"/>
      <c r="E52" s="63"/>
      <c r="F52" s="285" t="s">
        <v>19</v>
      </c>
      <c r="G52" s="140">
        <f>$G$49</f>
        <v>0</v>
      </c>
      <c r="H52" s="22">
        <v>533500</v>
      </c>
      <c r="I52" s="11">
        <f t="shared" si="2"/>
        <v>0</v>
      </c>
      <c r="J52" s="64"/>
      <c r="K52" s="66"/>
      <c r="L52" s="69"/>
      <c r="M52" s="51"/>
    </row>
    <row r="53" spans="1:13" ht="21.75" customHeight="1" x14ac:dyDescent="0.2">
      <c r="A53" s="271"/>
      <c r="B53" s="56"/>
      <c r="C53" s="59"/>
      <c r="D53" s="62"/>
      <c r="E53" s="49"/>
      <c r="F53" s="274" t="s">
        <v>18</v>
      </c>
      <c r="G53" s="5">
        <f>$G$31</f>
        <v>0</v>
      </c>
      <c r="H53" s="20">
        <v>664400</v>
      </c>
      <c r="I53" s="2">
        <f t="shared" si="2"/>
        <v>0</v>
      </c>
      <c r="J53" s="64"/>
      <c r="K53" s="67"/>
      <c r="L53" s="70"/>
      <c r="M53" s="51"/>
    </row>
    <row r="54" spans="1:13" ht="21.75" customHeight="1" x14ac:dyDescent="0.2">
      <c r="A54" s="267" t="s">
        <v>5</v>
      </c>
      <c r="B54" s="54">
        <f>$B$30</f>
        <v>0</v>
      </c>
      <c r="C54" s="57">
        <v>3000</v>
      </c>
      <c r="D54" s="60">
        <v>0.85</v>
      </c>
      <c r="E54" s="48">
        <f>ROUNDDOWN(B54*C54*D54,2)</f>
        <v>0</v>
      </c>
      <c r="F54" s="268" t="s">
        <v>31</v>
      </c>
      <c r="G54" s="15">
        <f>$G$48</f>
        <v>0</v>
      </c>
      <c r="H54" s="19">
        <v>117600</v>
      </c>
      <c r="I54" s="3">
        <f t="shared" si="2"/>
        <v>0</v>
      </c>
      <c r="J54" s="64">
        <f>$J$30</f>
        <v>0</v>
      </c>
      <c r="K54" s="65">
        <f>$K$30</f>
        <v>3000</v>
      </c>
      <c r="L54" s="68">
        <f>ROUNDDOWN(J54*K54,2)</f>
        <v>0</v>
      </c>
      <c r="M54" s="51">
        <f>INT(E54+I54+I55+I56+L54)</f>
        <v>0</v>
      </c>
    </row>
    <row r="55" spans="1:13" ht="21.75" customHeight="1" x14ac:dyDescent="0.2">
      <c r="A55" s="271"/>
      <c r="B55" s="55"/>
      <c r="C55" s="58"/>
      <c r="D55" s="61"/>
      <c r="E55" s="63"/>
      <c r="F55" s="285" t="s">
        <v>19</v>
      </c>
      <c r="G55" s="140">
        <f>$G$49</f>
        <v>0</v>
      </c>
      <c r="H55" s="22">
        <v>415200</v>
      </c>
      <c r="I55" s="11">
        <f t="shared" si="2"/>
        <v>0</v>
      </c>
      <c r="J55" s="64"/>
      <c r="K55" s="66"/>
      <c r="L55" s="69"/>
      <c r="M55" s="51"/>
    </row>
    <row r="56" spans="1:13" ht="21.75" customHeight="1" x14ac:dyDescent="0.2">
      <c r="A56" s="269"/>
      <c r="B56" s="56"/>
      <c r="C56" s="59"/>
      <c r="D56" s="62"/>
      <c r="E56" s="49"/>
      <c r="F56" s="270" t="s">
        <v>18</v>
      </c>
      <c r="G56" s="5">
        <f>$G$31</f>
        <v>0</v>
      </c>
      <c r="H56" s="20">
        <v>559200</v>
      </c>
      <c r="I56" s="4">
        <f t="shared" si="2"/>
        <v>0</v>
      </c>
      <c r="J56" s="64"/>
      <c r="K56" s="67"/>
      <c r="L56" s="70"/>
      <c r="M56" s="51"/>
    </row>
    <row r="57" spans="1:13" s="288" customFormat="1" ht="21.75" customHeight="1" x14ac:dyDescent="0.2">
      <c r="A57" s="271" t="s">
        <v>6</v>
      </c>
      <c r="B57" s="138">
        <f>$B$30</f>
        <v>0</v>
      </c>
      <c r="C57" s="286">
        <v>3000</v>
      </c>
      <c r="D57" s="287">
        <v>0.85</v>
      </c>
      <c r="E57" s="52">
        <f>ROUNDDOWN(B57*C57*D57,2)</f>
        <v>0</v>
      </c>
      <c r="F57" s="272" t="s">
        <v>17</v>
      </c>
      <c r="G57" s="7">
        <f>$G$30</f>
        <v>0</v>
      </c>
      <c r="H57" s="16">
        <v>451100</v>
      </c>
      <c r="I57" s="1">
        <f>ROUNDDOWN(G57*H57,2)</f>
        <v>0</v>
      </c>
      <c r="J57" s="137">
        <f>$J$30</f>
        <v>0</v>
      </c>
      <c r="K57" s="66">
        <f>$K$30</f>
        <v>3000</v>
      </c>
      <c r="L57" s="53">
        <f>ROUNDDOWN(J57*K57,2)</f>
        <v>0</v>
      </c>
      <c r="M57" s="50">
        <f>INT(E57+I57+I58+L57)</f>
        <v>0</v>
      </c>
    </row>
    <row r="58" spans="1:13" s="288" customFormat="1" ht="21.75" customHeight="1" x14ac:dyDescent="0.2">
      <c r="A58" s="271"/>
      <c r="B58" s="139"/>
      <c r="C58" s="289"/>
      <c r="D58" s="290"/>
      <c r="E58" s="52"/>
      <c r="F58" s="274" t="s">
        <v>18</v>
      </c>
      <c r="G58" s="14">
        <f>$G$31</f>
        <v>0</v>
      </c>
      <c r="H58" s="17">
        <v>418600</v>
      </c>
      <c r="I58" s="2">
        <f t="shared" si="2"/>
        <v>0</v>
      </c>
      <c r="J58" s="137"/>
      <c r="K58" s="67"/>
      <c r="L58" s="53"/>
      <c r="M58" s="51"/>
    </row>
    <row r="59" spans="1:13" s="288" customFormat="1" ht="21.75" customHeight="1" x14ac:dyDescent="0.2">
      <c r="A59" s="267" t="s">
        <v>7</v>
      </c>
      <c r="B59" s="138">
        <f>$B$30</f>
        <v>0</v>
      </c>
      <c r="C59" s="286">
        <v>3000</v>
      </c>
      <c r="D59" s="287">
        <v>0.85</v>
      </c>
      <c r="E59" s="52">
        <f>ROUNDDOWN(B59*C59*D59,2)</f>
        <v>0</v>
      </c>
      <c r="F59" s="268" t="s">
        <v>17</v>
      </c>
      <c r="G59" s="7">
        <f>$G$30</f>
        <v>0</v>
      </c>
      <c r="H59" s="16">
        <v>378900</v>
      </c>
      <c r="I59" s="3">
        <f>ROUNDDOWN(G59*H59,2)</f>
        <v>0</v>
      </c>
      <c r="J59" s="137">
        <f>$J$30</f>
        <v>0</v>
      </c>
      <c r="K59" s="66">
        <f>$K$30</f>
        <v>3000</v>
      </c>
      <c r="L59" s="53">
        <f>ROUNDDOWN(J59*K59,2)</f>
        <v>0</v>
      </c>
      <c r="M59" s="50">
        <f>INT(E59+I59+I60+L59)</f>
        <v>0</v>
      </c>
    </row>
    <row r="60" spans="1:13" s="288" customFormat="1" ht="21.75" customHeight="1" x14ac:dyDescent="0.2">
      <c r="A60" s="269"/>
      <c r="B60" s="139"/>
      <c r="C60" s="289"/>
      <c r="D60" s="290"/>
      <c r="E60" s="52"/>
      <c r="F60" s="270" t="s">
        <v>18</v>
      </c>
      <c r="G60" s="14">
        <f>$G$31</f>
        <v>0</v>
      </c>
      <c r="H60" s="18">
        <v>370400</v>
      </c>
      <c r="I60" s="4">
        <f t="shared" si="2"/>
        <v>0</v>
      </c>
      <c r="J60" s="137"/>
      <c r="K60" s="67"/>
      <c r="L60" s="53"/>
      <c r="M60" s="51"/>
    </row>
    <row r="61" spans="1:13" s="288" customFormat="1" ht="21.75" customHeight="1" x14ac:dyDescent="0.2">
      <c r="A61" s="271" t="s">
        <v>8</v>
      </c>
      <c r="B61" s="138">
        <f>$B$30</f>
        <v>0</v>
      </c>
      <c r="C61" s="286">
        <v>3000</v>
      </c>
      <c r="D61" s="287">
        <v>0.85</v>
      </c>
      <c r="E61" s="52">
        <f>ROUNDDOWN(B61*C61*D61,2)</f>
        <v>0</v>
      </c>
      <c r="F61" s="272" t="s">
        <v>17</v>
      </c>
      <c r="G61" s="7">
        <f>$G$30</f>
        <v>0</v>
      </c>
      <c r="H61" s="42">
        <v>392200</v>
      </c>
      <c r="I61" s="1">
        <f>ROUNDDOWN(G61*H61,2)</f>
        <v>0</v>
      </c>
      <c r="J61" s="137">
        <f>$J$30</f>
        <v>0</v>
      </c>
      <c r="K61" s="66">
        <f>$K$30</f>
        <v>3000</v>
      </c>
      <c r="L61" s="53">
        <f>ROUNDDOWN(J61*K61,2)</f>
        <v>0</v>
      </c>
      <c r="M61" s="50">
        <f>INT(E61+I61+I62+L61)</f>
        <v>0</v>
      </c>
    </row>
    <row r="62" spans="1:13" s="288" customFormat="1" ht="21.75" customHeight="1" x14ac:dyDescent="0.2">
      <c r="A62" s="271"/>
      <c r="B62" s="139"/>
      <c r="C62" s="289"/>
      <c r="D62" s="290"/>
      <c r="E62" s="52"/>
      <c r="F62" s="274" t="s">
        <v>18</v>
      </c>
      <c r="G62" s="14">
        <f>$G$31</f>
        <v>0</v>
      </c>
      <c r="H62" s="43">
        <v>414400</v>
      </c>
      <c r="I62" s="2">
        <f t="shared" si="2"/>
        <v>0</v>
      </c>
      <c r="J62" s="137"/>
      <c r="K62" s="67"/>
      <c r="L62" s="53"/>
      <c r="M62" s="51"/>
    </row>
    <row r="63" spans="1:13" s="288" customFormat="1" ht="21.75" customHeight="1" x14ac:dyDescent="0.2">
      <c r="A63" s="267" t="s">
        <v>9</v>
      </c>
      <c r="B63" s="138">
        <f>$B$30</f>
        <v>0</v>
      </c>
      <c r="C63" s="286">
        <v>3000</v>
      </c>
      <c r="D63" s="287">
        <v>0.85</v>
      </c>
      <c r="E63" s="48">
        <f>ROUNDDOWN(B63*C63*D63,2)</f>
        <v>0</v>
      </c>
      <c r="F63" s="268" t="s">
        <v>17</v>
      </c>
      <c r="G63" s="7">
        <f>$G$30</f>
        <v>0</v>
      </c>
      <c r="H63" s="44">
        <v>349100</v>
      </c>
      <c r="I63" s="3">
        <f>ROUNDDOWN(G63*H63,2)</f>
        <v>0</v>
      </c>
      <c r="J63" s="137">
        <f>$J$30</f>
        <v>0</v>
      </c>
      <c r="K63" s="66">
        <f>$K$30</f>
        <v>3000</v>
      </c>
      <c r="L63" s="53">
        <f>ROUNDDOWN(J63*K63,2)</f>
        <v>0</v>
      </c>
      <c r="M63" s="50">
        <f>INT(E63+I63+I64+L63)</f>
        <v>0</v>
      </c>
    </row>
    <row r="64" spans="1:13" s="288" customFormat="1" ht="21.75" customHeight="1" x14ac:dyDescent="0.2">
      <c r="A64" s="269"/>
      <c r="B64" s="139"/>
      <c r="C64" s="289"/>
      <c r="D64" s="290"/>
      <c r="E64" s="49"/>
      <c r="F64" s="270" t="s">
        <v>18</v>
      </c>
      <c r="G64" s="14">
        <f>$G$31</f>
        <v>0</v>
      </c>
      <c r="H64" s="45">
        <v>398200</v>
      </c>
      <c r="I64" s="2">
        <f t="shared" si="2"/>
        <v>0</v>
      </c>
      <c r="J64" s="137"/>
      <c r="K64" s="67"/>
      <c r="L64" s="53"/>
      <c r="M64" s="51"/>
    </row>
    <row r="65" spans="1:13" ht="21.75" customHeight="1" x14ac:dyDescent="0.2">
      <c r="A65" s="263" t="s">
        <v>10</v>
      </c>
      <c r="B65" s="84"/>
      <c r="C65" s="86"/>
      <c r="D65" s="88"/>
      <c r="E65" s="90"/>
      <c r="F65" s="264"/>
      <c r="G65" s="32"/>
      <c r="H65" s="291"/>
      <c r="I65" s="39"/>
      <c r="J65" s="292"/>
      <c r="K65" s="92"/>
      <c r="L65" s="94"/>
      <c r="M65" s="91"/>
    </row>
    <row r="66" spans="1:13" ht="21.75" customHeight="1" x14ac:dyDescent="0.2">
      <c r="A66" s="265"/>
      <c r="B66" s="85"/>
      <c r="C66" s="87"/>
      <c r="D66" s="89"/>
      <c r="E66" s="90"/>
      <c r="F66" s="266"/>
      <c r="G66" s="293"/>
      <c r="H66" s="294"/>
      <c r="I66" s="41"/>
      <c r="J66" s="292"/>
      <c r="K66" s="93"/>
      <c r="L66" s="94"/>
      <c r="M66" s="91"/>
    </row>
    <row r="67" spans="1:13" ht="21.75" customHeight="1" x14ac:dyDescent="0.2">
      <c r="A67" s="260" t="s">
        <v>11</v>
      </c>
      <c r="B67" s="295"/>
      <c r="C67" s="86"/>
      <c r="D67" s="88"/>
      <c r="E67" s="90"/>
      <c r="F67" s="261"/>
      <c r="G67" s="32"/>
      <c r="H67" s="296"/>
      <c r="I67" s="34"/>
      <c r="J67" s="292"/>
      <c r="K67" s="297"/>
      <c r="L67" s="94"/>
      <c r="M67" s="91"/>
    </row>
    <row r="68" spans="1:13" ht="21.75" customHeight="1" thickBot="1" x14ac:dyDescent="0.25">
      <c r="A68" s="298"/>
      <c r="B68" s="84"/>
      <c r="C68" s="299"/>
      <c r="D68" s="300"/>
      <c r="E68" s="90"/>
      <c r="F68" s="262"/>
      <c r="G68" s="293"/>
      <c r="H68" s="301"/>
      <c r="I68" s="302"/>
      <c r="J68" s="303"/>
      <c r="K68" s="304"/>
      <c r="L68" s="305"/>
      <c r="M68" s="91"/>
    </row>
    <row r="69" spans="1:13" ht="35.15" customHeight="1" thickBot="1" x14ac:dyDescent="0.25">
      <c r="A69" s="306"/>
      <c r="B69" s="307"/>
      <c r="C69" s="307"/>
      <c r="D69" s="307"/>
      <c r="E69" s="308"/>
      <c r="F69" s="307"/>
      <c r="G69" s="307"/>
      <c r="H69" s="309"/>
      <c r="I69" s="46" t="s">
        <v>55</v>
      </c>
      <c r="J69" s="47"/>
      <c r="K69" s="47"/>
      <c r="L69" s="47"/>
      <c r="M69" s="9">
        <f>SUM(M42:M68)</f>
        <v>0</v>
      </c>
    </row>
    <row r="70" spans="1:13" ht="35.15" customHeight="1" thickBot="1" x14ac:dyDescent="0.25">
      <c r="A70" s="147"/>
      <c r="B70" s="310"/>
      <c r="C70" s="310"/>
      <c r="D70" s="310"/>
      <c r="E70" s="311"/>
      <c r="F70" s="310"/>
      <c r="G70" s="310"/>
      <c r="H70" s="312"/>
      <c r="I70" s="46" t="s">
        <v>50</v>
      </c>
      <c r="J70" s="47"/>
      <c r="K70" s="47"/>
      <c r="L70" s="47"/>
      <c r="M70" s="9">
        <f>M34+M69</f>
        <v>0</v>
      </c>
    </row>
  </sheetData>
  <sheetProtection algorithmName="SHA-512" hashValue="q3fUILseE13H09udgEjdkBnzTeae0p76joSB3+AK3AfgIxxVa5Syd4LocflZOL4ZXDJXv2/StpZxdMqdQ+N9hA==" saltValue="AJQLeBdeTZfRkvGFwB1u6w==" spinCount="100000" sheet="1" selectLockedCells="1"/>
  <mergeCells count="226">
    <mergeCell ref="J3:M3"/>
    <mergeCell ref="J38:M38"/>
    <mergeCell ref="I34:L34"/>
    <mergeCell ref="A13:A15"/>
    <mergeCell ref="B13:B15"/>
    <mergeCell ref="C13:C15"/>
    <mergeCell ref="D13:D15"/>
    <mergeCell ref="E13:E15"/>
    <mergeCell ref="M13:M15"/>
    <mergeCell ref="A11:A12"/>
    <mergeCell ref="B11:B12"/>
    <mergeCell ref="C11:C12"/>
    <mergeCell ref="D11:D12"/>
    <mergeCell ref="E11:E12"/>
    <mergeCell ref="M11:M12"/>
    <mergeCell ref="J11:J12"/>
    <mergeCell ref="J13:J15"/>
    <mergeCell ref="K11:K12"/>
    <mergeCell ref="K13:K15"/>
    <mergeCell ref="L11:L12"/>
    <mergeCell ref="L13:L15"/>
    <mergeCell ref="A19:A21"/>
    <mergeCell ref="B19:B21"/>
    <mergeCell ref="C19:C21"/>
    <mergeCell ref="D19:D21"/>
    <mergeCell ref="E19:E21"/>
    <mergeCell ref="A5:A6"/>
    <mergeCell ref="A7:A8"/>
    <mergeCell ref="B7:B8"/>
    <mergeCell ref="C7:C8"/>
    <mergeCell ref="D7:D8"/>
    <mergeCell ref="E7:E8"/>
    <mergeCell ref="M7:M8"/>
    <mergeCell ref="J7:J8"/>
    <mergeCell ref="J9:J10"/>
    <mergeCell ref="K7:K8"/>
    <mergeCell ref="K9:K10"/>
    <mergeCell ref="L7:L8"/>
    <mergeCell ref="L9:L10"/>
    <mergeCell ref="A9:A10"/>
    <mergeCell ref="B9:B10"/>
    <mergeCell ref="C9:C10"/>
    <mergeCell ref="D9:D10"/>
    <mergeCell ref="E9:E10"/>
    <mergeCell ref="M9:M10"/>
    <mergeCell ref="M19:M21"/>
    <mergeCell ref="A16:A18"/>
    <mergeCell ref="B16:B18"/>
    <mergeCell ref="C16:C18"/>
    <mergeCell ref="D16:D18"/>
    <mergeCell ref="E16:E18"/>
    <mergeCell ref="M16:M18"/>
    <mergeCell ref="J16:J18"/>
    <mergeCell ref="J19:J21"/>
    <mergeCell ref="K16:K18"/>
    <mergeCell ref="K19:K21"/>
    <mergeCell ref="L16:L18"/>
    <mergeCell ref="L19:L21"/>
    <mergeCell ref="A24:A25"/>
    <mergeCell ref="B24:B25"/>
    <mergeCell ref="C24:C25"/>
    <mergeCell ref="D24:D25"/>
    <mergeCell ref="E24:E25"/>
    <mergeCell ref="M24:M25"/>
    <mergeCell ref="A22:A23"/>
    <mergeCell ref="B22:B23"/>
    <mergeCell ref="C22:C23"/>
    <mergeCell ref="D22:D23"/>
    <mergeCell ref="E22:E23"/>
    <mergeCell ref="M22:M23"/>
    <mergeCell ref="J22:J23"/>
    <mergeCell ref="J24:J25"/>
    <mergeCell ref="K22:K23"/>
    <mergeCell ref="K24:K25"/>
    <mergeCell ref="L22:L23"/>
    <mergeCell ref="L24:L25"/>
    <mergeCell ref="A28:A29"/>
    <mergeCell ref="B28:B29"/>
    <mergeCell ref="C28:C29"/>
    <mergeCell ref="D28:D29"/>
    <mergeCell ref="E28:E29"/>
    <mergeCell ref="M28:M29"/>
    <mergeCell ref="A26:A27"/>
    <mergeCell ref="B26:B27"/>
    <mergeCell ref="C26:C27"/>
    <mergeCell ref="D26:D27"/>
    <mergeCell ref="E26:E27"/>
    <mergeCell ref="M26:M27"/>
    <mergeCell ref="J26:J27"/>
    <mergeCell ref="J28:J29"/>
    <mergeCell ref="K26:K27"/>
    <mergeCell ref="K28:K29"/>
    <mergeCell ref="L26:L27"/>
    <mergeCell ref="L28:L29"/>
    <mergeCell ref="A32:A33"/>
    <mergeCell ref="B32:B33"/>
    <mergeCell ref="C32:C33"/>
    <mergeCell ref="D32:D33"/>
    <mergeCell ref="E32:E33"/>
    <mergeCell ref="M32:M33"/>
    <mergeCell ref="A30:A31"/>
    <mergeCell ref="B30:B31"/>
    <mergeCell ref="C30:C31"/>
    <mergeCell ref="D30:D31"/>
    <mergeCell ref="E30:E31"/>
    <mergeCell ref="M30:M31"/>
    <mergeCell ref="J30:J31"/>
    <mergeCell ref="J32:J33"/>
    <mergeCell ref="K30:K31"/>
    <mergeCell ref="K32:K33"/>
    <mergeCell ref="L30:L31"/>
    <mergeCell ref="L32:L33"/>
    <mergeCell ref="A44:A45"/>
    <mergeCell ref="B44:B45"/>
    <mergeCell ref="C44:C45"/>
    <mergeCell ref="D44:D45"/>
    <mergeCell ref="E44:E45"/>
    <mergeCell ref="M44:M45"/>
    <mergeCell ref="A40:A41"/>
    <mergeCell ref="A42:A43"/>
    <mergeCell ref="B42:B43"/>
    <mergeCell ref="C42:C43"/>
    <mergeCell ref="D42:D43"/>
    <mergeCell ref="E42:E43"/>
    <mergeCell ref="M42:M43"/>
    <mergeCell ref="J42:J43"/>
    <mergeCell ref="J44:J45"/>
    <mergeCell ref="K42:K43"/>
    <mergeCell ref="K44:K45"/>
    <mergeCell ref="L42:L43"/>
    <mergeCell ref="L44:L45"/>
    <mergeCell ref="A48:A50"/>
    <mergeCell ref="B48:B50"/>
    <mergeCell ref="C48:C50"/>
    <mergeCell ref="D48:D50"/>
    <mergeCell ref="E48:E50"/>
    <mergeCell ref="M48:M50"/>
    <mergeCell ref="A46:A47"/>
    <mergeCell ref="B46:B47"/>
    <mergeCell ref="C46:C47"/>
    <mergeCell ref="D46:D47"/>
    <mergeCell ref="E46:E47"/>
    <mergeCell ref="M46:M47"/>
    <mergeCell ref="J46:J47"/>
    <mergeCell ref="J48:J50"/>
    <mergeCell ref="K46:K47"/>
    <mergeCell ref="K48:K50"/>
    <mergeCell ref="L46:L47"/>
    <mergeCell ref="L48:L50"/>
    <mergeCell ref="A54:A56"/>
    <mergeCell ref="B54:B56"/>
    <mergeCell ref="C54:C56"/>
    <mergeCell ref="D54:D56"/>
    <mergeCell ref="E54:E56"/>
    <mergeCell ref="M54:M56"/>
    <mergeCell ref="A51:A53"/>
    <mergeCell ref="B51:B53"/>
    <mergeCell ref="C51:C53"/>
    <mergeCell ref="D51:D53"/>
    <mergeCell ref="E51:E53"/>
    <mergeCell ref="M51:M53"/>
    <mergeCell ref="J51:J53"/>
    <mergeCell ref="J54:J56"/>
    <mergeCell ref="K51:K53"/>
    <mergeCell ref="K54:K56"/>
    <mergeCell ref="L51:L53"/>
    <mergeCell ref="L54:L56"/>
    <mergeCell ref="A59:A60"/>
    <mergeCell ref="B59:B60"/>
    <mergeCell ref="C59:C60"/>
    <mergeCell ref="D59:D60"/>
    <mergeCell ref="E59:E60"/>
    <mergeCell ref="M59:M60"/>
    <mergeCell ref="A57:A58"/>
    <mergeCell ref="B57:B58"/>
    <mergeCell ref="C57:C58"/>
    <mergeCell ref="D57:D58"/>
    <mergeCell ref="E57:E58"/>
    <mergeCell ref="M57:M58"/>
    <mergeCell ref="J57:J58"/>
    <mergeCell ref="J59:J60"/>
    <mergeCell ref="K57:K58"/>
    <mergeCell ref="K59:K60"/>
    <mergeCell ref="L57:L58"/>
    <mergeCell ref="L59:L60"/>
    <mergeCell ref="B63:B64"/>
    <mergeCell ref="C63:C64"/>
    <mergeCell ref="D63:D64"/>
    <mergeCell ref="E63:E64"/>
    <mergeCell ref="M63:M64"/>
    <mergeCell ref="A61:A62"/>
    <mergeCell ref="B61:B62"/>
    <mergeCell ref="C61:C62"/>
    <mergeCell ref="D61:D62"/>
    <mergeCell ref="E61:E62"/>
    <mergeCell ref="M61:M62"/>
    <mergeCell ref="J61:J62"/>
    <mergeCell ref="J63:J64"/>
    <mergeCell ref="K61:K62"/>
    <mergeCell ref="K63:K64"/>
    <mergeCell ref="L61:L62"/>
    <mergeCell ref="L63:L64"/>
    <mergeCell ref="I69:L69"/>
    <mergeCell ref="I70:L70"/>
    <mergeCell ref="A34:H35"/>
    <mergeCell ref="A1:M1"/>
    <mergeCell ref="A36:M36"/>
    <mergeCell ref="A67:A68"/>
    <mergeCell ref="B67:B68"/>
    <mergeCell ref="C67:C68"/>
    <mergeCell ref="D67:D68"/>
    <mergeCell ref="E67:E68"/>
    <mergeCell ref="M67:M68"/>
    <mergeCell ref="A65:A66"/>
    <mergeCell ref="B65:B66"/>
    <mergeCell ref="C65:C66"/>
    <mergeCell ref="D65:D66"/>
    <mergeCell ref="E65:E66"/>
    <mergeCell ref="M65:M66"/>
    <mergeCell ref="J65:J66"/>
    <mergeCell ref="J67:J68"/>
    <mergeCell ref="K65:K66"/>
    <mergeCell ref="K67:K68"/>
    <mergeCell ref="L65:L66"/>
    <mergeCell ref="L67:L68"/>
    <mergeCell ref="A63:A64"/>
  </mergeCells>
  <phoneticPr fontId="3"/>
  <dataValidations count="1">
    <dataValidation imeMode="off" allowBlank="1" showInputMessage="1" showErrorMessage="1" sqref="H31 H7:H21 H42:H56 H65:H68" xr:uid="{00000000-0002-0000-0100-000000000000}"/>
  </dataValidations>
  <printOptions horizontalCentered="1"/>
  <pageMargins left="0.39370078740157483" right="0.39370078740157483" top="0.78740157480314965" bottom="0.19685039370078741" header="0.19685039370078741" footer="0.19685039370078741"/>
  <pageSetup paperSize="9" scale="69" fitToHeight="0" orientation="landscape" horizontalDpi="300" verticalDpi="300" r:id="rId1"/>
  <headerFooter>
    <oddHeader xml:space="preserve">&amp;R（別添様式２）
</oddHeader>
  </headerFooter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契約希望金額</vt:lpstr>
      <vt:lpstr>入札(中央卸売市場)</vt:lpstr>
      <vt:lpstr>'入札(中央卸売市場)'!Print_Area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村田　政人</cp:lastModifiedBy>
  <cp:lastPrinted>2025-09-05T01:14:10Z</cp:lastPrinted>
  <dcterms:created xsi:type="dcterms:W3CDTF">2019-10-29T23:33:43Z</dcterms:created>
  <dcterms:modified xsi:type="dcterms:W3CDTF">2025-09-05T01:45:19Z</dcterms:modified>
</cp:coreProperties>
</file>