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09_霞目ﾎﾟﾝﾌﾟ場ほか29施設（500↓）\02_入札説明書\"/>
    </mc:Choice>
  </mc:AlternateContent>
  <xr:revisionPtr revIDLastSave="0" documentId="13_ncr:1_{0B340C78-2066-47F5-A22C-0FA22036A819}" xr6:coauthVersionLast="47" xr6:coauthVersionMax="47" xr10:uidLastSave="{00000000-0000-0000-0000-000000000000}"/>
  <bookViews>
    <workbookView xWindow="28680" yWindow="-120" windowWidth="29040" windowHeight="15720" tabRatio="916" xr2:uid="{00000000-000D-0000-FFFF-FFFF00000000}"/>
  </bookViews>
  <sheets>
    <sheet name="入札金額積算内訳書" sheetId="58" r:id="rId1"/>
  </sheets>
  <definedNames>
    <definedName name="_xlnm.Print_Area" localSheetId="0">入札金額積算内訳書!$A$1:$U$645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4" i="58" l="1"/>
  <c r="Q304" i="58"/>
  <c r="R304" i="58"/>
  <c r="N304" i="58"/>
  <c r="G304" i="58"/>
  <c r="P304" i="58"/>
  <c r="L304" i="58"/>
  <c r="O304" i="58"/>
  <c r="K304" i="58"/>
  <c r="H304" i="58"/>
  <c r="J304" i="58"/>
  <c r="N283" i="58"/>
  <c r="R220" i="58"/>
  <c r="I136" i="58"/>
  <c r="N157" i="58"/>
  <c r="J157" i="58"/>
  <c r="K157" i="58"/>
  <c r="Q157" i="58"/>
  <c r="R157" i="58"/>
  <c r="I157" i="58"/>
  <c r="G157" i="58"/>
  <c r="H157" i="58"/>
  <c r="O157" i="58"/>
  <c r="L157" i="58"/>
  <c r="M157" i="58"/>
  <c r="P157" i="58"/>
  <c r="M304" i="58"/>
  <c r="L325" i="58"/>
  <c r="G325" i="58"/>
  <c r="I325" i="58"/>
  <c r="J325" i="58"/>
  <c r="M325" i="58"/>
  <c r="O325" i="58"/>
  <c r="P325" i="58"/>
  <c r="N325" i="58"/>
  <c r="H325" i="58"/>
  <c r="Q325" i="58"/>
  <c r="K136" i="58" l="1"/>
  <c r="I283" i="58"/>
  <c r="Q283" i="58"/>
  <c r="J283" i="58"/>
  <c r="M283" i="58"/>
  <c r="R283" i="58"/>
  <c r="L283" i="58"/>
  <c r="G283" i="58"/>
  <c r="P283" i="58"/>
  <c r="H283" i="58"/>
  <c r="K283" i="58"/>
  <c r="O283" i="58"/>
  <c r="P220" i="58"/>
  <c r="O136" i="58"/>
  <c r="L136" i="58"/>
  <c r="Q220" i="58"/>
  <c r="O220" i="58"/>
  <c r="M220" i="58"/>
  <c r="I220" i="58"/>
  <c r="H220" i="58"/>
  <c r="N220" i="58"/>
  <c r="G220" i="58"/>
  <c r="K220" i="58"/>
  <c r="J220" i="58"/>
  <c r="L220" i="58"/>
  <c r="H136" i="58"/>
  <c r="M136" i="58"/>
  <c r="N136" i="58"/>
  <c r="R136" i="58"/>
  <c r="G136" i="58"/>
  <c r="J136" i="58"/>
  <c r="P136" i="58"/>
  <c r="Q136" i="58"/>
  <c r="I52" i="58"/>
  <c r="Q52" i="58"/>
  <c r="H52" i="58"/>
  <c r="K52" i="58"/>
  <c r="R52" i="58"/>
  <c r="J52" i="58"/>
  <c r="L52" i="58"/>
  <c r="O52" i="58"/>
  <c r="N52" i="58"/>
  <c r="P52" i="58"/>
  <c r="G52" i="58"/>
  <c r="M52" i="58"/>
  <c r="L178" i="58"/>
  <c r="Q178" i="58"/>
  <c r="N178" i="58"/>
  <c r="R178" i="58"/>
  <c r="O178" i="58"/>
  <c r="K178" i="58"/>
  <c r="G178" i="58"/>
  <c r="M178" i="58"/>
  <c r="P178" i="58"/>
  <c r="I178" i="58"/>
  <c r="H178" i="58"/>
  <c r="J178" i="58"/>
  <c r="R31" i="58"/>
  <c r="I31" i="58"/>
  <c r="H31" i="58"/>
  <c r="O31" i="58"/>
  <c r="N31" i="58"/>
  <c r="G31" i="58"/>
  <c r="P31" i="58"/>
  <c r="L31" i="58"/>
  <c r="M31" i="58"/>
  <c r="J31" i="58"/>
  <c r="K31" i="58"/>
  <c r="Q31" i="58"/>
  <c r="K73" i="58"/>
  <c r="I73" i="58"/>
  <c r="H73" i="58"/>
  <c r="J73" i="58"/>
  <c r="O73" i="58"/>
  <c r="R73" i="58"/>
  <c r="L73" i="58"/>
  <c r="N73" i="58"/>
  <c r="P73" i="58"/>
  <c r="Q73" i="58"/>
  <c r="G73" i="58"/>
  <c r="M73" i="58"/>
  <c r="R115" i="58"/>
  <c r="P115" i="58"/>
  <c r="L115" i="58"/>
  <c r="J115" i="58"/>
  <c r="K115" i="58"/>
  <c r="O115" i="58"/>
  <c r="N115" i="58"/>
  <c r="M115" i="58"/>
  <c r="I115" i="58"/>
  <c r="Q115" i="58"/>
  <c r="H115" i="58"/>
  <c r="G115" i="58"/>
  <c r="K241" i="58"/>
  <c r="R241" i="58"/>
  <c r="I241" i="58"/>
  <c r="P241" i="58"/>
  <c r="L241" i="58"/>
  <c r="M241" i="58"/>
  <c r="G241" i="58"/>
  <c r="Q241" i="58"/>
  <c r="J241" i="58"/>
  <c r="O241" i="58"/>
  <c r="H241" i="58"/>
  <c r="N241" i="58"/>
  <c r="H262" i="58"/>
  <c r="N262" i="58"/>
  <c r="Q262" i="58"/>
  <c r="P262" i="58"/>
  <c r="I262" i="58"/>
  <c r="K262" i="58"/>
  <c r="L262" i="58"/>
  <c r="G262" i="58"/>
  <c r="O262" i="58"/>
  <c r="R262" i="58"/>
  <c r="M262" i="58"/>
  <c r="J262" i="58"/>
  <c r="K94" i="58"/>
  <c r="G94" i="58"/>
  <c r="R94" i="58"/>
  <c r="O94" i="58"/>
  <c r="J94" i="58"/>
  <c r="M94" i="58"/>
  <c r="Q94" i="58"/>
  <c r="I94" i="58"/>
  <c r="N94" i="58"/>
  <c r="P94" i="58"/>
  <c r="H94" i="58"/>
  <c r="L94" i="58"/>
  <c r="Q199" i="58"/>
  <c r="O199" i="58"/>
  <c r="R199" i="58"/>
  <c r="M199" i="58"/>
  <c r="G199" i="58"/>
  <c r="I199" i="58"/>
  <c r="L199" i="58"/>
  <c r="J199" i="58"/>
  <c r="K199" i="58"/>
  <c r="N199" i="58"/>
  <c r="H199" i="58"/>
  <c r="P199" i="58"/>
  <c r="K325" i="58"/>
  <c r="R325" i="58"/>
  <c r="O195" i="58" l="1"/>
  <c r="M237" i="58"/>
  <c r="I259" i="58"/>
  <c r="H30" i="58"/>
  <c r="K282" i="58"/>
  <c r="H427" i="58"/>
  <c r="I70" i="58"/>
  <c r="Q303" i="58"/>
  <c r="N490" i="58"/>
  <c r="J50" i="58"/>
  <c r="M637" i="58"/>
  <c r="J408" i="58"/>
  <c r="G533" i="58"/>
  <c r="K449" i="58"/>
  <c r="I618" i="58"/>
  <c r="I471" i="58"/>
  <c r="I385" i="58"/>
  <c r="N555" i="58"/>
  <c r="I576" i="58"/>
  <c r="R341" i="58"/>
  <c r="Q341" i="58"/>
  <c r="G341" i="58"/>
  <c r="M341" i="58"/>
  <c r="H341" i="58"/>
  <c r="J341" i="58"/>
  <c r="P341" i="58"/>
  <c r="O341" i="58"/>
  <c r="N341" i="58"/>
  <c r="L341" i="58"/>
  <c r="K341" i="58"/>
  <c r="I341" i="58"/>
  <c r="G68" i="58"/>
  <c r="P68" i="58"/>
  <c r="Q68" i="58"/>
  <c r="H68" i="58"/>
  <c r="I68" i="58"/>
  <c r="K68" i="58"/>
  <c r="M68" i="58"/>
  <c r="N68" i="58"/>
  <c r="R68" i="58"/>
  <c r="L68" i="58"/>
  <c r="J68" i="58"/>
  <c r="O68" i="58"/>
  <c r="M236" i="58"/>
  <c r="P236" i="58"/>
  <c r="N236" i="58"/>
  <c r="K236" i="58"/>
  <c r="Q236" i="58"/>
  <c r="R236" i="58"/>
  <c r="L236" i="58"/>
  <c r="J236" i="58"/>
  <c r="O236" i="58"/>
  <c r="I236" i="58"/>
  <c r="H236" i="58"/>
  <c r="G236" i="58"/>
  <c r="H89" i="58"/>
  <c r="K89" i="58"/>
  <c r="I89" i="58"/>
  <c r="P89" i="58"/>
  <c r="J89" i="58"/>
  <c r="M89" i="58"/>
  <c r="R89" i="58"/>
  <c r="L89" i="58"/>
  <c r="O89" i="58"/>
  <c r="G89" i="58"/>
  <c r="Q89" i="58"/>
  <c r="N89" i="58"/>
  <c r="R110" i="58"/>
  <c r="L110" i="58"/>
  <c r="G110" i="58"/>
  <c r="P110" i="58"/>
  <c r="Q110" i="58"/>
  <c r="N110" i="58"/>
  <c r="K110" i="58"/>
  <c r="H110" i="58"/>
  <c r="M110" i="58"/>
  <c r="O110" i="58"/>
  <c r="J110" i="58"/>
  <c r="I110" i="58"/>
  <c r="M320" i="58"/>
  <c r="R320" i="58"/>
  <c r="K320" i="58"/>
  <c r="H320" i="58"/>
  <c r="I320" i="58"/>
  <c r="Q320" i="58"/>
  <c r="O320" i="58"/>
  <c r="G320" i="58"/>
  <c r="J320" i="58"/>
  <c r="P320" i="58"/>
  <c r="L320" i="58"/>
  <c r="N320" i="58"/>
  <c r="P194" i="58"/>
  <c r="O194" i="58"/>
  <c r="G194" i="58"/>
  <c r="H194" i="58"/>
  <c r="L194" i="58"/>
  <c r="K194" i="58"/>
  <c r="I194" i="58"/>
  <c r="Q194" i="58"/>
  <c r="J194" i="58"/>
  <c r="M194" i="58"/>
  <c r="N194" i="58"/>
  <c r="R194" i="58"/>
  <c r="O299" i="58"/>
  <c r="K299" i="58"/>
  <c r="Q299" i="58"/>
  <c r="H299" i="58"/>
  <c r="P299" i="58"/>
  <c r="J299" i="58"/>
  <c r="L299" i="58"/>
  <c r="I299" i="58"/>
  <c r="N299" i="58"/>
  <c r="G299" i="58"/>
  <c r="R299" i="58"/>
  <c r="M299" i="58"/>
  <c r="L173" i="58"/>
  <c r="R173" i="58"/>
  <c r="H173" i="58"/>
  <c r="N173" i="58"/>
  <c r="K173" i="58"/>
  <c r="J173" i="58"/>
  <c r="G173" i="58"/>
  <c r="P173" i="58"/>
  <c r="I173" i="58"/>
  <c r="Q173" i="58"/>
  <c r="O173" i="58"/>
  <c r="M173" i="58"/>
  <c r="L278" i="58"/>
  <c r="I278" i="58"/>
  <c r="Q278" i="58"/>
  <c r="O278" i="58"/>
  <c r="J278" i="58"/>
  <c r="G278" i="58"/>
  <c r="P278" i="58"/>
  <c r="M278" i="58"/>
  <c r="R278" i="58"/>
  <c r="H278" i="58"/>
  <c r="K278" i="58"/>
  <c r="N278" i="58"/>
  <c r="I131" i="58"/>
  <c r="P131" i="58"/>
  <c r="R131" i="58"/>
  <c r="M131" i="58"/>
  <c r="O131" i="58"/>
  <c r="G131" i="58"/>
  <c r="H131" i="58"/>
  <c r="J131" i="58"/>
  <c r="N131" i="58"/>
  <c r="Q131" i="58"/>
  <c r="L131" i="58"/>
  <c r="K131" i="58"/>
  <c r="O215" i="58"/>
  <c r="H215" i="58"/>
  <c r="M215" i="58"/>
  <c r="R215" i="58"/>
  <c r="N215" i="58"/>
  <c r="P215" i="58"/>
  <c r="G215" i="58"/>
  <c r="I215" i="58"/>
  <c r="J215" i="58"/>
  <c r="K215" i="58"/>
  <c r="L215" i="58"/>
  <c r="Q215" i="58"/>
  <c r="P257" i="58"/>
  <c r="Q257" i="58"/>
  <c r="R257" i="58"/>
  <c r="G257" i="58"/>
  <c r="M257" i="58"/>
  <c r="L257" i="58"/>
  <c r="I257" i="58"/>
  <c r="N257" i="58"/>
  <c r="J257" i="58"/>
  <c r="O257" i="58"/>
  <c r="K257" i="58"/>
  <c r="H257" i="58"/>
  <c r="P152" i="58"/>
  <c r="K152" i="58"/>
  <c r="I152" i="58"/>
  <c r="R152" i="58"/>
  <c r="M152" i="58"/>
  <c r="Q152" i="58"/>
  <c r="H152" i="58"/>
  <c r="G152" i="58"/>
  <c r="J152" i="58"/>
  <c r="O152" i="58"/>
  <c r="L152" i="58"/>
  <c r="N152" i="58"/>
  <c r="R47" i="58"/>
  <c r="G47" i="58"/>
  <c r="P47" i="58"/>
  <c r="J47" i="58"/>
  <c r="I47" i="58"/>
  <c r="Q47" i="58"/>
  <c r="M47" i="58"/>
  <c r="N47" i="58"/>
  <c r="K47" i="58"/>
  <c r="H47" i="58"/>
  <c r="O47" i="58"/>
  <c r="L47" i="58"/>
  <c r="R26" i="58"/>
  <c r="H26" i="58"/>
  <c r="J26" i="58"/>
  <c r="P26" i="58"/>
  <c r="K26" i="58"/>
  <c r="Q26" i="58"/>
  <c r="O26" i="58"/>
  <c r="L26" i="58"/>
  <c r="N26" i="58"/>
  <c r="G26" i="58"/>
  <c r="I26" i="58"/>
  <c r="M26" i="58"/>
  <c r="H346" i="58"/>
  <c r="R346" i="58"/>
  <c r="I346" i="58"/>
  <c r="L346" i="58"/>
  <c r="P346" i="58"/>
  <c r="K346" i="58"/>
  <c r="N346" i="58"/>
  <c r="Q346" i="58"/>
  <c r="O346" i="58"/>
  <c r="J346" i="58"/>
  <c r="M346" i="58"/>
  <c r="G346" i="58"/>
  <c r="J28" i="58" l="1"/>
  <c r="I29" i="58"/>
  <c r="H29" i="58"/>
  <c r="P27" i="58"/>
  <c r="L27" i="58"/>
  <c r="R30" i="58"/>
  <c r="R239" i="58"/>
  <c r="R282" i="58"/>
  <c r="N29" i="58"/>
  <c r="G30" i="58"/>
  <c r="K28" i="58"/>
  <c r="N49" i="58"/>
  <c r="K30" i="58"/>
  <c r="O30" i="58"/>
  <c r="N238" i="58"/>
  <c r="P237" i="58"/>
  <c r="M240" i="58"/>
  <c r="M238" i="58"/>
  <c r="H238" i="58"/>
  <c r="L237" i="58"/>
  <c r="K237" i="58"/>
  <c r="H240" i="58"/>
  <c r="L238" i="58"/>
  <c r="I238" i="58"/>
  <c r="Q238" i="58"/>
  <c r="Q237" i="58"/>
  <c r="O237" i="58"/>
  <c r="J240" i="58"/>
  <c r="I237" i="58"/>
  <c r="K239" i="58"/>
  <c r="I239" i="58"/>
  <c r="N239" i="58"/>
  <c r="H237" i="58"/>
  <c r="J239" i="58"/>
  <c r="G238" i="58"/>
  <c r="R240" i="58"/>
  <c r="Q240" i="58"/>
  <c r="P197" i="58"/>
  <c r="N237" i="58"/>
  <c r="Q239" i="58"/>
  <c r="K238" i="58"/>
  <c r="L239" i="58"/>
  <c r="P238" i="58"/>
  <c r="G239" i="58"/>
  <c r="R237" i="58"/>
  <c r="I240" i="58"/>
  <c r="P239" i="58"/>
  <c r="M239" i="58"/>
  <c r="H239" i="58"/>
  <c r="O239" i="58"/>
  <c r="J238" i="58"/>
  <c r="G240" i="58"/>
  <c r="R238" i="58"/>
  <c r="L240" i="58"/>
  <c r="O240" i="58"/>
  <c r="O238" i="58"/>
  <c r="J237" i="58"/>
  <c r="K240" i="58"/>
  <c r="N240" i="58"/>
  <c r="P240" i="58"/>
  <c r="G237" i="58"/>
  <c r="O279" i="58"/>
  <c r="G49" i="58"/>
  <c r="I281" i="58"/>
  <c r="G69" i="58"/>
  <c r="P69" i="58"/>
  <c r="O72" i="58"/>
  <c r="Q69" i="58"/>
  <c r="K71" i="58"/>
  <c r="Q261" i="58"/>
  <c r="J303" i="58"/>
  <c r="I302" i="58"/>
  <c r="P301" i="58"/>
  <c r="H301" i="58"/>
  <c r="K302" i="58"/>
  <c r="L301" i="58"/>
  <c r="J301" i="58"/>
  <c r="L300" i="58"/>
  <c r="H302" i="58"/>
  <c r="Q302" i="58"/>
  <c r="M426" i="58"/>
  <c r="R429" i="58"/>
  <c r="P427" i="58"/>
  <c r="N428" i="58"/>
  <c r="M427" i="58"/>
  <c r="P428" i="58"/>
  <c r="L428" i="58"/>
  <c r="Q427" i="58"/>
  <c r="K428" i="58"/>
  <c r="R427" i="58"/>
  <c r="H428" i="58"/>
  <c r="O428" i="58"/>
  <c r="J429" i="58"/>
  <c r="G428" i="58"/>
  <c r="P426" i="58"/>
  <c r="H426" i="58"/>
  <c r="J427" i="58"/>
  <c r="J428" i="58"/>
  <c r="G426" i="58"/>
  <c r="L427" i="58"/>
  <c r="O426" i="58"/>
  <c r="L429" i="58"/>
  <c r="M29" i="58"/>
  <c r="I30" i="58"/>
  <c r="L30" i="58"/>
  <c r="L28" i="58"/>
  <c r="Q29" i="58"/>
  <c r="K29" i="58"/>
  <c r="Q30" i="58"/>
  <c r="H28" i="58"/>
  <c r="O28" i="58"/>
  <c r="K27" i="58"/>
  <c r="P28" i="58"/>
  <c r="J27" i="58"/>
  <c r="G27" i="58"/>
  <c r="M30" i="58"/>
  <c r="N28" i="58"/>
  <c r="O29" i="58"/>
  <c r="G28" i="58"/>
  <c r="R29" i="58"/>
  <c r="Q27" i="58"/>
  <c r="Q28" i="58"/>
  <c r="N27" i="58"/>
  <c r="L29" i="58"/>
  <c r="G29" i="58"/>
  <c r="R28" i="58"/>
  <c r="P30" i="58"/>
  <c r="O27" i="58"/>
  <c r="J30" i="58"/>
  <c r="I28" i="58"/>
  <c r="H27" i="58"/>
  <c r="R27" i="58"/>
  <c r="P29" i="58"/>
  <c r="M28" i="58"/>
  <c r="J29" i="58"/>
  <c r="M27" i="58"/>
  <c r="I27" i="58"/>
  <c r="N30" i="58"/>
  <c r="O427" i="58"/>
  <c r="N303" i="58"/>
  <c r="N426" i="58"/>
  <c r="N279" i="58"/>
  <c r="I282" i="58"/>
  <c r="H281" i="58"/>
  <c r="I51" i="58"/>
  <c r="O48" i="58"/>
  <c r="K281" i="58"/>
  <c r="J279" i="58"/>
  <c r="Q281" i="58"/>
  <c r="R51" i="58"/>
  <c r="R281" i="58"/>
  <c r="H279" i="58"/>
  <c r="P280" i="58"/>
  <c r="J48" i="58"/>
  <c r="I197" i="58"/>
  <c r="H198" i="58"/>
  <c r="M469" i="58"/>
  <c r="G471" i="58"/>
  <c r="G470" i="58"/>
  <c r="H470" i="58"/>
  <c r="K468" i="58"/>
  <c r="M471" i="58"/>
  <c r="K512" i="58"/>
  <c r="J512" i="58"/>
  <c r="K636" i="58"/>
  <c r="Q638" i="58"/>
  <c r="O636" i="58"/>
  <c r="R639" i="58"/>
  <c r="O637" i="58"/>
  <c r="P302" i="58"/>
  <c r="J300" i="58"/>
  <c r="M300" i="58"/>
  <c r="N302" i="58"/>
  <c r="O301" i="58"/>
  <c r="M303" i="58"/>
  <c r="J302" i="58"/>
  <c r="R303" i="58"/>
  <c r="L302" i="58"/>
  <c r="G302" i="58"/>
  <c r="G303" i="58"/>
  <c r="O303" i="58"/>
  <c r="I300" i="58"/>
  <c r="G301" i="58"/>
  <c r="K300" i="58"/>
  <c r="M301" i="58"/>
  <c r="K301" i="58"/>
  <c r="H303" i="58"/>
  <c r="R302" i="58"/>
  <c r="Q300" i="58"/>
  <c r="O300" i="58"/>
  <c r="I301" i="58"/>
  <c r="N300" i="58"/>
  <c r="N301" i="58"/>
  <c r="G300" i="58"/>
  <c r="Q301" i="58"/>
  <c r="K303" i="58"/>
  <c r="P303" i="58"/>
  <c r="H300" i="58"/>
  <c r="R301" i="58"/>
  <c r="P300" i="58"/>
  <c r="O302" i="58"/>
  <c r="L303" i="58"/>
  <c r="R300" i="58"/>
  <c r="M302" i="58"/>
  <c r="I303" i="58"/>
  <c r="L637" i="58"/>
  <c r="P196" i="58"/>
  <c r="R197" i="58"/>
  <c r="Q197" i="58"/>
  <c r="O198" i="58"/>
  <c r="P195" i="58"/>
  <c r="G198" i="58"/>
  <c r="R196" i="58"/>
  <c r="Q196" i="58"/>
  <c r="Q198" i="58"/>
  <c r="L195" i="58"/>
  <c r="I198" i="58"/>
  <c r="K195" i="58"/>
  <c r="K198" i="58"/>
  <c r="J195" i="58"/>
  <c r="O196" i="58"/>
  <c r="M198" i="58"/>
  <c r="P198" i="58"/>
  <c r="I196" i="58"/>
  <c r="L196" i="58"/>
  <c r="N198" i="58"/>
  <c r="O197" i="58"/>
  <c r="M197" i="58"/>
  <c r="M195" i="58"/>
  <c r="L197" i="58"/>
  <c r="G197" i="58"/>
  <c r="M196" i="58"/>
  <c r="R195" i="58"/>
  <c r="Q195" i="58"/>
  <c r="K196" i="58"/>
  <c r="K197" i="58"/>
  <c r="H195" i="58"/>
  <c r="I195" i="58"/>
  <c r="H197" i="58"/>
  <c r="N196" i="58"/>
  <c r="H196" i="58"/>
  <c r="N195" i="58"/>
  <c r="J198" i="58"/>
  <c r="J196" i="58"/>
  <c r="L198" i="58"/>
  <c r="G195" i="58"/>
  <c r="J197" i="58"/>
  <c r="N197" i="58"/>
  <c r="R198" i="58"/>
  <c r="G196" i="58"/>
  <c r="L72" i="58"/>
  <c r="G70" i="58"/>
  <c r="O258" i="58"/>
  <c r="I72" i="58"/>
  <c r="H363" i="58"/>
  <c r="G364" i="58"/>
  <c r="N217" i="58"/>
  <c r="K217" i="58"/>
  <c r="R216" i="58"/>
  <c r="P218" i="58"/>
  <c r="N219" i="58"/>
  <c r="O217" i="58"/>
  <c r="J217" i="58"/>
  <c r="N216" i="58"/>
  <c r="L216" i="58"/>
  <c r="I280" i="58"/>
  <c r="M281" i="58"/>
  <c r="Q279" i="58"/>
  <c r="L282" i="58"/>
  <c r="R280" i="58"/>
  <c r="O282" i="58"/>
  <c r="N51" i="58"/>
  <c r="G48" i="58"/>
  <c r="K50" i="58"/>
  <c r="Q282" i="58"/>
  <c r="G282" i="58"/>
  <c r="L280" i="58"/>
  <c r="J281" i="58"/>
  <c r="M282" i="58"/>
  <c r="G281" i="58"/>
  <c r="N48" i="58"/>
  <c r="I50" i="58"/>
  <c r="K219" i="58"/>
  <c r="Q90" i="58"/>
  <c r="G90" i="58"/>
  <c r="H48" i="58"/>
  <c r="I49" i="58"/>
  <c r="J49" i="58"/>
  <c r="O50" i="58"/>
  <c r="K49" i="58"/>
  <c r="Q51" i="58"/>
  <c r="O49" i="58"/>
  <c r="H51" i="58"/>
  <c r="M49" i="58"/>
  <c r="Q49" i="58"/>
  <c r="K51" i="58"/>
  <c r="M48" i="58"/>
  <c r="M51" i="58"/>
  <c r="Q48" i="58"/>
  <c r="P50" i="58"/>
  <c r="L48" i="58"/>
  <c r="M50" i="58"/>
  <c r="N50" i="58"/>
  <c r="P49" i="58"/>
  <c r="R50" i="58"/>
  <c r="P51" i="58"/>
  <c r="P48" i="58"/>
  <c r="L50" i="58"/>
  <c r="J51" i="58"/>
  <c r="G280" i="58"/>
  <c r="P281" i="58"/>
  <c r="N282" i="58"/>
  <c r="Q280" i="58"/>
  <c r="P279" i="58"/>
  <c r="N281" i="58"/>
  <c r="O51" i="58"/>
  <c r="L49" i="58"/>
  <c r="R49" i="58"/>
  <c r="M280" i="58"/>
  <c r="O280" i="58"/>
  <c r="L281" i="58"/>
  <c r="M279" i="58"/>
  <c r="J282" i="58"/>
  <c r="G279" i="58"/>
  <c r="G51" i="58"/>
  <c r="K48" i="58"/>
  <c r="L51" i="58"/>
  <c r="H282" i="58"/>
  <c r="O281" i="58"/>
  <c r="L279" i="58"/>
  <c r="N280" i="58"/>
  <c r="R279" i="58"/>
  <c r="I279" i="58"/>
  <c r="K280" i="58"/>
  <c r="P282" i="58"/>
  <c r="K279" i="58"/>
  <c r="H280" i="58"/>
  <c r="J280" i="58"/>
  <c r="G50" i="58"/>
  <c r="Q50" i="58"/>
  <c r="H49" i="58"/>
  <c r="I48" i="58"/>
  <c r="H50" i="58"/>
  <c r="R48" i="58"/>
  <c r="M217" i="58"/>
  <c r="O366" i="58"/>
  <c r="J91" i="58"/>
  <c r="P405" i="58"/>
  <c r="L92" i="58"/>
  <c r="I573" i="58"/>
  <c r="R218" i="58"/>
  <c r="Q217" i="58"/>
  <c r="L219" i="58"/>
  <c r="G219" i="58"/>
  <c r="Q216" i="58"/>
  <c r="N91" i="58"/>
  <c r="I93" i="58"/>
  <c r="J93" i="58"/>
  <c r="G450" i="58"/>
  <c r="H365" i="58"/>
  <c r="M219" i="58"/>
  <c r="P219" i="58"/>
  <c r="L218" i="58"/>
  <c r="O91" i="58"/>
  <c r="M90" i="58"/>
  <c r="R365" i="58"/>
  <c r="I595" i="58"/>
  <c r="J594" i="58"/>
  <c r="P596" i="58"/>
  <c r="K594" i="58"/>
  <c r="P595" i="58"/>
  <c r="L594" i="58"/>
  <c r="J554" i="58"/>
  <c r="G555" i="58"/>
  <c r="O552" i="58"/>
  <c r="Q552" i="58"/>
  <c r="J555" i="58"/>
  <c r="Q554" i="58"/>
  <c r="K554" i="58"/>
  <c r="I553" i="58"/>
  <c r="M553" i="58"/>
  <c r="L553" i="58"/>
  <c r="N93" i="58"/>
  <c r="K93" i="58"/>
  <c r="G92" i="58"/>
  <c r="R91" i="58"/>
  <c r="P93" i="58"/>
  <c r="M92" i="58"/>
  <c r="Q92" i="58"/>
  <c r="G93" i="58"/>
  <c r="P90" i="58"/>
  <c r="R93" i="58"/>
  <c r="M93" i="58"/>
  <c r="R90" i="58"/>
  <c r="N90" i="58"/>
  <c r="P92" i="58"/>
  <c r="O93" i="58"/>
  <c r="Q91" i="58"/>
  <c r="K91" i="58"/>
  <c r="L91" i="58"/>
  <c r="I91" i="58"/>
  <c r="J90" i="58"/>
  <c r="M91" i="58"/>
  <c r="I92" i="58"/>
  <c r="H90" i="58"/>
  <c r="P91" i="58"/>
  <c r="H93" i="58"/>
  <c r="I90" i="58"/>
  <c r="O90" i="58"/>
  <c r="H92" i="58"/>
  <c r="O92" i="58"/>
  <c r="H91" i="58"/>
  <c r="Q93" i="58"/>
  <c r="L93" i="58"/>
  <c r="G91" i="58"/>
  <c r="K92" i="58"/>
  <c r="J92" i="58"/>
  <c r="R92" i="58"/>
  <c r="I447" i="58"/>
  <c r="Q450" i="58"/>
  <c r="P447" i="58"/>
  <c r="L447" i="58"/>
  <c r="I448" i="58"/>
  <c r="L448" i="58"/>
  <c r="N449" i="58"/>
  <c r="H447" i="58"/>
  <c r="N447" i="58"/>
  <c r="G448" i="58"/>
  <c r="Q449" i="58"/>
  <c r="N450" i="58"/>
  <c r="H448" i="58"/>
  <c r="H449" i="58"/>
  <c r="M449" i="58"/>
  <c r="N448" i="58"/>
  <c r="H450" i="58"/>
  <c r="L450" i="58"/>
  <c r="O450" i="58"/>
  <c r="P449" i="58"/>
  <c r="P450" i="58"/>
  <c r="I450" i="58"/>
  <c r="M532" i="58"/>
  <c r="L533" i="58"/>
  <c r="H533" i="58"/>
  <c r="P532" i="58"/>
  <c r="J531" i="58"/>
  <c r="O534" i="58"/>
  <c r="P533" i="58"/>
  <c r="I534" i="58"/>
  <c r="L534" i="58"/>
  <c r="M531" i="58"/>
  <c r="I533" i="58"/>
  <c r="J534" i="58"/>
  <c r="H407" i="58"/>
  <c r="K407" i="58"/>
  <c r="Q406" i="58"/>
  <c r="H405" i="58"/>
  <c r="N406" i="58"/>
  <c r="L406" i="58"/>
  <c r="R407" i="58"/>
  <c r="M405" i="58"/>
  <c r="I408" i="58"/>
  <c r="I405" i="58"/>
  <c r="L407" i="58"/>
  <c r="P406" i="58"/>
  <c r="J407" i="58"/>
  <c r="O405" i="58"/>
  <c r="I406" i="58"/>
  <c r="K408" i="58"/>
  <c r="J405" i="58"/>
  <c r="G407" i="58"/>
  <c r="M408" i="58"/>
  <c r="K406" i="58"/>
  <c r="L408" i="58"/>
  <c r="H408" i="58"/>
  <c r="G489" i="58"/>
  <c r="I490" i="58"/>
  <c r="N489" i="58"/>
  <c r="P489" i="58"/>
  <c r="R492" i="58"/>
  <c r="Q492" i="58"/>
  <c r="J492" i="58"/>
  <c r="M492" i="58"/>
  <c r="N492" i="58"/>
  <c r="H490" i="58"/>
  <c r="P491" i="58"/>
  <c r="Q490" i="58"/>
  <c r="L365" i="58"/>
  <c r="I365" i="58"/>
  <c r="O364" i="58"/>
  <c r="Q366" i="58"/>
  <c r="M365" i="58"/>
  <c r="P365" i="58"/>
  <c r="P364" i="58"/>
  <c r="M364" i="58"/>
  <c r="G365" i="58"/>
  <c r="J365" i="58"/>
  <c r="R366" i="58"/>
  <c r="K365" i="58"/>
  <c r="J366" i="58"/>
  <c r="Q365" i="58"/>
  <c r="O363" i="58"/>
  <c r="M366" i="58"/>
  <c r="L366" i="58"/>
  <c r="G363" i="58"/>
  <c r="N365" i="58"/>
  <c r="Q364" i="58"/>
  <c r="L364" i="58"/>
  <c r="N366" i="58"/>
  <c r="H366" i="58"/>
  <c r="R363" i="58"/>
  <c r="G366" i="58"/>
  <c r="P363" i="58"/>
  <c r="I366" i="58"/>
  <c r="K366" i="58"/>
  <c r="L363" i="58"/>
  <c r="L368" i="58" s="1"/>
  <c r="N363" i="58"/>
  <c r="Q363" i="58"/>
  <c r="H364" i="58"/>
  <c r="N364" i="58"/>
  <c r="I364" i="58"/>
  <c r="K364" i="58"/>
  <c r="P366" i="58"/>
  <c r="R364" i="58"/>
  <c r="J363" i="58"/>
  <c r="I363" i="58"/>
  <c r="J364" i="58"/>
  <c r="K363" i="58"/>
  <c r="M363" i="58"/>
  <c r="P217" i="58"/>
  <c r="Q218" i="58"/>
  <c r="J219" i="58"/>
  <c r="R217" i="58"/>
  <c r="Q219" i="58"/>
  <c r="P216" i="58"/>
  <c r="G218" i="58"/>
  <c r="R219" i="58"/>
  <c r="H219" i="58"/>
  <c r="M218" i="58"/>
  <c r="H218" i="58"/>
  <c r="G217" i="58"/>
  <c r="I217" i="58"/>
  <c r="K216" i="58"/>
  <c r="M216" i="58"/>
  <c r="H216" i="58"/>
  <c r="J218" i="58"/>
  <c r="H217" i="58"/>
  <c r="G216" i="58"/>
  <c r="N218" i="58"/>
  <c r="I219" i="58"/>
  <c r="K218" i="58"/>
  <c r="I218" i="58"/>
  <c r="O219" i="58"/>
  <c r="O216" i="58"/>
  <c r="J216" i="58"/>
  <c r="L217" i="58"/>
  <c r="O218" i="58"/>
  <c r="I216" i="58"/>
  <c r="N92" i="58"/>
  <c r="L90" i="58"/>
  <c r="K90" i="58"/>
  <c r="M448" i="58"/>
  <c r="L596" i="58"/>
  <c r="N407" i="58"/>
  <c r="N553" i="58"/>
  <c r="O365" i="58"/>
  <c r="J597" i="58"/>
  <c r="M342" i="58"/>
  <c r="N345" i="58"/>
  <c r="G344" i="58"/>
  <c r="Q345" i="58"/>
  <c r="M344" i="58"/>
  <c r="H344" i="58"/>
  <c r="P344" i="58"/>
  <c r="Q343" i="58"/>
  <c r="K344" i="58"/>
  <c r="P343" i="58"/>
  <c r="O342" i="58"/>
  <c r="J344" i="58"/>
  <c r="R345" i="58"/>
  <c r="K343" i="58"/>
  <c r="R342" i="58"/>
  <c r="R344" i="58"/>
  <c r="N344" i="58"/>
  <c r="Q342" i="58"/>
  <c r="P345" i="58"/>
  <c r="I345" i="58"/>
  <c r="O345" i="58"/>
  <c r="M345" i="58"/>
  <c r="K345" i="58"/>
  <c r="J342" i="58"/>
  <c r="I342" i="58"/>
  <c r="G343" i="58"/>
  <c r="H342" i="58"/>
  <c r="K342" i="58"/>
  <c r="N343" i="58"/>
  <c r="N342" i="58"/>
  <c r="L343" i="58"/>
  <c r="H343" i="58"/>
  <c r="Q344" i="58"/>
  <c r="J345" i="58"/>
  <c r="O343" i="58"/>
  <c r="G345" i="58"/>
  <c r="P342" i="58"/>
  <c r="I343" i="58"/>
  <c r="L344" i="58"/>
  <c r="I344" i="58"/>
  <c r="H345" i="58"/>
  <c r="L342" i="58"/>
  <c r="M343" i="58"/>
  <c r="G342" i="58"/>
  <c r="R343" i="58"/>
  <c r="L345" i="58"/>
  <c r="O344" i="58"/>
  <c r="O70" i="58"/>
  <c r="N72" i="58"/>
  <c r="Q72" i="58"/>
  <c r="L70" i="58"/>
  <c r="L71" i="58"/>
  <c r="H72" i="58"/>
  <c r="M72" i="58"/>
  <c r="J70" i="58"/>
  <c r="R71" i="58"/>
  <c r="Q70" i="58"/>
  <c r="I71" i="58"/>
  <c r="K69" i="58"/>
  <c r="K72" i="58"/>
  <c r="N261" i="58"/>
  <c r="O259" i="58"/>
  <c r="P258" i="58"/>
  <c r="K259" i="58"/>
  <c r="Q258" i="58"/>
  <c r="I261" i="58"/>
  <c r="I260" i="58"/>
  <c r="M261" i="58"/>
  <c r="M260" i="58"/>
  <c r="R260" i="58"/>
  <c r="J260" i="58"/>
  <c r="Q259" i="58"/>
  <c r="H261" i="58"/>
  <c r="G258" i="58"/>
  <c r="J261" i="58"/>
  <c r="H260" i="58"/>
  <c r="G259" i="58"/>
  <c r="L261" i="58"/>
  <c r="R261" i="58"/>
  <c r="K260" i="58"/>
  <c r="L259" i="58"/>
  <c r="K258" i="58"/>
  <c r="M258" i="58"/>
  <c r="I258" i="58"/>
  <c r="Q260" i="58"/>
  <c r="O261" i="58"/>
  <c r="K261" i="58"/>
  <c r="J259" i="58"/>
  <c r="M259" i="58"/>
  <c r="N259" i="58"/>
  <c r="L260" i="58"/>
  <c r="O260" i="58"/>
  <c r="L258" i="58"/>
  <c r="P261" i="58"/>
  <c r="P260" i="58"/>
  <c r="P259" i="58"/>
  <c r="P70" i="58"/>
  <c r="G261" i="58"/>
  <c r="N260" i="58"/>
  <c r="R258" i="58"/>
  <c r="J72" i="58"/>
  <c r="J71" i="58"/>
  <c r="N71" i="58"/>
  <c r="M69" i="58"/>
  <c r="M70" i="58"/>
  <c r="Q71" i="58"/>
  <c r="P72" i="58"/>
  <c r="R72" i="58"/>
  <c r="N70" i="58"/>
  <c r="O71" i="58"/>
  <c r="H71" i="58"/>
  <c r="K70" i="58"/>
  <c r="N69" i="58"/>
  <c r="R69" i="58"/>
  <c r="G72" i="58"/>
  <c r="J69" i="58"/>
  <c r="J258" i="58"/>
  <c r="G260" i="58"/>
  <c r="R259" i="58"/>
  <c r="L69" i="58"/>
  <c r="O69" i="58"/>
  <c r="H70" i="58"/>
  <c r="G71" i="58"/>
  <c r="H69" i="58"/>
  <c r="I69" i="58"/>
  <c r="P71" i="58"/>
  <c r="R70" i="58"/>
  <c r="M71" i="58"/>
  <c r="H258" i="58"/>
  <c r="H259" i="58"/>
  <c r="N258" i="58"/>
  <c r="J343" i="58"/>
  <c r="R470" i="58"/>
  <c r="N470" i="58"/>
  <c r="L471" i="58"/>
  <c r="L470" i="58"/>
  <c r="J470" i="58"/>
  <c r="M470" i="58"/>
  <c r="G637" i="58"/>
  <c r="P637" i="58"/>
  <c r="I639" i="58"/>
  <c r="I636" i="58"/>
  <c r="Q636" i="58"/>
  <c r="M639" i="58"/>
  <c r="Q576" i="58"/>
  <c r="N469" i="58"/>
  <c r="J469" i="58"/>
  <c r="L469" i="58"/>
  <c r="R471" i="58"/>
  <c r="N468" i="58"/>
  <c r="H636" i="58"/>
  <c r="I638" i="58"/>
  <c r="O639" i="58"/>
  <c r="G638" i="58"/>
  <c r="J638" i="58"/>
  <c r="L575" i="58"/>
  <c r="O576" i="58"/>
  <c r="M573" i="58"/>
  <c r="L574" i="58"/>
  <c r="H573" i="58"/>
  <c r="G573" i="58"/>
  <c r="J574" i="58"/>
  <c r="Q575" i="58"/>
  <c r="J576" i="58"/>
  <c r="H575" i="58"/>
  <c r="G575" i="58"/>
  <c r="G574" i="58"/>
  <c r="M576" i="58"/>
  <c r="P576" i="58"/>
  <c r="L573" i="58"/>
  <c r="P574" i="58"/>
  <c r="I575" i="58"/>
  <c r="J573" i="58"/>
  <c r="O573" i="58"/>
  <c r="I574" i="58"/>
  <c r="H576" i="58"/>
  <c r="P573" i="58"/>
  <c r="M575" i="58"/>
  <c r="J575" i="58"/>
  <c r="O575" i="58"/>
  <c r="K576" i="58"/>
  <c r="K573" i="58"/>
  <c r="K575" i="58"/>
  <c r="Q573" i="58"/>
  <c r="L576" i="58"/>
  <c r="R573" i="58"/>
  <c r="Q574" i="58"/>
  <c r="N574" i="58"/>
  <c r="G576" i="58"/>
  <c r="R574" i="58"/>
  <c r="R575" i="58"/>
  <c r="N576" i="58"/>
  <c r="M574" i="58"/>
  <c r="P575" i="58"/>
  <c r="O574" i="58"/>
  <c r="K574" i="58"/>
  <c r="R576" i="58"/>
  <c r="N575" i="58"/>
  <c r="N573" i="58"/>
  <c r="H574" i="58"/>
  <c r="L384" i="58"/>
  <c r="H387" i="58"/>
  <c r="Q385" i="58"/>
  <c r="P386" i="58"/>
  <c r="O386" i="58"/>
  <c r="N384" i="58"/>
  <c r="K387" i="58"/>
  <c r="P385" i="58"/>
  <c r="K386" i="58"/>
  <c r="L387" i="58"/>
  <c r="Q384" i="58"/>
  <c r="L385" i="58"/>
  <c r="M384" i="58"/>
  <c r="H385" i="58"/>
  <c r="I386" i="58"/>
  <c r="H386" i="58"/>
  <c r="R385" i="58"/>
  <c r="M387" i="58"/>
  <c r="L386" i="58"/>
  <c r="M386" i="58"/>
  <c r="K385" i="58"/>
  <c r="O387" i="58"/>
  <c r="J387" i="58"/>
  <c r="Q469" i="58"/>
  <c r="I468" i="58"/>
  <c r="K471" i="58"/>
  <c r="P471" i="58"/>
  <c r="P469" i="58"/>
  <c r="O468" i="58"/>
  <c r="Q468" i="58"/>
  <c r="H468" i="58"/>
  <c r="I470" i="58"/>
  <c r="G469" i="58"/>
  <c r="O471" i="58"/>
  <c r="R468" i="58"/>
  <c r="J468" i="58"/>
  <c r="R469" i="58"/>
  <c r="P470" i="58"/>
  <c r="N471" i="58"/>
  <c r="H471" i="58"/>
  <c r="K470" i="58"/>
  <c r="I469" i="58"/>
  <c r="Q471" i="58"/>
  <c r="O469" i="58"/>
  <c r="M468" i="58"/>
  <c r="O470" i="58"/>
  <c r="K469" i="58"/>
  <c r="I511" i="58"/>
  <c r="I513" i="58"/>
  <c r="L512" i="58"/>
  <c r="G512" i="58"/>
  <c r="O513" i="58"/>
  <c r="N510" i="58"/>
  <c r="G510" i="58"/>
  <c r="G511" i="58"/>
  <c r="R511" i="58"/>
  <c r="O510" i="58"/>
  <c r="I512" i="58"/>
  <c r="J513" i="58"/>
  <c r="R513" i="58"/>
  <c r="H513" i="58"/>
  <c r="J511" i="58"/>
  <c r="M513" i="58"/>
  <c r="Q511" i="58"/>
  <c r="R512" i="58"/>
  <c r="Q510" i="58"/>
  <c r="L510" i="58"/>
  <c r="H510" i="58"/>
  <c r="M510" i="58"/>
  <c r="P511" i="58"/>
  <c r="P512" i="58"/>
  <c r="K511" i="58"/>
  <c r="L511" i="58"/>
  <c r="N511" i="58"/>
  <c r="O511" i="58"/>
  <c r="P510" i="58"/>
  <c r="N512" i="58"/>
  <c r="Q512" i="58"/>
  <c r="H512" i="58"/>
  <c r="P513" i="58"/>
  <c r="I510" i="58"/>
  <c r="L513" i="58"/>
  <c r="J510" i="58"/>
  <c r="O512" i="58"/>
  <c r="G513" i="58"/>
  <c r="N513" i="58"/>
  <c r="M511" i="58"/>
  <c r="R510" i="58"/>
  <c r="M512" i="58"/>
  <c r="H511" i="58"/>
  <c r="Q513" i="58"/>
  <c r="K510" i="58"/>
  <c r="H639" i="58"/>
  <c r="N636" i="58"/>
  <c r="L636" i="58"/>
  <c r="N638" i="58"/>
  <c r="R636" i="58"/>
  <c r="N637" i="58"/>
  <c r="J637" i="58"/>
  <c r="P638" i="58"/>
  <c r="P639" i="58"/>
  <c r="R638" i="58"/>
  <c r="J639" i="58"/>
  <c r="Q639" i="58"/>
  <c r="L639" i="58"/>
  <c r="P636" i="58"/>
  <c r="G639" i="58"/>
  <c r="O638" i="58"/>
  <c r="R637" i="58"/>
  <c r="H638" i="58"/>
  <c r="M638" i="58"/>
  <c r="N639" i="58"/>
  <c r="L638" i="58"/>
  <c r="K637" i="58"/>
  <c r="K638" i="58"/>
  <c r="Q637" i="58"/>
  <c r="Q470" i="58"/>
  <c r="H469" i="58"/>
  <c r="L468" i="58"/>
  <c r="P468" i="58"/>
  <c r="J471" i="58"/>
  <c r="G468" i="58"/>
  <c r="I637" i="58"/>
  <c r="M636" i="58"/>
  <c r="H637" i="58"/>
  <c r="J636" i="58"/>
  <c r="G636" i="58"/>
  <c r="K639" i="58"/>
  <c r="P384" i="58"/>
  <c r="K513" i="58"/>
  <c r="R428" i="58"/>
  <c r="M428" i="58"/>
  <c r="I426" i="58"/>
  <c r="N427" i="58"/>
  <c r="G427" i="58"/>
  <c r="I428" i="58"/>
  <c r="J426" i="58"/>
  <c r="O429" i="58"/>
  <c r="I427" i="58"/>
  <c r="P429" i="58"/>
  <c r="M429" i="58"/>
  <c r="K427" i="58"/>
  <c r="N429" i="58"/>
  <c r="K429" i="58"/>
  <c r="Q428" i="58"/>
  <c r="R426" i="58"/>
  <c r="K426" i="58"/>
  <c r="Q429" i="58"/>
  <c r="H429" i="58"/>
  <c r="G429" i="58"/>
  <c r="I429" i="58"/>
  <c r="L426" i="58"/>
  <c r="Q426" i="58"/>
  <c r="G616" i="58"/>
  <c r="Q617" i="58"/>
  <c r="K618" i="58"/>
  <c r="R616" i="58"/>
  <c r="G617" i="58"/>
  <c r="M617" i="58"/>
  <c r="Q616" i="58"/>
  <c r="P618" i="58"/>
  <c r="I615" i="58"/>
  <c r="M618" i="58"/>
  <c r="K615" i="58"/>
  <c r="G618" i="58"/>
  <c r="N618" i="58"/>
  <c r="O615" i="58"/>
  <c r="J616" i="58"/>
  <c r="L617" i="58"/>
  <c r="L615" i="58"/>
  <c r="M615" i="58"/>
  <c r="R617" i="58"/>
  <c r="O616" i="58"/>
  <c r="K616" i="58"/>
  <c r="R615" i="58"/>
  <c r="I617" i="58"/>
  <c r="L616" i="58"/>
  <c r="P615" i="58"/>
  <c r="P616" i="58"/>
  <c r="K617" i="58"/>
  <c r="N617" i="58"/>
  <c r="Q618" i="58"/>
  <c r="H617" i="58"/>
  <c r="H616" i="58"/>
  <c r="O617" i="58"/>
  <c r="R618" i="58"/>
  <c r="O618" i="58"/>
  <c r="H618" i="58"/>
  <c r="Q615" i="58"/>
  <c r="N615" i="58"/>
  <c r="L618" i="58"/>
  <c r="G615" i="58"/>
  <c r="J617" i="58"/>
  <c r="N616" i="58"/>
  <c r="P617" i="58"/>
  <c r="M616" i="58"/>
  <c r="J618" i="58"/>
  <c r="J615" i="58"/>
  <c r="I616" i="58"/>
  <c r="H615" i="58"/>
  <c r="G384" i="58"/>
  <c r="G385" i="58"/>
  <c r="J384" i="58"/>
  <c r="R387" i="58"/>
  <c r="P387" i="58"/>
  <c r="O385" i="58"/>
  <c r="R386" i="58"/>
  <c r="I384" i="58"/>
  <c r="J385" i="58"/>
  <c r="G386" i="58"/>
  <c r="M385" i="58"/>
  <c r="H384" i="58"/>
  <c r="K384" i="58"/>
  <c r="R384" i="58"/>
  <c r="J386" i="58"/>
  <c r="I387" i="58"/>
  <c r="G387" i="58"/>
  <c r="Q386" i="58"/>
  <c r="O384" i="58"/>
  <c r="N385" i="58"/>
  <c r="Q387" i="58"/>
  <c r="N386" i="58"/>
  <c r="N387" i="58"/>
  <c r="O596" i="58"/>
  <c r="O595" i="58"/>
  <c r="G595" i="58"/>
  <c r="Q597" i="58"/>
  <c r="H597" i="58"/>
  <c r="N596" i="58"/>
  <c r="J596" i="58"/>
  <c r="K597" i="58"/>
  <c r="H595" i="58"/>
  <c r="R594" i="58"/>
  <c r="O597" i="58"/>
  <c r="N595" i="58"/>
  <c r="M597" i="58"/>
  <c r="M595" i="58"/>
  <c r="G594" i="58"/>
  <c r="Q596" i="58"/>
  <c r="H594" i="58"/>
  <c r="P594" i="58"/>
  <c r="J595" i="58"/>
  <c r="L595" i="58"/>
  <c r="G596" i="58"/>
  <c r="K596" i="58"/>
  <c r="R595" i="58"/>
  <c r="P597" i="58"/>
  <c r="H596" i="58"/>
  <c r="I596" i="58"/>
  <c r="G597" i="58"/>
  <c r="M596" i="58"/>
  <c r="M594" i="58"/>
  <c r="Q594" i="58"/>
  <c r="N597" i="58"/>
  <c r="N594" i="58"/>
  <c r="R596" i="58"/>
  <c r="R597" i="58"/>
  <c r="O594" i="58"/>
  <c r="L597" i="58"/>
  <c r="Q595" i="58"/>
  <c r="K595" i="58"/>
  <c r="I597" i="58"/>
  <c r="I594" i="58"/>
  <c r="H555" i="58"/>
  <c r="R554" i="58"/>
  <c r="I554" i="58"/>
  <c r="N554" i="58"/>
  <c r="O553" i="58"/>
  <c r="I555" i="58"/>
  <c r="R555" i="58"/>
  <c r="M554" i="58"/>
  <c r="G552" i="58"/>
  <c r="P555" i="58"/>
  <c r="P552" i="58"/>
  <c r="G553" i="58"/>
  <c r="K555" i="58"/>
  <c r="H552" i="58"/>
  <c r="K552" i="58"/>
  <c r="G554" i="58"/>
  <c r="L554" i="58"/>
  <c r="O554" i="58"/>
  <c r="I552" i="58"/>
  <c r="P553" i="58"/>
  <c r="N552" i="58"/>
  <c r="Q553" i="58"/>
  <c r="P554" i="58"/>
  <c r="R552" i="58"/>
  <c r="L552" i="58"/>
  <c r="H554" i="58"/>
  <c r="Q555" i="58"/>
  <c r="J553" i="58"/>
  <c r="M555" i="58"/>
  <c r="M552" i="58"/>
  <c r="R553" i="58"/>
  <c r="L555" i="58"/>
  <c r="H553" i="58"/>
  <c r="O555" i="58"/>
  <c r="K553" i="58"/>
  <c r="J552" i="58"/>
  <c r="K533" i="58"/>
  <c r="I531" i="58"/>
  <c r="I532" i="58"/>
  <c r="Q534" i="58"/>
  <c r="M534" i="58"/>
  <c r="Q532" i="58"/>
  <c r="P534" i="58"/>
  <c r="H531" i="58"/>
  <c r="K534" i="58"/>
  <c r="N533" i="58"/>
  <c r="R532" i="58"/>
  <c r="R533" i="58"/>
  <c r="Q489" i="58"/>
  <c r="J490" i="58"/>
  <c r="O492" i="58"/>
  <c r="M490" i="58"/>
  <c r="I489" i="58"/>
  <c r="L489" i="58"/>
  <c r="O490" i="58"/>
  <c r="K492" i="58"/>
  <c r="O489" i="58"/>
  <c r="K489" i="58"/>
  <c r="P490" i="58"/>
  <c r="H491" i="58"/>
  <c r="L449" i="58"/>
  <c r="O447" i="58"/>
  <c r="J450" i="58"/>
  <c r="R448" i="58"/>
  <c r="G449" i="58"/>
  <c r="J447" i="58"/>
  <c r="R450" i="58"/>
  <c r="K450" i="58"/>
  <c r="R449" i="58"/>
  <c r="K447" i="58"/>
  <c r="Q447" i="58"/>
  <c r="P448" i="58"/>
  <c r="G408" i="58"/>
  <c r="R408" i="58"/>
  <c r="R405" i="58"/>
  <c r="Q408" i="58"/>
  <c r="O407" i="58"/>
  <c r="I407" i="58"/>
  <c r="R406" i="58"/>
  <c r="P407" i="58"/>
  <c r="K405" i="58"/>
  <c r="Q405" i="58"/>
  <c r="G405" i="58"/>
  <c r="P408" i="58"/>
  <c r="G532" i="58"/>
  <c r="N532" i="58"/>
  <c r="N534" i="58"/>
  <c r="M533" i="58"/>
  <c r="O532" i="58"/>
  <c r="H534" i="58"/>
  <c r="P531" i="58"/>
  <c r="J533" i="58"/>
  <c r="O531" i="58"/>
  <c r="O533" i="58"/>
  <c r="R531" i="58"/>
  <c r="N531" i="58"/>
  <c r="J489" i="58"/>
  <c r="G491" i="58"/>
  <c r="L492" i="58"/>
  <c r="R490" i="58"/>
  <c r="J491" i="58"/>
  <c r="M489" i="58"/>
  <c r="R491" i="58"/>
  <c r="K491" i="58"/>
  <c r="H492" i="58"/>
  <c r="N491" i="58"/>
  <c r="L491" i="58"/>
  <c r="R489" i="58"/>
  <c r="Q448" i="58"/>
  <c r="I449" i="58"/>
  <c r="G447" i="58"/>
  <c r="M447" i="58"/>
  <c r="M450" i="58"/>
  <c r="K448" i="58"/>
  <c r="R447" i="58"/>
  <c r="J448" i="58"/>
  <c r="O449" i="58"/>
  <c r="O448" i="58"/>
  <c r="J449" i="58"/>
  <c r="J406" i="58"/>
  <c r="Q407" i="58"/>
  <c r="N405" i="58"/>
  <c r="G406" i="58"/>
  <c r="O406" i="58"/>
  <c r="H406" i="58"/>
  <c r="M407" i="58"/>
  <c r="L405" i="58"/>
  <c r="O408" i="58"/>
  <c r="N408" i="58"/>
  <c r="M406" i="58"/>
  <c r="Q533" i="58"/>
  <c r="L532" i="58"/>
  <c r="R534" i="58"/>
  <c r="K531" i="58"/>
  <c r="H532" i="58"/>
  <c r="J532" i="58"/>
  <c r="Q531" i="58"/>
  <c r="G534" i="58"/>
  <c r="K532" i="58"/>
  <c r="L531" i="58"/>
  <c r="G531" i="58"/>
  <c r="G490" i="58"/>
  <c r="P492" i="58"/>
  <c r="K490" i="58"/>
  <c r="Q491" i="58"/>
  <c r="L490" i="58"/>
  <c r="G492" i="58"/>
  <c r="M491" i="58"/>
  <c r="H489" i="58"/>
  <c r="I491" i="58"/>
  <c r="I492" i="58"/>
  <c r="O491" i="58"/>
  <c r="L323" i="58"/>
  <c r="I323" i="58"/>
  <c r="P323" i="58"/>
  <c r="H323" i="58"/>
  <c r="N321" i="58"/>
  <c r="H321" i="58"/>
  <c r="P324" i="58"/>
  <c r="R322" i="58"/>
  <c r="N323" i="58"/>
  <c r="K324" i="58"/>
  <c r="J324" i="58"/>
  <c r="L321" i="58"/>
  <c r="O323" i="58"/>
  <c r="G322" i="58"/>
  <c r="P322" i="58"/>
  <c r="H324" i="58"/>
  <c r="J322" i="58"/>
  <c r="O324" i="58"/>
  <c r="K321" i="58"/>
  <c r="M323" i="58"/>
  <c r="M322" i="58"/>
  <c r="H322" i="58"/>
  <c r="J321" i="58"/>
  <c r="Q324" i="58"/>
  <c r="L324" i="58"/>
  <c r="O322" i="58"/>
  <c r="P321" i="58"/>
  <c r="Q322" i="58"/>
  <c r="N324" i="58"/>
  <c r="K322" i="58"/>
  <c r="I324" i="58"/>
  <c r="I321" i="58"/>
  <c r="N322" i="58"/>
  <c r="L322" i="58"/>
  <c r="M324" i="58"/>
  <c r="G321" i="58"/>
  <c r="J323" i="58"/>
  <c r="O321" i="58"/>
  <c r="R324" i="58"/>
  <c r="R323" i="58"/>
  <c r="I322" i="58"/>
  <c r="K323" i="58"/>
  <c r="Q321" i="58"/>
  <c r="R321" i="58"/>
  <c r="G324" i="58"/>
  <c r="Q323" i="58"/>
  <c r="G323" i="58"/>
  <c r="M321" i="58"/>
  <c r="P132" i="58"/>
  <c r="O132" i="58"/>
  <c r="L133" i="58"/>
  <c r="K134" i="58"/>
  <c r="J132" i="58"/>
  <c r="G132" i="58"/>
  <c r="G133" i="58"/>
  <c r="H135" i="58"/>
  <c r="N133" i="58"/>
  <c r="H133" i="58"/>
  <c r="H134" i="58"/>
  <c r="O133" i="58"/>
  <c r="Q134" i="58"/>
  <c r="N132" i="58"/>
  <c r="M135" i="58"/>
  <c r="I135" i="58"/>
  <c r="M134" i="58"/>
  <c r="R133" i="58"/>
  <c r="K135" i="58"/>
  <c r="J134" i="58"/>
  <c r="H132" i="58"/>
  <c r="J133" i="58"/>
  <c r="L134" i="58"/>
  <c r="K133" i="58"/>
  <c r="I134" i="58"/>
  <c r="M133" i="58"/>
  <c r="O135" i="58"/>
  <c r="L132" i="58"/>
  <c r="R132" i="58"/>
  <c r="K132" i="58"/>
  <c r="P135" i="58"/>
  <c r="P134" i="58"/>
  <c r="G134" i="58"/>
  <c r="N135" i="58"/>
  <c r="Q132" i="58"/>
  <c r="M132" i="58"/>
  <c r="I133" i="58"/>
  <c r="Q133" i="58"/>
  <c r="P133" i="58"/>
  <c r="J135" i="58"/>
  <c r="G135" i="58"/>
  <c r="L135" i="58"/>
  <c r="Q135" i="58"/>
  <c r="O134" i="58"/>
  <c r="R135" i="58"/>
  <c r="I132" i="58"/>
  <c r="N134" i="58"/>
  <c r="R134" i="58"/>
  <c r="K175" i="58"/>
  <c r="M174" i="58"/>
  <c r="M176" i="58"/>
  <c r="M175" i="58"/>
  <c r="O176" i="58"/>
  <c r="J175" i="58"/>
  <c r="H176" i="58"/>
  <c r="M177" i="58"/>
  <c r="J176" i="58"/>
  <c r="R175" i="58"/>
  <c r="I176" i="58"/>
  <c r="Q174" i="58"/>
  <c r="H175" i="58"/>
  <c r="Q177" i="58"/>
  <c r="P174" i="58"/>
  <c r="N175" i="58"/>
  <c r="R177" i="58"/>
  <c r="O174" i="58"/>
  <c r="G176" i="58"/>
  <c r="P175" i="58"/>
  <c r="K176" i="58"/>
  <c r="J174" i="58"/>
  <c r="R174" i="58"/>
  <c r="O177" i="58"/>
  <c r="K177" i="58"/>
  <c r="H174" i="58"/>
  <c r="L175" i="58"/>
  <c r="G177" i="58"/>
  <c r="H177" i="58"/>
  <c r="P177" i="58"/>
  <c r="J177" i="58"/>
  <c r="R176" i="58"/>
  <c r="I174" i="58"/>
  <c r="L176" i="58"/>
  <c r="Q175" i="58"/>
  <c r="Q176" i="58"/>
  <c r="N174" i="58"/>
  <c r="I177" i="58"/>
  <c r="G174" i="58"/>
  <c r="O175" i="58"/>
  <c r="N177" i="58"/>
  <c r="L177" i="58"/>
  <c r="K174" i="58"/>
  <c r="P176" i="58"/>
  <c r="N176" i="58"/>
  <c r="I175" i="58"/>
  <c r="G175" i="58"/>
  <c r="L174" i="58"/>
  <c r="G111" i="58"/>
  <c r="K112" i="58"/>
  <c r="Q112" i="58"/>
  <c r="K111" i="58"/>
  <c r="L112" i="58"/>
  <c r="O111" i="58"/>
  <c r="H112" i="58"/>
  <c r="L111" i="58"/>
  <c r="R113" i="58"/>
  <c r="Q113" i="58"/>
  <c r="N113" i="58"/>
  <c r="I114" i="58"/>
  <c r="L114" i="58"/>
  <c r="N111" i="58"/>
  <c r="O112" i="58"/>
  <c r="J112" i="58"/>
  <c r="O113" i="58"/>
  <c r="M111" i="58"/>
  <c r="J113" i="58"/>
  <c r="K114" i="58"/>
  <c r="H114" i="58"/>
  <c r="I113" i="58"/>
  <c r="P111" i="58"/>
  <c r="I111" i="58"/>
  <c r="M113" i="58"/>
  <c r="J114" i="58"/>
  <c r="I112" i="58"/>
  <c r="Q111" i="58"/>
  <c r="G113" i="58"/>
  <c r="N112" i="58"/>
  <c r="M112" i="58"/>
  <c r="N114" i="58"/>
  <c r="Q114" i="58"/>
  <c r="P113" i="58"/>
  <c r="J111" i="58"/>
  <c r="R114" i="58"/>
  <c r="R111" i="58"/>
  <c r="G114" i="58"/>
  <c r="O114" i="58"/>
  <c r="G112" i="58"/>
  <c r="P114" i="58"/>
  <c r="H113" i="58"/>
  <c r="R112" i="58"/>
  <c r="L113" i="58"/>
  <c r="M114" i="58"/>
  <c r="H111" i="58"/>
  <c r="P112" i="58"/>
  <c r="K113" i="58"/>
  <c r="K153" i="58"/>
  <c r="H153" i="58"/>
  <c r="G154" i="58"/>
  <c r="O153" i="58"/>
  <c r="Q153" i="58"/>
  <c r="P154" i="58"/>
  <c r="P155" i="58"/>
  <c r="M156" i="58"/>
  <c r="K155" i="58"/>
  <c r="O154" i="58"/>
  <c r="K156" i="58"/>
  <c r="G155" i="58"/>
  <c r="L154" i="58"/>
  <c r="M154" i="58"/>
  <c r="I154" i="58"/>
  <c r="L155" i="58"/>
  <c r="H154" i="58"/>
  <c r="O156" i="58"/>
  <c r="Q156" i="58"/>
  <c r="N153" i="58"/>
  <c r="J154" i="58"/>
  <c r="G156" i="58"/>
  <c r="R153" i="58"/>
  <c r="J155" i="58"/>
  <c r="Q155" i="58"/>
  <c r="L156" i="58"/>
  <c r="H156" i="58"/>
  <c r="I153" i="58"/>
  <c r="M155" i="58"/>
  <c r="Q154" i="58"/>
  <c r="K154" i="58"/>
  <c r="R154" i="58"/>
  <c r="N155" i="58"/>
  <c r="J153" i="58"/>
  <c r="N156" i="58"/>
  <c r="O155" i="58"/>
  <c r="P156" i="58"/>
  <c r="H155" i="58"/>
  <c r="I155" i="58"/>
  <c r="P153" i="58"/>
  <c r="I156" i="58"/>
  <c r="L153" i="58"/>
  <c r="G153" i="58"/>
  <c r="M153" i="58"/>
  <c r="J156" i="58"/>
  <c r="R156" i="58"/>
  <c r="R155" i="58"/>
  <c r="N154" i="58"/>
  <c r="H367" i="58"/>
  <c r="H362" i="58"/>
  <c r="I367" i="58"/>
  <c r="I362" i="58"/>
  <c r="P362" i="58"/>
  <c r="P367" i="58"/>
  <c r="Q362" i="58"/>
  <c r="Q367" i="58"/>
  <c r="G367" i="58"/>
  <c r="G362" i="58"/>
  <c r="R367" i="58"/>
  <c r="R362" i="58"/>
  <c r="L367" i="58"/>
  <c r="L362" i="58"/>
  <c r="N362" i="58"/>
  <c r="N367" i="58"/>
  <c r="K367" i="58"/>
  <c r="K362" i="58"/>
  <c r="O367" i="58"/>
  <c r="O362" i="58"/>
  <c r="M367" i="58"/>
  <c r="M362" i="58"/>
  <c r="J367" i="58"/>
  <c r="J362" i="58"/>
  <c r="P326" i="58" l="1"/>
  <c r="P327" i="58" s="1"/>
  <c r="R242" i="58"/>
  <c r="R243" i="58" s="1"/>
  <c r="K32" i="58"/>
  <c r="K33" i="58" s="1"/>
  <c r="N200" i="58"/>
  <c r="N201" i="58" s="1"/>
  <c r="N242" i="58"/>
  <c r="N243" i="58" s="1"/>
  <c r="L242" i="58"/>
  <c r="L243" i="58" s="1"/>
  <c r="G74" i="58"/>
  <c r="G75" i="58" s="1"/>
  <c r="O431" i="58"/>
  <c r="M242" i="58"/>
  <c r="M243" i="58" s="1"/>
  <c r="P242" i="58"/>
  <c r="P243" i="58" s="1"/>
  <c r="M32" i="58"/>
  <c r="M33" i="58" s="1"/>
  <c r="H242" i="58"/>
  <c r="H243" i="58" s="1"/>
  <c r="I242" i="58"/>
  <c r="I243" i="58" s="1"/>
  <c r="N305" i="58"/>
  <c r="N306" i="58" s="1"/>
  <c r="O242" i="58"/>
  <c r="O243" i="58" s="1"/>
  <c r="G242" i="58"/>
  <c r="G243" i="58" s="1"/>
  <c r="J242" i="58"/>
  <c r="J243" i="58" s="1"/>
  <c r="K242" i="58"/>
  <c r="K243" i="58" s="1"/>
  <c r="Q242" i="58"/>
  <c r="Q243" i="58" s="1"/>
  <c r="I284" i="58"/>
  <c r="I285" i="58" s="1"/>
  <c r="H32" i="58"/>
  <c r="H33" i="58" s="1"/>
  <c r="R53" i="58"/>
  <c r="R54" i="58" s="1"/>
  <c r="K221" i="58"/>
  <c r="K222" i="58" s="1"/>
  <c r="H431" i="58"/>
  <c r="O200" i="58"/>
  <c r="O201" i="58" s="1"/>
  <c r="P284" i="58"/>
  <c r="P285" i="58" s="1"/>
  <c r="I53" i="58"/>
  <c r="I54" i="58" s="1"/>
  <c r="R32" i="58"/>
  <c r="R33" i="58" s="1"/>
  <c r="J32" i="58"/>
  <c r="J33" i="58" s="1"/>
  <c r="N32" i="58"/>
  <c r="N33" i="58" s="1"/>
  <c r="O32" i="58"/>
  <c r="O33" i="58" s="1"/>
  <c r="H305" i="58"/>
  <c r="H306" i="58" s="1"/>
  <c r="I32" i="58"/>
  <c r="I33" i="58" s="1"/>
  <c r="M284" i="58"/>
  <c r="M285" i="58" s="1"/>
  <c r="M53" i="58"/>
  <c r="M54" i="58" s="1"/>
  <c r="J305" i="58"/>
  <c r="J306" i="58" s="1"/>
  <c r="R284" i="58"/>
  <c r="R285" i="58" s="1"/>
  <c r="I200" i="58"/>
  <c r="I201" i="58" s="1"/>
  <c r="G305" i="58"/>
  <c r="G306" i="58" s="1"/>
  <c r="K305" i="58"/>
  <c r="K306" i="58" s="1"/>
  <c r="O284" i="58"/>
  <c r="O285" i="58" s="1"/>
  <c r="I95" i="58"/>
  <c r="I96" i="58" s="1"/>
  <c r="H284" i="58"/>
  <c r="H285" i="58" s="1"/>
  <c r="L53" i="58"/>
  <c r="L54" i="58" s="1"/>
  <c r="G53" i="58"/>
  <c r="G54" i="58" s="1"/>
  <c r="G200" i="58"/>
  <c r="G201" i="58" s="1"/>
  <c r="P305" i="58"/>
  <c r="P306" i="58" s="1"/>
  <c r="G32" i="58"/>
  <c r="G33" i="58" s="1"/>
  <c r="Q32" i="58"/>
  <c r="Q33" i="58" s="1"/>
  <c r="P32" i="58"/>
  <c r="P33" i="58" s="1"/>
  <c r="L32" i="58"/>
  <c r="L33" i="58" s="1"/>
  <c r="L305" i="58"/>
  <c r="L306" i="58" s="1"/>
  <c r="N284" i="58"/>
  <c r="N285" i="58" s="1"/>
  <c r="N53" i="58"/>
  <c r="N54" i="58" s="1"/>
  <c r="L200" i="58"/>
  <c r="L201" i="58" s="1"/>
  <c r="J431" i="58"/>
  <c r="L431" i="58"/>
  <c r="P431" i="58"/>
  <c r="Q263" i="58"/>
  <c r="Q264" i="58" s="1"/>
  <c r="K200" i="58"/>
  <c r="K201" i="58" s="1"/>
  <c r="Q200" i="58"/>
  <c r="Q201" i="58" s="1"/>
  <c r="I305" i="58"/>
  <c r="I306" i="58" s="1"/>
  <c r="O305" i="58"/>
  <c r="O306" i="58" s="1"/>
  <c r="M305" i="58"/>
  <c r="M306" i="58" s="1"/>
  <c r="R305" i="58"/>
  <c r="R306" i="58" s="1"/>
  <c r="R221" i="58"/>
  <c r="R222" i="58" s="1"/>
  <c r="K284" i="58"/>
  <c r="K285" i="58" s="1"/>
  <c r="G284" i="58"/>
  <c r="G285" i="58" s="1"/>
  <c r="H368" i="58"/>
  <c r="H369" i="58" s="1"/>
  <c r="M200" i="58"/>
  <c r="M201" i="58" s="1"/>
  <c r="Q305" i="58"/>
  <c r="Q306" i="58" s="1"/>
  <c r="Q284" i="58"/>
  <c r="Q285" i="58" s="1"/>
  <c r="K53" i="58"/>
  <c r="K54" i="58" s="1"/>
  <c r="H200" i="58"/>
  <c r="H201" i="58" s="1"/>
  <c r="R200" i="58"/>
  <c r="R201" i="58" s="1"/>
  <c r="P200" i="58"/>
  <c r="P201" i="58" s="1"/>
  <c r="Q53" i="58"/>
  <c r="Q54" i="58" s="1"/>
  <c r="N95" i="58"/>
  <c r="N96" i="58" s="1"/>
  <c r="J515" i="58"/>
  <c r="L536" i="58"/>
  <c r="J200" i="58"/>
  <c r="J201" i="58" s="1"/>
  <c r="N347" i="58"/>
  <c r="N348" i="58" s="1"/>
  <c r="H53" i="58"/>
  <c r="H54" i="58" s="1"/>
  <c r="L284" i="58"/>
  <c r="L285" i="58" s="1"/>
  <c r="P53" i="58"/>
  <c r="P54" i="58" s="1"/>
  <c r="J53" i="58"/>
  <c r="J54" i="58" s="1"/>
  <c r="O53" i="58"/>
  <c r="O54" i="58" s="1"/>
  <c r="K95" i="58"/>
  <c r="K96" i="58" s="1"/>
  <c r="J284" i="58"/>
  <c r="J285" i="58" s="1"/>
  <c r="J410" i="58"/>
  <c r="I452" i="58"/>
  <c r="J641" i="58"/>
  <c r="Q74" i="58"/>
  <c r="Q75" i="58" s="1"/>
  <c r="I74" i="58"/>
  <c r="I75" i="58" s="1"/>
  <c r="O263" i="58"/>
  <c r="O264" i="58" s="1"/>
  <c r="I347" i="58"/>
  <c r="I348" i="58" s="1"/>
  <c r="Q347" i="58"/>
  <c r="Q348" i="58" s="1"/>
  <c r="O368" i="58"/>
  <c r="O369" i="58" s="1"/>
  <c r="O221" i="58"/>
  <c r="O222" i="58" s="1"/>
  <c r="N221" i="58"/>
  <c r="N222" i="58" s="1"/>
  <c r="I368" i="58"/>
  <c r="I369" i="58" s="1"/>
  <c r="P368" i="58"/>
  <c r="P369" i="58" s="1"/>
  <c r="Q368" i="58"/>
  <c r="Q369" i="58" s="1"/>
  <c r="H452" i="58"/>
  <c r="G95" i="58"/>
  <c r="G96" i="58" s="1"/>
  <c r="O95" i="58"/>
  <c r="O96" i="58" s="1"/>
  <c r="M95" i="58"/>
  <c r="M96" i="58" s="1"/>
  <c r="Q221" i="58"/>
  <c r="Q222" i="58" s="1"/>
  <c r="L95" i="58"/>
  <c r="L96" i="58" s="1"/>
  <c r="R368" i="58"/>
  <c r="R369" i="58" s="1"/>
  <c r="Q95" i="58"/>
  <c r="Q96" i="58" s="1"/>
  <c r="K410" i="58"/>
  <c r="H410" i="58"/>
  <c r="J557" i="58"/>
  <c r="J347" i="58"/>
  <c r="J348" i="58" s="1"/>
  <c r="L74" i="58"/>
  <c r="L75" i="58" s="1"/>
  <c r="J263" i="58"/>
  <c r="J264" i="58" s="1"/>
  <c r="L221" i="58"/>
  <c r="L222" i="58" s="1"/>
  <c r="H221" i="58"/>
  <c r="H222" i="58" s="1"/>
  <c r="N368" i="58"/>
  <c r="N369" i="58" s="1"/>
  <c r="Q389" i="58"/>
  <c r="G620" i="58"/>
  <c r="G263" i="58"/>
  <c r="G264" i="58" s="1"/>
  <c r="R95" i="58"/>
  <c r="R96" i="58" s="1"/>
  <c r="Q641" i="58"/>
  <c r="G473" i="58"/>
  <c r="N263" i="58"/>
  <c r="N264" i="58" s="1"/>
  <c r="M74" i="58"/>
  <c r="M75" i="58" s="1"/>
  <c r="G221" i="58"/>
  <c r="G222" i="58" s="1"/>
  <c r="G389" i="58"/>
  <c r="K620" i="58"/>
  <c r="G431" i="58"/>
  <c r="R431" i="58"/>
  <c r="N431" i="58"/>
  <c r="L641" i="58"/>
  <c r="R641" i="58"/>
  <c r="N515" i="58"/>
  <c r="O473" i="58"/>
  <c r="N578" i="58"/>
  <c r="O74" i="58"/>
  <c r="O75" i="58" s="1"/>
  <c r="M431" i="58"/>
  <c r="I221" i="58"/>
  <c r="I222" i="58" s="1"/>
  <c r="M221" i="58"/>
  <c r="M222" i="58" s="1"/>
  <c r="J221" i="58"/>
  <c r="J222" i="58" s="1"/>
  <c r="K368" i="58"/>
  <c r="K369" i="58" s="1"/>
  <c r="J368" i="58"/>
  <c r="J369" i="58" s="1"/>
  <c r="M368" i="58"/>
  <c r="M369" i="58" s="1"/>
  <c r="N452" i="58"/>
  <c r="H95" i="58"/>
  <c r="H96" i="58" s="1"/>
  <c r="P95" i="58"/>
  <c r="P96" i="58" s="1"/>
  <c r="J95" i="58"/>
  <c r="J96" i="58" s="1"/>
  <c r="H389" i="58"/>
  <c r="O641" i="58"/>
  <c r="H515" i="58"/>
  <c r="M578" i="58"/>
  <c r="P515" i="58"/>
  <c r="G368" i="58"/>
  <c r="G369" i="58" s="1"/>
  <c r="P221" i="58"/>
  <c r="P222" i="58" s="1"/>
  <c r="G641" i="58"/>
  <c r="N494" i="58"/>
  <c r="I410" i="58"/>
  <c r="P452" i="58"/>
  <c r="L410" i="58"/>
  <c r="M410" i="58"/>
  <c r="L452" i="58"/>
  <c r="J599" i="58"/>
  <c r="L557" i="58"/>
  <c r="M599" i="58"/>
  <c r="Q431" i="58"/>
  <c r="M641" i="58"/>
  <c r="H620" i="58"/>
  <c r="R620" i="58"/>
  <c r="M620" i="58"/>
  <c r="Q620" i="58"/>
  <c r="I431" i="58"/>
  <c r="R515" i="58"/>
  <c r="O515" i="58"/>
  <c r="Q515" i="58"/>
  <c r="H578" i="58"/>
  <c r="I515" i="58"/>
  <c r="K473" i="58"/>
  <c r="R473" i="58"/>
  <c r="L389" i="58"/>
  <c r="R578" i="58"/>
  <c r="K578" i="58"/>
  <c r="P578" i="58"/>
  <c r="J578" i="58"/>
  <c r="O578" i="58"/>
  <c r="M473" i="58"/>
  <c r="H74" i="58"/>
  <c r="H75" i="58" s="1"/>
  <c r="J74" i="58"/>
  <c r="J75" i="58" s="1"/>
  <c r="N74" i="58"/>
  <c r="N75" i="58" s="1"/>
  <c r="R74" i="58"/>
  <c r="R75" i="58" s="1"/>
  <c r="L263" i="58"/>
  <c r="L264" i="58" s="1"/>
  <c r="K263" i="58"/>
  <c r="K264" i="58" s="1"/>
  <c r="M263" i="58"/>
  <c r="M264" i="58" s="1"/>
  <c r="I263" i="58"/>
  <c r="I264" i="58" s="1"/>
  <c r="M347" i="58"/>
  <c r="M348" i="58" s="1"/>
  <c r="H347" i="58"/>
  <c r="H348" i="58" s="1"/>
  <c r="R347" i="58"/>
  <c r="R348" i="58" s="1"/>
  <c r="G347" i="58"/>
  <c r="G348" i="58" s="1"/>
  <c r="P620" i="58"/>
  <c r="M515" i="58"/>
  <c r="P494" i="58"/>
  <c r="J620" i="58"/>
  <c r="K431" i="58"/>
  <c r="L515" i="58"/>
  <c r="G515" i="58"/>
  <c r="I473" i="58"/>
  <c r="Q578" i="58"/>
  <c r="I578" i="58"/>
  <c r="H263" i="58"/>
  <c r="H264" i="58" s="1"/>
  <c r="H599" i="58"/>
  <c r="H473" i="58"/>
  <c r="K389" i="58"/>
  <c r="M389" i="58"/>
  <c r="J389" i="58"/>
  <c r="N620" i="58"/>
  <c r="P389" i="58"/>
  <c r="H641" i="58"/>
  <c r="L473" i="58"/>
  <c r="J473" i="58"/>
  <c r="O494" i="58"/>
  <c r="O620" i="58"/>
  <c r="N473" i="58"/>
  <c r="P263" i="58"/>
  <c r="P264" i="58" s="1"/>
  <c r="O347" i="58"/>
  <c r="O348" i="58" s="1"/>
  <c r="P347" i="58"/>
  <c r="P348" i="58" s="1"/>
  <c r="K347" i="58"/>
  <c r="K348" i="58" s="1"/>
  <c r="O389" i="58"/>
  <c r="L620" i="58"/>
  <c r="I620" i="58"/>
  <c r="I641" i="58"/>
  <c r="K641" i="58"/>
  <c r="P473" i="58"/>
  <c r="Q473" i="58"/>
  <c r="L578" i="58"/>
  <c r="N641" i="58"/>
  <c r="G578" i="58"/>
  <c r="P641" i="58"/>
  <c r="P74" i="58"/>
  <c r="P75" i="58" s="1"/>
  <c r="K74" i="58"/>
  <c r="K75" i="58" s="1"/>
  <c r="L347" i="58"/>
  <c r="L348" i="58" s="1"/>
  <c r="K515" i="58"/>
  <c r="R263" i="58"/>
  <c r="R264" i="58" s="1"/>
  <c r="G557" i="58"/>
  <c r="L599" i="58"/>
  <c r="M536" i="58"/>
  <c r="L494" i="58"/>
  <c r="H536" i="58"/>
  <c r="N410" i="58"/>
  <c r="N389" i="58"/>
  <c r="R389" i="58"/>
  <c r="K599" i="58"/>
  <c r="Q599" i="58"/>
  <c r="P599" i="58"/>
  <c r="I389" i="58"/>
  <c r="K536" i="58"/>
  <c r="O557" i="58"/>
  <c r="K494" i="58"/>
  <c r="Q536" i="58"/>
  <c r="R494" i="58"/>
  <c r="J536" i="58"/>
  <c r="O599" i="58"/>
  <c r="Q557" i="58"/>
  <c r="M452" i="58"/>
  <c r="I599" i="58"/>
  <c r="O410" i="58"/>
  <c r="P557" i="58"/>
  <c r="R599" i="58"/>
  <c r="G599" i="58"/>
  <c r="G410" i="58"/>
  <c r="G452" i="58"/>
  <c r="H494" i="58"/>
  <c r="G494" i="58"/>
  <c r="R452" i="58"/>
  <c r="P410" i="58"/>
  <c r="Q410" i="58"/>
  <c r="O536" i="58"/>
  <c r="G536" i="58"/>
  <c r="P536" i="58"/>
  <c r="M557" i="58"/>
  <c r="J452" i="58"/>
  <c r="M494" i="58"/>
  <c r="R410" i="58"/>
  <c r="N557" i="58"/>
  <c r="P179" i="58"/>
  <c r="P180" i="58" s="1"/>
  <c r="I536" i="58"/>
  <c r="I557" i="58"/>
  <c r="N536" i="58"/>
  <c r="K452" i="58"/>
  <c r="R116" i="58"/>
  <c r="R117" i="58" s="1"/>
  <c r="O452" i="58"/>
  <c r="K179" i="58"/>
  <c r="K180" i="58" s="1"/>
  <c r="R179" i="58"/>
  <c r="R180" i="58" s="1"/>
  <c r="R536" i="58"/>
  <c r="I494" i="58"/>
  <c r="Q494" i="58"/>
  <c r="R557" i="58"/>
  <c r="N599" i="58"/>
  <c r="Q326" i="58"/>
  <c r="Q327" i="58" s="1"/>
  <c r="K557" i="58"/>
  <c r="J494" i="58"/>
  <c r="Q452" i="58"/>
  <c r="H557" i="58"/>
  <c r="I137" i="58"/>
  <c r="I138" i="58" s="1"/>
  <c r="K137" i="58"/>
  <c r="K138" i="58" s="1"/>
  <c r="G137" i="58"/>
  <c r="G138" i="58" s="1"/>
  <c r="O179" i="58"/>
  <c r="O180" i="58" s="1"/>
  <c r="H116" i="58"/>
  <c r="H117" i="58" s="1"/>
  <c r="M116" i="58"/>
  <c r="M117" i="58" s="1"/>
  <c r="O116" i="58"/>
  <c r="O117" i="58" s="1"/>
  <c r="M158" i="58"/>
  <c r="M159" i="58" s="1"/>
  <c r="P158" i="58"/>
  <c r="P159" i="58" s="1"/>
  <c r="I158" i="58"/>
  <c r="I159" i="58" s="1"/>
  <c r="N158" i="58"/>
  <c r="N159" i="58" s="1"/>
  <c r="O158" i="58"/>
  <c r="O159" i="58" s="1"/>
  <c r="G116" i="58"/>
  <c r="G117" i="58" s="1"/>
  <c r="H179" i="58"/>
  <c r="H180" i="58" s="1"/>
  <c r="J179" i="58"/>
  <c r="J180" i="58" s="1"/>
  <c r="M179" i="58"/>
  <c r="M180" i="58" s="1"/>
  <c r="N137" i="58"/>
  <c r="N138" i="58" s="1"/>
  <c r="O137" i="58"/>
  <c r="O138" i="58" s="1"/>
  <c r="N326" i="58"/>
  <c r="N327" i="58" s="1"/>
  <c r="G158" i="58"/>
  <c r="G159" i="58" s="1"/>
  <c r="R158" i="58"/>
  <c r="R159" i="58" s="1"/>
  <c r="Q116" i="58"/>
  <c r="Q117" i="58" s="1"/>
  <c r="I116" i="58"/>
  <c r="I117" i="58" s="1"/>
  <c r="L116" i="58"/>
  <c r="L117" i="58" s="1"/>
  <c r="K116" i="58"/>
  <c r="K117" i="58" s="1"/>
  <c r="N179" i="58"/>
  <c r="N180" i="58" s="1"/>
  <c r="I179" i="58"/>
  <c r="I180" i="58" s="1"/>
  <c r="R137" i="58"/>
  <c r="R138" i="58" s="1"/>
  <c r="H137" i="58"/>
  <c r="H138" i="58" s="1"/>
  <c r="J137" i="58"/>
  <c r="J138" i="58" s="1"/>
  <c r="P137" i="58"/>
  <c r="P138" i="58" s="1"/>
  <c r="M326" i="58"/>
  <c r="M327" i="58" s="1"/>
  <c r="R326" i="58"/>
  <c r="R327" i="58" s="1"/>
  <c r="G326" i="58"/>
  <c r="G327" i="58" s="1"/>
  <c r="I326" i="58"/>
  <c r="I327" i="58" s="1"/>
  <c r="L326" i="58"/>
  <c r="L327" i="58" s="1"/>
  <c r="L158" i="58"/>
  <c r="L159" i="58" s="1"/>
  <c r="J158" i="58"/>
  <c r="J159" i="58" s="1"/>
  <c r="H158" i="58"/>
  <c r="H159" i="58" s="1"/>
  <c r="J116" i="58"/>
  <c r="J117" i="58" s="1"/>
  <c r="P116" i="58"/>
  <c r="P117" i="58" s="1"/>
  <c r="L179" i="58"/>
  <c r="L180" i="58" s="1"/>
  <c r="Q179" i="58"/>
  <c r="Q180" i="58" s="1"/>
  <c r="M137" i="58"/>
  <c r="M138" i="58" s="1"/>
  <c r="L137" i="58"/>
  <c r="L138" i="58" s="1"/>
  <c r="J326" i="58"/>
  <c r="J327" i="58" s="1"/>
  <c r="K326" i="58"/>
  <c r="K327" i="58" s="1"/>
  <c r="Q158" i="58"/>
  <c r="Q159" i="58" s="1"/>
  <c r="K158" i="58"/>
  <c r="K159" i="58" s="1"/>
  <c r="N116" i="58"/>
  <c r="N117" i="58" s="1"/>
  <c r="G179" i="58"/>
  <c r="G180" i="58" s="1"/>
  <c r="Q137" i="58"/>
  <c r="Q138" i="58" s="1"/>
  <c r="O326" i="58"/>
  <c r="O327" i="58" s="1"/>
  <c r="H326" i="58"/>
  <c r="H327" i="58" s="1"/>
  <c r="L369" i="58"/>
  <c r="L383" i="58"/>
  <c r="L388" i="58"/>
  <c r="J383" i="58"/>
  <c r="J388" i="58"/>
  <c r="I388" i="58"/>
  <c r="I383" i="58"/>
  <c r="K388" i="58"/>
  <c r="K383" i="58"/>
  <c r="N388" i="58"/>
  <c r="N383" i="58"/>
  <c r="R388" i="58"/>
  <c r="R383" i="58"/>
  <c r="P388" i="58"/>
  <c r="P383" i="58"/>
  <c r="H383" i="58"/>
  <c r="H388" i="58"/>
  <c r="M388" i="58"/>
  <c r="M383" i="58"/>
  <c r="G383" i="58"/>
  <c r="G388" i="58"/>
  <c r="O388" i="58"/>
  <c r="O383" i="58"/>
  <c r="Q388" i="58"/>
  <c r="Q383" i="58"/>
  <c r="L244" i="58" l="1"/>
  <c r="R244" i="58"/>
  <c r="R34" i="58"/>
  <c r="L202" i="58"/>
  <c r="L307" i="58"/>
  <c r="L34" i="58"/>
  <c r="L223" i="58"/>
  <c r="R307" i="58"/>
  <c r="L286" i="58"/>
  <c r="R202" i="58"/>
  <c r="R286" i="58"/>
  <c r="R97" i="58"/>
  <c r="R223" i="58"/>
  <c r="L265" i="58"/>
  <c r="R55" i="58"/>
  <c r="L55" i="58"/>
  <c r="L97" i="58"/>
  <c r="R265" i="58"/>
  <c r="R76" i="58"/>
  <c r="R349" i="58"/>
  <c r="L76" i="58"/>
  <c r="L349" i="58"/>
  <c r="L139" i="58"/>
  <c r="R139" i="58"/>
  <c r="L181" i="58"/>
  <c r="L118" i="58"/>
  <c r="R328" i="58"/>
  <c r="R160" i="58"/>
  <c r="R118" i="58"/>
  <c r="L328" i="58"/>
  <c r="R181" i="58"/>
  <c r="L160" i="58"/>
  <c r="L370" i="58"/>
  <c r="H390" i="58"/>
  <c r="J390" i="58"/>
  <c r="G390" i="58"/>
  <c r="N390" i="58"/>
  <c r="L390" i="58"/>
  <c r="Q409" i="58"/>
  <c r="Q404" i="58"/>
  <c r="K409" i="58"/>
  <c r="K404" i="58"/>
  <c r="O409" i="58"/>
  <c r="O404" i="58"/>
  <c r="O390" i="58"/>
  <c r="R370" i="58"/>
  <c r="N409" i="58"/>
  <c r="N404" i="58"/>
  <c r="I409" i="58"/>
  <c r="I404" i="58"/>
  <c r="L409" i="58"/>
  <c r="L404" i="58"/>
  <c r="R390" i="58"/>
  <c r="K390" i="58"/>
  <c r="J409" i="58"/>
  <c r="J404" i="58"/>
  <c r="R409" i="58"/>
  <c r="R404" i="58"/>
  <c r="H409" i="58"/>
  <c r="H404" i="58"/>
  <c r="Q390" i="58"/>
  <c r="M390" i="58"/>
  <c r="P390" i="58"/>
  <c r="I390" i="58"/>
  <c r="M409" i="58"/>
  <c r="M404" i="58"/>
  <c r="G409" i="58"/>
  <c r="G404" i="58"/>
  <c r="P409" i="58"/>
  <c r="P404" i="58"/>
  <c r="R98" i="58" l="1"/>
  <c r="R35" i="58"/>
  <c r="R245" i="58"/>
  <c r="R224" i="58"/>
  <c r="R266" i="58"/>
  <c r="R308" i="58"/>
  <c r="R203" i="58"/>
  <c r="R287" i="58"/>
  <c r="R350" i="58"/>
  <c r="R56" i="58"/>
  <c r="R77" i="58"/>
  <c r="R140" i="58"/>
  <c r="R329" i="58"/>
  <c r="R161" i="58"/>
  <c r="R182" i="58"/>
  <c r="R119" i="58"/>
  <c r="H446" i="58"/>
  <c r="P451" i="58"/>
  <c r="R371" i="58"/>
  <c r="O446" i="58"/>
  <c r="M451" i="58"/>
  <c r="J451" i="58"/>
  <c r="I451" i="58"/>
  <c r="R451" i="58"/>
  <c r="N451" i="58"/>
  <c r="L446" i="58"/>
  <c r="G446" i="58"/>
  <c r="G411" i="58"/>
  <c r="Q451" i="58"/>
  <c r="L391" i="58"/>
  <c r="H411" i="58"/>
  <c r="J411" i="58"/>
  <c r="L411" i="58"/>
  <c r="N411" i="58"/>
  <c r="P411" i="58"/>
  <c r="M411" i="58"/>
  <c r="R391" i="58"/>
  <c r="O411" i="58"/>
  <c r="Q411" i="58"/>
  <c r="I425" i="58"/>
  <c r="I430" i="58"/>
  <c r="O430" i="58"/>
  <c r="O425" i="58"/>
  <c r="L430" i="58"/>
  <c r="L425" i="58"/>
  <c r="R430" i="58"/>
  <c r="R425" i="58"/>
  <c r="K430" i="58"/>
  <c r="K425" i="58"/>
  <c r="J430" i="58"/>
  <c r="J425" i="58"/>
  <c r="K451" i="58"/>
  <c r="K446" i="58"/>
  <c r="G430" i="58"/>
  <c r="G425" i="58"/>
  <c r="P430" i="58"/>
  <c r="P425" i="58"/>
  <c r="Q430" i="58"/>
  <c r="Q425" i="58"/>
  <c r="R411" i="58"/>
  <c r="H430" i="58"/>
  <c r="H425" i="58"/>
  <c r="M430" i="58"/>
  <c r="M425" i="58"/>
  <c r="N430" i="58"/>
  <c r="N425" i="58"/>
  <c r="I411" i="58"/>
  <c r="K411" i="58"/>
  <c r="G451" i="58" l="1"/>
  <c r="G453" i="58" s="1"/>
  <c r="L451" i="58"/>
  <c r="L453" i="58" s="1"/>
  <c r="R392" i="58"/>
  <c r="I446" i="58"/>
  <c r="I453" i="58" s="1"/>
  <c r="H451" i="58"/>
  <c r="H453" i="58" s="1"/>
  <c r="P446" i="58"/>
  <c r="P453" i="58" s="1"/>
  <c r="O451" i="58"/>
  <c r="O453" i="58" s="1"/>
  <c r="Q446" i="58"/>
  <c r="Q453" i="58" s="1"/>
  <c r="M446" i="58"/>
  <c r="M453" i="58" s="1"/>
  <c r="J446" i="58"/>
  <c r="J453" i="58" s="1"/>
  <c r="N446" i="58"/>
  <c r="N453" i="58" s="1"/>
  <c r="R446" i="58"/>
  <c r="R453" i="58" s="1"/>
  <c r="P432" i="58"/>
  <c r="K453" i="58"/>
  <c r="R412" i="58"/>
  <c r="J432" i="58"/>
  <c r="L432" i="58"/>
  <c r="R432" i="58"/>
  <c r="N432" i="58"/>
  <c r="H432" i="58"/>
  <c r="L412" i="58"/>
  <c r="I432" i="58"/>
  <c r="K432" i="58"/>
  <c r="O432" i="58"/>
  <c r="M432" i="58"/>
  <c r="Q432" i="58"/>
  <c r="G432" i="58"/>
  <c r="R413" i="58" l="1"/>
  <c r="R433" i="58"/>
  <c r="L433" i="58"/>
  <c r="R454" i="58"/>
  <c r="L454" i="58"/>
  <c r="M472" i="58"/>
  <c r="M467" i="58"/>
  <c r="N467" i="58"/>
  <c r="N472" i="58"/>
  <c r="I472" i="58"/>
  <c r="I467" i="58"/>
  <c r="J467" i="58"/>
  <c r="J472" i="58"/>
  <c r="L472" i="58"/>
  <c r="L467" i="58"/>
  <c r="K472" i="58"/>
  <c r="K467" i="58"/>
  <c r="H472" i="58"/>
  <c r="H467" i="58"/>
  <c r="R467" i="58"/>
  <c r="R472" i="58"/>
  <c r="P467" i="58"/>
  <c r="P472" i="58"/>
  <c r="O467" i="58"/>
  <c r="O472" i="58"/>
  <c r="Q467" i="58"/>
  <c r="Q472" i="58"/>
  <c r="G472" i="58"/>
  <c r="G467" i="58"/>
  <c r="R455" i="58" l="1"/>
  <c r="G474" i="58"/>
  <c r="R434" i="58"/>
  <c r="Q474" i="58"/>
  <c r="J474" i="58"/>
  <c r="H474" i="58"/>
  <c r="L474" i="58"/>
  <c r="I474" i="58"/>
  <c r="M474" i="58"/>
  <c r="H493" i="58"/>
  <c r="H488" i="58"/>
  <c r="K493" i="58"/>
  <c r="K488" i="58"/>
  <c r="I493" i="58"/>
  <c r="I488" i="58"/>
  <c r="O474" i="58"/>
  <c r="R474" i="58"/>
  <c r="N493" i="58"/>
  <c r="N488" i="58"/>
  <c r="G493" i="58"/>
  <c r="G488" i="58"/>
  <c r="R493" i="58"/>
  <c r="R488" i="58"/>
  <c r="K474" i="58"/>
  <c r="J493" i="58"/>
  <c r="J488" i="58"/>
  <c r="M493" i="58"/>
  <c r="M488" i="58"/>
  <c r="Q493" i="58"/>
  <c r="Q488" i="58"/>
  <c r="P474" i="58"/>
  <c r="P493" i="58"/>
  <c r="P488" i="58"/>
  <c r="O493" i="58"/>
  <c r="O488" i="58"/>
  <c r="L493" i="58"/>
  <c r="L488" i="58"/>
  <c r="N474" i="58"/>
  <c r="G495" i="58" l="1"/>
  <c r="K495" i="58"/>
  <c r="L495" i="58"/>
  <c r="P495" i="58"/>
  <c r="O495" i="58"/>
  <c r="L475" i="58"/>
  <c r="R475" i="58"/>
  <c r="I495" i="58"/>
  <c r="H495" i="58"/>
  <c r="Q495" i="58"/>
  <c r="J495" i="58"/>
  <c r="M495" i="58"/>
  <c r="K514" i="58"/>
  <c r="K509" i="58"/>
  <c r="Q514" i="58"/>
  <c r="Q509" i="58"/>
  <c r="H514" i="58"/>
  <c r="H509" i="58"/>
  <c r="G514" i="58"/>
  <c r="G509" i="58"/>
  <c r="M514" i="58"/>
  <c r="M509" i="58"/>
  <c r="O514" i="58"/>
  <c r="O509" i="58"/>
  <c r="R514" i="58"/>
  <c r="R509" i="58"/>
  <c r="N514" i="58"/>
  <c r="N509" i="58"/>
  <c r="L514" i="58"/>
  <c r="L509" i="58"/>
  <c r="I514" i="58"/>
  <c r="I509" i="58"/>
  <c r="J514" i="58"/>
  <c r="J509" i="58"/>
  <c r="P514" i="58"/>
  <c r="P509" i="58"/>
  <c r="R495" i="58"/>
  <c r="N495" i="58"/>
  <c r="R476" i="58" l="1"/>
  <c r="L516" i="58"/>
  <c r="R516" i="58"/>
  <c r="O516" i="58"/>
  <c r="G516" i="58"/>
  <c r="Q516" i="58"/>
  <c r="L496" i="58"/>
  <c r="R496" i="58"/>
  <c r="N516" i="58"/>
  <c r="J516" i="58"/>
  <c r="R535" i="58"/>
  <c r="R530" i="58"/>
  <c r="O535" i="58"/>
  <c r="O530" i="58"/>
  <c r="Q535" i="58"/>
  <c r="Q530" i="58"/>
  <c r="P535" i="58"/>
  <c r="P530" i="58"/>
  <c r="L535" i="58"/>
  <c r="L530" i="58"/>
  <c r="M535" i="58"/>
  <c r="M530" i="58"/>
  <c r="M516" i="58"/>
  <c r="H516" i="58"/>
  <c r="K516" i="58"/>
  <c r="P516" i="58"/>
  <c r="I516" i="58"/>
  <c r="J535" i="58"/>
  <c r="J530" i="58"/>
  <c r="H535" i="58"/>
  <c r="H530" i="58"/>
  <c r="I535" i="58"/>
  <c r="I530" i="58"/>
  <c r="N530" i="58"/>
  <c r="N535" i="58"/>
  <c r="K535" i="58"/>
  <c r="K530" i="58"/>
  <c r="G535" i="58"/>
  <c r="G530" i="58"/>
  <c r="R497" i="58" l="1"/>
  <c r="G537" i="58"/>
  <c r="L517" i="58"/>
  <c r="I537" i="58"/>
  <c r="J537" i="58"/>
  <c r="M537" i="58"/>
  <c r="P537" i="58"/>
  <c r="O537" i="58"/>
  <c r="P556" i="58"/>
  <c r="P551" i="58"/>
  <c r="G556" i="58"/>
  <c r="G551" i="58"/>
  <c r="J556" i="58"/>
  <c r="J551" i="58"/>
  <c r="N556" i="58"/>
  <c r="N551" i="58"/>
  <c r="M551" i="58"/>
  <c r="M556" i="58"/>
  <c r="R556" i="58"/>
  <c r="R551" i="58"/>
  <c r="N537" i="58"/>
  <c r="H537" i="58"/>
  <c r="I551" i="58"/>
  <c r="I556" i="58"/>
  <c r="K556" i="58"/>
  <c r="K551" i="58"/>
  <c r="L556" i="58"/>
  <c r="L551" i="58"/>
  <c r="K537" i="58"/>
  <c r="R517" i="58"/>
  <c r="L537" i="58"/>
  <c r="O551" i="58"/>
  <c r="O556" i="58"/>
  <c r="H551" i="58"/>
  <c r="H556" i="58"/>
  <c r="Q551" i="58"/>
  <c r="Q556" i="58"/>
  <c r="Q537" i="58"/>
  <c r="R537" i="58"/>
  <c r="L558" i="58" l="1"/>
  <c r="R558" i="58"/>
  <c r="N558" i="58"/>
  <c r="G558" i="58"/>
  <c r="L538" i="58"/>
  <c r="M558" i="58"/>
  <c r="R518" i="58"/>
  <c r="Q558" i="58"/>
  <c r="O558" i="58"/>
  <c r="R538" i="58"/>
  <c r="J558" i="58"/>
  <c r="P558" i="58"/>
  <c r="I558" i="58"/>
  <c r="G577" i="58"/>
  <c r="G572" i="58"/>
  <c r="L577" i="58"/>
  <c r="L572" i="58"/>
  <c r="R577" i="58"/>
  <c r="R572" i="58"/>
  <c r="K558" i="58"/>
  <c r="K577" i="58"/>
  <c r="K572" i="58"/>
  <c r="P572" i="58"/>
  <c r="P577" i="58"/>
  <c r="O577" i="58"/>
  <c r="O572" i="58"/>
  <c r="N572" i="58"/>
  <c r="N577" i="58"/>
  <c r="Q577" i="58"/>
  <c r="Q572" i="58"/>
  <c r="M577" i="58"/>
  <c r="M572" i="58"/>
  <c r="H558" i="58"/>
  <c r="J577" i="58"/>
  <c r="J572" i="58"/>
  <c r="I577" i="58"/>
  <c r="I572" i="58"/>
  <c r="H577" i="58"/>
  <c r="H572" i="58"/>
  <c r="Q579" i="58" l="1"/>
  <c r="R539" i="58"/>
  <c r="R559" i="58"/>
  <c r="L559" i="58"/>
  <c r="N579" i="58"/>
  <c r="G593" i="58"/>
  <c r="G598" i="58"/>
  <c r="Q598" i="58"/>
  <c r="Q593" i="58"/>
  <c r="K598" i="58"/>
  <c r="K593" i="58"/>
  <c r="I579" i="58"/>
  <c r="H598" i="58"/>
  <c r="H593" i="58"/>
  <c r="P593" i="58"/>
  <c r="P598" i="58"/>
  <c r="J598" i="58"/>
  <c r="J593" i="58"/>
  <c r="P579" i="58"/>
  <c r="R579" i="58"/>
  <c r="G579" i="58"/>
  <c r="O598" i="58"/>
  <c r="O593" i="58"/>
  <c r="M598" i="58"/>
  <c r="M593" i="58"/>
  <c r="N598" i="58"/>
  <c r="N593" i="58"/>
  <c r="M579" i="58"/>
  <c r="O579" i="58"/>
  <c r="K579" i="58"/>
  <c r="H579" i="58"/>
  <c r="J579" i="58"/>
  <c r="I598" i="58"/>
  <c r="I593" i="58"/>
  <c r="L593" i="58"/>
  <c r="L598" i="58"/>
  <c r="R598" i="58"/>
  <c r="R593" i="58"/>
  <c r="L579" i="58"/>
  <c r="R560" i="58" l="1"/>
  <c r="R600" i="58"/>
  <c r="I600" i="58"/>
  <c r="J600" i="58"/>
  <c r="H600" i="58"/>
  <c r="Q600" i="58"/>
  <c r="M600" i="58"/>
  <c r="L600" i="58"/>
  <c r="N600" i="58"/>
  <c r="O600" i="58"/>
  <c r="G600" i="58"/>
  <c r="N619" i="58"/>
  <c r="N614" i="58"/>
  <c r="P619" i="58"/>
  <c r="P614" i="58"/>
  <c r="H619" i="58"/>
  <c r="H614" i="58"/>
  <c r="R580" i="58"/>
  <c r="L580" i="58"/>
  <c r="K619" i="58"/>
  <c r="K614" i="58"/>
  <c r="L619" i="58"/>
  <c r="L614" i="58"/>
  <c r="M619" i="58"/>
  <c r="M614" i="58"/>
  <c r="O619" i="58"/>
  <c r="O614" i="58"/>
  <c r="I619" i="58"/>
  <c r="I614" i="58"/>
  <c r="R619" i="58"/>
  <c r="R614" i="58"/>
  <c r="K600" i="58"/>
  <c r="P600" i="58"/>
  <c r="J614" i="58"/>
  <c r="J619" i="58"/>
  <c r="Q619" i="58"/>
  <c r="Q614" i="58"/>
  <c r="G619" i="58"/>
  <c r="G614" i="58"/>
  <c r="Q621" i="58" l="1"/>
  <c r="I621" i="58"/>
  <c r="L601" i="58"/>
  <c r="G621" i="58"/>
  <c r="R601" i="58"/>
  <c r="R621" i="58"/>
  <c r="L621" i="58"/>
  <c r="R581" i="58"/>
  <c r="P621" i="58"/>
  <c r="J621" i="58"/>
  <c r="Q640" i="58"/>
  <c r="Q635" i="58"/>
  <c r="N635" i="58"/>
  <c r="N640" i="58"/>
  <c r="J640" i="58"/>
  <c r="J635" i="58"/>
  <c r="I635" i="58"/>
  <c r="I640" i="58"/>
  <c r="O640" i="58"/>
  <c r="O635" i="58"/>
  <c r="M635" i="58"/>
  <c r="M640" i="58"/>
  <c r="H640" i="58"/>
  <c r="H635" i="58"/>
  <c r="G635" i="58"/>
  <c r="G640" i="58"/>
  <c r="K640" i="58"/>
  <c r="K635" i="58"/>
  <c r="M621" i="58"/>
  <c r="K621" i="58"/>
  <c r="H621" i="58"/>
  <c r="N621" i="58"/>
  <c r="O621" i="58"/>
  <c r="L640" i="58"/>
  <c r="L635" i="58"/>
  <c r="P635" i="58"/>
  <c r="P640" i="58"/>
  <c r="R640" i="58"/>
  <c r="R635" i="58"/>
  <c r="R602" i="58" l="1"/>
  <c r="K642" i="58"/>
  <c r="H642" i="58"/>
  <c r="L622" i="58"/>
  <c r="R642" i="58"/>
  <c r="L642" i="58"/>
  <c r="O642" i="58"/>
  <c r="J642" i="58"/>
  <c r="Q642" i="58"/>
  <c r="M642" i="58"/>
  <c r="I642" i="58"/>
  <c r="N642" i="58"/>
  <c r="P642" i="58"/>
  <c r="R622" i="58"/>
  <c r="G642" i="58"/>
  <c r="R623" i="58" l="1"/>
  <c r="L643" i="58"/>
  <c r="R643" i="58"/>
  <c r="R644" i="58" l="1"/>
  <c r="C3" i="58" l="1"/>
</calcChain>
</file>

<file path=xl/sharedStrings.xml><?xml version="1.0" encoding="utf-8"?>
<sst xmlns="http://schemas.openxmlformats.org/spreadsheetml/2006/main" count="3046" uniqueCount="188">
  <si>
    <t>夏季</t>
    <rPh sb="0" eb="2">
      <t>カキ</t>
    </rPh>
    <phoneticPr fontId="4"/>
  </si>
  <si>
    <t>夜間</t>
    <rPh sb="0" eb="2">
      <t>ヤカン</t>
    </rPh>
    <phoneticPr fontId="4"/>
  </si>
  <si>
    <t>使用電力量</t>
    <rPh sb="0" eb="2">
      <t>シヨウ</t>
    </rPh>
    <rPh sb="2" eb="4">
      <t>デンリョク</t>
    </rPh>
    <rPh sb="4" eb="5">
      <t>リョウ</t>
    </rPh>
    <phoneticPr fontId="7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</si>
  <si>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</si>
  <si>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</si>
  <si>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</si>
  <si>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</si>
  <si>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</si>
  <si>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</si>
  <si>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</si>
  <si>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</si>
  <si>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4"/>
  </si>
  <si>
    <t>5月</t>
  </si>
  <si>
    <t>1月</t>
  </si>
  <si>
    <t>2月</t>
  </si>
  <si>
    <t>その他季</t>
    <rPh sb="2" eb="3">
      <t>タ</t>
    </rPh>
    <rPh sb="3" eb="4">
      <t>キ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</si>
  <si>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</si>
  <si>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</si>
  <si>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</si>
  <si>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</si>
  <si>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</si>
  <si>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</si>
  <si>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G</t>
    <phoneticPr fontId="4"/>
  </si>
  <si>
    <t>項目</t>
    <rPh sb="0" eb="2">
      <t>コウモク</t>
    </rPh>
    <phoneticPr fontId="4"/>
  </si>
  <si>
    <t>契約電力</t>
    <rPh sb="0" eb="2">
      <t>ケイヤク</t>
    </rPh>
    <rPh sb="2" eb="4">
      <t>デンリョク</t>
    </rPh>
    <phoneticPr fontId="7"/>
  </si>
  <si>
    <t>電気料金</t>
    <rPh sb="0" eb="2">
      <t>デンキ</t>
    </rPh>
    <rPh sb="2" eb="4">
      <t>リョウキン</t>
    </rPh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</si>
  <si>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</si>
  <si>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H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</si>
  <si>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</si>
  <si>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</si>
  <si>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</si>
  <si>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</si>
  <si>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</si>
  <si>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</si>
  <si>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kW</t>
    <phoneticPr fontId="4"/>
  </si>
  <si>
    <t>（予定）契約電力：</t>
    <rPh sb="1" eb="3">
      <t>ヨテイ</t>
    </rPh>
    <rPh sb="4" eb="8">
      <t>ケイヤクデンリョク</t>
    </rPh>
    <phoneticPr fontId="4"/>
  </si>
  <si>
    <t>設備容量：</t>
    <rPh sb="0" eb="2">
      <t>セツビ</t>
    </rPh>
    <rPh sb="2" eb="4">
      <t>ヨウリョウ</t>
    </rPh>
    <phoneticPr fontId="4"/>
  </si>
  <si>
    <t>契約期間：</t>
    <rPh sb="0" eb="2">
      <t>ケイヤク</t>
    </rPh>
    <rPh sb="2" eb="4">
      <t>キカン</t>
    </rPh>
    <phoneticPr fontId="4"/>
  </si>
  <si>
    <t>件名：</t>
    <rPh sb="0" eb="2">
      <t>ケンメイ</t>
    </rPh>
    <phoneticPr fontId="4"/>
  </si>
  <si>
    <t>ピーク時間</t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</si>
  <si>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</si>
  <si>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</si>
  <si>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</si>
  <si>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</si>
  <si>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4"/>
  </si>
  <si>
    <t>d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</si>
  <si>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</si>
  <si>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</si>
  <si>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</si>
  <si>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</si>
  <si>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t>A * C * d</t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</si>
  <si>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</si>
  <si>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</si>
  <si>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</si>
  <si>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</si>
  <si>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</si>
  <si>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</si>
  <si>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</si>
  <si>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t>（kW）</t>
  </si>
  <si>
    <t>（kWh）</t>
    <phoneticPr fontId="4"/>
  </si>
  <si>
    <t>基本料金</t>
    <rPh sb="0" eb="2">
      <t>キホン</t>
    </rPh>
    <rPh sb="2" eb="4">
      <t>リョウキン</t>
    </rPh>
    <phoneticPr fontId="7"/>
  </si>
  <si>
    <t>（円）</t>
  </si>
  <si>
    <t>割引額</t>
    <rPh sb="0" eb="3">
      <t>ワリビキガク</t>
    </rPh>
    <phoneticPr fontId="4"/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</si>
  <si>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</si>
  <si>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計算式</t>
    <rPh sb="0" eb="3">
      <t>ケイサンシキ</t>
    </rPh>
    <phoneticPr fontId="4"/>
  </si>
  <si>
    <t>（予定）</t>
    <rPh sb="1" eb="3">
      <t>ヨテイ</t>
    </rPh>
    <phoneticPr fontId="4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</si>
  <si>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</si>
  <si>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</si>
  <si>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</si>
  <si>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</si>
  <si>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</si>
  <si>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月別合計</t>
    <phoneticPr fontId="4"/>
  </si>
  <si>
    <t>(1)</t>
    <phoneticPr fontId="4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</si>
  <si>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</si>
  <si>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</si>
  <si>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</si>
  <si>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</si>
  <si>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</si>
  <si>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</si>
  <si>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ただし，休日等の該当する時間を除く。</t>
    <phoneticPr fontId="4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</si>
  <si>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</si>
  <si>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ただし，ピーク時間及び休日等の該当する時間を除く。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</si>
  <si>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</si>
  <si>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1月2日，1月3日，1月4日，4月30日，5月1日，5月2日，12月29日，</t>
    <phoneticPr fontId="4"/>
  </si>
  <si>
    <t>12月30日及び12月31日をいう。</t>
    <phoneticPr fontId="4"/>
  </si>
  <si>
    <t>(11)</t>
    <phoneticPr fontId="4"/>
  </si>
  <si>
    <t>円/kW</t>
    <rPh sb="0" eb="1">
      <t>エン</t>
    </rPh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</si>
  <si>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7"/>
  </si>
  <si>
    <t>1.85 - (力率)</t>
    <rPh sb="8" eb="10">
      <t>リキリツ</t>
    </rPh>
    <phoneticPr fontId="4"/>
  </si>
  <si>
    <t>D + E - F</t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</si>
  <si>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</si>
  <si>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</si>
  <si>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</si>
  <si>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</si>
  <si>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</si>
  <si>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円/kWh</t>
  </si>
  <si>
    <t>％</t>
  </si>
  <si>
    <t>円/kW</t>
  </si>
  <si>
    <t>使用月</t>
    <rPh sb="0" eb="2">
      <t>シヨウ</t>
    </rPh>
    <rPh sb="2" eb="3">
      <t>ヅキ</t>
    </rPh>
    <phoneticPr fontId="4"/>
  </si>
  <si>
    <t>(年度別合計)</t>
    <rPh sb="1" eb="3">
      <t>ネンド</t>
    </rPh>
    <rPh sb="3" eb="4">
      <t>ベツ</t>
    </rPh>
    <rPh sb="4" eb="6">
      <t>ゴウケイ</t>
    </rPh>
    <phoneticPr fontId="4"/>
  </si>
  <si>
    <t>① + ②</t>
    <phoneticPr fontId="4"/>
  </si>
  <si>
    <t>(円)</t>
    <rPh sb="1" eb="2">
      <t>エン</t>
    </rPh>
    <phoneticPr fontId="4"/>
  </si>
  <si>
    <t>霞目ポンプ場</t>
  </si>
  <si>
    <t>人来田ポンプ場</t>
  </si>
  <si>
    <t>みやぎ中山ポンプ場</t>
  </si>
  <si>
    <t>秋保温泉浄化センター</t>
  </si>
  <si>
    <t>富沢ポンプ場</t>
  </si>
  <si>
    <t>無串ポンプ場</t>
  </si>
  <si>
    <t>梅田川第一ポンプ場</t>
  </si>
  <si>
    <t>澱ポンプ場</t>
  </si>
  <si>
    <t>みやぎ台ポンプ場</t>
  </si>
  <si>
    <t>早坂下ポンプ場</t>
  </si>
  <si>
    <t>米ケ袋ポンプ場</t>
  </si>
  <si>
    <t>北中山一丁目ポンプ場</t>
  </si>
  <si>
    <t>苦竹ポンプ場</t>
  </si>
  <si>
    <t>館四丁目ポンプ場</t>
  </si>
  <si>
    <t>七郷堀幹線返送ポンプ場</t>
  </si>
  <si>
    <t>愛宕橋ポンプ場</t>
  </si>
  <si>
    <t>折立ポンプ場</t>
  </si>
  <si>
    <t>岡田ポンプ場</t>
  </si>
  <si>
    <t>中野ポンプ場</t>
  </si>
  <si>
    <t>北新田排水ポンプ場</t>
  </si>
  <si>
    <t>蒲生雨水ポンプ場</t>
  </si>
  <si>
    <t>定義浄化センター</t>
  </si>
  <si>
    <t>国見第一ポンプ場</t>
  </si>
  <si>
    <t>新川団地汚水処理施設</t>
  </si>
  <si>
    <t>三居沢ポンプ場</t>
  </si>
  <si>
    <t>岩切東雨水調整池</t>
  </si>
  <si>
    <t>高砂雨水ポンプ場</t>
  </si>
  <si>
    <t>六丁目南雨水ポンプ場</t>
  </si>
  <si>
    <t>仙台市青葉区福沢町3-17</t>
  </si>
  <si>
    <t>仙台市青葉区角五郎一丁目9-15</t>
  </si>
  <si>
    <t>仙台市青葉区みやぎ台三丁目44</t>
  </si>
  <si>
    <t>仙台市泉区実沢字早坂下20-2</t>
  </si>
  <si>
    <t>仙台市青葉区米ヶ袋三丁目5-15</t>
  </si>
  <si>
    <t>仙台市泉区北中山一丁目12-25</t>
  </si>
  <si>
    <t>仙台市宮城野区苦竹二丁目7-15</t>
  </si>
  <si>
    <t>仙台市泉区館四丁目101-43</t>
  </si>
  <si>
    <t>仙台市若林区南小泉一丁目1-6</t>
  </si>
  <si>
    <t>仙台市太白区越路24-9</t>
  </si>
  <si>
    <t>仙台市青葉区折立一丁目13</t>
  </si>
  <si>
    <t>仙台市宮城野区蒲生字中通108-3</t>
  </si>
  <si>
    <t>仙台市宮城野区中野五丁目5-24</t>
  </si>
  <si>
    <t>仙台市宮城野区港三丁目8-2</t>
  </si>
  <si>
    <t>仙台市宮城野区蒲生字町86</t>
  </si>
  <si>
    <t>仙台市青葉区桜ヶ岡公園地内</t>
  </si>
  <si>
    <t>仙台市青葉区大倉字高見沢1-4</t>
  </si>
  <si>
    <t>仙台市青葉区国見ヶ丘三丁目74-2</t>
  </si>
  <si>
    <t>仙台市青葉区作並字岩谷堂西16-104</t>
  </si>
  <si>
    <t>仙台市青葉区荒巻字三居沢12-1</t>
  </si>
  <si>
    <t>仙台市宮城野区岩切分台二丁目34</t>
  </si>
  <si>
    <t>仙台市宮城野区福室六丁目13-32</t>
  </si>
  <si>
    <t>仙台市宮城野区白鳥一丁目17-15</t>
  </si>
  <si>
    <t>①4月～9月</t>
  </si>
  <si>
    <t>②10月～3月</t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</si>
  <si>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4"/>
  </si>
  <si>
    <t>【留意事項】</t>
    <phoneticPr fontId="4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</si>
  <si>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4"/>
  </si>
  <si>
    <t>この入札金額積算内訳書は，入札書と併せて提出すること。</t>
    <phoneticPr fontId="4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</si>
  <si>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</si>
  <si>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4"/>
  </si>
  <si>
    <t>(12)</t>
    <phoneticPr fontId="4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</si>
  <si>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4"/>
  </si>
  <si>
    <t>(4)</t>
    <phoneticPr fontId="4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</si>
  <si>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</si>
  <si>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(13)</t>
    <phoneticPr fontId="4"/>
  </si>
  <si>
    <t>(5)</t>
    <phoneticPr fontId="4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</si>
  <si>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</si>
  <si>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</si>
  <si>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(14)</t>
    <phoneticPr fontId="4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</si>
  <si>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</si>
  <si>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(15)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</si>
  <si>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</si>
  <si>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</si>
  <si>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契約希望金額（各施設H欄合計）欄は，入札書の入札金額と一致すること。</t>
    <phoneticPr fontId="4"/>
  </si>
  <si>
    <t>入札金額積算内訳書</t>
    <rPh sb="0" eb="2">
      <t>ニュウサツ</t>
    </rPh>
    <rPh sb="2" eb="4">
      <t>キンガク</t>
    </rPh>
    <rPh sb="4" eb="5">
      <t>セキ</t>
    </rPh>
    <rPh sb="5" eb="6">
      <t>サン</t>
    </rPh>
    <rPh sb="6" eb="7">
      <t>ナイ</t>
    </rPh>
    <rPh sb="7" eb="8">
      <t>ヤク</t>
    </rPh>
    <rPh sb="8" eb="9">
      <t>ショ</t>
    </rPh>
    <phoneticPr fontId="4"/>
  </si>
  <si>
    <t>力率は，仕様書別紙2「月別電力使用計画」による。</t>
    <rPh sb="4" eb="7">
      <t>シヨウショ</t>
    </rPh>
    <phoneticPr fontId="4"/>
  </si>
  <si>
    <t>仙台市霞目ポンプ場ほか29施設電力需給</t>
  </si>
  <si>
    <t>令和7年10月1日　～　令和8年9月30日（12ヶ月）</t>
  </si>
  <si>
    <t>仙台市太白区茂庭字人来田中14-2</t>
  </si>
  <si>
    <t>仙台市若林区霞目字新稲荷堂114-2</t>
  </si>
  <si>
    <t>仙台市青葉区中山台三丁目17-2</t>
  </si>
  <si>
    <t>仙台市太白区秋保町湯元字畑9</t>
  </si>
  <si>
    <t>仙台市太白区長町南四丁目29-24</t>
  </si>
  <si>
    <t>仙台市泉区上谷刈字去田前12-3</t>
  </si>
  <si>
    <t>広瀬川第二雨水幹線雨水吐室</t>
  </si>
  <si>
    <t>仙台市若林区六丁目字南地内</t>
  </si>
  <si>
    <t>白鳥一丁目緊急内水排除ポンプ場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</si>
</sst>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入札金額積算内訳書 （&quot;General&quot;/19&quot;\)"/>
    <numFmt numFmtId="177" formatCode="#,##0_ 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6">
    <xf numFmtId="0" fontId="0" fillId="0" borderId="0" xfId="0">
      <alignment vertical="center"/>
    </xf>
    <xf numFmtId="0" fontId="19" fillId="0" borderId="8" xfId="0" applyFont="1" applyBorder="1" applyProtection="1">
      <alignment vertical="center"/>
      <protection locked="0"/>
    </xf>
    <xf numFmtId="176" fontId="15" fillId="0" borderId="8" xfId="0" applyNumberFormat="1" applyFont="1" applyBorder="1" applyProtection="1">
      <alignment vertical="center"/>
      <protection locked="0"/>
    </xf>
    <xf numFmtId="0" fontId="21" fillId="0" borderId="8" xfId="0" applyFont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8" xfId="0" applyFont="1" applyBorder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7" fontId="20" fillId="0" borderId="0" xfId="0" applyNumberFormat="1" applyFont="1" applyAlignment="1" applyProtection="1">
      <alignment horizontal="left"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38" fontId="5" fillId="0" borderId="0" xfId="1" applyFont="1" applyProtection="1">
      <alignment vertical="center"/>
      <protection locked="0"/>
    </xf>
    <xf numFmtId="176" fontId="15" fillId="0" borderId="0" xfId="0" applyNumberFormat="1" applyFont="1" applyAlignment="1" applyProtection="1">
      <alignment horizontal="left" vertical="center"/>
      <protection locked="0"/>
    </xf>
    <xf numFmtId="0" fontId="12" fillId="0" borderId="0" xfId="0" applyFont="1" applyAlignment="1" applyProtection="1">
      <protection locked="0"/>
    </xf>
    <xf numFmtId="0" fontId="5" fillId="2" borderId="20" xfId="0" applyFont="1" applyFill="1" applyBorder="1" applyProtection="1">
      <alignment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left" vertical="center" indent="1"/>
      <protection locked="0"/>
    </xf>
    <xf numFmtId="0" fontId="8" fillId="0" borderId="22" xfId="0" applyFont="1" applyBorder="1" applyAlignment="1" applyProtection="1">
      <alignment horizontal="left" vertical="center" indent="1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left" vertical="center" indent="1"/>
      <protection locked="0"/>
    </xf>
    <xf numFmtId="0" fontId="8" fillId="0" borderId="11" xfId="0" applyFont="1" applyBorder="1" applyAlignment="1" applyProtection="1">
      <alignment horizontal="left" vertical="center" inden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indent="1"/>
      <protection locked="0"/>
    </xf>
    <xf numFmtId="0" fontId="8" fillId="0" borderId="15" xfId="0" applyFont="1" applyBorder="1" applyAlignment="1" applyProtection="1">
      <alignment horizontal="left" vertical="center" inden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38" fontId="8" fillId="0" borderId="26" xfId="1" applyFont="1" applyBorder="1" applyAlignment="1" applyProtection="1">
      <alignment horizontal="left" vertical="center" indent="1"/>
      <protection locked="0"/>
    </xf>
    <xf numFmtId="0" fontId="8" fillId="0" borderId="26" xfId="0" applyFont="1" applyBorder="1" applyAlignment="1" applyProtection="1">
      <alignment horizontal="left" vertical="center" indent="1"/>
      <protection locked="0"/>
    </xf>
    <xf numFmtId="0" fontId="8" fillId="0" borderId="18" xfId="0" applyFont="1" applyBorder="1" applyAlignment="1" applyProtection="1">
      <alignment horizontal="left" vertical="center" indent="1"/>
      <protection locked="0"/>
    </xf>
    <xf numFmtId="0" fontId="8" fillId="0" borderId="3" xfId="0" applyFont="1" applyBorder="1" applyAlignment="1" applyProtection="1">
      <alignment horizontal="left" vertical="center" indent="1"/>
      <protection locked="0"/>
    </xf>
    <xf numFmtId="0" fontId="8" fillId="0" borderId="4" xfId="0" applyFont="1" applyBorder="1" applyAlignment="1" applyProtection="1">
      <alignment horizontal="left" vertical="center" inden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40" fontId="16" fillId="3" borderId="59" xfId="1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Protection="1">
      <alignment vertical="center"/>
      <protection locked="0"/>
    </xf>
    <xf numFmtId="40" fontId="16" fillId="3" borderId="24" xfId="1" applyNumberFormat="1" applyFont="1" applyFill="1" applyBorder="1" applyAlignment="1" applyProtection="1">
      <alignment vertical="center" wrapText="1"/>
      <protection locked="0"/>
    </xf>
    <xf numFmtId="40" fontId="16" fillId="3" borderId="14" xfId="1" applyNumberFormat="1" applyFont="1" applyFill="1" applyBorder="1" applyAlignment="1" applyProtection="1">
      <alignment vertical="center" wrapText="1"/>
      <protection locked="0"/>
    </xf>
    <xf numFmtId="40" fontId="16" fillId="3" borderId="68" xfId="1" applyNumberFormat="1" applyFont="1" applyFill="1" applyBorder="1" applyAlignment="1" applyProtection="1">
      <alignment vertical="center" wrapText="1"/>
      <protection locked="0"/>
    </xf>
    <xf numFmtId="40" fontId="16" fillId="4" borderId="32" xfId="1" applyNumberFormat="1" applyFont="1" applyFill="1" applyBorder="1" applyAlignment="1" applyProtection="1">
      <alignment vertical="center" wrapText="1"/>
      <protection locked="0"/>
    </xf>
    <xf numFmtId="40" fontId="16" fillId="4" borderId="66" xfId="1" applyNumberFormat="1" applyFont="1" applyFill="1" applyBorder="1" applyAlignment="1" applyProtection="1">
      <alignment vertical="center" wrapText="1"/>
      <protection locked="0"/>
    </xf>
    <xf numFmtId="0" fontId="8" fillId="0" borderId="82" xfId="0" applyFont="1" applyBorder="1" applyAlignment="1" applyProtection="1">
      <alignment horizontal="left" vertical="center" indent="1"/>
      <protection locked="0"/>
    </xf>
    <xf numFmtId="0" fontId="8" fillId="0" borderId="83" xfId="0" applyFont="1" applyBorder="1" applyAlignment="1" applyProtection="1">
      <alignment horizontal="left" vertical="center" indent="1"/>
      <protection locked="0"/>
    </xf>
    <xf numFmtId="38" fontId="8" fillId="0" borderId="17" xfId="0" applyNumberFormat="1" applyFont="1" applyBorder="1" applyAlignment="1" applyProtection="1">
      <alignment horizontal="right" vertical="center"/>
      <protection locked="0"/>
    </xf>
    <xf numFmtId="38" fontId="8" fillId="0" borderId="26" xfId="0" applyNumberFormat="1" applyFont="1" applyBorder="1" applyAlignment="1" applyProtection="1">
      <alignment horizontal="right" vertical="center"/>
      <protection locked="0"/>
    </xf>
    <xf numFmtId="0" fontId="8" fillId="0" borderId="21" xfId="0" applyFont="1" applyBorder="1" applyAlignment="1" applyProtection="1">
      <alignment horizontal="right" vertical="center"/>
      <protection locked="0"/>
    </xf>
    <xf numFmtId="0" fontId="8" fillId="0" borderId="20" xfId="0" applyFont="1" applyBorder="1" applyAlignment="1" applyProtection="1">
      <alignment horizontal="right" vertical="center"/>
      <protection locked="0"/>
    </xf>
    <xf numFmtId="38" fontId="8" fillId="0" borderId="2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indent="1"/>
      <protection locked="0"/>
    </xf>
    <xf numFmtId="38" fontId="13" fillId="0" borderId="31" xfId="0" applyNumberFormat="1" applyFont="1" applyBorder="1" applyAlignment="1" applyProtection="1">
      <alignment horizontal="center" vertical="center"/>
    </xf>
    <xf numFmtId="38" fontId="13" fillId="0" borderId="32" xfId="0" applyNumberFormat="1" applyFont="1" applyBorder="1" applyAlignment="1" applyProtection="1">
      <alignment horizontal="center" vertical="center"/>
    </xf>
    <xf numFmtId="38" fontId="13" fillId="0" borderId="34" xfId="0" applyNumberFormat="1" applyFont="1" applyBorder="1" applyAlignment="1" applyProtection="1">
      <alignment horizontal="center" vertical="center"/>
    </xf>
    <xf numFmtId="38" fontId="13" fillId="0" borderId="35" xfId="0" applyNumberFormat="1" applyFont="1" applyBorder="1" applyAlignment="1" applyProtection="1">
      <alignment horizontal="center" vertical="center"/>
    </xf>
    <xf numFmtId="40" fontId="8" fillId="0" borderId="48" xfId="1" applyNumberFormat="1" applyFont="1" applyBorder="1" applyAlignment="1" applyProtection="1">
      <alignment horizontal="right" vertical="center"/>
    </xf>
    <xf numFmtId="40" fontId="8" fillId="0" borderId="42" xfId="1" applyNumberFormat="1" applyFont="1" applyBorder="1" applyAlignment="1" applyProtection="1">
      <alignment horizontal="right" vertical="center"/>
    </xf>
    <xf numFmtId="40" fontId="8" fillId="0" borderId="57" xfId="1" applyNumberFormat="1" applyFont="1" applyBorder="1" applyAlignment="1" applyProtection="1">
      <alignment horizontal="right" vertical="center"/>
    </xf>
    <xf numFmtId="40" fontId="8" fillId="0" borderId="49" xfId="0" applyNumberFormat="1" applyFont="1" applyBorder="1" applyProtection="1">
      <alignment vertical="center"/>
    </xf>
    <xf numFmtId="40" fontId="8" fillId="0" borderId="39" xfId="0" applyNumberFormat="1" applyFont="1" applyBorder="1" applyAlignment="1" applyProtection="1">
      <alignment horizontal="right" vertical="center"/>
    </xf>
    <xf numFmtId="40" fontId="8" fillId="0" borderId="28" xfId="0" applyNumberFormat="1" applyFont="1" applyBorder="1" applyAlignment="1" applyProtection="1">
      <alignment horizontal="right" vertical="center"/>
    </xf>
    <xf numFmtId="40" fontId="8" fillId="0" borderId="50" xfId="0" applyNumberFormat="1" applyFont="1" applyBorder="1" applyProtection="1">
      <alignment vertical="center"/>
    </xf>
    <xf numFmtId="40" fontId="8" fillId="0" borderId="40" xfId="0" applyNumberFormat="1" applyFont="1" applyBorder="1" applyAlignment="1" applyProtection="1">
      <alignment horizontal="right" vertical="center"/>
    </xf>
    <xf numFmtId="40" fontId="8" fillId="0" borderId="27" xfId="0" applyNumberFormat="1" applyFont="1" applyBorder="1" applyAlignment="1" applyProtection="1">
      <alignment horizontal="right" vertical="center"/>
    </xf>
    <xf numFmtId="40" fontId="8" fillId="0" borderId="72" xfId="0" applyNumberFormat="1" applyFont="1" applyBorder="1" applyProtection="1">
      <alignment vertical="center"/>
    </xf>
    <xf numFmtId="40" fontId="8" fillId="0" borderId="71" xfId="0" applyNumberFormat="1" applyFont="1" applyBorder="1" applyAlignment="1" applyProtection="1">
      <alignment horizontal="right" vertical="center"/>
    </xf>
    <xf numFmtId="40" fontId="8" fillId="0" borderId="69" xfId="0" applyNumberFormat="1" applyFont="1" applyBorder="1" applyAlignment="1" applyProtection="1">
      <alignment horizontal="right" vertical="center"/>
    </xf>
    <xf numFmtId="40" fontId="16" fillId="4" borderId="75" xfId="0" applyNumberFormat="1" applyFont="1" applyFill="1" applyBorder="1" applyProtection="1">
      <alignment vertical="center"/>
    </xf>
    <xf numFmtId="40" fontId="16" fillId="4" borderId="76" xfId="0" applyNumberFormat="1" applyFont="1" applyFill="1" applyBorder="1" applyAlignment="1" applyProtection="1">
      <alignment horizontal="right" vertical="center"/>
    </xf>
    <xf numFmtId="40" fontId="16" fillId="4" borderId="77" xfId="0" applyNumberFormat="1" applyFont="1" applyFill="1" applyBorder="1" applyAlignment="1" applyProtection="1">
      <alignment horizontal="right" vertical="center"/>
    </xf>
    <xf numFmtId="40" fontId="16" fillId="4" borderId="78" xfId="0" applyNumberFormat="1" applyFont="1" applyFill="1" applyBorder="1" applyProtection="1">
      <alignment vertical="center"/>
    </xf>
    <xf numFmtId="40" fontId="16" fillId="4" borderId="79" xfId="1" applyNumberFormat="1" applyFont="1" applyFill="1" applyBorder="1" applyAlignment="1" applyProtection="1">
      <alignment horizontal="right" vertical="center"/>
    </xf>
    <xf numFmtId="40" fontId="16" fillId="4" borderId="80" xfId="1" applyNumberFormat="1" applyFont="1" applyFill="1" applyBorder="1" applyAlignment="1" applyProtection="1">
      <alignment horizontal="right" vertical="center"/>
    </xf>
    <xf numFmtId="38" fontId="8" fillId="0" borderId="49" xfId="0" applyNumberFormat="1" applyFont="1" applyBorder="1" applyAlignment="1" applyProtection="1">
      <alignment horizontal="right" vertical="center"/>
    </xf>
    <xf numFmtId="38" fontId="8" fillId="0" borderId="39" xfId="0" applyNumberFormat="1" applyFont="1" applyBorder="1" applyAlignment="1" applyProtection="1">
      <alignment horizontal="right" vertical="center"/>
    </xf>
    <xf numFmtId="38" fontId="8" fillId="0" borderId="28" xfId="0" applyNumberFormat="1" applyFont="1" applyBorder="1" applyAlignment="1" applyProtection="1">
      <alignment horizontal="right" vertical="center"/>
    </xf>
    <xf numFmtId="40" fontId="8" fillId="0" borderId="49" xfId="0" applyNumberFormat="1" applyFont="1" applyBorder="1" applyAlignment="1" applyProtection="1">
      <alignment horizontal="right" vertical="center"/>
    </xf>
    <xf numFmtId="40" fontId="8" fillId="0" borderId="50" xfId="0" applyNumberFormat="1" applyFont="1" applyBorder="1" applyAlignment="1" applyProtection="1">
      <alignment horizontal="right" vertical="center"/>
    </xf>
    <xf numFmtId="40" fontId="8" fillId="0" borderId="72" xfId="0" applyNumberFormat="1" applyFont="1" applyBorder="1" applyAlignment="1" applyProtection="1">
      <alignment horizontal="right" vertical="center"/>
    </xf>
    <xf numFmtId="40" fontId="16" fillId="4" borderId="75" xfId="0" applyNumberFormat="1" applyFont="1" applyFill="1" applyBorder="1" applyAlignment="1" applyProtection="1">
      <alignment horizontal="right" vertical="center"/>
    </xf>
    <xf numFmtId="40" fontId="16" fillId="4" borderId="78" xfId="1" applyNumberFormat="1" applyFont="1" applyFill="1" applyBorder="1" applyAlignment="1" applyProtection="1">
      <alignment horizontal="right" vertical="center"/>
    </xf>
    <xf numFmtId="40" fontId="8" fillId="0" borderId="46" xfId="1" applyNumberFormat="1" applyFont="1" applyBorder="1" applyAlignment="1" applyProtection="1">
      <alignment horizontal="right" vertical="center"/>
    </xf>
    <xf numFmtId="40" fontId="8" fillId="0" borderId="43" xfId="0" applyNumberFormat="1" applyFont="1" applyBorder="1" applyAlignment="1" applyProtection="1">
      <alignment horizontal="right" vertical="center"/>
    </xf>
    <xf numFmtId="40" fontId="8" fillId="0" borderId="44" xfId="0" applyNumberFormat="1" applyFont="1" applyBorder="1" applyAlignment="1" applyProtection="1">
      <alignment horizontal="right" vertical="center"/>
    </xf>
    <xf numFmtId="40" fontId="8" fillId="0" borderId="70" xfId="0" applyNumberFormat="1" applyFont="1" applyBorder="1" applyAlignment="1" applyProtection="1">
      <alignment horizontal="right" vertical="center"/>
    </xf>
    <xf numFmtId="40" fontId="16" fillId="4" borderId="84" xfId="0" applyNumberFormat="1" applyFont="1" applyFill="1" applyBorder="1" applyAlignment="1" applyProtection="1">
      <alignment horizontal="right" vertical="center"/>
    </xf>
    <xf numFmtId="40" fontId="16" fillId="4" borderId="85" xfId="1" applyNumberFormat="1" applyFont="1" applyFill="1" applyBorder="1" applyAlignment="1" applyProtection="1">
      <alignment horizontal="right" vertical="center"/>
    </xf>
    <xf numFmtId="38" fontId="8" fillId="0" borderId="43" xfId="0" applyNumberFormat="1" applyFont="1" applyBorder="1" applyAlignment="1" applyProtection="1">
      <alignment horizontal="right" vertical="center"/>
    </xf>
    <xf numFmtId="38" fontId="8" fillId="0" borderId="18" xfId="0" applyNumberFormat="1" applyFont="1" applyBorder="1" applyAlignment="1" applyProtection="1">
      <alignment horizontal="right" vertical="center"/>
    </xf>
    <xf numFmtId="38" fontId="8" fillId="0" borderId="22" xfId="0" applyNumberFormat="1" applyFont="1" applyBorder="1" applyAlignment="1" applyProtection="1">
      <alignment horizontal="right" vertical="center"/>
    </xf>
    <xf numFmtId="0" fontId="19" fillId="0" borderId="8" xfId="0" applyFont="1" applyBorder="1" applyProtection="1">
      <alignment vertical="center"/>
    </xf>
    <xf numFmtId="0" fontId="21" fillId="0" borderId="8" xfId="0" applyFont="1" applyBorder="1" applyAlignment="1" applyProtection="1">
      <alignment horizontal="right" vertical="center"/>
    </xf>
    <xf numFmtId="0" fontId="21" fillId="0" borderId="8" xfId="0" applyFont="1" applyBorder="1" applyProtection="1">
      <alignment vertical="center"/>
    </xf>
    <xf numFmtId="0" fontId="10" fillId="0" borderId="86" xfId="0" applyFont="1" applyBorder="1" applyAlignment="1" applyProtection="1">
      <alignment horizontal="center" vertical="center" wrapText="1"/>
    </xf>
    <xf numFmtId="0" fontId="10" fillId="0" borderId="87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left" vertical="center"/>
    </xf>
    <xf numFmtId="0" fontId="10" fillId="0" borderId="3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right" vertical="center"/>
    </xf>
    <xf numFmtId="0" fontId="5" fillId="0" borderId="0" xfId="0" applyFont="1" applyProtection="1">
      <alignment vertical="center"/>
    </xf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/>
    <xf numFmtId="38" fontId="5" fillId="0" borderId="0" xfId="0" applyNumberFormat="1" applyFont="1" applyProtection="1">
      <alignment vertical="center"/>
    </xf>
    <xf numFmtId="38" fontId="5" fillId="0" borderId="0" xfId="1" applyFont="1" applyProtection="1">
      <alignment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</xf>
    <xf numFmtId="0" fontId="5" fillId="2" borderId="47" xfId="0" applyFont="1" applyFill="1" applyBorder="1" applyAlignment="1" applyProtection="1">
      <alignment horizontal="center" vertical="center"/>
    </xf>
    <xf numFmtId="0" fontId="5" fillId="2" borderId="52" xfId="0" applyFont="1" applyFill="1" applyBorder="1" applyAlignment="1" applyProtection="1">
      <alignment horizontal="center" vertical="center"/>
    </xf>
    <xf numFmtId="0" fontId="5" fillId="2" borderId="30" xfId="0" applyFont="1" applyFill="1" applyBorder="1" applyAlignment="1" applyProtection="1">
      <alignment horizontal="center" vertical="center"/>
    </xf>
    <xf numFmtId="0" fontId="5" fillId="2" borderId="53" xfId="0" applyFont="1" applyFill="1" applyBorder="1" applyAlignment="1" applyProtection="1">
      <alignment horizontal="center" vertical="center"/>
    </xf>
    <xf numFmtId="38" fontId="8" fillId="0" borderId="48" xfId="1" applyFont="1" applyBorder="1" applyAlignment="1" applyProtection="1">
      <alignment horizontal="right" vertical="center" wrapText="1"/>
    </xf>
    <xf numFmtId="38" fontId="8" fillId="0" borderId="42" xfId="1" applyFont="1" applyBorder="1" applyAlignment="1" applyProtection="1">
      <alignment horizontal="right" vertical="center"/>
    </xf>
    <xf numFmtId="38" fontId="8" fillId="0" borderId="57" xfId="1" applyFont="1" applyBorder="1" applyAlignment="1" applyProtection="1">
      <alignment horizontal="right" vertical="center"/>
    </xf>
    <xf numFmtId="38" fontId="8" fillId="0" borderId="46" xfId="1" applyFont="1" applyBorder="1" applyAlignment="1" applyProtection="1">
      <alignment horizontal="right" vertical="center"/>
    </xf>
    <xf numFmtId="38" fontId="8" fillId="0" borderId="48" xfId="1" applyFont="1" applyBorder="1" applyAlignment="1" applyProtection="1">
      <alignment horizontal="right" vertical="center"/>
    </xf>
    <xf numFmtId="38" fontId="8" fillId="0" borderId="49" xfId="1" applyFont="1" applyBorder="1" applyAlignment="1" applyProtection="1">
      <alignment horizontal="right" vertical="center"/>
    </xf>
    <xf numFmtId="38" fontId="8" fillId="0" borderId="39" xfId="1" applyFont="1" applyBorder="1" applyAlignment="1" applyProtection="1">
      <alignment horizontal="right" vertical="center"/>
    </xf>
    <xf numFmtId="38" fontId="8" fillId="0" borderId="28" xfId="1" applyFont="1" applyBorder="1" applyAlignment="1" applyProtection="1">
      <alignment horizontal="right" vertical="center"/>
    </xf>
    <xf numFmtId="38" fontId="8" fillId="0" borderId="43" xfId="1" applyFont="1" applyBorder="1" applyAlignment="1" applyProtection="1">
      <alignment horizontal="right" vertical="center"/>
    </xf>
    <xf numFmtId="38" fontId="8" fillId="0" borderId="50" xfId="1" applyFont="1" applyBorder="1" applyAlignment="1" applyProtection="1">
      <alignment horizontal="right" vertical="center"/>
    </xf>
    <xf numFmtId="38" fontId="8" fillId="0" borderId="40" xfId="1" applyFont="1" applyBorder="1" applyAlignment="1" applyProtection="1">
      <alignment horizontal="right" vertical="center"/>
    </xf>
    <xf numFmtId="38" fontId="8" fillId="0" borderId="27" xfId="1" applyFont="1" applyBorder="1" applyAlignment="1" applyProtection="1">
      <alignment horizontal="right" vertical="center"/>
    </xf>
    <xf numFmtId="38" fontId="8" fillId="0" borderId="44" xfId="1" applyFont="1" applyBorder="1" applyAlignment="1" applyProtection="1">
      <alignment horizontal="right" vertical="center"/>
    </xf>
    <xf numFmtId="38" fontId="8" fillId="0" borderId="51" xfId="1" applyFont="1" applyBorder="1" applyAlignment="1" applyProtection="1">
      <alignment horizontal="right" vertical="center"/>
    </xf>
    <xf numFmtId="38" fontId="8" fillId="0" borderId="41" xfId="1" applyFont="1" applyBorder="1" applyAlignment="1" applyProtection="1">
      <alignment horizontal="right" vertical="center"/>
    </xf>
    <xf numFmtId="38" fontId="8" fillId="0" borderId="29" xfId="1" applyFont="1" applyBorder="1" applyAlignment="1" applyProtection="1">
      <alignment horizontal="right" vertical="center"/>
    </xf>
    <xf numFmtId="38" fontId="8" fillId="0" borderId="45" xfId="1" applyFont="1" applyBorder="1" applyAlignment="1" applyProtection="1">
      <alignment horizontal="right" vertical="center"/>
    </xf>
    <xf numFmtId="40" fontId="8" fillId="0" borderId="48" xfId="0" applyNumberFormat="1" applyFont="1" applyBorder="1" applyAlignment="1" applyProtection="1">
      <alignment horizontal="right" vertical="center"/>
    </xf>
    <xf numFmtId="40" fontId="8" fillId="0" borderId="42" xfId="0" applyNumberFormat="1" applyFont="1" applyBorder="1" applyAlignment="1" applyProtection="1">
      <alignment horizontal="right" vertical="center"/>
    </xf>
    <xf numFmtId="40" fontId="8" fillId="0" borderId="57" xfId="0" applyNumberFormat="1" applyFont="1" applyBorder="1" applyAlignment="1" applyProtection="1">
      <alignment horizontal="right" vertical="center"/>
    </xf>
    <xf numFmtId="40" fontId="8" fillId="0" borderId="46" xfId="0" applyNumberFormat="1" applyFont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0" xfId="0" applyFont="1" applyFill="1" applyBorder="1" applyProtection="1">
      <alignment vertical="center"/>
    </xf>
    <xf numFmtId="0" fontId="5" fillId="2" borderId="3" xfId="0" applyFont="1" applyFill="1" applyBorder="1" applyAlignment="1" applyProtection="1">
      <alignment vertical="center" wrapText="1"/>
    </xf>
    <xf numFmtId="0" fontId="5" fillId="2" borderId="38" xfId="0" applyFont="1" applyFill="1" applyBorder="1" applyAlignment="1" applyProtection="1">
      <alignment vertical="center" wrapText="1"/>
    </xf>
    <xf numFmtId="0" fontId="5" fillId="2" borderId="2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 wrapText="1"/>
    </xf>
    <xf numFmtId="0" fontId="5" fillId="2" borderId="37" xfId="0" applyFont="1" applyFill="1" applyBorder="1" applyAlignment="1" applyProtection="1">
      <alignment vertical="center" wrapText="1"/>
    </xf>
    <xf numFmtId="0" fontId="5" fillId="2" borderId="27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8" xfId="0" applyFont="1" applyFill="1" applyBorder="1" applyAlignment="1" applyProtection="1">
      <alignment vertical="center" wrapText="1"/>
    </xf>
    <xf numFmtId="0" fontId="5" fillId="2" borderId="54" xfId="0" applyFont="1" applyFill="1" applyBorder="1" applyAlignment="1" applyProtection="1">
      <alignment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left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8" fillId="3" borderId="60" xfId="0" applyFont="1" applyFill="1" applyBorder="1" applyAlignment="1" applyProtection="1">
      <alignment horizontal="left" vertical="center"/>
    </xf>
    <xf numFmtId="0" fontId="8" fillId="3" borderId="62" xfId="0" applyFont="1" applyFill="1" applyBorder="1" applyAlignment="1" applyProtection="1">
      <alignment horizontal="left" vertical="center"/>
    </xf>
    <xf numFmtId="0" fontId="8" fillId="3" borderId="64" xfId="0" applyFont="1" applyFill="1" applyBorder="1" applyAlignment="1" applyProtection="1">
      <alignment horizontal="left" vertical="center"/>
    </xf>
    <xf numFmtId="0" fontId="8" fillId="3" borderId="74" xfId="0" applyFont="1" applyFill="1" applyBorder="1" applyAlignment="1" applyProtection="1">
      <alignment horizontal="left" vertical="center"/>
    </xf>
    <xf numFmtId="0" fontId="16" fillId="4" borderId="33" xfId="0" applyFont="1" applyFill="1" applyBorder="1" applyAlignment="1" applyProtection="1">
      <alignment horizontal="left" vertical="center"/>
    </xf>
    <xf numFmtId="0" fontId="16" fillId="4" borderId="67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55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17" fillId="4" borderId="31" xfId="0" applyFont="1" applyFill="1" applyBorder="1" applyAlignment="1" applyProtection="1">
      <alignment horizontal="center" vertical="center" wrapText="1"/>
    </xf>
    <xf numFmtId="0" fontId="17" fillId="4" borderId="65" xfId="0" applyFont="1" applyFill="1" applyBorder="1" applyAlignment="1" applyProtection="1">
      <alignment horizontal="center" vertical="center" wrapText="1"/>
    </xf>
    <xf numFmtId="0" fontId="5" fillId="2" borderId="81" xfId="0" applyFont="1" applyFill="1" applyBorder="1" applyAlignment="1" applyProtection="1">
      <alignment horizontal="center" vertical="center" wrapText="1"/>
    </xf>
    <xf numFmtId="38" fontId="8" fillId="0" borderId="20" xfId="1" applyFont="1" applyBorder="1" applyAlignment="1" applyProtection="1">
      <alignment horizontal="left" vertical="center" indent="1"/>
    </xf>
    <xf numFmtId="38" fontId="8" fillId="0" borderId="24" xfId="1" applyFont="1" applyBorder="1" applyAlignment="1" applyProtection="1">
      <alignment horizontal="left" vertical="center" indent="1"/>
    </xf>
    <xf numFmtId="38" fontId="8" fillId="0" borderId="14" xfId="1" applyFont="1" applyBorder="1" applyAlignment="1" applyProtection="1">
      <alignment horizontal="left" vertical="center" indent="1"/>
    </xf>
    <xf numFmtId="38" fontId="8" fillId="0" borderId="26" xfId="1" applyFont="1" applyBorder="1" applyAlignment="1" applyProtection="1">
      <alignment horizontal="left" vertical="center" indent="1"/>
    </xf>
    <xf numFmtId="38" fontId="8" fillId="0" borderId="3" xfId="1" applyFont="1" applyBorder="1" applyAlignment="1" applyProtection="1">
      <alignment horizontal="left" vertical="center" indent="1"/>
    </xf>
    <xf numFmtId="40" fontId="8" fillId="3" borderId="58" xfId="1" applyNumberFormat="1" applyFont="1" applyFill="1" applyBorder="1" applyAlignment="1" applyProtection="1">
      <alignment horizontal="center" vertical="center"/>
    </xf>
    <xf numFmtId="40" fontId="8" fillId="3" borderId="61" xfId="0" applyNumberFormat="1" applyFont="1" applyFill="1" applyBorder="1" applyAlignment="1" applyProtection="1">
      <alignment horizontal="center" vertical="center"/>
    </xf>
    <xf numFmtId="40" fontId="8" fillId="3" borderId="63" xfId="0" applyNumberFormat="1" applyFont="1" applyFill="1" applyBorder="1" applyAlignment="1" applyProtection="1">
      <alignment horizontal="center" vertical="center"/>
    </xf>
    <xf numFmtId="40" fontId="8" fillId="3" borderId="73" xfId="0" applyNumberFormat="1" applyFont="1" applyFill="1" applyBorder="1" applyAlignment="1" applyProtection="1">
      <alignment horizontal="center" vertical="center"/>
    </xf>
    <xf numFmtId="40" fontId="8" fillId="4" borderId="31" xfId="0" applyNumberFormat="1" applyFont="1" applyFill="1" applyBorder="1" applyAlignment="1" applyProtection="1">
      <alignment horizontal="center" vertical="center"/>
    </xf>
    <xf numFmtId="40" fontId="8" fillId="4" borderId="65" xfId="0" applyNumberFormat="1" applyFont="1" applyFill="1" applyBorder="1" applyAlignment="1" applyProtection="1">
      <alignment horizontal="center" vertical="center"/>
    </xf>
    <xf numFmtId="38" fontId="8" fillId="0" borderId="82" xfId="1" applyFont="1" applyBorder="1" applyAlignment="1" applyProtection="1">
      <alignment horizontal="left" vertical="center" indent="1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Protection="1">
      <alignment vertical="center"/>
    </xf>
    <xf numFmtId="0" fontId="5" fillId="2" borderId="26" xfId="0" applyFont="1" applyFill="1" applyBorder="1" applyProtection="1">
      <alignment vertical="center"/>
    </xf>
    <xf numFmtId="38" fontId="8" fillId="0" borderId="26" xfId="0" applyNumberFormat="1" applyFont="1" applyBorder="1" applyAlignment="1" applyProtection="1">
      <alignment horizontal="right" vertical="center"/>
    </xf>
    <xf numFmtId="0" fontId="5" fillId="2" borderId="19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vertical="center" wrapText="1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vertical="center" wrapText="1"/>
    </xf>
  </cellXfs>
  <cellStyles count="9">
    <cellStyle name="パーセント 2" xfId="4" xr:uid="{00000000-0005-0000-0000-000000000000}"/>
    <cellStyle name="桁区切り" xfId="1" builtinId="6"/>
    <cellStyle name="桁区切り 2" xfId="3" xr:uid="{00000000-0005-0000-0000-000002000000}"/>
    <cellStyle name="桁区切り 2 2" xfId="6" xr:uid="{00000000-0005-0000-0000-000003000000}"/>
    <cellStyle name="標準" xfId="0" builtinId="0"/>
    <cellStyle name="標準 2" xfId="2" xr:uid="{00000000-0005-0000-0000-000005000000}"/>
    <cellStyle name="標準 2 2" xfId="5" xr:uid="{00000000-0005-0000-0000-000006000000}"/>
    <cellStyle name="標準 3" xfId="7" xr:uid="{00000000-0005-0000-0000-000007000000}"/>
    <cellStyle name="標準 4" xfId="8" xr:uid="{00000000-0005-0000-0000-000008000000}"/>
  </cellStyles>
  <dxfs count="0"/>
  <tableStyles count="0" defaultTableStyle="TableStyleMedium2" defaultPivotStyle="PivotStyleLight16"/>
  <colors>
    <mruColors>
      <color rgb="FF0000FF"/>
      <color rgb="FFFFCC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71438</xdr:colOff>
      <xdr:row>19</xdr:row>
      <xdr:rowOff>166687</xdr:rowOff>
    </xdr:from>
    <xdr:to>
      <xdr:col>29</xdr:col>
      <xdr:colOff>158712</xdr:colOff>
      <xdr:row>33</xdr:row>
      <xdr:rowOff>100935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8858490" y="4891376"/>
          <a:ext cx="5341033" cy="3577416"/>
          <a:chOff x="20594768" y="1976076"/>
          <a:chExt cx="5860004" cy="3201042"/>
        </a:xfrm>
      </xdr:grpSpPr>
      <xdr:sp macro="" textlink="">
        <xdr:nvSpPr>
          <xdr:cNvPr id="3" name="右中かっこ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0999820" y="1976076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V647"/>
  <sheetViews>
    <sheetView tabSelected="1" view="pageBreakPreview" zoomScale="55" zoomScaleNormal="55" zoomScaleSheetLayoutView="55" workbookViewId="0">
      <selection activeCell="A5" sqref="A5"/>
    </sheetView>
  </sheetViews>
  <sheetFormatPr defaultColWidth="9" defaultRowHeight="20.149999999999999" customHeight="1" outlineLevelRow="1" x14ac:dyDescent="0.2"/>
  <cols>
    <col min="1" max="1" width="4.6328125" style="12" customWidth="1"/>
    <col min="2" max="2" width="16.6328125" style="7" customWidth="1"/>
    <col min="3" max="3" width="6.36328125" style="7" bestFit="1" customWidth="1"/>
    <col min="4" max="4" width="4.6328125" style="12" customWidth="1"/>
    <col min="5" max="5" width="18.6328125" style="9" customWidth="1"/>
    <col min="6" max="6" width="15.36328125" style="7" bestFit="1" customWidth="1"/>
    <col min="7" max="18" width="14.6328125" style="7" customWidth="1"/>
    <col min="19" max="19" width="4.6328125" style="7" customWidth="1"/>
    <col min="20" max="20" width="11.6328125" style="7" customWidth="1"/>
    <col min="21" max="21" width="10.6328125" style="7" customWidth="1"/>
    <col min="22" max="22" width="12.6328125" style="7" bestFit="1" customWidth="1"/>
    <col min="23" max="16384" width="9" style="7"/>
  </cols>
  <sheetData>
    <row r="1" spans="1:22" ht="28" x14ac:dyDescent="0.2">
      <c r="A1" s="94" t="s">
        <v>175</v>
      </c>
      <c r="B1" s="1"/>
      <c r="C1" s="1"/>
      <c r="D1" s="1"/>
      <c r="E1" s="1"/>
      <c r="F1" s="1"/>
      <c r="G1" s="2"/>
      <c r="H1" s="95" t="s">
        <v>38</v>
      </c>
      <c r="I1" s="96" t="s">
        <v>177</v>
      </c>
      <c r="J1" s="3"/>
      <c r="K1" s="3"/>
      <c r="L1" s="3"/>
      <c r="M1" s="95" t="s">
        <v>37</v>
      </c>
      <c r="N1" s="96" t="s">
        <v>178</v>
      </c>
      <c r="O1" s="4"/>
      <c r="P1" s="4"/>
      <c r="Q1" s="4"/>
      <c r="R1" s="4"/>
      <c r="S1" s="4"/>
      <c r="T1" s="4"/>
      <c r="U1" s="5"/>
      <c r="V1" s="6"/>
    </row>
    <row r="2" spans="1:22" ht="10" customHeight="1" thickBot="1" x14ac:dyDescent="0.25">
      <c r="A2" s="8"/>
      <c r="B2" s="8"/>
      <c r="C2" s="8"/>
      <c r="D2" s="8"/>
      <c r="E2" s="8"/>
      <c r="F2" s="8"/>
      <c r="G2" s="9"/>
      <c r="L2" s="9"/>
      <c r="V2" s="10"/>
    </row>
    <row r="3" spans="1:22" ht="20.149999999999999" customHeight="1" x14ac:dyDescent="0.2">
      <c r="A3" s="97" t="s">
        <v>155</v>
      </c>
      <c r="B3" s="97"/>
      <c r="C3" s="55">
        <f>SUMIF(F:F,"① + ②",R:R)</f>
        <v>0</v>
      </c>
      <c r="D3" s="56"/>
      <c r="E3" s="56"/>
      <c r="F3" s="99" t="s">
        <v>101</v>
      </c>
      <c r="H3" s="101" t="s">
        <v>156</v>
      </c>
      <c r="I3" s="102" t="s">
        <v>72</v>
      </c>
      <c r="J3" s="103" t="s">
        <v>157</v>
      </c>
      <c r="P3" s="102" t="s">
        <v>93</v>
      </c>
      <c r="Q3" s="103" t="s">
        <v>158</v>
      </c>
    </row>
    <row r="4" spans="1:22" ht="20.149999999999999" customHeight="1" thickBot="1" x14ac:dyDescent="0.25">
      <c r="A4" s="98"/>
      <c r="B4" s="98"/>
      <c r="C4" s="57"/>
      <c r="D4" s="58"/>
      <c r="E4" s="58"/>
      <c r="F4" s="100"/>
      <c r="I4" s="102" t="s">
        <v>73</v>
      </c>
      <c r="J4" s="103" t="s">
        <v>159</v>
      </c>
      <c r="P4" s="102" t="s">
        <v>94</v>
      </c>
      <c r="Q4" s="103" t="s">
        <v>75</v>
      </c>
    </row>
    <row r="5" spans="1:22" ht="20.149999999999999" customHeight="1" x14ac:dyDescent="0.2">
      <c r="I5" s="11"/>
      <c r="J5" s="103" t="s">
        <v>176</v>
      </c>
      <c r="L5" s="12"/>
      <c r="M5" s="9"/>
      <c r="P5" s="102" t="s">
        <v>85</v>
      </c>
      <c r="Q5" s="103" t="s">
        <v>76</v>
      </c>
    </row>
    <row r="6" spans="1:22" ht="20.149999999999999" customHeight="1" x14ac:dyDescent="0.2">
      <c r="D6" s="9"/>
      <c r="E6" s="13"/>
      <c r="I6" s="102" t="s">
        <v>74</v>
      </c>
      <c r="J6" s="103" t="s">
        <v>160</v>
      </c>
      <c r="L6" s="12"/>
      <c r="M6" s="9"/>
      <c r="P6" s="102" t="s">
        <v>161</v>
      </c>
      <c r="Q6" s="103" t="s">
        <v>78</v>
      </c>
    </row>
    <row r="7" spans="1:22" ht="20.149999999999999" customHeight="1" x14ac:dyDescent="0.2">
      <c r="D7" s="9"/>
      <c r="E7" s="7"/>
      <c r="I7" s="11"/>
      <c r="J7" s="103" t="s">
        <v>162</v>
      </c>
      <c r="L7" s="12"/>
      <c r="M7" s="9"/>
      <c r="P7" s="11"/>
      <c r="Q7" s="103" t="s">
        <v>79</v>
      </c>
    </row>
    <row r="8" spans="1:22" ht="20.149999999999999" customHeight="1" x14ac:dyDescent="0.2">
      <c r="D8" s="9"/>
      <c r="E8" s="13"/>
      <c r="I8" s="102" t="s">
        <v>163</v>
      </c>
      <c r="J8" s="103" t="s">
        <v>164</v>
      </c>
      <c r="P8" s="102" t="s">
        <v>165</v>
      </c>
      <c r="Q8" s="103" t="s">
        <v>80</v>
      </c>
    </row>
    <row r="9" spans="1:22" ht="20.149999999999999" customHeight="1" x14ac:dyDescent="0.2">
      <c r="D9" s="9"/>
      <c r="E9" s="7"/>
      <c r="I9" s="102" t="s">
        <v>166</v>
      </c>
      <c r="J9" s="103" t="s">
        <v>167</v>
      </c>
      <c r="Q9" s="103" t="s">
        <v>81</v>
      </c>
    </row>
    <row r="10" spans="1:22" ht="19.5" customHeight="1" x14ac:dyDescent="0.2">
      <c r="I10" s="11"/>
      <c r="J10" s="103" t="s">
        <v>168</v>
      </c>
      <c r="P10" s="102" t="s">
        <v>169</v>
      </c>
      <c r="Q10" s="103" t="s">
        <v>77</v>
      </c>
    </row>
    <row r="11" spans="1:22" ht="20.149999999999999" customHeight="1" x14ac:dyDescent="0.2">
      <c r="I11" s="102" t="s">
        <v>90</v>
      </c>
      <c r="J11" s="103" t="s">
        <v>170</v>
      </c>
      <c r="P11" s="102" t="s">
        <v>171</v>
      </c>
      <c r="Q11" s="103" t="s">
        <v>82</v>
      </c>
    </row>
    <row r="12" spans="1:22" ht="20.149999999999999" customHeight="1" x14ac:dyDescent="0.2">
      <c r="I12" s="11"/>
      <c r="J12" s="103" t="s">
        <v>172</v>
      </c>
      <c r="Q12" s="103" t="s">
        <v>83</v>
      </c>
    </row>
    <row r="13" spans="1:22" ht="20.149999999999999" customHeight="1" x14ac:dyDescent="0.2">
      <c r="I13" s="102" t="s">
        <v>91</v>
      </c>
      <c r="J13" s="103" t="s">
        <v>173</v>
      </c>
      <c r="Q13" s="103" t="s">
        <v>84</v>
      </c>
    </row>
    <row r="14" spans="1:22" ht="20.149999999999999" customHeight="1" x14ac:dyDescent="0.2">
      <c r="I14" s="102" t="s">
        <v>92</v>
      </c>
      <c r="J14" s="103" t="s">
        <v>174</v>
      </c>
    </row>
    <row r="15" spans="1:22" ht="10" customHeight="1" x14ac:dyDescent="0.2">
      <c r="A15" s="14"/>
      <c r="B15" s="14"/>
      <c r="C15" s="14"/>
      <c r="D15" s="14"/>
      <c r="E15" s="14"/>
      <c r="F15" s="14"/>
      <c r="G15" s="9"/>
      <c r="L15" s="9"/>
    </row>
    <row r="16" spans="1:22" ht="20.149999999999999" customHeight="1" x14ac:dyDescent="0.2">
      <c r="A16" s="104">
        <v>1</v>
      </c>
      <c r="B16" s="105" t="s">
        <v>102</v>
      </c>
      <c r="C16" s="15"/>
    </row>
    <row r="17" spans="1:22" ht="20.149999999999999" customHeight="1" x14ac:dyDescent="0.2">
      <c r="A17" s="7"/>
      <c r="B17" s="103" t="s">
        <v>180</v>
      </c>
      <c r="N17" s="101" t="s">
        <v>35</v>
      </c>
      <c r="O17" s="106">
        <v>248</v>
      </c>
      <c r="P17" s="103" t="s">
        <v>34</v>
      </c>
      <c r="Q17" s="101" t="s">
        <v>36</v>
      </c>
      <c r="R17" s="107">
        <v>750</v>
      </c>
      <c r="S17" s="103" t="s">
        <v>69</v>
      </c>
    </row>
    <row r="18" spans="1:22" ht="20.149999999999999" customHeight="1" x14ac:dyDescent="0.2">
      <c r="A18" s="108" t="s">
        <v>23</v>
      </c>
      <c r="B18" s="109"/>
      <c r="C18" s="109"/>
      <c r="D18" s="109"/>
      <c r="E18" s="110"/>
      <c r="F18" s="111" t="s">
        <v>64</v>
      </c>
      <c r="G18" s="122" t="s">
        <v>98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4"/>
      <c r="S18" s="116" t="s">
        <v>70</v>
      </c>
      <c r="T18" s="117"/>
      <c r="U18" s="118"/>
    </row>
    <row r="19" spans="1:22" ht="20.149999999999999" customHeight="1" x14ac:dyDescent="0.2">
      <c r="A19" s="112"/>
      <c r="B19" s="113"/>
      <c r="C19" s="113"/>
      <c r="D19" s="113"/>
      <c r="E19" s="114"/>
      <c r="F19" s="115"/>
      <c r="G19" s="125" t="s">
        <v>11</v>
      </c>
      <c r="H19" s="126" t="s">
        <v>12</v>
      </c>
      <c r="I19" s="126" t="s">
        <v>3</v>
      </c>
      <c r="J19" s="126" t="s">
        <v>4</v>
      </c>
      <c r="K19" s="127" t="s">
        <v>5</v>
      </c>
      <c r="L19" s="128" t="s">
        <v>6</v>
      </c>
      <c r="M19" s="125" t="s">
        <v>7</v>
      </c>
      <c r="N19" s="126" t="s">
        <v>8</v>
      </c>
      <c r="O19" s="126" t="s">
        <v>9</v>
      </c>
      <c r="P19" s="126" t="s">
        <v>13</v>
      </c>
      <c r="Q19" s="126" t="s">
        <v>14</v>
      </c>
      <c r="R19" s="128" t="s">
        <v>10</v>
      </c>
      <c r="S19" s="119"/>
      <c r="T19" s="120"/>
      <c r="U19" s="121"/>
    </row>
    <row r="20" spans="1:22" ht="20.149999999999999" customHeight="1" outlineLevel="1" x14ac:dyDescent="0.2">
      <c r="A20" s="150" t="s">
        <v>16</v>
      </c>
      <c r="B20" s="151" t="s">
        <v>24</v>
      </c>
      <c r="C20" s="151" t="s">
        <v>58</v>
      </c>
      <c r="D20" s="17"/>
      <c r="E20" s="17"/>
      <c r="F20" s="18"/>
      <c r="G20" s="129">
        <v>248</v>
      </c>
      <c r="H20" s="130">
        <v>248</v>
      </c>
      <c r="I20" s="130">
        <v>248</v>
      </c>
      <c r="J20" s="130">
        <v>248</v>
      </c>
      <c r="K20" s="131">
        <v>248</v>
      </c>
      <c r="L20" s="132">
        <v>248</v>
      </c>
      <c r="M20" s="133">
        <v>248</v>
      </c>
      <c r="N20" s="130">
        <v>248</v>
      </c>
      <c r="O20" s="130">
        <v>248</v>
      </c>
      <c r="P20" s="130">
        <v>248</v>
      </c>
      <c r="Q20" s="130">
        <v>248</v>
      </c>
      <c r="R20" s="132">
        <v>248</v>
      </c>
      <c r="S20" s="182" t="s">
        <v>65</v>
      </c>
      <c r="T20" s="19"/>
      <c r="U20" s="20"/>
    </row>
    <row r="21" spans="1:22" ht="20.149999999999999" customHeight="1" outlineLevel="1" x14ac:dyDescent="0.2">
      <c r="A21" s="108" t="s">
        <v>17</v>
      </c>
      <c r="B21" s="152" t="s">
        <v>2</v>
      </c>
      <c r="C21" s="153" t="s">
        <v>59</v>
      </c>
      <c r="D21" s="154" t="s">
        <v>28</v>
      </c>
      <c r="E21" s="155" t="s">
        <v>39</v>
      </c>
      <c r="F21" s="22"/>
      <c r="G21" s="134">
        <v>0</v>
      </c>
      <c r="H21" s="135">
        <v>0</v>
      </c>
      <c r="I21" s="135">
        <v>0</v>
      </c>
      <c r="J21" s="135">
        <v>0</v>
      </c>
      <c r="K21" s="136">
        <v>0</v>
      </c>
      <c r="L21" s="137">
        <v>0</v>
      </c>
      <c r="M21" s="134">
        <v>0</v>
      </c>
      <c r="N21" s="135">
        <v>0</v>
      </c>
      <c r="O21" s="135">
        <v>0</v>
      </c>
      <c r="P21" s="135">
        <v>0</v>
      </c>
      <c r="Q21" s="135">
        <v>0</v>
      </c>
      <c r="R21" s="137">
        <v>0</v>
      </c>
      <c r="S21" s="183" t="s">
        <v>65</v>
      </c>
      <c r="T21" s="23"/>
      <c r="U21" s="24"/>
    </row>
    <row r="22" spans="1:22" ht="20.149999999999999" customHeight="1" outlineLevel="1" x14ac:dyDescent="0.2">
      <c r="A22" s="156"/>
      <c r="B22" s="157"/>
      <c r="C22" s="158"/>
      <c r="D22" s="159" t="s">
        <v>29</v>
      </c>
      <c r="E22" s="160" t="s">
        <v>0</v>
      </c>
      <c r="F22" s="25"/>
      <c r="G22" s="138">
        <v>0</v>
      </c>
      <c r="H22" s="139">
        <v>0</v>
      </c>
      <c r="I22" s="139">
        <v>0</v>
      </c>
      <c r="J22" s="139">
        <v>79900</v>
      </c>
      <c r="K22" s="140">
        <v>77300</v>
      </c>
      <c r="L22" s="141">
        <v>79900</v>
      </c>
      <c r="M22" s="138">
        <v>0</v>
      </c>
      <c r="N22" s="139">
        <v>0</v>
      </c>
      <c r="O22" s="139">
        <v>0</v>
      </c>
      <c r="P22" s="139">
        <v>0</v>
      </c>
      <c r="Q22" s="139">
        <v>0</v>
      </c>
      <c r="R22" s="141">
        <v>0</v>
      </c>
      <c r="S22" s="184" t="s">
        <v>65</v>
      </c>
      <c r="T22" s="26"/>
      <c r="U22" s="27"/>
    </row>
    <row r="23" spans="1:22" ht="20.149999999999999" customHeight="1" outlineLevel="1" x14ac:dyDescent="0.2">
      <c r="A23" s="156"/>
      <c r="B23" s="157"/>
      <c r="C23" s="158"/>
      <c r="D23" s="159" t="s">
        <v>30</v>
      </c>
      <c r="E23" s="160" t="s">
        <v>15</v>
      </c>
      <c r="F23" s="25"/>
      <c r="G23" s="138">
        <v>75700</v>
      </c>
      <c r="H23" s="139">
        <v>76300</v>
      </c>
      <c r="I23" s="139">
        <v>77200</v>
      </c>
      <c r="J23" s="139">
        <v>0</v>
      </c>
      <c r="K23" s="140">
        <v>0</v>
      </c>
      <c r="L23" s="141">
        <v>0</v>
      </c>
      <c r="M23" s="138">
        <v>75700</v>
      </c>
      <c r="N23" s="139">
        <v>69900</v>
      </c>
      <c r="O23" s="139">
        <v>69400</v>
      </c>
      <c r="P23" s="139">
        <v>70400</v>
      </c>
      <c r="Q23" s="139">
        <v>62600</v>
      </c>
      <c r="R23" s="141">
        <v>78500</v>
      </c>
      <c r="S23" s="184" t="s">
        <v>65</v>
      </c>
      <c r="T23" s="26"/>
      <c r="U23" s="27"/>
    </row>
    <row r="24" spans="1:22" ht="20.149999999999999" customHeight="1" outlineLevel="1" x14ac:dyDescent="0.2">
      <c r="A24" s="112"/>
      <c r="B24" s="161"/>
      <c r="C24" s="162"/>
      <c r="D24" s="163" t="s">
        <v>31</v>
      </c>
      <c r="E24" s="164" t="s">
        <v>1</v>
      </c>
      <c r="F24" s="29"/>
      <c r="G24" s="142">
        <v>0</v>
      </c>
      <c r="H24" s="143">
        <v>0</v>
      </c>
      <c r="I24" s="143">
        <v>0</v>
      </c>
      <c r="J24" s="143">
        <v>0</v>
      </c>
      <c r="K24" s="144">
        <v>0</v>
      </c>
      <c r="L24" s="145">
        <v>0</v>
      </c>
      <c r="M24" s="142">
        <v>0</v>
      </c>
      <c r="N24" s="143">
        <v>0</v>
      </c>
      <c r="O24" s="143">
        <v>0</v>
      </c>
      <c r="P24" s="143">
        <v>0</v>
      </c>
      <c r="Q24" s="143">
        <v>0</v>
      </c>
      <c r="R24" s="145">
        <v>0</v>
      </c>
      <c r="S24" s="185" t="s">
        <v>65</v>
      </c>
      <c r="T24" s="31"/>
      <c r="U24" s="32"/>
    </row>
    <row r="25" spans="1:22" ht="20.149999999999999" customHeight="1" outlineLevel="1" thickBot="1" x14ac:dyDescent="0.25">
      <c r="A25" s="165" t="s">
        <v>18</v>
      </c>
      <c r="B25" s="151" t="s">
        <v>87</v>
      </c>
      <c r="C25" s="16"/>
      <c r="D25" s="17"/>
      <c r="E25" s="16"/>
      <c r="F25" s="174" t="s">
        <v>88</v>
      </c>
      <c r="G25" s="146">
        <v>0.85000000000000009</v>
      </c>
      <c r="H25" s="147">
        <v>0.85000000000000009</v>
      </c>
      <c r="I25" s="147">
        <v>0.85000000000000009</v>
      </c>
      <c r="J25" s="147">
        <v>0.85000000000000009</v>
      </c>
      <c r="K25" s="148">
        <v>0.85000000000000009</v>
      </c>
      <c r="L25" s="149">
        <v>0.85000000000000009</v>
      </c>
      <c r="M25" s="146">
        <v>0.85000000000000009</v>
      </c>
      <c r="N25" s="147">
        <v>0.85000000000000009</v>
      </c>
      <c r="O25" s="147">
        <v>0.85000000000000009</v>
      </c>
      <c r="P25" s="147">
        <v>0.85000000000000009</v>
      </c>
      <c r="Q25" s="147">
        <v>0.85000000000000009</v>
      </c>
      <c r="R25" s="149">
        <v>0.85000000000000009</v>
      </c>
      <c r="S25" s="186" t="s">
        <v>65</v>
      </c>
      <c r="T25" s="33"/>
      <c r="U25" s="34"/>
    </row>
    <row r="26" spans="1:22" ht="20.149999999999999" customHeight="1" outlineLevel="1" x14ac:dyDescent="0.2">
      <c r="A26" s="165" t="s">
        <v>19</v>
      </c>
      <c r="B26" s="151" t="s">
        <v>60</v>
      </c>
      <c r="C26" s="151" t="s">
        <v>61</v>
      </c>
      <c r="D26" s="35"/>
      <c r="E26" s="17"/>
      <c r="F26" s="175" t="s">
        <v>50</v>
      </c>
      <c r="G26" s="59">
        <f>G20*$T26*G25</f>
        <v>0</v>
      </c>
      <c r="H26" s="60">
        <f t="shared" ref="H26:R26" si="0">H20*$T26*H25</f>
        <v>0</v>
      </c>
      <c r="I26" s="60">
        <f t="shared" si="0"/>
        <v>0</v>
      </c>
      <c r="J26" s="60">
        <f t="shared" si="0"/>
        <v>0</v>
      </c>
      <c r="K26" s="61">
        <f t="shared" si="0"/>
        <v>0</v>
      </c>
      <c r="L26" s="85">
        <f t="shared" si="0"/>
        <v>0</v>
      </c>
      <c r="M26" s="59">
        <f t="shared" si="0"/>
        <v>0</v>
      </c>
      <c r="N26" s="60">
        <f t="shared" si="0"/>
        <v>0</v>
      </c>
      <c r="O26" s="60">
        <f t="shared" si="0"/>
        <v>0</v>
      </c>
      <c r="P26" s="60">
        <f t="shared" si="0"/>
        <v>0</v>
      </c>
      <c r="Q26" s="60">
        <f t="shared" si="0"/>
        <v>0</v>
      </c>
      <c r="R26" s="61">
        <f t="shared" si="0"/>
        <v>0</v>
      </c>
      <c r="S26" s="187" t="s">
        <v>45</v>
      </c>
      <c r="T26" s="36">
        <v>0</v>
      </c>
      <c r="U26" s="166" t="s">
        <v>97</v>
      </c>
      <c r="V26" s="37"/>
    </row>
    <row r="27" spans="1:22" ht="20.149999999999999" customHeight="1" outlineLevel="1" x14ac:dyDescent="0.2">
      <c r="A27" s="108" t="s">
        <v>20</v>
      </c>
      <c r="B27" s="152" t="s">
        <v>26</v>
      </c>
      <c r="C27" s="153" t="s">
        <v>61</v>
      </c>
      <c r="D27" s="154" t="s">
        <v>41</v>
      </c>
      <c r="E27" s="155" t="s">
        <v>39</v>
      </c>
      <c r="F27" s="176" t="s">
        <v>47</v>
      </c>
      <c r="G27" s="62">
        <f>G21*$T27</f>
        <v>0</v>
      </c>
      <c r="H27" s="63">
        <f t="shared" ref="H27:R27" si="1">H21*$T27</f>
        <v>0</v>
      </c>
      <c r="I27" s="63">
        <f t="shared" si="1"/>
        <v>0</v>
      </c>
      <c r="J27" s="63">
        <f t="shared" si="1"/>
        <v>0</v>
      </c>
      <c r="K27" s="64">
        <f t="shared" si="1"/>
        <v>0</v>
      </c>
      <c r="L27" s="86">
        <f t="shared" si="1"/>
        <v>0</v>
      </c>
      <c r="M27" s="80">
        <f t="shared" si="1"/>
        <v>0</v>
      </c>
      <c r="N27" s="63">
        <f t="shared" si="1"/>
        <v>0</v>
      </c>
      <c r="O27" s="63">
        <f t="shared" si="1"/>
        <v>0</v>
      </c>
      <c r="P27" s="63">
        <f t="shared" si="1"/>
        <v>0</v>
      </c>
      <c r="Q27" s="63">
        <f t="shared" si="1"/>
        <v>0</v>
      </c>
      <c r="R27" s="64">
        <f t="shared" si="1"/>
        <v>0</v>
      </c>
      <c r="S27" s="188" t="s">
        <v>51</v>
      </c>
      <c r="T27" s="38">
        <v>0</v>
      </c>
      <c r="U27" s="167" t="s">
        <v>95</v>
      </c>
    </row>
    <row r="28" spans="1:22" ht="20.149999999999999" customHeight="1" outlineLevel="1" x14ac:dyDescent="0.2">
      <c r="A28" s="156"/>
      <c r="B28" s="157"/>
      <c r="C28" s="158"/>
      <c r="D28" s="159" t="s">
        <v>42</v>
      </c>
      <c r="E28" s="160" t="s">
        <v>0</v>
      </c>
      <c r="F28" s="177" t="s">
        <v>48</v>
      </c>
      <c r="G28" s="65">
        <f t="shared" ref="G28:R30" si="2">G22*$T28</f>
        <v>0</v>
      </c>
      <c r="H28" s="66">
        <f t="shared" si="2"/>
        <v>0</v>
      </c>
      <c r="I28" s="66">
        <f t="shared" si="2"/>
        <v>0</v>
      </c>
      <c r="J28" s="66">
        <f t="shared" si="2"/>
        <v>0</v>
      </c>
      <c r="K28" s="67">
        <f t="shared" si="2"/>
        <v>0</v>
      </c>
      <c r="L28" s="87">
        <f t="shared" si="2"/>
        <v>0</v>
      </c>
      <c r="M28" s="81">
        <f t="shared" si="2"/>
        <v>0</v>
      </c>
      <c r="N28" s="66">
        <f t="shared" si="2"/>
        <v>0</v>
      </c>
      <c r="O28" s="66">
        <f t="shared" si="2"/>
        <v>0</v>
      </c>
      <c r="P28" s="66">
        <f t="shared" si="2"/>
        <v>0</v>
      </c>
      <c r="Q28" s="66">
        <f t="shared" si="2"/>
        <v>0</v>
      </c>
      <c r="R28" s="67">
        <f t="shared" si="2"/>
        <v>0</v>
      </c>
      <c r="S28" s="189" t="s">
        <v>52</v>
      </c>
      <c r="T28" s="39">
        <v>0</v>
      </c>
      <c r="U28" s="168" t="s">
        <v>95</v>
      </c>
    </row>
    <row r="29" spans="1:22" ht="20.149999999999999" customHeight="1" outlineLevel="1" x14ac:dyDescent="0.2">
      <c r="A29" s="156"/>
      <c r="B29" s="157"/>
      <c r="C29" s="158"/>
      <c r="D29" s="159" t="s">
        <v>43</v>
      </c>
      <c r="E29" s="160" t="s">
        <v>15</v>
      </c>
      <c r="F29" s="177" t="s">
        <v>49</v>
      </c>
      <c r="G29" s="65">
        <f t="shared" si="2"/>
        <v>0</v>
      </c>
      <c r="H29" s="66">
        <f t="shared" si="2"/>
        <v>0</v>
      </c>
      <c r="I29" s="66">
        <f t="shared" si="2"/>
        <v>0</v>
      </c>
      <c r="J29" s="66">
        <f t="shared" si="2"/>
        <v>0</v>
      </c>
      <c r="K29" s="67">
        <f t="shared" si="2"/>
        <v>0</v>
      </c>
      <c r="L29" s="87">
        <f t="shared" si="2"/>
        <v>0</v>
      </c>
      <c r="M29" s="81">
        <f t="shared" si="2"/>
        <v>0</v>
      </c>
      <c r="N29" s="66">
        <f t="shared" si="2"/>
        <v>0</v>
      </c>
      <c r="O29" s="66">
        <f t="shared" si="2"/>
        <v>0</v>
      </c>
      <c r="P29" s="66">
        <f t="shared" si="2"/>
        <v>0</v>
      </c>
      <c r="Q29" s="66">
        <f t="shared" si="2"/>
        <v>0</v>
      </c>
      <c r="R29" s="67">
        <f t="shared" si="2"/>
        <v>0</v>
      </c>
      <c r="S29" s="189" t="s">
        <v>53</v>
      </c>
      <c r="T29" s="39">
        <v>0</v>
      </c>
      <c r="U29" s="168" t="s">
        <v>95</v>
      </c>
    </row>
    <row r="30" spans="1:22" ht="20.149999999999999" customHeight="1" outlineLevel="1" thickBot="1" x14ac:dyDescent="0.25">
      <c r="A30" s="112"/>
      <c r="B30" s="161"/>
      <c r="C30" s="162"/>
      <c r="D30" s="163" t="s">
        <v>44</v>
      </c>
      <c r="E30" s="164" t="s">
        <v>1</v>
      </c>
      <c r="F30" s="178" t="s">
        <v>46</v>
      </c>
      <c r="G30" s="68">
        <f t="shared" si="2"/>
        <v>0</v>
      </c>
      <c r="H30" s="69">
        <f t="shared" si="2"/>
        <v>0</v>
      </c>
      <c r="I30" s="69">
        <f t="shared" si="2"/>
        <v>0</v>
      </c>
      <c r="J30" s="69">
        <f t="shared" si="2"/>
        <v>0</v>
      </c>
      <c r="K30" s="70">
        <f t="shared" si="2"/>
        <v>0</v>
      </c>
      <c r="L30" s="88">
        <f t="shared" si="2"/>
        <v>0</v>
      </c>
      <c r="M30" s="82">
        <f t="shared" si="2"/>
        <v>0</v>
      </c>
      <c r="N30" s="69">
        <f t="shared" si="2"/>
        <v>0</v>
      </c>
      <c r="O30" s="69">
        <f t="shared" si="2"/>
        <v>0</v>
      </c>
      <c r="P30" s="69">
        <f t="shared" si="2"/>
        <v>0</v>
      </c>
      <c r="Q30" s="69">
        <f t="shared" si="2"/>
        <v>0</v>
      </c>
      <c r="R30" s="70">
        <f t="shared" si="2"/>
        <v>0</v>
      </c>
      <c r="S30" s="190" t="s">
        <v>54</v>
      </c>
      <c r="T30" s="40">
        <v>0</v>
      </c>
      <c r="U30" s="169" t="s">
        <v>95</v>
      </c>
    </row>
    <row r="31" spans="1:22" ht="20.149999999999999" customHeight="1" outlineLevel="1" x14ac:dyDescent="0.2">
      <c r="A31" s="108" t="s">
        <v>21</v>
      </c>
      <c r="B31" s="152" t="s">
        <v>62</v>
      </c>
      <c r="C31" s="153" t="s">
        <v>61</v>
      </c>
      <c r="D31" s="172" t="s">
        <v>32</v>
      </c>
      <c r="E31" s="194" t="s">
        <v>40</v>
      </c>
      <c r="F31" s="179" t="s">
        <v>68</v>
      </c>
      <c r="G31" s="71">
        <f>ROUNDDOWN(G20*T31,2)</f>
        <v>0</v>
      </c>
      <c r="H31" s="72">
        <f>ROUNDDOWN(H20*T31,2)</f>
        <v>0</v>
      </c>
      <c r="I31" s="72">
        <f>ROUNDDOWN(I20*T31,2)</f>
        <v>0</v>
      </c>
      <c r="J31" s="72">
        <f>ROUNDDOWN(J20*T31,2)</f>
        <v>0</v>
      </c>
      <c r="K31" s="73">
        <f>ROUNDDOWN(K20*T31,2)</f>
        <v>0</v>
      </c>
      <c r="L31" s="89">
        <f>ROUNDDOWN(L20*T31,2)</f>
        <v>0</v>
      </c>
      <c r="M31" s="83">
        <f>ROUNDDOWN(M20*T31,2)</f>
        <v>0</v>
      </c>
      <c r="N31" s="72">
        <f>ROUNDDOWN(N20*T31,2)</f>
        <v>0</v>
      </c>
      <c r="O31" s="72">
        <f>ROUNDDOWN(O20*T31,2)</f>
        <v>0</v>
      </c>
      <c r="P31" s="72">
        <f>ROUNDDOWN(P20*T31,2)</f>
        <v>0</v>
      </c>
      <c r="Q31" s="72">
        <f>ROUNDDOWN(Q20*T31,2)</f>
        <v>0</v>
      </c>
      <c r="R31" s="73">
        <f>ROUNDDOWN(R20*T31,2)</f>
        <v>0</v>
      </c>
      <c r="S31" s="191" t="s">
        <v>55</v>
      </c>
      <c r="T31" s="41">
        <v>0</v>
      </c>
      <c r="U31" s="170" t="s">
        <v>86</v>
      </c>
    </row>
    <row r="32" spans="1:22" ht="20.149999999999999" customHeight="1" outlineLevel="1" thickBot="1" x14ac:dyDescent="0.25">
      <c r="A32" s="112"/>
      <c r="B32" s="161"/>
      <c r="C32" s="162"/>
      <c r="D32" s="173" t="s">
        <v>33</v>
      </c>
      <c r="E32" s="195" t="s">
        <v>57</v>
      </c>
      <c r="F32" s="180" t="s">
        <v>67</v>
      </c>
      <c r="G32" s="74">
        <f>ROUNDDOWN(SUM(G27:G30)*T32%,2)</f>
        <v>0</v>
      </c>
      <c r="H32" s="75">
        <f>ROUNDDOWN(SUM(H27:H30)*T32%,2)</f>
        <v>0</v>
      </c>
      <c r="I32" s="75">
        <f>ROUNDDOWN(SUM(I27:I30)*T32%,2)</f>
        <v>0</v>
      </c>
      <c r="J32" s="75">
        <f>ROUNDDOWN(SUM(J27:J30)*T32%,2)</f>
        <v>0</v>
      </c>
      <c r="K32" s="76">
        <f>ROUNDDOWN(SUM(K27:K30)*T32%,2)</f>
        <v>0</v>
      </c>
      <c r="L32" s="90">
        <f>ROUNDDOWN(SUM(L27:L30)*T32%,2)</f>
        <v>0</v>
      </c>
      <c r="M32" s="84">
        <f>ROUNDDOWN(SUM(M27:M30)*T32%,2)</f>
        <v>0</v>
      </c>
      <c r="N32" s="75">
        <f>ROUNDDOWN(SUM(N27:N30)*T32%,2)</f>
        <v>0</v>
      </c>
      <c r="O32" s="75">
        <f>ROUNDDOWN(SUM(O27:O30)*T32%,2)</f>
        <v>0</v>
      </c>
      <c r="P32" s="75">
        <f>ROUNDDOWN(SUM(P27:P30)*T32%,2)</f>
        <v>0</v>
      </c>
      <c r="Q32" s="75">
        <f>ROUNDDOWN(SUM(Q27:Q30)*T32%,2)</f>
        <v>0</v>
      </c>
      <c r="R32" s="76">
        <f>ROUNDDOWN(SUM(R27:R30)*T32%,2)</f>
        <v>0</v>
      </c>
      <c r="S32" s="192" t="s">
        <v>56</v>
      </c>
      <c r="T32" s="42">
        <v>0</v>
      </c>
      <c r="U32" s="171" t="s">
        <v>96</v>
      </c>
    </row>
    <row r="33" spans="1:22" ht="20.149999999999999" customHeight="1" x14ac:dyDescent="0.2">
      <c r="A33" s="108" t="s">
        <v>22</v>
      </c>
      <c r="B33" s="109" t="s">
        <v>25</v>
      </c>
      <c r="C33" s="109" t="s">
        <v>61</v>
      </c>
      <c r="D33" s="21"/>
      <c r="E33" s="196" t="s">
        <v>71</v>
      </c>
      <c r="F33" s="181" t="s">
        <v>89</v>
      </c>
      <c r="G33" s="77">
        <f>ROUNDDOWN(G26+SUM(G27:G30)-SUM(G31:G32),0)</f>
        <v>0</v>
      </c>
      <c r="H33" s="78">
        <f t="shared" ref="H33:R33" si="3">ROUNDDOWN(H26+SUM(H27:H30)-SUM(H31:H32),0)</f>
        <v>0</v>
      </c>
      <c r="I33" s="78">
        <f t="shared" si="3"/>
        <v>0</v>
      </c>
      <c r="J33" s="78">
        <f t="shared" si="3"/>
        <v>0</v>
      </c>
      <c r="K33" s="79">
        <f t="shared" si="3"/>
        <v>0</v>
      </c>
      <c r="L33" s="91">
        <f t="shared" si="3"/>
        <v>0</v>
      </c>
      <c r="M33" s="77">
        <f t="shared" si="3"/>
        <v>0</v>
      </c>
      <c r="N33" s="78">
        <f t="shared" si="3"/>
        <v>0</v>
      </c>
      <c r="O33" s="78">
        <f t="shared" si="3"/>
        <v>0</v>
      </c>
      <c r="P33" s="78">
        <f t="shared" si="3"/>
        <v>0</v>
      </c>
      <c r="Q33" s="78">
        <f t="shared" si="3"/>
        <v>0</v>
      </c>
      <c r="R33" s="91">
        <f t="shared" si="3"/>
        <v>0</v>
      </c>
      <c r="S33" s="193" t="s">
        <v>66</v>
      </c>
      <c r="T33" s="43"/>
      <c r="U33" s="44"/>
    </row>
    <row r="34" spans="1:22" ht="20.149999999999999" customHeight="1" x14ac:dyDescent="0.2">
      <c r="A34" s="112"/>
      <c r="B34" s="113"/>
      <c r="C34" s="113"/>
      <c r="D34" s="28"/>
      <c r="E34" s="197" t="s">
        <v>99</v>
      </c>
      <c r="F34" s="29"/>
      <c r="G34" s="45"/>
      <c r="H34" s="46"/>
      <c r="I34" s="46"/>
      <c r="J34" s="46"/>
      <c r="K34" s="198" t="s">
        <v>153</v>
      </c>
      <c r="L34" s="92">
        <f>SUM(G33:L33)</f>
        <v>0</v>
      </c>
      <c r="M34" s="45"/>
      <c r="N34" s="46"/>
      <c r="O34" s="46"/>
      <c r="P34" s="46"/>
      <c r="Q34" s="198" t="s">
        <v>154</v>
      </c>
      <c r="R34" s="92">
        <f>SUM(M33:R33)</f>
        <v>0</v>
      </c>
      <c r="S34" s="30"/>
      <c r="T34" s="31"/>
      <c r="U34" s="32"/>
    </row>
    <row r="35" spans="1:22" ht="20.149999999999999" customHeight="1" x14ac:dyDescent="0.2">
      <c r="A35" s="165" t="s">
        <v>27</v>
      </c>
      <c r="B35" s="151" t="s">
        <v>63</v>
      </c>
      <c r="C35" s="151" t="s">
        <v>61</v>
      </c>
      <c r="D35" s="16"/>
      <c r="E35" s="16"/>
      <c r="F35" s="199" t="s">
        <v>100</v>
      </c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93">
        <f>SUM(L34,R34)</f>
        <v>0</v>
      </c>
      <c r="S35" s="49"/>
      <c r="T35" s="19"/>
      <c r="U35" s="20"/>
    </row>
    <row r="36" spans="1:22" ht="10" customHeight="1" x14ac:dyDescent="0.2">
      <c r="D36" s="7"/>
      <c r="E36" s="7"/>
      <c r="F36" s="50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2"/>
      <c r="S36" s="53"/>
      <c r="T36" s="54"/>
      <c r="U36" s="54"/>
    </row>
    <row r="37" spans="1:22" ht="20.149999999999999" customHeight="1" x14ac:dyDescent="0.2">
      <c r="A37" s="104">
        <v>2</v>
      </c>
      <c r="B37" s="105" t="s">
        <v>103</v>
      </c>
      <c r="C37" s="15"/>
    </row>
    <row r="38" spans="1:22" ht="20.149999999999999" customHeight="1" x14ac:dyDescent="0.2">
      <c r="A38" s="7"/>
      <c r="B38" s="103" t="s">
        <v>179</v>
      </c>
      <c r="N38" s="101" t="s">
        <v>35</v>
      </c>
      <c r="O38" s="106">
        <v>426</v>
      </c>
      <c r="P38" s="103" t="s">
        <v>34</v>
      </c>
      <c r="Q38" s="101" t="s">
        <v>36</v>
      </c>
      <c r="R38" s="107">
        <v>976</v>
      </c>
      <c r="S38" s="103" t="s">
        <v>69</v>
      </c>
    </row>
    <row r="39" spans="1:22" ht="20.149999999999999" customHeight="1" x14ac:dyDescent="0.2">
      <c r="A39" s="108" t="s">
        <v>23</v>
      </c>
      <c r="B39" s="109"/>
      <c r="C39" s="109"/>
      <c r="D39" s="109"/>
      <c r="E39" s="110"/>
      <c r="F39" s="111" t="s">
        <v>64</v>
      </c>
      <c r="G39" s="122" t="s">
        <v>98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4"/>
      <c r="S39" s="116" t="s">
        <v>70</v>
      </c>
      <c r="T39" s="117"/>
      <c r="U39" s="118"/>
    </row>
    <row r="40" spans="1:22" ht="20.149999999999999" customHeight="1" x14ac:dyDescent="0.2">
      <c r="A40" s="112"/>
      <c r="B40" s="113"/>
      <c r="C40" s="113"/>
      <c r="D40" s="113"/>
      <c r="E40" s="114"/>
      <c r="F40" s="115"/>
      <c r="G40" s="125" t="s">
        <v>11</v>
      </c>
      <c r="H40" s="126" t="s">
        <v>12</v>
      </c>
      <c r="I40" s="126" t="s">
        <v>3</v>
      </c>
      <c r="J40" s="126" t="s">
        <v>4</v>
      </c>
      <c r="K40" s="127" t="s">
        <v>5</v>
      </c>
      <c r="L40" s="128" t="s">
        <v>6</v>
      </c>
      <c r="M40" s="125" t="s">
        <v>7</v>
      </c>
      <c r="N40" s="126" t="s">
        <v>8</v>
      </c>
      <c r="O40" s="126" t="s">
        <v>9</v>
      </c>
      <c r="P40" s="126" t="s">
        <v>13</v>
      </c>
      <c r="Q40" s="126" t="s">
        <v>14</v>
      </c>
      <c r="R40" s="128" t="s">
        <v>10</v>
      </c>
      <c r="S40" s="119"/>
      <c r="T40" s="120"/>
      <c r="U40" s="121"/>
    </row>
    <row r="41" spans="1:22" ht="20.149999999999999" customHeight="1" outlineLevel="1" x14ac:dyDescent="0.2">
      <c r="A41" s="150" t="s">
        <v>16</v>
      </c>
      <c r="B41" s="151" t="s">
        <v>24</v>
      </c>
      <c r="C41" s="151" t="s">
        <v>58</v>
      </c>
      <c r="D41" s="17"/>
      <c r="E41" s="17"/>
      <c r="F41" s="18"/>
      <c r="G41" s="129">
        <v>426</v>
      </c>
      <c r="H41" s="130">
        <v>426</v>
      </c>
      <c r="I41" s="130">
        <v>426</v>
      </c>
      <c r="J41" s="130">
        <v>426</v>
      </c>
      <c r="K41" s="131">
        <v>426</v>
      </c>
      <c r="L41" s="132">
        <v>426</v>
      </c>
      <c r="M41" s="133">
        <v>426</v>
      </c>
      <c r="N41" s="130">
        <v>426</v>
      </c>
      <c r="O41" s="130">
        <v>426</v>
      </c>
      <c r="P41" s="130">
        <v>426</v>
      </c>
      <c r="Q41" s="130">
        <v>426</v>
      </c>
      <c r="R41" s="132">
        <v>426</v>
      </c>
      <c r="S41" s="182" t="s">
        <v>65</v>
      </c>
      <c r="T41" s="19"/>
      <c r="U41" s="20"/>
    </row>
    <row r="42" spans="1:22" ht="20.149999999999999" customHeight="1" outlineLevel="1" x14ac:dyDescent="0.2">
      <c r="A42" s="200" t="s">
        <v>17</v>
      </c>
      <c r="B42" s="201" t="s">
        <v>2</v>
      </c>
      <c r="C42" s="153" t="s">
        <v>59</v>
      </c>
      <c r="D42" s="154" t="s">
        <v>28</v>
      </c>
      <c r="E42" s="155" t="s">
        <v>39</v>
      </c>
      <c r="F42" s="22"/>
      <c r="G42" s="134">
        <v>0</v>
      </c>
      <c r="H42" s="135">
        <v>0</v>
      </c>
      <c r="I42" s="135">
        <v>0</v>
      </c>
      <c r="J42" s="135">
        <v>0</v>
      </c>
      <c r="K42" s="136">
        <v>0</v>
      </c>
      <c r="L42" s="137">
        <v>0</v>
      </c>
      <c r="M42" s="134">
        <v>0</v>
      </c>
      <c r="N42" s="135">
        <v>0</v>
      </c>
      <c r="O42" s="135">
        <v>0</v>
      </c>
      <c r="P42" s="135">
        <v>0</v>
      </c>
      <c r="Q42" s="135">
        <v>0</v>
      </c>
      <c r="R42" s="137">
        <v>0</v>
      </c>
      <c r="S42" s="183" t="s">
        <v>65</v>
      </c>
      <c r="T42" s="23"/>
      <c r="U42" s="24"/>
    </row>
    <row r="43" spans="1:22" ht="20.149999999999999" customHeight="1" outlineLevel="1" x14ac:dyDescent="0.2">
      <c r="A43" s="202"/>
      <c r="B43" s="203"/>
      <c r="C43" s="158"/>
      <c r="D43" s="159" t="s">
        <v>29</v>
      </c>
      <c r="E43" s="160" t="s">
        <v>0</v>
      </c>
      <c r="F43" s="25"/>
      <c r="G43" s="138">
        <v>0</v>
      </c>
      <c r="H43" s="139">
        <v>0</v>
      </c>
      <c r="I43" s="139">
        <v>0</v>
      </c>
      <c r="J43" s="139">
        <v>55400</v>
      </c>
      <c r="K43" s="140">
        <v>52800</v>
      </c>
      <c r="L43" s="141">
        <v>57500</v>
      </c>
      <c r="M43" s="138">
        <v>0</v>
      </c>
      <c r="N43" s="139">
        <v>0</v>
      </c>
      <c r="O43" s="139">
        <v>0</v>
      </c>
      <c r="P43" s="139">
        <v>0</v>
      </c>
      <c r="Q43" s="139">
        <v>0</v>
      </c>
      <c r="R43" s="141">
        <v>0</v>
      </c>
      <c r="S43" s="184" t="s">
        <v>65</v>
      </c>
      <c r="T43" s="26"/>
      <c r="U43" s="27"/>
    </row>
    <row r="44" spans="1:22" ht="20.149999999999999" customHeight="1" outlineLevel="1" x14ac:dyDescent="0.2">
      <c r="A44" s="202"/>
      <c r="B44" s="203"/>
      <c r="C44" s="158"/>
      <c r="D44" s="159" t="s">
        <v>30</v>
      </c>
      <c r="E44" s="160" t="s">
        <v>15</v>
      </c>
      <c r="F44" s="25"/>
      <c r="G44" s="138">
        <v>56200</v>
      </c>
      <c r="H44" s="139">
        <v>53500</v>
      </c>
      <c r="I44" s="139">
        <v>52400</v>
      </c>
      <c r="J44" s="139">
        <v>0</v>
      </c>
      <c r="K44" s="140">
        <v>0</v>
      </c>
      <c r="L44" s="141">
        <v>0</v>
      </c>
      <c r="M44" s="138">
        <v>54000</v>
      </c>
      <c r="N44" s="139">
        <v>50700</v>
      </c>
      <c r="O44" s="139">
        <v>53800</v>
      </c>
      <c r="P44" s="139">
        <v>55200</v>
      </c>
      <c r="Q44" s="139">
        <v>49600</v>
      </c>
      <c r="R44" s="141">
        <v>60500</v>
      </c>
      <c r="S44" s="184" t="s">
        <v>65</v>
      </c>
      <c r="T44" s="26"/>
      <c r="U44" s="27"/>
    </row>
    <row r="45" spans="1:22" ht="20.149999999999999" customHeight="1" outlineLevel="1" x14ac:dyDescent="0.2">
      <c r="A45" s="204"/>
      <c r="B45" s="205"/>
      <c r="C45" s="162"/>
      <c r="D45" s="163" t="s">
        <v>31</v>
      </c>
      <c r="E45" s="164" t="s">
        <v>1</v>
      </c>
      <c r="F45" s="29"/>
      <c r="G45" s="142">
        <v>0</v>
      </c>
      <c r="H45" s="143">
        <v>0</v>
      </c>
      <c r="I45" s="143">
        <v>0</v>
      </c>
      <c r="J45" s="143">
        <v>0</v>
      </c>
      <c r="K45" s="144">
        <v>0</v>
      </c>
      <c r="L45" s="145">
        <v>0</v>
      </c>
      <c r="M45" s="142">
        <v>0</v>
      </c>
      <c r="N45" s="143">
        <v>0</v>
      </c>
      <c r="O45" s="143">
        <v>0</v>
      </c>
      <c r="P45" s="143">
        <v>0</v>
      </c>
      <c r="Q45" s="143">
        <v>0</v>
      </c>
      <c r="R45" s="145">
        <v>0</v>
      </c>
      <c r="S45" s="185" t="s">
        <v>65</v>
      </c>
      <c r="T45" s="31"/>
      <c r="U45" s="32"/>
    </row>
    <row r="46" spans="1:22" ht="20.149999999999999" customHeight="1" outlineLevel="1" thickBot="1" x14ac:dyDescent="0.25">
      <c r="A46" s="165" t="s">
        <v>18</v>
      </c>
      <c r="B46" s="151" t="s">
        <v>87</v>
      </c>
      <c r="C46" s="16"/>
      <c r="D46" s="17"/>
      <c r="E46" s="16"/>
      <c r="F46" s="174" t="s">
        <v>88</v>
      </c>
      <c r="G46" s="146">
        <v>0.88000000000000012</v>
      </c>
      <c r="H46" s="147">
        <v>0.88000000000000012</v>
      </c>
      <c r="I46" s="147">
        <v>0.88000000000000012</v>
      </c>
      <c r="J46" s="147">
        <v>0.88000000000000012</v>
      </c>
      <c r="K46" s="148">
        <v>0.88000000000000012</v>
      </c>
      <c r="L46" s="149">
        <v>0.88000000000000012</v>
      </c>
      <c r="M46" s="146">
        <v>0.88000000000000012</v>
      </c>
      <c r="N46" s="147">
        <v>0.88000000000000012</v>
      </c>
      <c r="O46" s="147">
        <v>0.88000000000000012</v>
      </c>
      <c r="P46" s="147">
        <v>0.88000000000000012</v>
      </c>
      <c r="Q46" s="147">
        <v>0.88000000000000012</v>
      </c>
      <c r="R46" s="149">
        <v>0.88000000000000012</v>
      </c>
      <c r="S46" s="186" t="s">
        <v>65</v>
      </c>
      <c r="T46" s="33"/>
      <c r="U46" s="34"/>
    </row>
    <row r="47" spans="1:22" ht="20.149999999999999" customHeight="1" outlineLevel="1" x14ac:dyDescent="0.2">
      <c r="A47" s="165" t="s">
        <v>19</v>
      </c>
      <c r="B47" s="151" t="s">
        <v>60</v>
      </c>
      <c r="C47" s="151" t="s">
        <v>61</v>
      </c>
      <c r="D47" s="35"/>
      <c r="E47" s="17"/>
      <c r="F47" s="175" t="s">
        <v>50</v>
      </c>
      <c r="G47" s="59">
        <f>G41*$T47*G46</f>
        <v>0</v>
      </c>
      <c r="H47" s="60">
        <f t="shared" ref="H47:R47" si="4">H41*$T47*H46</f>
        <v>0</v>
      </c>
      <c r="I47" s="60">
        <f t="shared" si="4"/>
        <v>0</v>
      </c>
      <c r="J47" s="60">
        <f t="shared" si="4"/>
        <v>0</v>
      </c>
      <c r="K47" s="61">
        <f t="shared" si="4"/>
        <v>0</v>
      </c>
      <c r="L47" s="85">
        <f t="shared" si="4"/>
        <v>0</v>
      </c>
      <c r="M47" s="59">
        <f t="shared" si="4"/>
        <v>0</v>
      </c>
      <c r="N47" s="60">
        <f t="shared" si="4"/>
        <v>0</v>
      </c>
      <c r="O47" s="60">
        <f t="shared" si="4"/>
        <v>0</v>
      </c>
      <c r="P47" s="60">
        <f t="shared" si="4"/>
        <v>0</v>
      </c>
      <c r="Q47" s="60">
        <f t="shared" si="4"/>
        <v>0</v>
      </c>
      <c r="R47" s="61">
        <f t="shared" si="4"/>
        <v>0</v>
      </c>
      <c r="S47" s="187" t="s">
        <v>45</v>
      </c>
      <c r="T47" s="36">
        <v>0</v>
      </c>
      <c r="U47" s="166" t="s">
        <v>97</v>
      </c>
      <c r="V47" s="37"/>
    </row>
    <row r="48" spans="1:22" ht="20.149999999999999" customHeight="1" outlineLevel="1" x14ac:dyDescent="0.2">
      <c r="A48" s="108" t="s">
        <v>20</v>
      </c>
      <c r="B48" s="152" t="s">
        <v>26</v>
      </c>
      <c r="C48" s="153" t="s">
        <v>61</v>
      </c>
      <c r="D48" s="154" t="s">
        <v>41</v>
      </c>
      <c r="E48" s="155" t="s">
        <v>39</v>
      </c>
      <c r="F48" s="176" t="s">
        <v>47</v>
      </c>
      <c r="G48" s="62">
        <f>G42*$T48</f>
        <v>0</v>
      </c>
      <c r="H48" s="63">
        <f t="shared" ref="H48:R48" si="5">H42*$T48</f>
        <v>0</v>
      </c>
      <c r="I48" s="63">
        <f t="shared" si="5"/>
        <v>0</v>
      </c>
      <c r="J48" s="63">
        <f t="shared" si="5"/>
        <v>0</v>
      </c>
      <c r="K48" s="64">
        <f t="shared" si="5"/>
        <v>0</v>
      </c>
      <c r="L48" s="86">
        <f t="shared" si="5"/>
        <v>0</v>
      </c>
      <c r="M48" s="80">
        <f t="shared" si="5"/>
        <v>0</v>
      </c>
      <c r="N48" s="63">
        <f t="shared" si="5"/>
        <v>0</v>
      </c>
      <c r="O48" s="63">
        <f t="shared" si="5"/>
        <v>0</v>
      </c>
      <c r="P48" s="63">
        <f t="shared" si="5"/>
        <v>0</v>
      </c>
      <c r="Q48" s="63">
        <f t="shared" si="5"/>
        <v>0</v>
      </c>
      <c r="R48" s="64">
        <f t="shared" si="5"/>
        <v>0</v>
      </c>
      <c r="S48" s="188" t="s">
        <v>51</v>
      </c>
      <c r="T48" s="38">
        <v>0</v>
      </c>
      <c r="U48" s="167" t="s">
        <v>95</v>
      </c>
    </row>
    <row r="49" spans="1:21" ht="20.149999999999999" customHeight="1" outlineLevel="1" x14ac:dyDescent="0.2">
      <c r="A49" s="156"/>
      <c r="B49" s="157"/>
      <c r="C49" s="158"/>
      <c r="D49" s="159" t="s">
        <v>42</v>
      </c>
      <c r="E49" s="160" t="s">
        <v>0</v>
      </c>
      <c r="F49" s="177" t="s">
        <v>48</v>
      </c>
      <c r="G49" s="65">
        <f t="shared" ref="G49:R51" si="6">G43*$T49</f>
        <v>0</v>
      </c>
      <c r="H49" s="66">
        <f t="shared" si="6"/>
        <v>0</v>
      </c>
      <c r="I49" s="66">
        <f t="shared" si="6"/>
        <v>0</v>
      </c>
      <c r="J49" s="66">
        <f t="shared" si="6"/>
        <v>0</v>
      </c>
      <c r="K49" s="67">
        <f t="shared" si="6"/>
        <v>0</v>
      </c>
      <c r="L49" s="87">
        <f t="shared" si="6"/>
        <v>0</v>
      </c>
      <c r="M49" s="81">
        <f t="shared" si="6"/>
        <v>0</v>
      </c>
      <c r="N49" s="66">
        <f t="shared" si="6"/>
        <v>0</v>
      </c>
      <c r="O49" s="66">
        <f t="shared" si="6"/>
        <v>0</v>
      </c>
      <c r="P49" s="66">
        <f t="shared" si="6"/>
        <v>0</v>
      </c>
      <c r="Q49" s="66">
        <f t="shared" si="6"/>
        <v>0</v>
      </c>
      <c r="R49" s="67">
        <f t="shared" si="6"/>
        <v>0</v>
      </c>
      <c r="S49" s="189" t="s">
        <v>52</v>
      </c>
      <c r="T49" s="39">
        <v>0</v>
      </c>
      <c r="U49" s="168" t="s">
        <v>95</v>
      </c>
    </row>
    <row r="50" spans="1:21" ht="20.149999999999999" customHeight="1" outlineLevel="1" x14ac:dyDescent="0.2">
      <c r="A50" s="156"/>
      <c r="B50" s="157"/>
      <c r="C50" s="158"/>
      <c r="D50" s="159" t="s">
        <v>43</v>
      </c>
      <c r="E50" s="160" t="s">
        <v>15</v>
      </c>
      <c r="F50" s="177" t="s">
        <v>49</v>
      </c>
      <c r="G50" s="65">
        <f t="shared" si="6"/>
        <v>0</v>
      </c>
      <c r="H50" s="66">
        <f t="shared" si="6"/>
        <v>0</v>
      </c>
      <c r="I50" s="66">
        <f t="shared" si="6"/>
        <v>0</v>
      </c>
      <c r="J50" s="66">
        <f t="shared" si="6"/>
        <v>0</v>
      </c>
      <c r="K50" s="67">
        <f t="shared" si="6"/>
        <v>0</v>
      </c>
      <c r="L50" s="87">
        <f t="shared" si="6"/>
        <v>0</v>
      </c>
      <c r="M50" s="81">
        <f t="shared" si="6"/>
        <v>0</v>
      </c>
      <c r="N50" s="66">
        <f t="shared" si="6"/>
        <v>0</v>
      </c>
      <c r="O50" s="66">
        <f t="shared" si="6"/>
        <v>0</v>
      </c>
      <c r="P50" s="66">
        <f t="shared" si="6"/>
        <v>0</v>
      </c>
      <c r="Q50" s="66">
        <f t="shared" si="6"/>
        <v>0</v>
      </c>
      <c r="R50" s="67">
        <f t="shared" si="6"/>
        <v>0</v>
      </c>
      <c r="S50" s="189" t="s">
        <v>53</v>
      </c>
      <c r="T50" s="39">
        <v>0</v>
      </c>
      <c r="U50" s="168" t="s">
        <v>95</v>
      </c>
    </row>
    <row r="51" spans="1:21" ht="20.149999999999999" customHeight="1" outlineLevel="1" thickBot="1" x14ac:dyDescent="0.25">
      <c r="A51" s="112"/>
      <c r="B51" s="161"/>
      <c r="C51" s="162"/>
      <c r="D51" s="163" t="s">
        <v>44</v>
      </c>
      <c r="E51" s="164" t="s">
        <v>1</v>
      </c>
      <c r="F51" s="178" t="s">
        <v>46</v>
      </c>
      <c r="G51" s="68">
        <f t="shared" si="6"/>
        <v>0</v>
      </c>
      <c r="H51" s="69">
        <f t="shared" si="6"/>
        <v>0</v>
      </c>
      <c r="I51" s="69">
        <f t="shared" si="6"/>
        <v>0</v>
      </c>
      <c r="J51" s="69">
        <f t="shared" si="6"/>
        <v>0</v>
      </c>
      <c r="K51" s="70">
        <f t="shared" si="6"/>
        <v>0</v>
      </c>
      <c r="L51" s="88">
        <f t="shared" si="6"/>
        <v>0</v>
      </c>
      <c r="M51" s="82">
        <f t="shared" si="6"/>
        <v>0</v>
      </c>
      <c r="N51" s="69">
        <f t="shared" si="6"/>
        <v>0</v>
      </c>
      <c r="O51" s="69">
        <f t="shared" si="6"/>
        <v>0</v>
      </c>
      <c r="P51" s="69">
        <f t="shared" si="6"/>
        <v>0</v>
      </c>
      <c r="Q51" s="69">
        <f t="shared" si="6"/>
        <v>0</v>
      </c>
      <c r="R51" s="70">
        <f t="shared" si="6"/>
        <v>0</v>
      </c>
      <c r="S51" s="190" t="s">
        <v>54</v>
      </c>
      <c r="T51" s="40">
        <v>0</v>
      </c>
      <c r="U51" s="169" t="s">
        <v>95</v>
      </c>
    </row>
    <row r="52" spans="1:21" ht="20.149999999999999" customHeight="1" outlineLevel="1" x14ac:dyDescent="0.2">
      <c r="A52" s="108" t="s">
        <v>21</v>
      </c>
      <c r="B52" s="152" t="s">
        <v>62</v>
      </c>
      <c r="C52" s="153" t="s">
        <v>61</v>
      </c>
      <c r="D52" s="172" t="s">
        <v>32</v>
      </c>
      <c r="E52" s="194" t="s">
        <v>40</v>
      </c>
      <c r="F52" s="179" t="s">
        <v>68</v>
      </c>
      <c r="G52" s="71">
        <f>ROUNDDOWN(G41*T52,2)</f>
        <v>0</v>
      </c>
      <c r="H52" s="72">
        <f>ROUNDDOWN(H41*T52,2)</f>
        <v>0</v>
      </c>
      <c r="I52" s="72">
        <f>ROUNDDOWN(I41*T52,2)</f>
        <v>0</v>
      </c>
      <c r="J52" s="72">
        <f>ROUNDDOWN(J41*T52,2)</f>
        <v>0</v>
      </c>
      <c r="K52" s="73">
        <f>ROUNDDOWN(K41*T52,2)</f>
        <v>0</v>
      </c>
      <c r="L52" s="89">
        <f>ROUNDDOWN(L41*T52,2)</f>
        <v>0</v>
      </c>
      <c r="M52" s="83">
        <f>ROUNDDOWN(M41*T52,2)</f>
        <v>0</v>
      </c>
      <c r="N52" s="72">
        <f>ROUNDDOWN(N41*T52,2)</f>
        <v>0</v>
      </c>
      <c r="O52" s="72">
        <f>ROUNDDOWN(O41*T52,2)</f>
        <v>0</v>
      </c>
      <c r="P52" s="72">
        <f>ROUNDDOWN(P41*T52,2)</f>
        <v>0</v>
      </c>
      <c r="Q52" s="72">
        <f>ROUNDDOWN(Q41*T52,2)</f>
        <v>0</v>
      </c>
      <c r="R52" s="73">
        <f>ROUNDDOWN(R41*T52,2)</f>
        <v>0</v>
      </c>
      <c r="S52" s="191" t="s">
        <v>55</v>
      </c>
      <c r="T52" s="41">
        <v>0</v>
      </c>
      <c r="U52" s="170" t="s">
        <v>86</v>
      </c>
    </row>
    <row r="53" spans="1:21" ht="20.149999999999999" customHeight="1" outlineLevel="1" thickBot="1" x14ac:dyDescent="0.25">
      <c r="A53" s="112"/>
      <c r="B53" s="161"/>
      <c r="C53" s="162"/>
      <c r="D53" s="173" t="s">
        <v>33</v>
      </c>
      <c r="E53" s="195" t="s">
        <v>57</v>
      </c>
      <c r="F53" s="180" t="s">
        <v>67</v>
      </c>
      <c r="G53" s="74">
        <f>ROUNDDOWN(SUM(G48:G51)*T53%,2)</f>
        <v>0</v>
      </c>
      <c r="H53" s="75">
        <f>ROUNDDOWN(SUM(H48:H51)*T53%,2)</f>
        <v>0</v>
      </c>
      <c r="I53" s="75">
        <f>ROUNDDOWN(SUM(I48:I51)*T53%,2)</f>
        <v>0</v>
      </c>
      <c r="J53" s="75">
        <f>ROUNDDOWN(SUM(J48:J51)*T53%,2)</f>
        <v>0</v>
      </c>
      <c r="K53" s="76">
        <f>ROUNDDOWN(SUM(K48:K51)*T53%,2)</f>
        <v>0</v>
      </c>
      <c r="L53" s="90">
        <f>ROUNDDOWN(SUM(L48:L51)*T53%,2)</f>
        <v>0</v>
      </c>
      <c r="M53" s="84">
        <f>ROUNDDOWN(SUM(M48:M51)*T53%,2)</f>
        <v>0</v>
      </c>
      <c r="N53" s="75">
        <f>ROUNDDOWN(SUM(N48:N51)*T53%,2)</f>
        <v>0</v>
      </c>
      <c r="O53" s="75">
        <f>ROUNDDOWN(SUM(O48:O51)*T53%,2)</f>
        <v>0</v>
      </c>
      <c r="P53" s="75">
        <f>ROUNDDOWN(SUM(P48:P51)*T53%,2)</f>
        <v>0</v>
      </c>
      <c r="Q53" s="75">
        <f>ROUNDDOWN(SUM(Q48:Q51)*T53%,2)</f>
        <v>0</v>
      </c>
      <c r="R53" s="76">
        <f>ROUNDDOWN(SUM(R48:R51)*T53%,2)</f>
        <v>0</v>
      </c>
      <c r="S53" s="192" t="s">
        <v>56</v>
      </c>
      <c r="T53" s="42">
        <v>0</v>
      </c>
      <c r="U53" s="171" t="s">
        <v>96</v>
      </c>
    </row>
    <row r="54" spans="1:21" ht="20.149999999999999" customHeight="1" x14ac:dyDescent="0.2">
      <c r="A54" s="108" t="s">
        <v>22</v>
      </c>
      <c r="B54" s="109" t="s">
        <v>25</v>
      </c>
      <c r="C54" s="109" t="s">
        <v>61</v>
      </c>
      <c r="D54" s="21"/>
      <c r="E54" s="196" t="s">
        <v>71</v>
      </c>
      <c r="F54" s="181" t="s">
        <v>89</v>
      </c>
      <c r="G54" s="77">
        <f>ROUNDDOWN(G47+SUM(G48:G51)-SUM(G52:G53),0)</f>
        <v>0</v>
      </c>
      <c r="H54" s="78">
        <f t="shared" ref="H54:R54" si="7">ROUNDDOWN(H47+SUM(H48:H51)-SUM(H52:H53),0)</f>
        <v>0</v>
      </c>
      <c r="I54" s="78">
        <f t="shared" si="7"/>
        <v>0</v>
      </c>
      <c r="J54" s="78">
        <f t="shared" si="7"/>
        <v>0</v>
      </c>
      <c r="K54" s="79">
        <f t="shared" si="7"/>
        <v>0</v>
      </c>
      <c r="L54" s="91">
        <f t="shared" si="7"/>
        <v>0</v>
      </c>
      <c r="M54" s="77">
        <f t="shared" si="7"/>
        <v>0</v>
      </c>
      <c r="N54" s="78">
        <f t="shared" si="7"/>
        <v>0</v>
      </c>
      <c r="O54" s="78">
        <f t="shared" si="7"/>
        <v>0</v>
      </c>
      <c r="P54" s="78">
        <f t="shared" si="7"/>
        <v>0</v>
      </c>
      <c r="Q54" s="78">
        <f t="shared" si="7"/>
        <v>0</v>
      </c>
      <c r="R54" s="91">
        <f t="shared" si="7"/>
        <v>0</v>
      </c>
      <c r="S54" s="193" t="s">
        <v>66</v>
      </c>
      <c r="T54" s="43"/>
      <c r="U54" s="44"/>
    </row>
    <row r="55" spans="1:21" ht="20.149999999999999" customHeight="1" x14ac:dyDescent="0.2">
      <c r="A55" s="112"/>
      <c r="B55" s="113"/>
      <c r="C55" s="113"/>
      <c r="D55" s="28"/>
      <c r="E55" s="197" t="s">
        <v>99</v>
      </c>
      <c r="F55" s="29"/>
      <c r="G55" s="45"/>
      <c r="H55" s="46"/>
      <c r="I55" s="46"/>
      <c r="J55" s="46"/>
      <c r="K55" s="198" t="s">
        <v>153</v>
      </c>
      <c r="L55" s="92">
        <f>SUM(G54:L54)</f>
        <v>0</v>
      </c>
      <c r="M55" s="45"/>
      <c r="N55" s="46"/>
      <c r="O55" s="46"/>
      <c r="P55" s="46"/>
      <c r="Q55" s="198" t="s">
        <v>154</v>
      </c>
      <c r="R55" s="92">
        <f>SUM(M54:R54)</f>
        <v>0</v>
      </c>
      <c r="S55" s="30"/>
      <c r="T55" s="31"/>
      <c r="U55" s="32"/>
    </row>
    <row r="56" spans="1:21" ht="20.149999999999999" customHeight="1" x14ac:dyDescent="0.2">
      <c r="A56" s="165" t="s">
        <v>27</v>
      </c>
      <c r="B56" s="151" t="s">
        <v>63</v>
      </c>
      <c r="C56" s="151" t="s">
        <v>61</v>
      </c>
      <c r="D56" s="16"/>
      <c r="E56" s="16"/>
      <c r="F56" s="199" t="s">
        <v>100</v>
      </c>
      <c r="G56" s="47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93">
        <f>SUM(L55,R55)</f>
        <v>0</v>
      </c>
      <c r="S56" s="49"/>
      <c r="T56" s="19"/>
      <c r="U56" s="20"/>
    </row>
    <row r="57" spans="1:21" ht="10" customHeight="1" x14ac:dyDescent="0.2">
      <c r="A57" s="14"/>
      <c r="B57" s="14"/>
      <c r="C57" s="14"/>
      <c r="D57" s="14"/>
      <c r="E57" s="14"/>
      <c r="F57" s="14"/>
      <c r="G57" s="9"/>
      <c r="L57" s="9"/>
    </row>
    <row r="58" spans="1:21" ht="20.149999999999999" customHeight="1" x14ac:dyDescent="0.2">
      <c r="A58" s="104">
        <v>3</v>
      </c>
      <c r="B58" s="105" t="s">
        <v>104</v>
      </c>
      <c r="C58" s="15"/>
    </row>
    <row r="59" spans="1:21" ht="20.149999999999999" customHeight="1" x14ac:dyDescent="0.2">
      <c r="A59" s="7"/>
      <c r="B59" s="103" t="s">
        <v>181</v>
      </c>
      <c r="N59" s="101" t="s">
        <v>35</v>
      </c>
      <c r="O59" s="106">
        <v>129</v>
      </c>
      <c r="P59" s="103" t="s">
        <v>34</v>
      </c>
      <c r="Q59" s="101" t="s">
        <v>36</v>
      </c>
      <c r="R59" s="107">
        <v>200</v>
      </c>
      <c r="S59" s="103" t="s">
        <v>69</v>
      </c>
    </row>
    <row r="60" spans="1:21" ht="20.149999999999999" customHeight="1" x14ac:dyDescent="0.2">
      <c r="A60" s="108" t="s">
        <v>23</v>
      </c>
      <c r="B60" s="109"/>
      <c r="C60" s="109"/>
      <c r="D60" s="109"/>
      <c r="E60" s="110"/>
      <c r="F60" s="111" t="s">
        <v>64</v>
      </c>
      <c r="G60" s="122" t="s">
        <v>98</v>
      </c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4"/>
      <c r="S60" s="116" t="s">
        <v>70</v>
      </c>
      <c r="T60" s="117"/>
      <c r="U60" s="118"/>
    </row>
    <row r="61" spans="1:21" ht="20.149999999999999" customHeight="1" x14ac:dyDescent="0.2">
      <c r="A61" s="112"/>
      <c r="B61" s="113"/>
      <c r="C61" s="113"/>
      <c r="D61" s="113"/>
      <c r="E61" s="114"/>
      <c r="F61" s="115"/>
      <c r="G61" s="125" t="s">
        <v>11</v>
      </c>
      <c r="H61" s="126" t="s">
        <v>12</v>
      </c>
      <c r="I61" s="126" t="s">
        <v>3</v>
      </c>
      <c r="J61" s="126" t="s">
        <v>4</v>
      </c>
      <c r="K61" s="127" t="s">
        <v>5</v>
      </c>
      <c r="L61" s="128" t="s">
        <v>6</v>
      </c>
      <c r="M61" s="125" t="s">
        <v>7</v>
      </c>
      <c r="N61" s="126" t="s">
        <v>8</v>
      </c>
      <c r="O61" s="126" t="s">
        <v>9</v>
      </c>
      <c r="P61" s="126" t="s">
        <v>13</v>
      </c>
      <c r="Q61" s="126" t="s">
        <v>14</v>
      </c>
      <c r="R61" s="128" t="s">
        <v>10</v>
      </c>
      <c r="S61" s="119"/>
      <c r="T61" s="120"/>
      <c r="U61" s="121"/>
    </row>
    <row r="62" spans="1:21" ht="20.149999999999999" customHeight="1" outlineLevel="1" x14ac:dyDescent="0.2">
      <c r="A62" s="150" t="s">
        <v>16</v>
      </c>
      <c r="B62" s="151" t="s">
        <v>24</v>
      </c>
      <c r="C62" s="151" t="s">
        <v>58</v>
      </c>
      <c r="D62" s="17"/>
      <c r="E62" s="17"/>
      <c r="F62" s="18"/>
      <c r="G62" s="129">
        <v>129</v>
      </c>
      <c r="H62" s="130">
        <v>129</v>
      </c>
      <c r="I62" s="130">
        <v>129</v>
      </c>
      <c r="J62" s="130">
        <v>129</v>
      </c>
      <c r="K62" s="131">
        <v>129</v>
      </c>
      <c r="L62" s="132">
        <v>129</v>
      </c>
      <c r="M62" s="133">
        <v>129</v>
      </c>
      <c r="N62" s="130">
        <v>129</v>
      </c>
      <c r="O62" s="130">
        <v>129</v>
      </c>
      <c r="P62" s="130">
        <v>129</v>
      </c>
      <c r="Q62" s="130">
        <v>129</v>
      </c>
      <c r="R62" s="132">
        <v>129</v>
      </c>
      <c r="S62" s="182" t="s">
        <v>65</v>
      </c>
      <c r="T62" s="19"/>
      <c r="U62" s="20"/>
    </row>
    <row r="63" spans="1:21" ht="20.149999999999999" customHeight="1" outlineLevel="1" x14ac:dyDescent="0.2">
      <c r="A63" s="200" t="s">
        <v>17</v>
      </c>
      <c r="B63" s="201" t="s">
        <v>2</v>
      </c>
      <c r="C63" s="153" t="s">
        <v>59</v>
      </c>
      <c r="D63" s="154" t="s">
        <v>28</v>
      </c>
      <c r="E63" s="155" t="s">
        <v>39</v>
      </c>
      <c r="F63" s="22"/>
      <c r="G63" s="134">
        <v>0</v>
      </c>
      <c r="H63" s="135">
        <v>0</v>
      </c>
      <c r="I63" s="135">
        <v>0</v>
      </c>
      <c r="J63" s="135">
        <v>4700</v>
      </c>
      <c r="K63" s="136">
        <v>4300</v>
      </c>
      <c r="L63" s="137">
        <v>4000</v>
      </c>
      <c r="M63" s="134">
        <v>0</v>
      </c>
      <c r="N63" s="135">
        <v>0</v>
      </c>
      <c r="O63" s="135">
        <v>0</v>
      </c>
      <c r="P63" s="135">
        <v>0</v>
      </c>
      <c r="Q63" s="135">
        <v>0</v>
      </c>
      <c r="R63" s="137">
        <v>0</v>
      </c>
      <c r="S63" s="183" t="s">
        <v>65</v>
      </c>
      <c r="T63" s="23"/>
      <c r="U63" s="24"/>
    </row>
    <row r="64" spans="1:21" ht="20.149999999999999" customHeight="1" outlineLevel="1" x14ac:dyDescent="0.2">
      <c r="A64" s="202"/>
      <c r="B64" s="203"/>
      <c r="C64" s="158"/>
      <c r="D64" s="159" t="s">
        <v>29</v>
      </c>
      <c r="E64" s="160" t="s">
        <v>0</v>
      </c>
      <c r="F64" s="25"/>
      <c r="G64" s="138">
        <v>0</v>
      </c>
      <c r="H64" s="139">
        <v>0</v>
      </c>
      <c r="I64" s="139">
        <v>0</v>
      </c>
      <c r="J64" s="139">
        <v>21800</v>
      </c>
      <c r="K64" s="140">
        <v>20700</v>
      </c>
      <c r="L64" s="141">
        <v>19100</v>
      </c>
      <c r="M64" s="138">
        <v>0</v>
      </c>
      <c r="N64" s="139">
        <v>0</v>
      </c>
      <c r="O64" s="139">
        <v>0</v>
      </c>
      <c r="P64" s="139">
        <v>0</v>
      </c>
      <c r="Q64" s="139">
        <v>0</v>
      </c>
      <c r="R64" s="141">
        <v>0</v>
      </c>
      <c r="S64" s="184" t="s">
        <v>65</v>
      </c>
      <c r="T64" s="26"/>
      <c r="U64" s="27"/>
    </row>
    <row r="65" spans="1:22" ht="20.149999999999999" customHeight="1" outlineLevel="1" x14ac:dyDescent="0.2">
      <c r="A65" s="202"/>
      <c r="B65" s="203"/>
      <c r="C65" s="158"/>
      <c r="D65" s="159" t="s">
        <v>30</v>
      </c>
      <c r="E65" s="160" t="s">
        <v>15</v>
      </c>
      <c r="F65" s="25"/>
      <c r="G65" s="138">
        <v>24300</v>
      </c>
      <c r="H65" s="139">
        <v>21000</v>
      </c>
      <c r="I65" s="139">
        <v>22800</v>
      </c>
      <c r="J65" s="139">
        <v>0</v>
      </c>
      <c r="K65" s="140">
        <v>0</v>
      </c>
      <c r="L65" s="141">
        <v>0</v>
      </c>
      <c r="M65" s="138">
        <v>25900</v>
      </c>
      <c r="N65" s="139">
        <v>23200</v>
      </c>
      <c r="O65" s="139">
        <v>22600</v>
      </c>
      <c r="P65" s="139">
        <v>21900</v>
      </c>
      <c r="Q65" s="139">
        <v>21900</v>
      </c>
      <c r="R65" s="141">
        <v>28800</v>
      </c>
      <c r="S65" s="184" t="s">
        <v>65</v>
      </c>
      <c r="T65" s="26"/>
      <c r="U65" s="27"/>
    </row>
    <row r="66" spans="1:22" ht="20.149999999999999" customHeight="1" outlineLevel="1" x14ac:dyDescent="0.2">
      <c r="A66" s="204"/>
      <c r="B66" s="205"/>
      <c r="C66" s="162"/>
      <c r="D66" s="163" t="s">
        <v>31</v>
      </c>
      <c r="E66" s="164" t="s">
        <v>1</v>
      </c>
      <c r="F66" s="29"/>
      <c r="G66" s="142">
        <v>22100</v>
      </c>
      <c r="H66" s="143">
        <v>23300</v>
      </c>
      <c r="I66" s="143">
        <v>20000</v>
      </c>
      <c r="J66" s="143">
        <v>22500</v>
      </c>
      <c r="K66" s="144">
        <v>20000</v>
      </c>
      <c r="L66" s="145">
        <v>26000</v>
      </c>
      <c r="M66" s="142">
        <v>21700</v>
      </c>
      <c r="N66" s="143">
        <v>20600</v>
      </c>
      <c r="O66" s="143">
        <v>20600</v>
      </c>
      <c r="P66" s="143">
        <v>23700</v>
      </c>
      <c r="Q66" s="143">
        <v>19100</v>
      </c>
      <c r="R66" s="145">
        <v>25400</v>
      </c>
      <c r="S66" s="185" t="s">
        <v>65</v>
      </c>
      <c r="T66" s="31"/>
      <c r="U66" s="32"/>
    </row>
    <row r="67" spans="1:22" ht="20.149999999999999" customHeight="1" outlineLevel="1" thickBot="1" x14ac:dyDescent="0.25">
      <c r="A67" s="165" t="s">
        <v>18</v>
      </c>
      <c r="B67" s="151" t="s">
        <v>87</v>
      </c>
      <c r="C67" s="16"/>
      <c r="D67" s="17"/>
      <c r="E67" s="16"/>
      <c r="F67" s="174" t="s">
        <v>88</v>
      </c>
      <c r="G67" s="146">
        <v>0.92</v>
      </c>
      <c r="H67" s="147">
        <v>0.92</v>
      </c>
      <c r="I67" s="147">
        <v>0.92</v>
      </c>
      <c r="J67" s="147">
        <v>0.92</v>
      </c>
      <c r="K67" s="148">
        <v>0.92</v>
      </c>
      <c r="L67" s="149">
        <v>0.92</v>
      </c>
      <c r="M67" s="146">
        <v>0.92</v>
      </c>
      <c r="N67" s="147">
        <v>0.93</v>
      </c>
      <c r="O67" s="147">
        <v>0.93</v>
      </c>
      <c r="P67" s="147">
        <v>0.93</v>
      </c>
      <c r="Q67" s="147">
        <v>0.93</v>
      </c>
      <c r="R67" s="149">
        <v>0.93</v>
      </c>
      <c r="S67" s="186" t="s">
        <v>65</v>
      </c>
      <c r="T67" s="33"/>
      <c r="U67" s="34"/>
    </row>
    <row r="68" spans="1:22" ht="20.149999999999999" customHeight="1" outlineLevel="1" x14ac:dyDescent="0.2">
      <c r="A68" s="165" t="s">
        <v>19</v>
      </c>
      <c r="B68" s="151" t="s">
        <v>60</v>
      </c>
      <c r="C68" s="151" t="s">
        <v>61</v>
      </c>
      <c r="D68" s="35"/>
      <c r="E68" s="17"/>
      <c r="F68" s="175" t="s">
        <v>50</v>
      </c>
      <c r="G68" s="59">
        <f>G62*$T68*G67</f>
        <v>0</v>
      </c>
      <c r="H68" s="60">
        <f t="shared" ref="H68:R68" si="8">H62*$T68*H67</f>
        <v>0</v>
      </c>
      <c r="I68" s="60">
        <f t="shared" si="8"/>
        <v>0</v>
      </c>
      <c r="J68" s="60">
        <f t="shared" si="8"/>
        <v>0</v>
      </c>
      <c r="K68" s="61">
        <f t="shared" si="8"/>
        <v>0</v>
      </c>
      <c r="L68" s="85">
        <f t="shared" si="8"/>
        <v>0</v>
      </c>
      <c r="M68" s="59">
        <f t="shared" si="8"/>
        <v>0</v>
      </c>
      <c r="N68" s="60">
        <f t="shared" si="8"/>
        <v>0</v>
      </c>
      <c r="O68" s="60">
        <f t="shared" si="8"/>
        <v>0</v>
      </c>
      <c r="P68" s="60">
        <f t="shared" si="8"/>
        <v>0</v>
      </c>
      <c r="Q68" s="60">
        <f t="shared" si="8"/>
        <v>0</v>
      </c>
      <c r="R68" s="61">
        <f t="shared" si="8"/>
        <v>0</v>
      </c>
      <c r="S68" s="187" t="s">
        <v>45</v>
      </c>
      <c r="T68" s="36">
        <v>0</v>
      </c>
      <c r="U68" s="166" t="s">
        <v>97</v>
      </c>
      <c r="V68" s="37"/>
    </row>
    <row r="69" spans="1:22" ht="20.149999999999999" customHeight="1" outlineLevel="1" x14ac:dyDescent="0.2">
      <c r="A69" s="108" t="s">
        <v>20</v>
      </c>
      <c r="B69" s="152" t="s">
        <v>26</v>
      </c>
      <c r="C69" s="153" t="s">
        <v>61</v>
      </c>
      <c r="D69" s="154" t="s">
        <v>41</v>
      </c>
      <c r="E69" s="155" t="s">
        <v>39</v>
      </c>
      <c r="F69" s="176" t="s">
        <v>47</v>
      </c>
      <c r="G69" s="62">
        <f>G63*$T69</f>
        <v>0</v>
      </c>
      <c r="H69" s="63">
        <f t="shared" ref="H69:R69" si="9">H63*$T69</f>
        <v>0</v>
      </c>
      <c r="I69" s="63">
        <f t="shared" si="9"/>
        <v>0</v>
      </c>
      <c r="J69" s="63">
        <f t="shared" si="9"/>
        <v>0</v>
      </c>
      <c r="K69" s="64">
        <f t="shared" si="9"/>
        <v>0</v>
      </c>
      <c r="L69" s="86">
        <f t="shared" si="9"/>
        <v>0</v>
      </c>
      <c r="M69" s="80">
        <f t="shared" si="9"/>
        <v>0</v>
      </c>
      <c r="N69" s="63">
        <f t="shared" si="9"/>
        <v>0</v>
      </c>
      <c r="O69" s="63">
        <f t="shared" si="9"/>
        <v>0</v>
      </c>
      <c r="P69" s="63">
        <f t="shared" si="9"/>
        <v>0</v>
      </c>
      <c r="Q69" s="63">
        <f t="shared" si="9"/>
        <v>0</v>
      </c>
      <c r="R69" s="64">
        <f t="shared" si="9"/>
        <v>0</v>
      </c>
      <c r="S69" s="188" t="s">
        <v>51</v>
      </c>
      <c r="T69" s="38">
        <v>0</v>
      </c>
      <c r="U69" s="167" t="s">
        <v>95</v>
      </c>
    </row>
    <row r="70" spans="1:22" ht="20.149999999999999" customHeight="1" outlineLevel="1" x14ac:dyDescent="0.2">
      <c r="A70" s="156"/>
      <c r="B70" s="157"/>
      <c r="C70" s="158"/>
      <c r="D70" s="159" t="s">
        <v>42</v>
      </c>
      <c r="E70" s="160" t="s">
        <v>0</v>
      </c>
      <c r="F70" s="177" t="s">
        <v>48</v>
      </c>
      <c r="G70" s="65">
        <f t="shared" ref="G70:R72" si="10">G64*$T70</f>
        <v>0</v>
      </c>
      <c r="H70" s="66">
        <f t="shared" si="10"/>
        <v>0</v>
      </c>
      <c r="I70" s="66">
        <f t="shared" si="10"/>
        <v>0</v>
      </c>
      <c r="J70" s="66">
        <f t="shared" si="10"/>
        <v>0</v>
      </c>
      <c r="K70" s="67">
        <f t="shared" si="10"/>
        <v>0</v>
      </c>
      <c r="L70" s="87">
        <f t="shared" si="10"/>
        <v>0</v>
      </c>
      <c r="M70" s="81">
        <f t="shared" si="10"/>
        <v>0</v>
      </c>
      <c r="N70" s="66">
        <f t="shared" si="10"/>
        <v>0</v>
      </c>
      <c r="O70" s="66">
        <f t="shared" si="10"/>
        <v>0</v>
      </c>
      <c r="P70" s="66">
        <f t="shared" si="10"/>
        <v>0</v>
      </c>
      <c r="Q70" s="66">
        <f t="shared" si="10"/>
        <v>0</v>
      </c>
      <c r="R70" s="67">
        <f t="shared" si="10"/>
        <v>0</v>
      </c>
      <c r="S70" s="189" t="s">
        <v>52</v>
      </c>
      <c r="T70" s="39">
        <v>0</v>
      </c>
      <c r="U70" s="168" t="s">
        <v>95</v>
      </c>
    </row>
    <row r="71" spans="1:22" ht="20.149999999999999" customHeight="1" outlineLevel="1" x14ac:dyDescent="0.2">
      <c r="A71" s="156"/>
      <c r="B71" s="157"/>
      <c r="C71" s="158"/>
      <c r="D71" s="159" t="s">
        <v>43</v>
      </c>
      <c r="E71" s="160" t="s">
        <v>15</v>
      </c>
      <c r="F71" s="177" t="s">
        <v>49</v>
      </c>
      <c r="G71" s="65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7">
        <f t="shared" si="10"/>
        <v>0</v>
      </c>
      <c r="L71" s="87">
        <f t="shared" si="10"/>
        <v>0</v>
      </c>
      <c r="M71" s="81">
        <f t="shared" si="10"/>
        <v>0</v>
      </c>
      <c r="N71" s="66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0</v>
      </c>
      <c r="R71" s="67">
        <f t="shared" si="10"/>
        <v>0</v>
      </c>
      <c r="S71" s="189" t="s">
        <v>53</v>
      </c>
      <c r="T71" s="39">
        <v>0</v>
      </c>
      <c r="U71" s="168" t="s">
        <v>95</v>
      </c>
    </row>
    <row r="72" spans="1:22" ht="20.149999999999999" customHeight="1" outlineLevel="1" thickBot="1" x14ac:dyDescent="0.25">
      <c r="A72" s="112"/>
      <c r="B72" s="161"/>
      <c r="C72" s="162"/>
      <c r="D72" s="163" t="s">
        <v>44</v>
      </c>
      <c r="E72" s="164" t="s">
        <v>1</v>
      </c>
      <c r="F72" s="178" t="s">
        <v>46</v>
      </c>
      <c r="G72" s="68">
        <f t="shared" si="10"/>
        <v>0</v>
      </c>
      <c r="H72" s="69">
        <f t="shared" si="10"/>
        <v>0</v>
      </c>
      <c r="I72" s="69">
        <f t="shared" si="10"/>
        <v>0</v>
      </c>
      <c r="J72" s="69">
        <f t="shared" si="10"/>
        <v>0</v>
      </c>
      <c r="K72" s="70">
        <f t="shared" si="10"/>
        <v>0</v>
      </c>
      <c r="L72" s="88">
        <f t="shared" si="10"/>
        <v>0</v>
      </c>
      <c r="M72" s="82">
        <f t="shared" si="10"/>
        <v>0</v>
      </c>
      <c r="N72" s="69">
        <f t="shared" si="10"/>
        <v>0</v>
      </c>
      <c r="O72" s="69">
        <f t="shared" si="10"/>
        <v>0</v>
      </c>
      <c r="P72" s="69">
        <f t="shared" si="10"/>
        <v>0</v>
      </c>
      <c r="Q72" s="69">
        <f t="shared" si="10"/>
        <v>0</v>
      </c>
      <c r="R72" s="70">
        <f t="shared" si="10"/>
        <v>0</v>
      </c>
      <c r="S72" s="190" t="s">
        <v>54</v>
      </c>
      <c r="T72" s="40">
        <v>0</v>
      </c>
      <c r="U72" s="169" t="s">
        <v>95</v>
      </c>
    </row>
    <row r="73" spans="1:22" ht="20.149999999999999" customHeight="1" outlineLevel="1" x14ac:dyDescent="0.2">
      <c r="A73" s="108" t="s">
        <v>21</v>
      </c>
      <c r="B73" s="152" t="s">
        <v>62</v>
      </c>
      <c r="C73" s="153" t="s">
        <v>61</v>
      </c>
      <c r="D73" s="172" t="s">
        <v>32</v>
      </c>
      <c r="E73" s="194" t="s">
        <v>40</v>
      </c>
      <c r="F73" s="179" t="s">
        <v>68</v>
      </c>
      <c r="G73" s="71">
        <f>ROUNDDOWN(G62*T73,2)</f>
        <v>0</v>
      </c>
      <c r="H73" s="72">
        <f>ROUNDDOWN(H62*T73,2)</f>
        <v>0</v>
      </c>
      <c r="I73" s="72">
        <f>ROUNDDOWN(I62*T73,2)</f>
        <v>0</v>
      </c>
      <c r="J73" s="72">
        <f>ROUNDDOWN(J62*T73,2)</f>
        <v>0</v>
      </c>
      <c r="K73" s="73">
        <f>ROUNDDOWN(K62*T73,2)</f>
        <v>0</v>
      </c>
      <c r="L73" s="89">
        <f>ROUNDDOWN(L62*T73,2)</f>
        <v>0</v>
      </c>
      <c r="M73" s="83">
        <f>ROUNDDOWN(M62*T73,2)</f>
        <v>0</v>
      </c>
      <c r="N73" s="72">
        <f>ROUNDDOWN(N62*T73,2)</f>
        <v>0</v>
      </c>
      <c r="O73" s="72">
        <f>ROUNDDOWN(O62*T73,2)</f>
        <v>0</v>
      </c>
      <c r="P73" s="72">
        <f>ROUNDDOWN(P62*T73,2)</f>
        <v>0</v>
      </c>
      <c r="Q73" s="72">
        <f>ROUNDDOWN(Q62*T73,2)</f>
        <v>0</v>
      </c>
      <c r="R73" s="73">
        <f>ROUNDDOWN(R62*T73,2)</f>
        <v>0</v>
      </c>
      <c r="S73" s="191" t="s">
        <v>55</v>
      </c>
      <c r="T73" s="41">
        <v>0</v>
      </c>
      <c r="U73" s="170" t="s">
        <v>86</v>
      </c>
    </row>
    <row r="74" spans="1:22" ht="20.149999999999999" customHeight="1" outlineLevel="1" thickBot="1" x14ac:dyDescent="0.25">
      <c r="A74" s="112"/>
      <c r="B74" s="161"/>
      <c r="C74" s="162"/>
      <c r="D74" s="173" t="s">
        <v>33</v>
      </c>
      <c r="E74" s="195" t="s">
        <v>57</v>
      </c>
      <c r="F74" s="180" t="s">
        <v>67</v>
      </c>
      <c r="G74" s="74">
        <f>ROUNDDOWN(SUM(G69:G72)*T74%,2)</f>
        <v>0</v>
      </c>
      <c r="H74" s="75">
        <f>ROUNDDOWN(SUM(H69:H72)*T74%,2)</f>
        <v>0</v>
      </c>
      <c r="I74" s="75">
        <f>ROUNDDOWN(SUM(I69:I72)*T74%,2)</f>
        <v>0</v>
      </c>
      <c r="J74" s="75">
        <f>ROUNDDOWN(SUM(J69:J72)*T74%,2)</f>
        <v>0</v>
      </c>
      <c r="K74" s="76">
        <f>ROUNDDOWN(SUM(K69:K72)*T74%,2)</f>
        <v>0</v>
      </c>
      <c r="L74" s="90">
        <f>ROUNDDOWN(SUM(L69:L72)*T74%,2)</f>
        <v>0</v>
      </c>
      <c r="M74" s="84">
        <f>ROUNDDOWN(SUM(M69:M72)*T74%,2)</f>
        <v>0</v>
      </c>
      <c r="N74" s="75">
        <f>ROUNDDOWN(SUM(N69:N72)*T74%,2)</f>
        <v>0</v>
      </c>
      <c r="O74" s="75">
        <f>ROUNDDOWN(SUM(O69:O72)*T74%,2)</f>
        <v>0</v>
      </c>
      <c r="P74" s="75">
        <f>ROUNDDOWN(SUM(P69:P72)*T74%,2)</f>
        <v>0</v>
      </c>
      <c r="Q74" s="75">
        <f>ROUNDDOWN(SUM(Q69:Q72)*T74%,2)</f>
        <v>0</v>
      </c>
      <c r="R74" s="76">
        <f>ROUNDDOWN(SUM(R69:R72)*T74%,2)</f>
        <v>0</v>
      </c>
      <c r="S74" s="192" t="s">
        <v>56</v>
      </c>
      <c r="T74" s="42">
        <v>0</v>
      </c>
      <c r="U74" s="171" t="s">
        <v>96</v>
      </c>
    </row>
    <row r="75" spans="1:22" ht="20.149999999999999" customHeight="1" x14ac:dyDescent="0.2">
      <c r="A75" s="108" t="s">
        <v>22</v>
      </c>
      <c r="B75" s="109" t="s">
        <v>25</v>
      </c>
      <c r="C75" s="109" t="s">
        <v>61</v>
      </c>
      <c r="D75" s="21"/>
      <c r="E75" s="196" t="s">
        <v>71</v>
      </c>
      <c r="F75" s="181" t="s">
        <v>89</v>
      </c>
      <c r="G75" s="77">
        <f>ROUNDDOWN(G68+SUM(G69:G72)-SUM(G73:G74),0)</f>
        <v>0</v>
      </c>
      <c r="H75" s="78">
        <f t="shared" ref="H75:R75" si="11">ROUNDDOWN(H68+SUM(H69:H72)-SUM(H73:H74),0)</f>
        <v>0</v>
      </c>
      <c r="I75" s="78">
        <f t="shared" si="11"/>
        <v>0</v>
      </c>
      <c r="J75" s="78">
        <f t="shared" si="11"/>
        <v>0</v>
      </c>
      <c r="K75" s="79">
        <f t="shared" si="11"/>
        <v>0</v>
      </c>
      <c r="L75" s="91">
        <f t="shared" si="11"/>
        <v>0</v>
      </c>
      <c r="M75" s="77">
        <f t="shared" si="11"/>
        <v>0</v>
      </c>
      <c r="N75" s="78">
        <f t="shared" si="11"/>
        <v>0</v>
      </c>
      <c r="O75" s="78">
        <f t="shared" si="11"/>
        <v>0</v>
      </c>
      <c r="P75" s="78">
        <f t="shared" si="11"/>
        <v>0</v>
      </c>
      <c r="Q75" s="78">
        <f t="shared" si="11"/>
        <v>0</v>
      </c>
      <c r="R75" s="91">
        <f t="shared" si="11"/>
        <v>0</v>
      </c>
      <c r="S75" s="193" t="s">
        <v>66</v>
      </c>
      <c r="T75" s="43"/>
      <c r="U75" s="44"/>
    </row>
    <row r="76" spans="1:22" ht="20.149999999999999" customHeight="1" x14ac:dyDescent="0.2">
      <c r="A76" s="112"/>
      <c r="B76" s="113"/>
      <c r="C76" s="113"/>
      <c r="D76" s="28"/>
      <c r="E76" s="197" t="s">
        <v>99</v>
      </c>
      <c r="F76" s="29"/>
      <c r="G76" s="45"/>
      <c r="H76" s="46"/>
      <c r="I76" s="46"/>
      <c r="J76" s="46"/>
      <c r="K76" s="198" t="s">
        <v>153</v>
      </c>
      <c r="L76" s="92">
        <f>SUM(G75:L75)</f>
        <v>0</v>
      </c>
      <c r="M76" s="45"/>
      <c r="N76" s="46"/>
      <c r="O76" s="46"/>
      <c r="P76" s="46"/>
      <c r="Q76" s="198" t="s">
        <v>154</v>
      </c>
      <c r="R76" s="92">
        <f>SUM(M75:R75)</f>
        <v>0</v>
      </c>
      <c r="S76" s="30"/>
      <c r="T76" s="31"/>
      <c r="U76" s="32"/>
    </row>
    <row r="77" spans="1:22" ht="20.149999999999999" customHeight="1" x14ac:dyDescent="0.2">
      <c r="A77" s="165" t="s">
        <v>27</v>
      </c>
      <c r="B77" s="151" t="s">
        <v>63</v>
      </c>
      <c r="C77" s="151" t="s">
        <v>61</v>
      </c>
      <c r="D77" s="16"/>
      <c r="E77" s="16"/>
      <c r="F77" s="199" t="s">
        <v>100</v>
      </c>
      <c r="G77" s="47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93">
        <f>SUM(L76,R76)</f>
        <v>0</v>
      </c>
      <c r="S77" s="49"/>
      <c r="T77" s="19"/>
      <c r="U77" s="20"/>
    </row>
    <row r="78" spans="1:22" ht="10" customHeight="1" x14ac:dyDescent="0.2">
      <c r="D78" s="7"/>
      <c r="E78" s="7"/>
      <c r="F78" s="50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2"/>
      <c r="S78" s="53"/>
      <c r="T78" s="54"/>
      <c r="U78" s="54"/>
    </row>
    <row r="79" spans="1:22" ht="20.149999999999999" customHeight="1" x14ac:dyDescent="0.2">
      <c r="A79" s="104">
        <v>4</v>
      </c>
      <c r="B79" s="105" t="s">
        <v>105</v>
      </c>
      <c r="C79" s="15"/>
    </row>
    <row r="80" spans="1:22" ht="20.149999999999999" customHeight="1" x14ac:dyDescent="0.2">
      <c r="A80" s="7"/>
      <c r="B80" s="103" t="s">
        <v>182</v>
      </c>
      <c r="N80" s="101" t="s">
        <v>35</v>
      </c>
      <c r="O80" s="106">
        <v>66</v>
      </c>
      <c r="P80" s="103" t="s">
        <v>34</v>
      </c>
      <c r="Q80" s="101" t="s">
        <v>36</v>
      </c>
      <c r="R80" s="107">
        <v>500</v>
      </c>
      <c r="S80" s="103" t="s">
        <v>69</v>
      </c>
    </row>
    <row r="81" spans="1:22" ht="20.149999999999999" customHeight="1" x14ac:dyDescent="0.2">
      <c r="A81" s="108" t="s">
        <v>23</v>
      </c>
      <c r="B81" s="109"/>
      <c r="C81" s="109"/>
      <c r="D81" s="109"/>
      <c r="E81" s="110"/>
      <c r="F81" s="111" t="s">
        <v>64</v>
      </c>
      <c r="G81" s="122" t="s">
        <v>98</v>
      </c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4"/>
      <c r="S81" s="116" t="s">
        <v>70</v>
      </c>
      <c r="T81" s="117"/>
      <c r="U81" s="118"/>
    </row>
    <row r="82" spans="1:22" ht="20.149999999999999" customHeight="1" x14ac:dyDescent="0.2">
      <c r="A82" s="112"/>
      <c r="B82" s="113"/>
      <c r="C82" s="113"/>
      <c r="D82" s="113"/>
      <c r="E82" s="114"/>
      <c r="F82" s="115"/>
      <c r="G82" s="125" t="s">
        <v>11</v>
      </c>
      <c r="H82" s="126" t="s">
        <v>12</v>
      </c>
      <c r="I82" s="126" t="s">
        <v>3</v>
      </c>
      <c r="J82" s="126" t="s">
        <v>4</v>
      </c>
      <c r="K82" s="127" t="s">
        <v>5</v>
      </c>
      <c r="L82" s="128" t="s">
        <v>6</v>
      </c>
      <c r="M82" s="125" t="s">
        <v>7</v>
      </c>
      <c r="N82" s="126" t="s">
        <v>8</v>
      </c>
      <c r="O82" s="126" t="s">
        <v>9</v>
      </c>
      <c r="P82" s="126" t="s">
        <v>13</v>
      </c>
      <c r="Q82" s="126" t="s">
        <v>14</v>
      </c>
      <c r="R82" s="128" t="s">
        <v>10</v>
      </c>
      <c r="S82" s="119"/>
      <c r="T82" s="120"/>
      <c r="U82" s="121"/>
    </row>
    <row r="83" spans="1:22" ht="20.149999999999999" customHeight="1" outlineLevel="1" x14ac:dyDescent="0.2">
      <c r="A83" s="150" t="s">
        <v>16</v>
      </c>
      <c r="B83" s="151" t="s">
        <v>24</v>
      </c>
      <c r="C83" s="151" t="s">
        <v>58</v>
      </c>
      <c r="D83" s="17"/>
      <c r="E83" s="17"/>
      <c r="F83" s="18"/>
      <c r="G83" s="129">
        <v>66</v>
      </c>
      <c r="H83" s="130">
        <v>66</v>
      </c>
      <c r="I83" s="130">
        <v>66</v>
      </c>
      <c r="J83" s="130">
        <v>66</v>
      </c>
      <c r="K83" s="131">
        <v>66</v>
      </c>
      <c r="L83" s="132">
        <v>66</v>
      </c>
      <c r="M83" s="133">
        <v>66</v>
      </c>
      <c r="N83" s="130">
        <v>66</v>
      </c>
      <c r="O83" s="130">
        <v>66</v>
      </c>
      <c r="P83" s="130">
        <v>66</v>
      </c>
      <c r="Q83" s="130">
        <v>66</v>
      </c>
      <c r="R83" s="132">
        <v>66</v>
      </c>
      <c r="S83" s="182" t="s">
        <v>65</v>
      </c>
      <c r="T83" s="19"/>
      <c r="U83" s="20"/>
    </row>
    <row r="84" spans="1:22" ht="20.149999999999999" customHeight="1" outlineLevel="1" x14ac:dyDescent="0.2">
      <c r="A84" s="200" t="s">
        <v>17</v>
      </c>
      <c r="B84" s="201" t="s">
        <v>2</v>
      </c>
      <c r="C84" s="153" t="s">
        <v>59</v>
      </c>
      <c r="D84" s="154" t="s">
        <v>28</v>
      </c>
      <c r="E84" s="155" t="s">
        <v>39</v>
      </c>
      <c r="F84" s="22"/>
      <c r="G84" s="134">
        <v>0</v>
      </c>
      <c r="H84" s="135">
        <v>0</v>
      </c>
      <c r="I84" s="135">
        <v>0</v>
      </c>
      <c r="J84" s="135">
        <v>3100</v>
      </c>
      <c r="K84" s="136">
        <v>3400</v>
      </c>
      <c r="L84" s="137">
        <v>2700</v>
      </c>
      <c r="M84" s="134">
        <v>0</v>
      </c>
      <c r="N84" s="135">
        <v>0</v>
      </c>
      <c r="O84" s="135">
        <v>0</v>
      </c>
      <c r="P84" s="135">
        <v>0</v>
      </c>
      <c r="Q84" s="135">
        <v>0</v>
      </c>
      <c r="R84" s="137">
        <v>0</v>
      </c>
      <c r="S84" s="183" t="s">
        <v>65</v>
      </c>
      <c r="T84" s="23"/>
      <c r="U84" s="24"/>
    </row>
    <row r="85" spans="1:22" ht="20.149999999999999" customHeight="1" outlineLevel="1" x14ac:dyDescent="0.2">
      <c r="A85" s="202"/>
      <c r="B85" s="203"/>
      <c r="C85" s="158"/>
      <c r="D85" s="159" t="s">
        <v>29</v>
      </c>
      <c r="E85" s="160" t="s">
        <v>0</v>
      </c>
      <c r="F85" s="25"/>
      <c r="G85" s="138">
        <v>0</v>
      </c>
      <c r="H85" s="139">
        <v>0</v>
      </c>
      <c r="I85" s="139">
        <v>0</v>
      </c>
      <c r="J85" s="139">
        <v>11100</v>
      </c>
      <c r="K85" s="140">
        <v>12300</v>
      </c>
      <c r="L85" s="141">
        <v>9600</v>
      </c>
      <c r="M85" s="138">
        <v>0</v>
      </c>
      <c r="N85" s="139">
        <v>0</v>
      </c>
      <c r="O85" s="139">
        <v>0</v>
      </c>
      <c r="P85" s="139">
        <v>0</v>
      </c>
      <c r="Q85" s="139">
        <v>0</v>
      </c>
      <c r="R85" s="141">
        <v>0</v>
      </c>
      <c r="S85" s="184" t="s">
        <v>65</v>
      </c>
      <c r="T85" s="26"/>
      <c r="U85" s="27"/>
    </row>
    <row r="86" spans="1:22" ht="20.149999999999999" customHeight="1" outlineLevel="1" x14ac:dyDescent="0.2">
      <c r="A86" s="202"/>
      <c r="B86" s="203"/>
      <c r="C86" s="158"/>
      <c r="D86" s="159" t="s">
        <v>30</v>
      </c>
      <c r="E86" s="160" t="s">
        <v>15</v>
      </c>
      <c r="F86" s="25"/>
      <c r="G86" s="138">
        <v>12400</v>
      </c>
      <c r="H86" s="139">
        <v>11000</v>
      </c>
      <c r="I86" s="139">
        <v>13000</v>
      </c>
      <c r="J86" s="139">
        <v>0</v>
      </c>
      <c r="K86" s="140">
        <v>0</v>
      </c>
      <c r="L86" s="141">
        <v>0</v>
      </c>
      <c r="M86" s="138">
        <v>13700</v>
      </c>
      <c r="N86" s="139">
        <v>13000</v>
      </c>
      <c r="O86" s="139">
        <v>13500</v>
      </c>
      <c r="P86" s="139">
        <v>12600</v>
      </c>
      <c r="Q86" s="139">
        <v>12700</v>
      </c>
      <c r="R86" s="141">
        <v>14400</v>
      </c>
      <c r="S86" s="184" t="s">
        <v>65</v>
      </c>
      <c r="T86" s="26"/>
      <c r="U86" s="27"/>
    </row>
    <row r="87" spans="1:22" ht="20.149999999999999" customHeight="1" outlineLevel="1" x14ac:dyDescent="0.2">
      <c r="A87" s="204"/>
      <c r="B87" s="205"/>
      <c r="C87" s="162"/>
      <c r="D87" s="163" t="s">
        <v>31</v>
      </c>
      <c r="E87" s="164" t="s">
        <v>1</v>
      </c>
      <c r="F87" s="29"/>
      <c r="G87" s="142">
        <v>13600</v>
      </c>
      <c r="H87" s="143">
        <v>15400</v>
      </c>
      <c r="I87" s="143">
        <v>12800</v>
      </c>
      <c r="J87" s="143">
        <v>13600</v>
      </c>
      <c r="K87" s="144">
        <v>15000</v>
      </c>
      <c r="L87" s="145">
        <v>13700</v>
      </c>
      <c r="M87" s="142">
        <v>13100</v>
      </c>
      <c r="N87" s="143">
        <v>13700</v>
      </c>
      <c r="O87" s="143">
        <v>15400</v>
      </c>
      <c r="P87" s="143">
        <v>16800</v>
      </c>
      <c r="Q87" s="143">
        <v>13800</v>
      </c>
      <c r="R87" s="145">
        <v>14800</v>
      </c>
      <c r="S87" s="185" t="s">
        <v>65</v>
      </c>
      <c r="T87" s="31"/>
      <c r="U87" s="32"/>
    </row>
    <row r="88" spans="1:22" ht="20.149999999999999" customHeight="1" outlineLevel="1" thickBot="1" x14ac:dyDescent="0.25">
      <c r="A88" s="165" t="s">
        <v>18</v>
      </c>
      <c r="B88" s="151" t="s">
        <v>87</v>
      </c>
      <c r="C88" s="16"/>
      <c r="D88" s="17"/>
      <c r="E88" s="16"/>
      <c r="F88" s="174" t="s">
        <v>88</v>
      </c>
      <c r="G88" s="146">
        <v>0.90000000000000013</v>
      </c>
      <c r="H88" s="147">
        <v>0.90000000000000013</v>
      </c>
      <c r="I88" s="147">
        <v>0.90000000000000013</v>
      </c>
      <c r="J88" s="147">
        <v>0.90000000000000013</v>
      </c>
      <c r="K88" s="148">
        <v>0.90000000000000013</v>
      </c>
      <c r="L88" s="149">
        <v>0.91000000000000014</v>
      </c>
      <c r="M88" s="146">
        <v>0.90000000000000013</v>
      </c>
      <c r="N88" s="147">
        <v>0.89000000000000012</v>
      </c>
      <c r="O88" s="147">
        <v>0.89000000000000012</v>
      </c>
      <c r="P88" s="147">
        <v>0.89000000000000012</v>
      </c>
      <c r="Q88" s="147">
        <v>0.89000000000000012</v>
      </c>
      <c r="R88" s="149">
        <v>0.89000000000000012</v>
      </c>
      <c r="S88" s="186" t="s">
        <v>65</v>
      </c>
      <c r="T88" s="33"/>
      <c r="U88" s="34"/>
    </row>
    <row r="89" spans="1:22" ht="20.149999999999999" customHeight="1" outlineLevel="1" x14ac:dyDescent="0.2">
      <c r="A89" s="165" t="s">
        <v>19</v>
      </c>
      <c r="B89" s="151" t="s">
        <v>60</v>
      </c>
      <c r="C89" s="151" t="s">
        <v>61</v>
      </c>
      <c r="D89" s="35"/>
      <c r="E89" s="17"/>
      <c r="F89" s="175" t="s">
        <v>50</v>
      </c>
      <c r="G89" s="59">
        <f>G83*$T89*G88</f>
        <v>0</v>
      </c>
      <c r="H89" s="60">
        <f t="shared" ref="H89:R89" si="12">H83*$T89*H88</f>
        <v>0</v>
      </c>
      <c r="I89" s="60">
        <f t="shared" si="12"/>
        <v>0</v>
      </c>
      <c r="J89" s="60">
        <f t="shared" si="12"/>
        <v>0</v>
      </c>
      <c r="K89" s="61">
        <f t="shared" si="12"/>
        <v>0</v>
      </c>
      <c r="L89" s="85">
        <f t="shared" si="12"/>
        <v>0</v>
      </c>
      <c r="M89" s="59">
        <f t="shared" si="12"/>
        <v>0</v>
      </c>
      <c r="N89" s="60">
        <f t="shared" si="12"/>
        <v>0</v>
      </c>
      <c r="O89" s="60">
        <f t="shared" si="12"/>
        <v>0</v>
      </c>
      <c r="P89" s="60">
        <f t="shared" si="12"/>
        <v>0</v>
      </c>
      <c r="Q89" s="60">
        <f t="shared" si="12"/>
        <v>0</v>
      </c>
      <c r="R89" s="61">
        <f t="shared" si="12"/>
        <v>0</v>
      </c>
      <c r="S89" s="187" t="s">
        <v>45</v>
      </c>
      <c r="T89" s="36">
        <v>0</v>
      </c>
      <c r="U89" s="166" t="s">
        <v>97</v>
      </c>
      <c r="V89" s="37"/>
    </row>
    <row r="90" spans="1:22" ht="20.149999999999999" customHeight="1" outlineLevel="1" x14ac:dyDescent="0.2">
      <c r="A90" s="108" t="s">
        <v>20</v>
      </c>
      <c r="B90" s="152" t="s">
        <v>26</v>
      </c>
      <c r="C90" s="153" t="s">
        <v>61</v>
      </c>
      <c r="D90" s="154" t="s">
        <v>41</v>
      </c>
      <c r="E90" s="155" t="s">
        <v>39</v>
      </c>
      <c r="F90" s="176" t="s">
        <v>47</v>
      </c>
      <c r="G90" s="62">
        <f>G84*$T90</f>
        <v>0</v>
      </c>
      <c r="H90" s="63">
        <f t="shared" ref="H90:R90" si="13">H84*$T90</f>
        <v>0</v>
      </c>
      <c r="I90" s="63">
        <f t="shared" si="13"/>
        <v>0</v>
      </c>
      <c r="J90" s="63">
        <f t="shared" si="13"/>
        <v>0</v>
      </c>
      <c r="K90" s="64">
        <f t="shared" si="13"/>
        <v>0</v>
      </c>
      <c r="L90" s="86">
        <f t="shared" si="13"/>
        <v>0</v>
      </c>
      <c r="M90" s="80">
        <f t="shared" si="13"/>
        <v>0</v>
      </c>
      <c r="N90" s="63">
        <f t="shared" si="13"/>
        <v>0</v>
      </c>
      <c r="O90" s="63">
        <f t="shared" si="13"/>
        <v>0</v>
      </c>
      <c r="P90" s="63">
        <f t="shared" si="13"/>
        <v>0</v>
      </c>
      <c r="Q90" s="63">
        <f t="shared" si="13"/>
        <v>0</v>
      </c>
      <c r="R90" s="64">
        <f t="shared" si="13"/>
        <v>0</v>
      </c>
      <c r="S90" s="188" t="s">
        <v>51</v>
      </c>
      <c r="T90" s="38">
        <v>0</v>
      </c>
      <c r="U90" s="167" t="s">
        <v>95</v>
      </c>
    </row>
    <row r="91" spans="1:22" ht="20.149999999999999" customHeight="1" outlineLevel="1" x14ac:dyDescent="0.2">
      <c r="A91" s="156"/>
      <c r="B91" s="157"/>
      <c r="C91" s="158"/>
      <c r="D91" s="159" t="s">
        <v>42</v>
      </c>
      <c r="E91" s="160" t="s">
        <v>0</v>
      </c>
      <c r="F91" s="177" t="s">
        <v>48</v>
      </c>
      <c r="G91" s="65">
        <f t="shared" ref="G91:R93" si="14">G85*$T91</f>
        <v>0</v>
      </c>
      <c r="H91" s="66">
        <f t="shared" si="14"/>
        <v>0</v>
      </c>
      <c r="I91" s="66">
        <f t="shared" si="14"/>
        <v>0</v>
      </c>
      <c r="J91" s="66">
        <f t="shared" si="14"/>
        <v>0</v>
      </c>
      <c r="K91" s="67">
        <f t="shared" si="14"/>
        <v>0</v>
      </c>
      <c r="L91" s="87">
        <f t="shared" si="14"/>
        <v>0</v>
      </c>
      <c r="M91" s="81">
        <f t="shared" si="14"/>
        <v>0</v>
      </c>
      <c r="N91" s="66">
        <f t="shared" si="14"/>
        <v>0</v>
      </c>
      <c r="O91" s="66">
        <f t="shared" si="14"/>
        <v>0</v>
      </c>
      <c r="P91" s="66">
        <f t="shared" si="14"/>
        <v>0</v>
      </c>
      <c r="Q91" s="66">
        <f t="shared" si="14"/>
        <v>0</v>
      </c>
      <c r="R91" s="67">
        <f t="shared" si="14"/>
        <v>0</v>
      </c>
      <c r="S91" s="189" t="s">
        <v>52</v>
      </c>
      <c r="T91" s="39">
        <v>0</v>
      </c>
      <c r="U91" s="168" t="s">
        <v>95</v>
      </c>
    </row>
    <row r="92" spans="1:22" ht="20.149999999999999" customHeight="1" outlineLevel="1" x14ac:dyDescent="0.2">
      <c r="A92" s="156"/>
      <c r="B92" s="157"/>
      <c r="C92" s="158"/>
      <c r="D92" s="159" t="s">
        <v>43</v>
      </c>
      <c r="E92" s="160" t="s">
        <v>15</v>
      </c>
      <c r="F92" s="177" t="s">
        <v>49</v>
      </c>
      <c r="G92" s="65">
        <f t="shared" si="14"/>
        <v>0</v>
      </c>
      <c r="H92" s="66">
        <f t="shared" si="14"/>
        <v>0</v>
      </c>
      <c r="I92" s="66">
        <f t="shared" si="14"/>
        <v>0</v>
      </c>
      <c r="J92" s="66">
        <f t="shared" si="14"/>
        <v>0</v>
      </c>
      <c r="K92" s="67">
        <f t="shared" si="14"/>
        <v>0</v>
      </c>
      <c r="L92" s="87">
        <f t="shared" si="14"/>
        <v>0</v>
      </c>
      <c r="M92" s="81">
        <f t="shared" si="14"/>
        <v>0</v>
      </c>
      <c r="N92" s="66">
        <f t="shared" si="14"/>
        <v>0</v>
      </c>
      <c r="O92" s="66">
        <f t="shared" si="14"/>
        <v>0</v>
      </c>
      <c r="P92" s="66">
        <f t="shared" si="14"/>
        <v>0</v>
      </c>
      <c r="Q92" s="66">
        <f t="shared" si="14"/>
        <v>0</v>
      </c>
      <c r="R92" s="67">
        <f t="shared" si="14"/>
        <v>0</v>
      </c>
      <c r="S92" s="189" t="s">
        <v>53</v>
      </c>
      <c r="T92" s="39">
        <v>0</v>
      </c>
      <c r="U92" s="168" t="s">
        <v>95</v>
      </c>
    </row>
    <row r="93" spans="1:22" ht="20.149999999999999" customHeight="1" outlineLevel="1" thickBot="1" x14ac:dyDescent="0.25">
      <c r="A93" s="112"/>
      <c r="B93" s="161"/>
      <c r="C93" s="162"/>
      <c r="D93" s="163" t="s">
        <v>44</v>
      </c>
      <c r="E93" s="164" t="s">
        <v>1</v>
      </c>
      <c r="F93" s="178" t="s">
        <v>46</v>
      </c>
      <c r="G93" s="68">
        <f t="shared" si="14"/>
        <v>0</v>
      </c>
      <c r="H93" s="69">
        <f t="shared" si="14"/>
        <v>0</v>
      </c>
      <c r="I93" s="69">
        <f t="shared" si="14"/>
        <v>0</v>
      </c>
      <c r="J93" s="69">
        <f t="shared" si="14"/>
        <v>0</v>
      </c>
      <c r="K93" s="70">
        <f t="shared" si="14"/>
        <v>0</v>
      </c>
      <c r="L93" s="88">
        <f t="shared" si="14"/>
        <v>0</v>
      </c>
      <c r="M93" s="82">
        <f t="shared" si="14"/>
        <v>0</v>
      </c>
      <c r="N93" s="69">
        <f t="shared" si="14"/>
        <v>0</v>
      </c>
      <c r="O93" s="69">
        <f t="shared" si="14"/>
        <v>0</v>
      </c>
      <c r="P93" s="69">
        <f t="shared" si="14"/>
        <v>0</v>
      </c>
      <c r="Q93" s="69">
        <f t="shared" si="14"/>
        <v>0</v>
      </c>
      <c r="R93" s="70">
        <f t="shared" si="14"/>
        <v>0</v>
      </c>
      <c r="S93" s="190" t="s">
        <v>54</v>
      </c>
      <c r="T93" s="40">
        <v>0</v>
      </c>
      <c r="U93" s="169" t="s">
        <v>95</v>
      </c>
    </row>
    <row r="94" spans="1:22" ht="20.149999999999999" customHeight="1" outlineLevel="1" x14ac:dyDescent="0.2">
      <c r="A94" s="108" t="s">
        <v>21</v>
      </c>
      <c r="B94" s="152" t="s">
        <v>62</v>
      </c>
      <c r="C94" s="153" t="s">
        <v>61</v>
      </c>
      <c r="D94" s="172" t="s">
        <v>32</v>
      </c>
      <c r="E94" s="194" t="s">
        <v>40</v>
      </c>
      <c r="F94" s="179" t="s">
        <v>68</v>
      </c>
      <c r="G94" s="71">
        <f>ROUNDDOWN(G83*T94,2)</f>
        <v>0</v>
      </c>
      <c r="H94" s="72">
        <f>ROUNDDOWN(H83*T94,2)</f>
        <v>0</v>
      </c>
      <c r="I94" s="72">
        <f>ROUNDDOWN(I83*T94,2)</f>
        <v>0</v>
      </c>
      <c r="J94" s="72">
        <f>ROUNDDOWN(J83*T94,2)</f>
        <v>0</v>
      </c>
      <c r="K94" s="73">
        <f>ROUNDDOWN(K83*T94,2)</f>
        <v>0</v>
      </c>
      <c r="L94" s="89">
        <f>ROUNDDOWN(L83*T94,2)</f>
        <v>0</v>
      </c>
      <c r="M94" s="83">
        <f>ROUNDDOWN(M83*T94,2)</f>
        <v>0</v>
      </c>
      <c r="N94" s="72">
        <f>ROUNDDOWN(N83*T94,2)</f>
        <v>0</v>
      </c>
      <c r="O94" s="72">
        <f>ROUNDDOWN(O83*T94,2)</f>
        <v>0</v>
      </c>
      <c r="P94" s="72">
        <f>ROUNDDOWN(P83*T94,2)</f>
        <v>0</v>
      </c>
      <c r="Q94" s="72">
        <f>ROUNDDOWN(Q83*T94,2)</f>
        <v>0</v>
      </c>
      <c r="R94" s="73">
        <f>ROUNDDOWN(R83*T94,2)</f>
        <v>0</v>
      </c>
      <c r="S94" s="191" t="s">
        <v>55</v>
      </c>
      <c r="T94" s="41">
        <v>0</v>
      </c>
      <c r="U94" s="170" t="s">
        <v>86</v>
      </c>
    </row>
    <row r="95" spans="1:22" ht="20.149999999999999" customHeight="1" outlineLevel="1" thickBot="1" x14ac:dyDescent="0.25">
      <c r="A95" s="112"/>
      <c r="B95" s="161"/>
      <c r="C95" s="162"/>
      <c r="D95" s="173" t="s">
        <v>33</v>
      </c>
      <c r="E95" s="195" t="s">
        <v>57</v>
      </c>
      <c r="F95" s="180" t="s">
        <v>67</v>
      </c>
      <c r="G95" s="74">
        <f>ROUNDDOWN(SUM(G90:G93)*T95%,2)</f>
        <v>0</v>
      </c>
      <c r="H95" s="75">
        <f>ROUNDDOWN(SUM(H90:H93)*T95%,2)</f>
        <v>0</v>
      </c>
      <c r="I95" s="75">
        <f>ROUNDDOWN(SUM(I90:I93)*T95%,2)</f>
        <v>0</v>
      </c>
      <c r="J95" s="75">
        <f>ROUNDDOWN(SUM(J90:J93)*T95%,2)</f>
        <v>0</v>
      </c>
      <c r="K95" s="76">
        <f>ROUNDDOWN(SUM(K90:K93)*T95%,2)</f>
        <v>0</v>
      </c>
      <c r="L95" s="90">
        <f>ROUNDDOWN(SUM(L90:L93)*T95%,2)</f>
        <v>0</v>
      </c>
      <c r="M95" s="84">
        <f>ROUNDDOWN(SUM(M90:M93)*T95%,2)</f>
        <v>0</v>
      </c>
      <c r="N95" s="75">
        <f>ROUNDDOWN(SUM(N90:N93)*T95%,2)</f>
        <v>0</v>
      </c>
      <c r="O95" s="75">
        <f>ROUNDDOWN(SUM(O90:O93)*T95%,2)</f>
        <v>0</v>
      </c>
      <c r="P95" s="75">
        <f>ROUNDDOWN(SUM(P90:P93)*T95%,2)</f>
        <v>0</v>
      </c>
      <c r="Q95" s="75">
        <f>ROUNDDOWN(SUM(Q90:Q93)*T95%,2)</f>
        <v>0</v>
      </c>
      <c r="R95" s="76">
        <f>ROUNDDOWN(SUM(R90:R93)*T95%,2)</f>
        <v>0</v>
      </c>
      <c r="S95" s="192" t="s">
        <v>56</v>
      </c>
      <c r="T95" s="42">
        <v>0</v>
      </c>
      <c r="U95" s="171" t="s">
        <v>96</v>
      </c>
    </row>
    <row r="96" spans="1:22" ht="20.149999999999999" customHeight="1" x14ac:dyDescent="0.2">
      <c r="A96" s="108" t="s">
        <v>22</v>
      </c>
      <c r="B96" s="109" t="s">
        <v>25</v>
      </c>
      <c r="C96" s="109" t="s">
        <v>61</v>
      </c>
      <c r="D96" s="21"/>
      <c r="E96" s="196" t="s">
        <v>71</v>
      </c>
      <c r="F96" s="181" t="s">
        <v>89</v>
      </c>
      <c r="G96" s="77">
        <f>ROUNDDOWN(G89+SUM(G90:G93)-SUM(G94:G95),0)</f>
        <v>0</v>
      </c>
      <c r="H96" s="78">
        <f t="shared" ref="H96:R96" si="15">ROUNDDOWN(H89+SUM(H90:H93)-SUM(H94:H95),0)</f>
        <v>0</v>
      </c>
      <c r="I96" s="78">
        <f t="shared" si="15"/>
        <v>0</v>
      </c>
      <c r="J96" s="78">
        <f t="shared" si="15"/>
        <v>0</v>
      </c>
      <c r="K96" s="79">
        <f t="shared" si="15"/>
        <v>0</v>
      </c>
      <c r="L96" s="91">
        <f t="shared" si="15"/>
        <v>0</v>
      </c>
      <c r="M96" s="77">
        <f t="shared" si="15"/>
        <v>0</v>
      </c>
      <c r="N96" s="78">
        <f t="shared" si="15"/>
        <v>0</v>
      </c>
      <c r="O96" s="78">
        <f t="shared" si="15"/>
        <v>0</v>
      </c>
      <c r="P96" s="78">
        <f t="shared" si="15"/>
        <v>0</v>
      </c>
      <c r="Q96" s="78">
        <f t="shared" si="15"/>
        <v>0</v>
      </c>
      <c r="R96" s="91">
        <f t="shared" si="15"/>
        <v>0</v>
      </c>
      <c r="S96" s="193" t="s">
        <v>66</v>
      </c>
      <c r="T96" s="43"/>
      <c r="U96" s="44"/>
    </row>
    <row r="97" spans="1:22" ht="20.149999999999999" customHeight="1" x14ac:dyDescent="0.2">
      <c r="A97" s="112"/>
      <c r="B97" s="113"/>
      <c r="C97" s="113"/>
      <c r="D97" s="28"/>
      <c r="E97" s="197" t="s">
        <v>99</v>
      </c>
      <c r="F97" s="29"/>
      <c r="G97" s="45"/>
      <c r="H97" s="46"/>
      <c r="I97" s="46"/>
      <c r="J97" s="46"/>
      <c r="K97" s="198" t="s">
        <v>153</v>
      </c>
      <c r="L97" s="92">
        <f>SUM(G96:L96)</f>
        <v>0</v>
      </c>
      <c r="M97" s="45"/>
      <c r="N97" s="46"/>
      <c r="O97" s="46"/>
      <c r="P97" s="46"/>
      <c r="Q97" s="198" t="s">
        <v>154</v>
      </c>
      <c r="R97" s="92">
        <f>SUM(M96:R96)</f>
        <v>0</v>
      </c>
      <c r="S97" s="30"/>
      <c r="T97" s="31"/>
      <c r="U97" s="32"/>
    </row>
    <row r="98" spans="1:22" ht="20.149999999999999" customHeight="1" x14ac:dyDescent="0.2">
      <c r="A98" s="165" t="s">
        <v>27</v>
      </c>
      <c r="B98" s="151" t="s">
        <v>63</v>
      </c>
      <c r="C98" s="151" t="s">
        <v>61</v>
      </c>
      <c r="D98" s="16"/>
      <c r="E98" s="16"/>
      <c r="F98" s="199" t="s">
        <v>100</v>
      </c>
      <c r="G98" s="47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93">
        <f>SUM(L97,R97)</f>
        <v>0</v>
      </c>
      <c r="S98" s="49"/>
      <c r="T98" s="19"/>
      <c r="U98" s="20"/>
    </row>
    <row r="99" spans="1:22" ht="10" customHeight="1" x14ac:dyDescent="0.2">
      <c r="A99" s="14"/>
      <c r="B99" s="14"/>
      <c r="C99" s="14"/>
      <c r="D99" s="14"/>
      <c r="E99" s="14"/>
      <c r="F99" s="14"/>
      <c r="G99" s="9"/>
      <c r="L99" s="9"/>
    </row>
    <row r="100" spans="1:22" ht="20.149999999999999" customHeight="1" x14ac:dyDescent="0.2">
      <c r="A100" s="104">
        <v>5</v>
      </c>
      <c r="B100" s="105" t="s">
        <v>106</v>
      </c>
      <c r="C100" s="15"/>
    </row>
    <row r="101" spans="1:22" ht="20.149999999999999" customHeight="1" x14ac:dyDescent="0.2">
      <c r="A101" s="7"/>
      <c r="B101" s="103" t="s">
        <v>183</v>
      </c>
      <c r="N101" s="101" t="s">
        <v>35</v>
      </c>
      <c r="O101" s="106">
        <v>99</v>
      </c>
      <c r="P101" s="103" t="s">
        <v>34</v>
      </c>
      <c r="Q101" s="101" t="s">
        <v>36</v>
      </c>
      <c r="R101" s="107">
        <v>200</v>
      </c>
      <c r="S101" s="103" t="s">
        <v>69</v>
      </c>
    </row>
    <row r="102" spans="1:22" ht="20.149999999999999" customHeight="1" x14ac:dyDescent="0.2">
      <c r="A102" s="108" t="s">
        <v>23</v>
      </c>
      <c r="B102" s="109"/>
      <c r="C102" s="109"/>
      <c r="D102" s="109"/>
      <c r="E102" s="110"/>
      <c r="F102" s="111" t="s">
        <v>64</v>
      </c>
      <c r="G102" s="122" t="s">
        <v>98</v>
      </c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4"/>
      <c r="S102" s="116" t="s">
        <v>70</v>
      </c>
      <c r="T102" s="117"/>
      <c r="U102" s="118"/>
    </row>
    <row r="103" spans="1:22" ht="20.149999999999999" customHeight="1" x14ac:dyDescent="0.2">
      <c r="A103" s="112"/>
      <c r="B103" s="113"/>
      <c r="C103" s="113"/>
      <c r="D103" s="113"/>
      <c r="E103" s="114"/>
      <c r="F103" s="115"/>
      <c r="G103" s="125" t="s">
        <v>11</v>
      </c>
      <c r="H103" s="126" t="s">
        <v>12</v>
      </c>
      <c r="I103" s="126" t="s">
        <v>3</v>
      </c>
      <c r="J103" s="126" t="s">
        <v>4</v>
      </c>
      <c r="K103" s="127" t="s">
        <v>5</v>
      </c>
      <c r="L103" s="128" t="s">
        <v>6</v>
      </c>
      <c r="M103" s="125" t="s">
        <v>7</v>
      </c>
      <c r="N103" s="126" t="s">
        <v>8</v>
      </c>
      <c r="O103" s="126" t="s">
        <v>9</v>
      </c>
      <c r="P103" s="126" t="s">
        <v>13</v>
      </c>
      <c r="Q103" s="126" t="s">
        <v>14</v>
      </c>
      <c r="R103" s="128" t="s">
        <v>10</v>
      </c>
      <c r="S103" s="119"/>
      <c r="T103" s="120"/>
      <c r="U103" s="121"/>
    </row>
    <row r="104" spans="1:22" ht="20.149999999999999" customHeight="1" outlineLevel="1" x14ac:dyDescent="0.2">
      <c r="A104" s="150" t="s">
        <v>16</v>
      </c>
      <c r="B104" s="151" t="s">
        <v>24</v>
      </c>
      <c r="C104" s="151" t="s">
        <v>58</v>
      </c>
      <c r="D104" s="17"/>
      <c r="E104" s="17"/>
      <c r="F104" s="18"/>
      <c r="G104" s="129">
        <v>99</v>
      </c>
      <c r="H104" s="130">
        <v>99</v>
      </c>
      <c r="I104" s="130">
        <v>99</v>
      </c>
      <c r="J104" s="130">
        <v>99</v>
      </c>
      <c r="K104" s="131">
        <v>99</v>
      </c>
      <c r="L104" s="132">
        <v>99</v>
      </c>
      <c r="M104" s="133">
        <v>99</v>
      </c>
      <c r="N104" s="130">
        <v>99</v>
      </c>
      <c r="O104" s="130">
        <v>99</v>
      </c>
      <c r="P104" s="130">
        <v>99</v>
      </c>
      <c r="Q104" s="130">
        <v>99</v>
      </c>
      <c r="R104" s="132">
        <v>99</v>
      </c>
      <c r="S104" s="182" t="s">
        <v>65</v>
      </c>
      <c r="T104" s="19"/>
      <c r="U104" s="20"/>
    </row>
    <row r="105" spans="1:22" ht="20.149999999999999" customHeight="1" outlineLevel="1" x14ac:dyDescent="0.2">
      <c r="A105" s="200" t="s">
        <v>17</v>
      </c>
      <c r="B105" s="201" t="s">
        <v>2</v>
      </c>
      <c r="C105" s="153" t="s">
        <v>59</v>
      </c>
      <c r="D105" s="154" t="s">
        <v>28</v>
      </c>
      <c r="E105" s="155" t="s">
        <v>39</v>
      </c>
      <c r="F105" s="22"/>
      <c r="G105" s="134">
        <v>0</v>
      </c>
      <c r="H105" s="135">
        <v>0</v>
      </c>
      <c r="I105" s="135">
        <v>0</v>
      </c>
      <c r="J105" s="135">
        <v>0</v>
      </c>
      <c r="K105" s="136">
        <v>0</v>
      </c>
      <c r="L105" s="137">
        <v>0</v>
      </c>
      <c r="M105" s="134">
        <v>0</v>
      </c>
      <c r="N105" s="135">
        <v>0</v>
      </c>
      <c r="O105" s="135">
        <v>0</v>
      </c>
      <c r="P105" s="135">
        <v>0</v>
      </c>
      <c r="Q105" s="135">
        <v>0</v>
      </c>
      <c r="R105" s="137">
        <v>0</v>
      </c>
      <c r="S105" s="183" t="s">
        <v>65</v>
      </c>
      <c r="T105" s="23"/>
      <c r="U105" s="24"/>
    </row>
    <row r="106" spans="1:22" ht="20.149999999999999" customHeight="1" outlineLevel="1" x14ac:dyDescent="0.2">
      <c r="A106" s="202"/>
      <c r="B106" s="203"/>
      <c r="C106" s="158"/>
      <c r="D106" s="159" t="s">
        <v>29</v>
      </c>
      <c r="E106" s="160" t="s">
        <v>0</v>
      </c>
      <c r="F106" s="25"/>
      <c r="G106" s="138">
        <v>0</v>
      </c>
      <c r="H106" s="139">
        <v>0</v>
      </c>
      <c r="I106" s="139">
        <v>0</v>
      </c>
      <c r="J106" s="139">
        <v>23000</v>
      </c>
      <c r="K106" s="140">
        <v>21500</v>
      </c>
      <c r="L106" s="141">
        <v>22900</v>
      </c>
      <c r="M106" s="138">
        <v>0</v>
      </c>
      <c r="N106" s="139">
        <v>0</v>
      </c>
      <c r="O106" s="139">
        <v>0</v>
      </c>
      <c r="P106" s="139">
        <v>0</v>
      </c>
      <c r="Q106" s="139">
        <v>0</v>
      </c>
      <c r="R106" s="141">
        <v>0</v>
      </c>
      <c r="S106" s="184" t="s">
        <v>65</v>
      </c>
      <c r="T106" s="26"/>
      <c r="U106" s="27"/>
    </row>
    <row r="107" spans="1:22" ht="20.149999999999999" customHeight="1" outlineLevel="1" x14ac:dyDescent="0.2">
      <c r="A107" s="202"/>
      <c r="B107" s="203"/>
      <c r="C107" s="158"/>
      <c r="D107" s="159" t="s">
        <v>30</v>
      </c>
      <c r="E107" s="160" t="s">
        <v>15</v>
      </c>
      <c r="F107" s="25"/>
      <c r="G107" s="138">
        <v>21800</v>
      </c>
      <c r="H107" s="139">
        <v>20500</v>
      </c>
      <c r="I107" s="139">
        <v>21200</v>
      </c>
      <c r="J107" s="139">
        <v>0</v>
      </c>
      <c r="K107" s="140">
        <v>0</v>
      </c>
      <c r="L107" s="141">
        <v>0</v>
      </c>
      <c r="M107" s="138">
        <v>21800</v>
      </c>
      <c r="N107" s="139">
        <v>18900</v>
      </c>
      <c r="O107" s="139">
        <v>18800</v>
      </c>
      <c r="P107" s="139">
        <v>19400</v>
      </c>
      <c r="Q107" s="139">
        <v>17600</v>
      </c>
      <c r="R107" s="141">
        <v>23100</v>
      </c>
      <c r="S107" s="184" t="s">
        <v>65</v>
      </c>
      <c r="T107" s="26"/>
      <c r="U107" s="27"/>
    </row>
    <row r="108" spans="1:22" ht="20.149999999999999" customHeight="1" outlineLevel="1" x14ac:dyDescent="0.2">
      <c r="A108" s="204"/>
      <c r="B108" s="205"/>
      <c r="C108" s="162"/>
      <c r="D108" s="163" t="s">
        <v>31</v>
      </c>
      <c r="E108" s="164" t="s">
        <v>1</v>
      </c>
      <c r="F108" s="29"/>
      <c r="G108" s="142">
        <v>0</v>
      </c>
      <c r="H108" s="143">
        <v>0</v>
      </c>
      <c r="I108" s="143">
        <v>0</v>
      </c>
      <c r="J108" s="143">
        <v>0</v>
      </c>
      <c r="K108" s="144">
        <v>0</v>
      </c>
      <c r="L108" s="145">
        <v>0</v>
      </c>
      <c r="M108" s="142">
        <v>0</v>
      </c>
      <c r="N108" s="143">
        <v>0</v>
      </c>
      <c r="O108" s="143">
        <v>0</v>
      </c>
      <c r="P108" s="143">
        <v>0</v>
      </c>
      <c r="Q108" s="143">
        <v>0</v>
      </c>
      <c r="R108" s="145">
        <v>0</v>
      </c>
      <c r="S108" s="185" t="s">
        <v>65</v>
      </c>
      <c r="T108" s="31"/>
      <c r="U108" s="32"/>
    </row>
    <row r="109" spans="1:22" ht="20.149999999999999" customHeight="1" outlineLevel="1" thickBot="1" x14ac:dyDescent="0.25">
      <c r="A109" s="165" t="s">
        <v>18</v>
      </c>
      <c r="B109" s="151" t="s">
        <v>87</v>
      </c>
      <c r="C109" s="16"/>
      <c r="D109" s="17"/>
      <c r="E109" s="16"/>
      <c r="F109" s="174" t="s">
        <v>88</v>
      </c>
      <c r="G109" s="146">
        <v>0.90000000000000013</v>
      </c>
      <c r="H109" s="147">
        <v>0.89000000000000012</v>
      </c>
      <c r="I109" s="147">
        <v>0.90000000000000013</v>
      </c>
      <c r="J109" s="147">
        <v>0.91000000000000014</v>
      </c>
      <c r="K109" s="148">
        <v>0.91000000000000014</v>
      </c>
      <c r="L109" s="149">
        <v>0.91000000000000014</v>
      </c>
      <c r="M109" s="146">
        <v>0.91000000000000014</v>
      </c>
      <c r="N109" s="147">
        <v>0.89000000000000012</v>
      </c>
      <c r="O109" s="147">
        <v>0.88000000000000012</v>
      </c>
      <c r="P109" s="147">
        <v>0.88000000000000012</v>
      </c>
      <c r="Q109" s="147">
        <v>0.88000000000000012</v>
      </c>
      <c r="R109" s="149">
        <v>0.89000000000000012</v>
      </c>
      <c r="S109" s="186" t="s">
        <v>65</v>
      </c>
      <c r="T109" s="33"/>
      <c r="U109" s="34"/>
    </row>
    <row r="110" spans="1:22" ht="20.149999999999999" customHeight="1" outlineLevel="1" x14ac:dyDescent="0.2">
      <c r="A110" s="165" t="s">
        <v>19</v>
      </c>
      <c r="B110" s="151" t="s">
        <v>60</v>
      </c>
      <c r="C110" s="151" t="s">
        <v>61</v>
      </c>
      <c r="D110" s="35"/>
      <c r="E110" s="17"/>
      <c r="F110" s="175" t="s">
        <v>50</v>
      </c>
      <c r="G110" s="59">
        <f>G104*$T110*G109</f>
        <v>0</v>
      </c>
      <c r="H110" s="60">
        <f t="shared" ref="H110:R110" si="16">H104*$T110*H109</f>
        <v>0</v>
      </c>
      <c r="I110" s="60">
        <f t="shared" si="16"/>
        <v>0</v>
      </c>
      <c r="J110" s="60">
        <f t="shared" si="16"/>
        <v>0</v>
      </c>
      <c r="K110" s="61">
        <f t="shared" si="16"/>
        <v>0</v>
      </c>
      <c r="L110" s="85">
        <f t="shared" si="16"/>
        <v>0</v>
      </c>
      <c r="M110" s="59">
        <f t="shared" si="16"/>
        <v>0</v>
      </c>
      <c r="N110" s="60">
        <f t="shared" si="16"/>
        <v>0</v>
      </c>
      <c r="O110" s="60">
        <f t="shared" si="16"/>
        <v>0</v>
      </c>
      <c r="P110" s="60">
        <f t="shared" si="16"/>
        <v>0</v>
      </c>
      <c r="Q110" s="60">
        <f t="shared" si="16"/>
        <v>0</v>
      </c>
      <c r="R110" s="61">
        <f t="shared" si="16"/>
        <v>0</v>
      </c>
      <c r="S110" s="187" t="s">
        <v>45</v>
      </c>
      <c r="T110" s="36">
        <v>0</v>
      </c>
      <c r="U110" s="166" t="s">
        <v>97</v>
      </c>
      <c r="V110" s="37"/>
    </row>
    <row r="111" spans="1:22" ht="20.149999999999999" customHeight="1" outlineLevel="1" x14ac:dyDescent="0.2">
      <c r="A111" s="108" t="s">
        <v>20</v>
      </c>
      <c r="B111" s="152" t="s">
        <v>26</v>
      </c>
      <c r="C111" s="153" t="s">
        <v>61</v>
      </c>
      <c r="D111" s="154" t="s">
        <v>41</v>
      </c>
      <c r="E111" s="155" t="s">
        <v>39</v>
      </c>
      <c r="F111" s="176" t="s">
        <v>47</v>
      </c>
      <c r="G111" s="62">
        <f>G105*$T111</f>
        <v>0</v>
      </c>
      <c r="H111" s="63">
        <f t="shared" ref="H111:R111" si="17">H105*$T111</f>
        <v>0</v>
      </c>
      <c r="I111" s="63">
        <f t="shared" si="17"/>
        <v>0</v>
      </c>
      <c r="J111" s="63">
        <f t="shared" si="17"/>
        <v>0</v>
      </c>
      <c r="K111" s="64">
        <f t="shared" si="17"/>
        <v>0</v>
      </c>
      <c r="L111" s="86">
        <f t="shared" si="17"/>
        <v>0</v>
      </c>
      <c r="M111" s="80">
        <f t="shared" si="17"/>
        <v>0</v>
      </c>
      <c r="N111" s="63">
        <f t="shared" si="17"/>
        <v>0</v>
      </c>
      <c r="O111" s="63">
        <f t="shared" si="17"/>
        <v>0</v>
      </c>
      <c r="P111" s="63">
        <f t="shared" si="17"/>
        <v>0</v>
      </c>
      <c r="Q111" s="63">
        <f t="shared" si="17"/>
        <v>0</v>
      </c>
      <c r="R111" s="64">
        <f t="shared" si="17"/>
        <v>0</v>
      </c>
      <c r="S111" s="188" t="s">
        <v>51</v>
      </c>
      <c r="T111" s="38">
        <v>0</v>
      </c>
      <c r="U111" s="167" t="s">
        <v>95</v>
      </c>
    </row>
    <row r="112" spans="1:22" ht="20.149999999999999" customHeight="1" outlineLevel="1" x14ac:dyDescent="0.2">
      <c r="A112" s="156"/>
      <c r="B112" s="157"/>
      <c r="C112" s="158"/>
      <c r="D112" s="159" t="s">
        <v>42</v>
      </c>
      <c r="E112" s="160" t="s">
        <v>0</v>
      </c>
      <c r="F112" s="177" t="s">
        <v>48</v>
      </c>
      <c r="G112" s="65">
        <f t="shared" ref="G112:R114" si="18">G106*$T112</f>
        <v>0</v>
      </c>
      <c r="H112" s="66">
        <f t="shared" si="18"/>
        <v>0</v>
      </c>
      <c r="I112" s="66">
        <f t="shared" si="18"/>
        <v>0</v>
      </c>
      <c r="J112" s="66">
        <f t="shared" si="18"/>
        <v>0</v>
      </c>
      <c r="K112" s="67">
        <f t="shared" si="18"/>
        <v>0</v>
      </c>
      <c r="L112" s="87">
        <f t="shared" si="18"/>
        <v>0</v>
      </c>
      <c r="M112" s="81">
        <f t="shared" si="18"/>
        <v>0</v>
      </c>
      <c r="N112" s="66">
        <f t="shared" si="18"/>
        <v>0</v>
      </c>
      <c r="O112" s="66">
        <f t="shared" si="18"/>
        <v>0</v>
      </c>
      <c r="P112" s="66">
        <f t="shared" si="18"/>
        <v>0</v>
      </c>
      <c r="Q112" s="66">
        <f t="shared" si="18"/>
        <v>0</v>
      </c>
      <c r="R112" s="67">
        <f t="shared" si="18"/>
        <v>0</v>
      </c>
      <c r="S112" s="189" t="s">
        <v>52</v>
      </c>
      <c r="T112" s="39">
        <v>0</v>
      </c>
      <c r="U112" s="168" t="s">
        <v>95</v>
      </c>
    </row>
    <row r="113" spans="1:21" ht="20.149999999999999" customHeight="1" outlineLevel="1" x14ac:dyDescent="0.2">
      <c r="A113" s="156"/>
      <c r="B113" s="157"/>
      <c r="C113" s="158"/>
      <c r="D113" s="159" t="s">
        <v>43</v>
      </c>
      <c r="E113" s="160" t="s">
        <v>15</v>
      </c>
      <c r="F113" s="177" t="s">
        <v>49</v>
      </c>
      <c r="G113" s="65">
        <f t="shared" si="18"/>
        <v>0</v>
      </c>
      <c r="H113" s="66">
        <f t="shared" si="18"/>
        <v>0</v>
      </c>
      <c r="I113" s="66">
        <f t="shared" si="18"/>
        <v>0</v>
      </c>
      <c r="J113" s="66">
        <f t="shared" si="18"/>
        <v>0</v>
      </c>
      <c r="K113" s="67">
        <f t="shared" si="18"/>
        <v>0</v>
      </c>
      <c r="L113" s="87">
        <f t="shared" si="18"/>
        <v>0</v>
      </c>
      <c r="M113" s="81">
        <f t="shared" si="18"/>
        <v>0</v>
      </c>
      <c r="N113" s="66">
        <f t="shared" si="18"/>
        <v>0</v>
      </c>
      <c r="O113" s="66">
        <f t="shared" si="18"/>
        <v>0</v>
      </c>
      <c r="P113" s="66">
        <f t="shared" si="18"/>
        <v>0</v>
      </c>
      <c r="Q113" s="66">
        <f t="shared" si="18"/>
        <v>0</v>
      </c>
      <c r="R113" s="67">
        <f t="shared" si="18"/>
        <v>0</v>
      </c>
      <c r="S113" s="189" t="s">
        <v>53</v>
      </c>
      <c r="T113" s="39">
        <v>0</v>
      </c>
      <c r="U113" s="168" t="s">
        <v>95</v>
      </c>
    </row>
    <row r="114" spans="1:21" ht="20.149999999999999" customHeight="1" outlineLevel="1" thickBot="1" x14ac:dyDescent="0.25">
      <c r="A114" s="112"/>
      <c r="B114" s="161"/>
      <c r="C114" s="162"/>
      <c r="D114" s="163" t="s">
        <v>44</v>
      </c>
      <c r="E114" s="164" t="s">
        <v>1</v>
      </c>
      <c r="F114" s="178" t="s">
        <v>46</v>
      </c>
      <c r="G114" s="68">
        <f t="shared" si="18"/>
        <v>0</v>
      </c>
      <c r="H114" s="69">
        <f t="shared" si="18"/>
        <v>0</v>
      </c>
      <c r="I114" s="69">
        <f t="shared" si="18"/>
        <v>0</v>
      </c>
      <c r="J114" s="69">
        <f t="shared" si="18"/>
        <v>0</v>
      </c>
      <c r="K114" s="70">
        <f t="shared" si="18"/>
        <v>0</v>
      </c>
      <c r="L114" s="88">
        <f t="shared" si="18"/>
        <v>0</v>
      </c>
      <c r="M114" s="82">
        <f t="shared" si="18"/>
        <v>0</v>
      </c>
      <c r="N114" s="69">
        <f t="shared" si="18"/>
        <v>0</v>
      </c>
      <c r="O114" s="69">
        <f t="shared" si="18"/>
        <v>0</v>
      </c>
      <c r="P114" s="69">
        <f t="shared" si="18"/>
        <v>0</v>
      </c>
      <c r="Q114" s="69">
        <f t="shared" si="18"/>
        <v>0</v>
      </c>
      <c r="R114" s="70">
        <f t="shared" si="18"/>
        <v>0</v>
      </c>
      <c r="S114" s="190" t="s">
        <v>54</v>
      </c>
      <c r="T114" s="40">
        <v>0</v>
      </c>
      <c r="U114" s="169" t="s">
        <v>95</v>
      </c>
    </row>
    <row r="115" spans="1:21" ht="20.149999999999999" customHeight="1" outlineLevel="1" x14ac:dyDescent="0.2">
      <c r="A115" s="108" t="s">
        <v>21</v>
      </c>
      <c r="B115" s="152" t="s">
        <v>62</v>
      </c>
      <c r="C115" s="153" t="s">
        <v>61</v>
      </c>
      <c r="D115" s="172" t="s">
        <v>32</v>
      </c>
      <c r="E115" s="194" t="s">
        <v>40</v>
      </c>
      <c r="F115" s="179" t="s">
        <v>68</v>
      </c>
      <c r="G115" s="71">
        <f>ROUNDDOWN(G104*T115,2)</f>
        <v>0</v>
      </c>
      <c r="H115" s="72">
        <f>ROUNDDOWN(H104*T115,2)</f>
        <v>0</v>
      </c>
      <c r="I115" s="72">
        <f>ROUNDDOWN(I104*T115,2)</f>
        <v>0</v>
      </c>
      <c r="J115" s="72">
        <f>ROUNDDOWN(J104*T115,2)</f>
        <v>0</v>
      </c>
      <c r="K115" s="73">
        <f>ROUNDDOWN(K104*T115,2)</f>
        <v>0</v>
      </c>
      <c r="L115" s="89">
        <f>ROUNDDOWN(L104*T115,2)</f>
        <v>0</v>
      </c>
      <c r="M115" s="83">
        <f>ROUNDDOWN(M104*T115,2)</f>
        <v>0</v>
      </c>
      <c r="N115" s="72">
        <f>ROUNDDOWN(N104*T115,2)</f>
        <v>0</v>
      </c>
      <c r="O115" s="72">
        <f>ROUNDDOWN(O104*T115,2)</f>
        <v>0</v>
      </c>
      <c r="P115" s="72">
        <f>ROUNDDOWN(P104*T115,2)</f>
        <v>0</v>
      </c>
      <c r="Q115" s="72">
        <f>ROUNDDOWN(Q104*T115,2)</f>
        <v>0</v>
      </c>
      <c r="R115" s="73">
        <f>ROUNDDOWN(R104*T115,2)</f>
        <v>0</v>
      </c>
      <c r="S115" s="191" t="s">
        <v>55</v>
      </c>
      <c r="T115" s="41">
        <v>0</v>
      </c>
      <c r="U115" s="170" t="s">
        <v>86</v>
      </c>
    </row>
    <row r="116" spans="1:21" ht="20.149999999999999" customHeight="1" outlineLevel="1" thickBot="1" x14ac:dyDescent="0.25">
      <c r="A116" s="112"/>
      <c r="B116" s="161"/>
      <c r="C116" s="162"/>
      <c r="D116" s="173" t="s">
        <v>33</v>
      </c>
      <c r="E116" s="195" t="s">
        <v>57</v>
      </c>
      <c r="F116" s="180" t="s">
        <v>67</v>
      </c>
      <c r="G116" s="74">
        <f>ROUNDDOWN(SUM(G111:G114)*T116%,2)</f>
        <v>0</v>
      </c>
      <c r="H116" s="75">
        <f>ROUNDDOWN(SUM(H111:H114)*T116%,2)</f>
        <v>0</v>
      </c>
      <c r="I116" s="75">
        <f>ROUNDDOWN(SUM(I111:I114)*T116%,2)</f>
        <v>0</v>
      </c>
      <c r="J116" s="75">
        <f>ROUNDDOWN(SUM(J111:J114)*T116%,2)</f>
        <v>0</v>
      </c>
      <c r="K116" s="76">
        <f>ROUNDDOWN(SUM(K111:K114)*T116%,2)</f>
        <v>0</v>
      </c>
      <c r="L116" s="90">
        <f>ROUNDDOWN(SUM(L111:L114)*T116%,2)</f>
        <v>0</v>
      </c>
      <c r="M116" s="84">
        <f>ROUNDDOWN(SUM(M111:M114)*T116%,2)</f>
        <v>0</v>
      </c>
      <c r="N116" s="75">
        <f>ROUNDDOWN(SUM(N111:N114)*T116%,2)</f>
        <v>0</v>
      </c>
      <c r="O116" s="75">
        <f>ROUNDDOWN(SUM(O111:O114)*T116%,2)</f>
        <v>0</v>
      </c>
      <c r="P116" s="75">
        <f>ROUNDDOWN(SUM(P111:P114)*T116%,2)</f>
        <v>0</v>
      </c>
      <c r="Q116" s="75">
        <f>ROUNDDOWN(SUM(Q111:Q114)*T116%,2)</f>
        <v>0</v>
      </c>
      <c r="R116" s="76">
        <f>ROUNDDOWN(SUM(R111:R114)*T116%,2)</f>
        <v>0</v>
      </c>
      <c r="S116" s="192" t="s">
        <v>56</v>
      </c>
      <c r="T116" s="42">
        <v>0</v>
      </c>
      <c r="U116" s="171" t="s">
        <v>96</v>
      </c>
    </row>
    <row r="117" spans="1:21" ht="20.149999999999999" customHeight="1" x14ac:dyDescent="0.2">
      <c r="A117" s="108" t="s">
        <v>22</v>
      </c>
      <c r="B117" s="109" t="s">
        <v>25</v>
      </c>
      <c r="C117" s="109" t="s">
        <v>61</v>
      </c>
      <c r="D117" s="21"/>
      <c r="E117" s="196" t="s">
        <v>71</v>
      </c>
      <c r="F117" s="181" t="s">
        <v>89</v>
      </c>
      <c r="G117" s="77">
        <f>ROUNDDOWN(G110+SUM(G111:G114)-SUM(G115:G116),0)</f>
        <v>0</v>
      </c>
      <c r="H117" s="78">
        <f t="shared" ref="H117:R117" si="19">ROUNDDOWN(H110+SUM(H111:H114)-SUM(H115:H116),0)</f>
        <v>0</v>
      </c>
      <c r="I117" s="78">
        <f t="shared" si="19"/>
        <v>0</v>
      </c>
      <c r="J117" s="78">
        <f t="shared" si="19"/>
        <v>0</v>
      </c>
      <c r="K117" s="79">
        <f t="shared" si="19"/>
        <v>0</v>
      </c>
      <c r="L117" s="91">
        <f t="shared" si="19"/>
        <v>0</v>
      </c>
      <c r="M117" s="77">
        <f t="shared" si="19"/>
        <v>0</v>
      </c>
      <c r="N117" s="78">
        <f t="shared" si="19"/>
        <v>0</v>
      </c>
      <c r="O117" s="78">
        <f t="shared" si="19"/>
        <v>0</v>
      </c>
      <c r="P117" s="78">
        <f t="shared" si="19"/>
        <v>0</v>
      </c>
      <c r="Q117" s="78">
        <f t="shared" si="19"/>
        <v>0</v>
      </c>
      <c r="R117" s="91">
        <f t="shared" si="19"/>
        <v>0</v>
      </c>
      <c r="S117" s="193" t="s">
        <v>66</v>
      </c>
      <c r="T117" s="43"/>
      <c r="U117" s="44"/>
    </row>
    <row r="118" spans="1:21" ht="20.149999999999999" customHeight="1" x14ac:dyDescent="0.2">
      <c r="A118" s="112"/>
      <c r="B118" s="113"/>
      <c r="C118" s="113"/>
      <c r="D118" s="28"/>
      <c r="E118" s="197" t="s">
        <v>99</v>
      </c>
      <c r="F118" s="29"/>
      <c r="G118" s="45"/>
      <c r="H118" s="46"/>
      <c r="I118" s="46"/>
      <c r="J118" s="46"/>
      <c r="K118" s="198" t="s">
        <v>153</v>
      </c>
      <c r="L118" s="92">
        <f>SUM(G117:L117)</f>
        <v>0</v>
      </c>
      <c r="M118" s="45"/>
      <c r="N118" s="46"/>
      <c r="O118" s="46"/>
      <c r="P118" s="46"/>
      <c r="Q118" s="198" t="s">
        <v>154</v>
      </c>
      <c r="R118" s="92">
        <f>SUM(M117:R117)</f>
        <v>0</v>
      </c>
      <c r="S118" s="30"/>
      <c r="T118" s="31"/>
      <c r="U118" s="32"/>
    </row>
    <row r="119" spans="1:21" ht="20.149999999999999" customHeight="1" x14ac:dyDescent="0.2">
      <c r="A119" s="165" t="s">
        <v>27</v>
      </c>
      <c r="B119" s="151" t="s">
        <v>63</v>
      </c>
      <c r="C119" s="151" t="s">
        <v>61</v>
      </c>
      <c r="D119" s="16"/>
      <c r="E119" s="16"/>
      <c r="F119" s="199" t="s">
        <v>100</v>
      </c>
      <c r="G119" s="47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93">
        <f>SUM(L118,R118)</f>
        <v>0</v>
      </c>
      <c r="S119" s="49"/>
      <c r="T119" s="19"/>
      <c r="U119" s="20"/>
    </row>
    <row r="120" spans="1:21" ht="10" customHeight="1" x14ac:dyDescent="0.2">
      <c r="D120" s="7"/>
      <c r="E120" s="7"/>
      <c r="F120" s="50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2"/>
      <c r="S120" s="53"/>
      <c r="T120" s="54"/>
      <c r="U120" s="54"/>
    </row>
    <row r="121" spans="1:21" ht="20.149999999999999" customHeight="1" x14ac:dyDescent="0.2">
      <c r="A121" s="104">
        <v>6</v>
      </c>
      <c r="B121" s="105" t="s">
        <v>107</v>
      </c>
      <c r="C121" s="15"/>
    </row>
    <row r="122" spans="1:21" ht="20.149999999999999" customHeight="1" x14ac:dyDescent="0.2">
      <c r="A122" s="7"/>
      <c r="B122" s="103" t="s">
        <v>184</v>
      </c>
      <c r="N122" s="101" t="s">
        <v>35</v>
      </c>
      <c r="O122" s="106">
        <v>99</v>
      </c>
      <c r="P122" s="103" t="s">
        <v>34</v>
      </c>
      <c r="Q122" s="101" t="s">
        <v>36</v>
      </c>
      <c r="R122" s="107">
        <v>150</v>
      </c>
      <c r="S122" s="103" t="s">
        <v>69</v>
      </c>
    </row>
    <row r="123" spans="1:21" ht="20.149999999999999" customHeight="1" x14ac:dyDescent="0.2">
      <c r="A123" s="108" t="s">
        <v>23</v>
      </c>
      <c r="B123" s="109"/>
      <c r="C123" s="109"/>
      <c r="D123" s="109"/>
      <c r="E123" s="110"/>
      <c r="F123" s="111" t="s">
        <v>64</v>
      </c>
      <c r="G123" s="122" t="s">
        <v>98</v>
      </c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4"/>
      <c r="S123" s="116" t="s">
        <v>70</v>
      </c>
      <c r="T123" s="117"/>
      <c r="U123" s="118"/>
    </row>
    <row r="124" spans="1:21" ht="20.149999999999999" customHeight="1" x14ac:dyDescent="0.2">
      <c r="A124" s="112"/>
      <c r="B124" s="113"/>
      <c r="C124" s="113"/>
      <c r="D124" s="113"/>
      <c r="E124" s="114"/>
      <c r="F124" s="115"/>
      <c r="G124" s="125" t="s">
        <v>11</v>
      </c>
      <c r="H124" s="126" t="s">
        <v>12</v>
      </c>
      <c r="I124" s="126" t="s">
        <v>3</v>
      </c>
      <c r="J124" s="126" t="s">
        <v>4</v>
      </c>
      <c r="K124" s="127" t="s">
        <v>5</v>
      </c>
      <c r="L124" s="128" t="s">
        <v>6</v>
      </c>
      <c r="M124" s="125" t="s">
        <v>7</v>
      </c>
      <c r="N124" s="126" t="s">
        <v>8</v>
      </c>
      <c r="O124" s="126" t="s">
        <v>9</v>
      </c>
      <c r="P124" s="126" t="s">
        <v>13</v>
      </c>
      <c r="Q124" s="126" t="s">
        <v>14</v>
      </c>
      <c r="R124" s="128" t="s">
        <v>10</v>
      </c>
      <c r="S124" s="119"/>
      <c r="T124" s="120"/>
      <c r="U124" s="121"/>
    </row>
    <row r="125" spans="1:21" ht="20.149999999999999" customHeight="1" outlineLevel="1" x14ac:dyDescent="0.2">
      <c r="A125" s="150" t="s">
        <v>16</v>
      </c>
      <c r="B125" s="151" t="s">
        <v>24</v>
      </c>
      <c r="C125" s="151" t="s">
        <v>58</v>
      </c>
      <c r="D125" s="17"/>
      <c r="E125" s="17"/>
      <c r="F125" s="18"/>
      <c r="G125" s="129">
        <v>99</v>
      </c>
      <c r="H125" s="130">
        <v>99</v>
      </c>
      <c r="I125" s="130">
        <v>99</v>
      </c>
      <c r="J125" s="130">
        <v>99</v>
      </c>
      <c r="K125" s="131">
        <v>99</v>
      </c>
      <c r="L125" s="132">
        <v>99</v>
      </c>
      <c r="M125" s="133">
        <v>99</v>
      </c>
      <c r="N125" s="130">
        <v>99</v>
      </c>
      <c r="O125" s="130">
        <v>99</v>
      </c>
      <c r="P125" s="130">
        <v>99</v>
      </c>
      <c r="Q125" s="130">
        <v>99</v>
      </c>
      <c r="R125" s="132">
        <v>99</v>
      </c>
      <c r="S125" s="182" t="s">
        <v>65</v>
      </c>
      <c r="T125" s="19"/>
      <c r="U125" s="20"/>
    </row>
    <row r="126" spans="1:21" ht="20.149999999999999" customHeight="1" outlineLevel="1" x14ac:dyDescent="0.2">
      <c r="A126" s="200" t="s">
        <v>17</v>
      </c>
      <c r="B126" s="201" t="s">
        <v>2</v>
      </c>
      <c r="C126" s="153" t="s">
        <v>59</v>
      </c>
      <c r="D126" s="154" t="s">
        <v>28</v>
      </c>
      <c r="E126" s="155" t="s">
        <v>39</v>
      </c>
      <c r="F126" s="22"/>
      <c r="G126" s="134">
        <v>0</v>
      </c>
      <c r="H126" s="135">
        <v>0</v>
      </c>
      <c r="I126" s="135">
        <v>0</v>
      </c>
      <c r="J126" s="135">
        <v>0</v>
      </c>
      <c r="K126" s="136">
        <v>0</v>
      </c>
      <c r="L126" s="137">
        <v>0</v>
      </c>
      <c r="M126" s="134">
        <v>0</v>
      </c>
      <c r="N126" s="135">
        <v>0</v>
      </c>
      <c r="O126" s="135">
        <v>0</v>
      </c>
      <c r="P126" s="135">
        <v>0</v>
      </c>
      <c r="Q126" s="135">
        <v>0</v>
      </c>
      <c r="R126" s="137">
        <v>0</v>
      </c>
      <c r="S126" s="183" t="s">
        <v>65</v>
      </c>
      <c r="T126" s="23"/>
      <c r="U126" s="24"/>
    </row>
    <row r="127" spans="1:21" ht="20.149999999999999" customHeight="1" outlineLevel="1" x14ac:dyDescent="0.2">
      <c r="A127" s="202"/>
      <c r="B127" s="203"/>
      <c r="C127" s="158"/>
      <c r="D127" s="159" t="s">
        <v>29</v>
      </c>
      <c r="E127" s="160" t="s">
        <v>0</v>
      </c>
      <c r="F127" s="25"/>
      <c r="G127" s="138">
        <v>0</v>
      </c>
      <c r="H127" s="139">
        <v>0</v>
      </c>
      <c r="I127" s="139">
        <v>0</v>
      </c>
      <c r="J127" s="139">
        <v>19400</v>
      </c>
      <c r="K127" s="140">
        <v>18800</v>
      </c>
      <c r="L127" s="141">
        <v>20000</v>
      </c>
      <c r="M127" s="138">
        <v>0</v>
      </c>
      <c r="N127" s="139">
        <v>0</v>
      </c>
      <c r="O127" s="139">
        <v>0</v>
      </c>
      <c r="P127" s="139">
        <v>0</v>
      </c>
      <c r="Q127" s="139">
        <v>0</v>
      </c>
      <c r="R127" s="141">
        <v>0</v>
      </c>
      <c r="S127" s="184" t="s">
        <v>65</v>
      </c>
      <c r="T127" s="26"/>
      <c r="U127" s="27"/>
    </row>
    <row r="128" spans="1:21" ht="20.149999999999999" customHeight="1" outlineLevel="1" x14ac:dyDescent="0.2">
      <c r="A128" s="202"/>
      <c r="B128" s="203"/>
      <c r="C128" s="158"/>
      <c r="D128" s="159" t="s">
        <v>30</v>
      </c>
      <c r="E128" s="160" t="s">
        <v>15</v>
      </c>
      <c r="F128" s="25"/>
      <c r="G128" s="138">
        <v>19000</v>
      </c>
      <c r="H128" s="139">
        <v>18700</v>
      </c>
      <c r="I128" s="139">
        <v>18300</v>
      </c>
      <c r="J128" s="139">
        <v>0</v>
      </c>
      <c r="K128" s="140">
        <v>0</v>
      </c>
      <c r="L128" s="141">
        <v>0</v>
      </c>
      <c r="M128" s="138">
        <v>18400</v>
      </c>
      <c r="N128" s="139">
        <v>17300</v>
      </c>
      <c r="O128" s="139">
        <v>18100</v>
      </c>
      <c r="P128" s="139">
        <v>18500</v>
      </c>
      <c r="Q128" s="139">
        <v>16800</v>
      </c>
      <c r="R128" s="141">
        <v>20600</v>
      </c>
      <c r="S128" s="184" t="s">
        <v>65</v>
      </c>
      <c r="T128" s="26"/>
      <c r="U128" s="27"/>
    </row>
    <row r="129" spans="1:22" ht="20.149999999999999" customHeight="1" outlineLevel="1" x14ac:dyDescent="0.2">
      <c r="A129" s="204"/>
      <c r="B129" s="205"/>
      <c r="C129" s="162"/>
      <c r="D129" s="163" t="s">
        <v>31</v>
      </c>
      <c r="E129" s="164" t="s">
        <v>1</v>
      </c>
      <c r="F129" s="29"/>
      <c r="G129" s="142">
        <v>0</v>
      </c>
      <c r="H129" s="143">
        <v>0</v>
      </c>
      <c r="I129" s="143">
        <v>0</v>
      </c>
      <c r="J129" s="143">
        <v>0</v>
      </c>
      <c r="K129" s="144">
        <v>0</v>
      </c>
      <c r="L129" s="145">
        <v>0</v>
      </c>
      <c r="M129" s="142">
        <v>0</v>
      </c>
      <c r="N129" s="143">
        <v>0</v>
      </c>
      <c r="O129" s="143">
        <v>0</v>
      </c>
      <c r="P129" s="143">
        <v>0</v>
      </c>
      <c r="Q129" s="143">
        <v>0</v>
      </c>
      <c r="R129" s="145">
        <v>0</v>
      </c>
      <c r="S129" s="185" t="s">
        <v>65</v>
      </c>
      <c r="T129" s="31"/>
      <c r="U129" s="32"/>
    </row>
    <row r="130" spans="1:22" ht="20.149999999999999" customHeight="1" outlineLevel="1" thickBot="1" x14ac:dyDescent="0.25">
      <c r="A130" s="165" t="s">
        <v>18</v>
      </c>
      <c r="B130" s="151" t="s">
        <v>87</v>
      </c>
      <c r="C130" s="16"/>
      <c r="D130" s="17"/>
      <c r="E130" s="16"/>
      <c r="F130" s="174" t="s">
        <v>88</v>
      </c>
      <c r="G130" s="146">
        <v>0.92</v>
      </c>
      <c r="H130" s="147">
        <v>0.92</v>
      </c>
      <c r="I130" s="147">
        <v>0.92</v>
      </c>
      <c r="J130" s="147">
        <v>0.92</v>
      </c>
      <c r="K130" s="148">
        <v>0.92</v>
      </c>
      <c r="L130" s="149">
        <v>0.93</v>
      </c>
      <c r="M130" s="146">
        <v>0.92</v>
      </c>
      <c r="N130" s="147">
        <v>0.92</v>
      </c>
      <c r="O130" s="147">
        <v>0.92</v>
      </c>
      <c r="P130" s="147">
        <v>0.92</v>
      </c>
      <c r="Q130" s="147">
        <v>0.92</v>
      </c>
      <c r="R130" s="149">
        <v>0.92</v>
      </c>
      <c r="S130" s="186" t="s">
        <v>65</v>
      </c>
      <c r="T130" s="33"/>
      <c r="U130" s="34"/>
    </row>
    <row r="131" spans="1:22" ht="20.149999999999999" customHeight="1" outlineLevel="1" x14ac:dyDescent="0.2">
      <c r="A131" s="165" t="s">
        <v>19</v>
      </c>
      <c r="B131" s="151" t="s">
        <v>60</v>
      </c>
      <c r="C131" s="151" t="s">
        <v>61</v>
      </c>
      <c r="D131" s="35"/>
      <c r="E131" s="17"/>
      <c r="F131" s="175" t="s">
        <v>50</v>
      </c>
      <c r="G131" s="59">
        <f>G125*$T131*G130</f>
        <v>0</v>
      </c>
      <c r="H131" s="60">
        <f t="shared" ref="H131:R131" si="20">H125*$T131*H130</f>
        <v>0</v>
      </c>
      <c r="I131" s="60">
        <f t="shared" si="20"/>
        <v>0</v>
      </c>
      <c r="J131" s="60">
        <f t="shared" si="20"/>
        <v>0</v>
      </c>
      <c r="K131" s="61">
        <f t="shared" si="20"/>
        <v>0</v>
      </c>
      <c r="L131" s="85">
        <f t="shared" si="20"/>
        <v>0</v>
      </c>
      <c r="M131" s="59">
        <f t="shared" si="20"/>
        <v>0</v>
      </c>
      <c r="N131" s="60">
        <f t="shared" si="20"/>
        <v>0</v>
      </c>
      <c r="O131" s="60">
        <f t="shared" si="20"/>
        <v>0</v>
      </c>
      <c r="P131" s="60">
        <f t="shared" si="20"/>
        <v>0</v>
      </c>
      <c r="Q131" s="60">
        <f t="shared" si="20"/>
        <v>0</v>
      </c>
      <c r="R131" s="61">
        <f t="shared" si="20"/>
        <v>0</v>
      </c>
      <c r="S131" s="187" t="s">
        <v>45</v>
      </c>
      <c r="T131" s="36">
        <v>0</v>
      </c>
      <c r="U131" s="166" t="s">
        <v>97</v>
      </c>
      <c r="V131" s="37"/>
    </row>
    <row r="132" spans="1:22" ht="20.149999999999999" customHeight="1" outlineLevel="1" x14ac:dyDescent="0.2">
      <c r="A132" s="108" t="s">
        <v>20</v>
      </c>
      <c r="B132" s="152" t="s">
        <v>26</v>
      </c>
      <c r="C132" s="153" t="s">
        <v>61</v>
      </c>
      <c r="D132" s="154" t="s">
        <v>41</v>
      </c>
      <c r="E132" s="155" t="s">
        <v>39</v>
      </c>
      <c r="F132" s="176" t="s">
        <v>47</v>
      </c>
      <c r="G132" s="62">
        <f>G126*$T132</f>
        <v>0</v>
      </c>
      <c r="H132" s="63">
        <f t="shared" ref="H132:R132" si="21">H126*$T132</f>
        <v>0</v>
      </c>
      <c r="I132" s="63">
        <f t="shared" si="21"/>
        <v>0</v>
      </c>
      <c r="J132" s="63">
        <f t="shared" si="21"/>
        <v>0</v>
      </c>
      <c r="K132" s="64">
        <f t="shared" si="21"/>
        <v>0</v>
      </c>
      <c r="L132" s="86">
        <f t="shared" si="21"/>
        <v>0</v>
      </c>
      <c r="M132" s="80">
        <f t="shared" si="21"/>
        <v>0</v>
      </c>
      <c r="N132" s="63">
        <f t="shared" si="21"/>
        <v>0</v>
      </c>
      <c r="O132" s="63">
        <f t="shared" si="21"/>
        <v>0</v>
      </c>
      <c r="P132" s="63">
        <f t="shared" si="21"/>
        <v>0</v>
      </c>
      <c r="Q132" s="63">
        <f t="shared" si="21"/>
        <v>0</v>
      </c>
      <c r="R132" s="64">
        <f t="shared" si="21"/>
        <v>0</v>
      </c>
      <c r="S132" s="188" t="s">
        <v>51</v>
      </c>
      <c r="T132" s="38">
        <v>0</v>
      </c>
      <c r="U132" s="167" t="s">
        <v>95</v>
      </c>
    </row>
    <row r="133" spans="1:22" ht="20.149999999999999" customHeight="1" outlineLevel="1" x14ac:dyDescent="0.2">
      <c r="A133" s="156"/>
      <c r="B133" s="157"/>
      <c r="C133" s="158"/>
      <c r="D133" s="159" t="s">
        <v>42</v>
      </c>
      <c r="E133" s="160" t="s">
        <v>0</v>
      </c>
      <c r="F133" s="177" t="s">
        <v>48</v>
      </c>
      <c r="G133" s="65">
        <f t="shared" ref="G133:R135" si="22">G127*$T133</f>
        <v>0</v>
      </c>
      <c r="H133" s="66">
        <f t="shared" si="22"/>
        <v>0</v>
      </c>
      <c r="I133" s="66">
        <f t="shared" si="22"/>
        <v>0</v>
      </c>
      <c r="J133" s="66">
        <f t="shared" si="22"/>
        <v>0</v>
      </c>
      <c r="K133" s="67">
        <f t="shared" si="22"/>
        <v>0</v>
      </c>
      <c r="L133" s="87">
        <f t="shared" si="22"/>
        <v>0</v>
      </c>
      <c r="M133" s="81">
        <f t="shared" si="22"/>
        <v>0</v>
      </c>
      <c r="N133" s="66">
        <f t="shared" si="22"/>
        <v>0</v>
      </c>
      <c r="O133" s="66">
        <f t="shared" si="22"/>
        <v>0</v>
      </c>
      <c r="P133" s="66">
        <f t="shared" si="22"/>
        <v>0</v>
      </c>
      <c r="Q133" s="66">
        <f t="shared" si="22"/>
        <v>0</v>
      </c>
      <c r="R133" s="67">
        <f t="shared" si="22"/>
        <v>0</v>
      </c>
      <c r="S133" s="189" t="s">
        <v>52</v>
      </c>
      <c r="T133" s="39">
        <v>0</v>
      </c>
      <c r="U133" s="168" t="s">
        <v>95</v>
      </c>
    </row>
    <row r="134" spans="1:22" ht="20.149999999999999" customHeight="1" outlineLevel="1" x14ac:dyDescent="0.2">
      <c r="A134" s="156"/>
      <c r="B134" s="157"/>
      <c r="C134" s="158"/>
      <c r="D134" s="159" t="s">
        <v>43</v>
      </c>
      <c r="E134" s="160" t="s">
        <v>15</v>
      </c>
      <c r="F134" s="177" t="s">
        <v>49</v>
      </c>
      <c r="G134" s="65">
        <f t="shared" si="22"/>
        <v>0</v>
      </c>
      <c r="H134" s="66">
        <f t="shared" si="22"/>
        <v>0</v>
      </c>
      <c r="I134" s="66">
        <f t="shared" si="22"/>
        <v>0</v>
      </c>
      <c r="J134" s="66">
        <f t="shared" si="22"/>
        <v>0</v>
      </c>
      <c r="K134" s="67">
        <f t="shared" si="22"/>
        <v>0</v>
      </c>
      <c r="L134" s="87">
        <f t="shared" si="22"/>
        <v>0</v>
      </c>
      <c r="M134" s="81">
        <f t="shared" si="22"/>
        <v>0</v>
      </c>
      <c r="N134" s="66">
        <f t="shared" si="22"/>
        <v>0</v>
      </c>
      <c r="O134" s="66">
        <f t="shared" si="22"/>
        <v>0</v>
      </c>
      <c r="P134" s="66">
        <f t="shared" si="22"/>
        <v>0</v>
      </c>
      <c r="Q134" s="66">
        <f t="shared" si="22"/>
        <v>0</v>
      </c>
      <c r="R134" s="67">
        <f t="shared" si="22"/>
        <v>0</v>
      </c>
      <c r="S134" s="189" t="s">
        <v>53</v>
      </c>
      <c r="T134" s="39">
        <v>0</v>
      </c>
      <c r="U134" s="168" t="s">
        <v>95</v>
      </c>
    </row>
    <row r="135" spans="1:22" ht="20.149999999999999" customHeight="1" outlineLevel="1" thickBot="1" x14ac:dyDescent="0.25">
      <c r="A135" s="112"/>
      <c r="B135" s="161"/>
      <c r="C135" s="162"/>
      <c r="D135" s="163" t="s">
        <v>44</v>
      </c>
      <c r="E135" s="164" t="s">
        <v>1</v>
      </c>
      <c r="F135" s="178" t="s">
        <v>46</v>
      </c>
      <c r="G135" s="68">
        <f t="shared" si="22"/>
        <v>0</v>
      </c>
      <c r="H135" s="69">
        <f t="shared" si="22"/>
        <v>0</v>
      </c>
      <c r="I135" s="69">
        <f t="shared" si="22"/>
        <v>0</v>
      </c>
      <c r="J135" s="69">
        <f t="shared" si="22"/>
        <v>0</v>
      </c>
      <c r="K135" s="70">
        <f t="shared" si="22"/>
        <v>0</v>
      </c>
      <c r="L135" s="88">
        <f t="shared" si="22"/>
        <v>0</v>
      </c>
      <c r="M135" s="82">
        <f t="shared" si="22"/>
        <v>0</v>
      </c>
      <c r="N135" s="69">
        <f t="shared" si="22"/>
        <v>0</v>
      </c>
      <c r="O135" s="69">
        <f t="shared" si="22"/>
        <v>0</v>
      </c>
      <c r="P135" s="69">
        <f t="shared" si="22"/>
        <v>0</v>
      </c>
      <c r="Q135" s="69">
        <f t="shared" si="22"/>
        <v>0</v>
      </c>
      <c r="R135" s="70">
        <f t="shared" si="22"/>
        <v>0</v>
      </c>
      <c r="S135" s="190" t="s">
        <v>54</v>
      </c>
      <c r="T135" s="40">
        <v>0</v>
      </c>
      <c r="U135" s="169" t="s">
        <v>95</v>
      </c>
    </row>
    <row r="136" spans="1:22" ht="20.149999999999999" customHeight="1" outlineLevel="1" x14ac:dyDescent="0.2">
      <c r="A136" s="108" t="s">
        <v>21</v>
      </c>
      <c r="B136" s="152" t="s">
        <v>62</v>
      </c>
      <c r="C136" s="153" t="s">
        <v>61</v>
      </c>
      <c r="D136" s="172" t="s">
        <v>32</v>
      </c>
      <c r="E136" s="194" t="s">
        <v>40</v>
      </c>
      <c r="F136" s="179" t="s">
        <v>68</v>
      </c>
      <c r="G136" s="71">
        <f>ROUNDDOWN(G125*T136,2)</f>
        <v>0</v>
      </c>
      <c r="H136" s="72">
        <f>ROUNDDOWN(H125*T136,2)</f>
        <v>0</v>
      </c>
      <c r="I136" s="72">
        <f>ROUNDDOWN(I125*T136,2)</f>
        <v>0</v>
      </c>
      <c r="J136" s="72">
        <f>ROUNDDOWN(J125*T136,2)</f>
        <v>0</v>
      </c>
      <c r="K136" s="73">
        <f>ROUNDDOWN(K125*T136,2)</f>
        <v>0</v>
      </c>
      <c r="L136" s="89">
        <f>ROUNDDOWN(L125*T136,2)</f>
        <v>0</v>
      </c>
      <c r="M136" s="83">
        <f>ROUNDDOWN(M125*T136,2)</f>
        <v>0</v>
      </c>
      <c r="N136" s="72">
        <f>ROUNDDOWN(N125*T136,2)</f>
        <v>0</v>
      </c>
      <c r="O136" s="72">
        <f>ROUNDDOWN(O125*T136,2)</f>
        <v>0</v>
      </c>
      <c r="P136" s="72">
        <f>ROUNDDOWN(P125*T136,2)</f>
        <v>0</v>
      </c>
      <c r="Q136" s="72">
        <f>ROUNDDOWN(Q125*T136,2)</f>
        <v>0</v>
      </c>
      <c r="R136" s="73">
        <f>ROUNDDOWN(R125*T136,2)</f>
        <v>0</v>
      </c>
      <c r="S136" s="191" t="s">
        <v>55</v>
      </c>
      <c r="T136" s="41">
        <v>0</v>
      </c>
      <c r="U136" s="170" t="s">
        <v>86</v>
      </c>
    </row>
    <row r="137" spans="1:22" ht="20.149999999999999" customHeight="1" outlineLevel="1" thickBot="1" x14ac:dyDescent="0.25">
      <c r="A137" s="112"/>
      <c r="B137" s="161"/>
      <c r="C137" s="162"/>
      <c r="D137" s="173" t="s">
        <v>33</v>
      </c>
      <c r="E137" s="195" t="s">
        <v>57</v>
      </c>
      <c r="F137" s="180" t="s">
        <v>67</v>
      </c>
      <c r="G137" s="74">
        <f>ROUNDDOWN(SUM(G132:G135)*T137%,2)</f>
        <v>0</v>
      </c>
      <c r="H137" s="75">
        <f>ROUNDDOWN(SUM(H132:H135)*T137%,2)</f>
        <v>0</v>
      </c>
      <c r="I137" s="75">
        <f>ROUNDDOWN(SUM(I132:I135)*T137%,2)</f>
        <v>0</v>
      </c>
      <c r="J137" s="75">
        <f>ROUNDDOWN(SUM(J132:J135)*T137%,2)</f>
        <v>0</v>
      </c>
      <c r="K137" s="76">
        <f>ROUNDDOWN(SUM(K132:K135)*T137%,2)</f>
        <v>0</v>
      </c>
      <c r="L137" s="90">
        <f>ROUNDDOWN(SUM(L132:L135)*T137%,2)</f>
        <v>0</v>
      </c>
      <c r="M137" s="84">
        <f>ROUNDDOWN(SUM(M132:M135)*T137%,2)</f>
        <v>0</v>
      </c>
      <c r="N137" s="75">
        <f>ROUNDDOWN(SUM(N132:N135)*T137%,2)</f>
        <v>0</v>
      </c>
      <c r="O137" s="75">
        <f>ROUNDDOWN(SUM(O132:O135)*T137%,2)</f>
        <v>0</v>
      </c>
      <c r="P137" s="75">
        <f>ROUNDDOWN(SUM(P132:P135)*T137%,2)</f>
        <v>0</v>
      </c>
      <c r="Q137" s="75">
        <f>ROUNDDOWN(SUM(Q132:Q135)*T137%,2)</f>
        <v>0</v>
      </c>
      <c r="R137" s="76">
        <f>ROUNDDOWN(SUM(R132:R135)*T137%,2)</f>
        <v>0</v>
      </c>
      <c r="S137" s="192" t="s">
        <v>56</v>
      </c>
      <c r="T137" s="42">
        <v>0</v>
      </c>
      <c r="U137" s="171" t="s">
        <v>96</v>
      </c>
    </row>
    <row r="138" spans="1:22" ht="20.149999999999999" customHeight="1" x14ac:dyDescent="0.2">
      <c r="A138" s="108" t="s">
        <v>22</v>
      </c>
      <c r="B138" s="109" t="s">
        <v>25</v>
      </c>
      <c r="C138" s="109" t="s">
        <v>61</v>
      </c>
      <c r="D138" s="21"/>
      <c r="E138" s="196" t="s">
        <v>71</v>
      </c>
      <c r="F138" s="181" t="s">
        <v>89</v>
      </c>
      <c r="G138" s="77">
        <f>ROUNDDOWN(G131+SUM(G132:G135)-SUM(G136:G137),0)</f>
        <v>0</v>
      </c>
      <c r="H138" s="78">
        <f t="shared" ref="H138:R138" si="23">ROUNDDOWN(H131+SUM(H132:H135)-SUM(H136:H137),0)</f>
        <v>0</v>
      </c>
      <c r="I138" s="78">
        <f t="shared" si="23"/>
        <v>0</v>
      </c>
      <c r="J138" s="78">
        <f t="shared" si="23"/>
        <v>0</v>
      </c>
      <c r="K138" s="79">
        <f t="shared" si="23"/>
        <v>0</v>
      </c>
      <c r="L138" s="91">
        <f t="shared" si="23"/>
        <v>0</v>
      </c>
      <c r="M138" s="77">
        <f t="shared" si="23"/>
        <v>0</v>
      </c>
      <c r="N138" s="78">
        <f t="shared" si="23"/>
        <v>0</v>
      </c>
      <c r="O138" s="78">
        <f t="shared" si="23"/>
        <v>0</v>
      </c>
      <c r="P138" s="78">
        <f t="shared" si="23"/>
        <v>0</v>
      </c>
      <c r="Q138" s="78">
        <f t="shared" si="23"/>
        <v>0</v>
      </c>
      <c r="R138" s="91">
        <f t="shared" si="23"/>
        <v>0</v>
      </c>
      <c r="S138" s="193" t="s">
        <v>66</v>
      </c>
      <c r="T138" s="43"/>
      <c r="U138" s="44"/>
    </row>
    <row r="139" spans="1:22" ht="20.149999999999999" customHeight="1" x14ac:dyDescent="0.2">
      <c r="A139" s="112"/>
      <c r="B139" s="113"/>
      <c r="C139" s="113"/>
      <c r="D139" s="28"/>
      <c r="E139" s="197" t="s">
        <v>99</v>
      </c>
      <c r="F139" s="29"/>
      <c r="G139" s="45"/>
      <c r="H139" s="46"/>
      <c r="I139" s="46"/>
      <c r="J139" s="46"/>
      <c r="K139" s="198" t="s">
        <v>153</v>
      </c>
      <c r="L139" s="92">
        <f>SUM(G138:L138)</f>
        <v>0</v>
      </c>
      <c r="M139" s="45"/>
      <c r="N139" s="46"/>
      <c r="O139" s="46"/>
      <c r="P139" s="46"/>
      <c r="Q139" s="198" t="s">
        <v>154</v>
      </c>
      <c r="R139" s="92">
        <f>SUM(M138:R138)</f>
        <v>0</v>
      </c>
      <c r="S139" s="30"/>
      <c r="T139" s="31"/>
      <c r="U139" s="32"/>
    </row>
    <row r="140" spans="1:22" ht="20.149999999999999" customHeight="1" x14ac:dyDescent="0.2">
      <c r="A140" s="165" t="s">
        <v>27</v>
      </c>
      <c r="B140" s="151" t="s">
        <v>63</v>
      </c>
      <c r="C140" s="151" t="s">
        <v>61</v>
      </c>
      <c r="D140" s="16"/>
      <c r="E140" s="16"/>
      <c r="F140" s="199" t="s">
        <v>100</v>
      </c>
      <c r="G140" s="47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93">
        <f>SUM(L139,R139)</f>
        <v>0</v>
      </c>
      <c r="S140" s="49"/>
      <c r="T140" s="19"/>
      <c r="U140" s="20"/>
    </row>
    <row r="141" spans="1:22" ht="10" customHeight="1" x14ac:dyDescent="0.2">
      <c r="A141" s="14"/>
      <c r="B141" s="14"/>
      <c r="C141" s="14"/>
      <c r="D141" s="14"/>
      <c r="E141" s="14"/>
      <c r="F141" s="14"/>
      <c r="G141" s="9"/>
      <c r="L141" s="9"/>
    </row>
    <row r="142" spans="1:22" ht="20.149999999999999" customHeight="1" x14ac:dyDescent="0.2">
      <c r="A142" s="104">
        <v>7</v>
      </c>
      <c r="B142" s="105" t="s">
        <v>108</v>
      </c>
      <c r="C142" s="15"/>
    </row>
    <row r="143" spans="1:22" ht="20.149999999999999" customHeight="1" x14ac:dyDescent="0.2">
      <c r="A143" s="7"/>
      <c r="B143" s="103" t="s">
        <v>130</v>
      </c>
      <c r="N143" s="101" t="s">
        <v>35</v>
      </c>
      <c r="O143" s="106">
        <v>166</v>
      </c>
      <c r="P143" s="103" t="s">
        <v>34</v>
      </c>
      <c r="Q143" s="101" t="s">
        <v>36</v>
      </c>
      <c r="R143" s="107">
        <v>750</v>
      </c>
      <c r="S143" s="103" t="s">
        <v>69</v>
      </c>
    </row>
    <row r="144" spans="1:22" ht="20.149999999999999" customHeight="1" x14ac:dyDescent="0.2">
      <c r="A144" s="108" t="s">
        <v>23</v>
      </c>
      <c r="B144" s="109"/>
      <c r="C144" s="109"/>
      <c r="D144" s="109"/>
      <c r="E144" s="110"/>
      <c r="F144" s="111" t="s">
        <v>64</v>
      </c>
      <c r="G144" s="122" t="s">
        <v>98</v>
      </c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4"/>
      <c r="S144" s="116" t="s">
        <v>70</v>
      </c>
      <c r="T144" s="117"/>
      <c r="U144" s="118"/>
    </row>
    <row r="145" spans="1:22" ht="20.149999999999999" customHeight="1" x14ac:dyDescent="0.2">
      <c r="A145" s="112"/>
      <c r="B145" s="113"/>
      <c r="C145" s="113"/>
      <c r="D145" s="113"/>
      <c r="E145" s="114"/>
      <c r="F145" s="115"/>
      <c r="G145" s="125" t="s">
        <v>11</v>
      </c>
      <c r="H145" s="126" t="s">
        <v>12</v>
      </c>
      <c r="I145" s="126" t="s">
        <v>3</v>
      </c>
      <c r="J145" s="126" t="s">
        <v>4</v>
      </c>
      <c r="K145" s="127" t="s">
        <v>5</v>
      </c>
      <c r="L145" s="128" t="s">
        <v>6</v>
      </c>
      <c r="M145" s="125" t="s">
        <v>7</v>
      </c>
      <c r="N145" s="126" t="s">
        <v>8</v>
      </c>
      <c r="O145" s="126" t="s">
        <v>9</v>
      </c>
      <c r="P145" s="126" t="s">
        <v>13</v>
      </c>
      <c r="Q145" s="126" t="s">
        <v>14</v>
      </c>
      <c r="R145" s="128" t="s">
        <v>10</v>
      </c>
      <c r="S145" s="119"/>
      <c r="T145" s="120"/>
      <c r="U145" s="121"/>
    </row>
    <row r="146" spans="1:22" ht="20.149999999999999" customHeight="1" outlineLevel="1" x14ac:dyDescent="0.2">
      <c r="A146" s="150" t="s">
        <v>16</v>
      </c>
      <c r="B146" s="151" t="s">
        <v>24</v>
      </c>
      <c r="C146" s="151" t="s">
        <v>58</v>
      </c>
      <c r="D146" s="17"/>
      <c r="E146" s="17"/>
      <c r="F146" s="18"/>
      <c r="G146" s="129">
        <v>166</v>
      </c>
      <c r="H146" s="130">
        <v>166</v>
      </c>
      <c r="I146" s="130">
        <v>166</v>
      </c>
      <c r="J146" s="130">
        <v>166</v>
      </c>
      <c r="K146" s="131">
        <v>166</v>
      </c>
      <c r="L146" s="132">
        <v>166</v>
      </c>
      <c r="M146" s="133">
        <v>166</v>
      </c>
      <c r="N146" s="130">
        <v>166</v>
      </c>
      <c r="O146" s="130">
        <v>166</v>
      </c>
      <c r="P146" s="130">
        <v>166</v>
      </c>
      <c r="Q146" s="130">
        <v>166</v>
      </c>
      <c r="R146" s="132">
        <v>166</v>
      </c>
      <c r="S146" s="182" t="s">
        <v>65</v>
      </c>
      <c r="T146" s="19"/>
      <c r="U146" s="20"/>
    </row>
    <row r="147" spans="1:22" ht="20.149999999999999" customHeight="1" outlineLevel="1" x14ac:dyDescent="0.2">
      <c r="A147" s="200" t="s">
        <v>17</v>
      </c>
      <c r="B147" s="201" t="s">
        <v>2</v>
      </c>
      <c r="C147" s="153" t="s">
        <v>59</v>
      </c>
      <c r="D147" s="154" t="s">
        <v>28</v>
      </c>
      <c r="E147" s="155" t="s">
        <v>39</v>
      </c>
      <c r="F147" s="22"/>
      <c r="G147" s="134">
        <v>0</v>
      </c>
      <c r="H147" s="135">
        <v>0</v>
      </c>
      <c r="I147" s="135">
        <v>0</v>
      </c>
      <c r="J147" s="135">
        <v>0</v>
      </c>
      <c r="K147" s="136">
        <v>0</v>
      </c>
      <c r="L147" s="137">
        <v>0</v>
      </c>
      <c r="M147" s="134">
        <v>0</v>
      </c>
      <c r="N147" s="135">
        <v>0</v>
      </c>
      <c r="O147" s="135">
        <v>0</v>
      </c>
      <c r="P147" s="135">
        <v>0</v>
      </c>
      <c r="Q147" s="135">
        <v>0</v>
      </c>
      <c r="R147" s="137">
        <v>0</v>
      </c>
      <c r="S147" s="183" t="s">
        <v>65</v>
      </c>
      <c r="T147" s="23"/>
      <c r="U147" s="24"/>
    </row>
    <row r="148" spans="1:22" ht="20.149999999999999" customHeight="1" outlineLevel="1" x14ac:dyDescent="0.2">
      <c r="A148" s="202"/>
      <c r="B148" s="203"/>
      <c r="C148" s="158"/>
      <c r="D148" s="159" t="s">
        <v>29</v>
      </c>
      <c r="E148" s="160" t="s">
        <v>0</v>
      </c>
      <c r="F148" s="25"/>
      <c r="G148" s="138">
        <v>0</v>
      </c>
      <c r="H148" s="139">
        <v>0</v>
      </c>
      <c r="I148" s="139">
        <v>0</v>
      </c>
      <c r="J148" s="139">
        <v>14700</v>
      </c>
      <c r="K148" s="140">
        <v>14500</v>
      </c>
      <c r="L148" s="141">
        <v>13500</v>
      </c>
      <c r="M148" s="138">
        <v>0</v>
      </c>
      <c r="N148" s="139">
        <v>0</v>
      </c>
      <c r="O148" s="139">
        <v>0</v>
      </c>
      <c r="P148" s="139">
        <v>0</v>
      </c>
      <c r="Q148" s="139">
        <v>0</v>
      </c>
      <c r="R148" s="141">
        <v>0</v>
      </c>
      <c r="S148" s="184" t="s">
        <v>65</v>
      </c>
      <c r="T148" s="26"/>
      <c r="U148" s="27"/>
    </row>
    <row r="149" spans="1:22" ht="20.149999999999999" customHeight="1" outlineLevel="1" x14ac:dyDescent="0.2">
      <c r="A149" s="202"/>
      <c r="B149" s="203"/>
      <c r="C149" s="158"/>
      <c r="D149" s="159" t="s">
        <v>30</v>
      </c>
      <c r="E149" s="160" t="s">
        <v>15</v>
      </c>
      <c r="F149" s="25"/>
      <c r="G149" s="138">
        <v>12000</v>
      </c>
      <c r="H149" s="139">
        <v>11600</v>
      </c>
      <c r="I149" s="139">
        <v>12500</v>
      </c>
      <c r="J149" s="139">
        <v>0</v>
      </c>
      <c r="K149" s="140">
        <v>0</v>
      </c>
      <c r="L149" s="141">
        <v>0</v>
      </c>
      <c r="M149" s="138">
        <v>11500</v>
      </c>
      <c r="N149" s="139">
        <v>10200</v>
      </c>
      <c r="O149" s="139">
        <v>10500</v>
      </c>
      <c r="P149" s="139">
        <v>10800</v>
      </c>
      <c r="Q149" s="139">
        <v>9500</v>
      </c>
      <c r="R149" s="141">
        <v>12800</v>
      </c>
      <c r="S149" s="184" t="s">
        <v>65</v>
      </c>
      <c r="T149" s="26"/>
      <c r="U149" s="27"/>
    </row>
    <row r="150" spans="1:22" ht="20.149999999999999" customHeight="1" outlineLevel="1" x14ac:dyDescent="0.2">
      <c r="A150" s="204"/>
      <c r="B150" s="205"/>
      <c r="C150" s="162"/>
      <c r="D150" s="163" t="s">
        <v>31</v>
      </c>
      <c r="E150" s="164" t="s">
        <v>1</v>
      </c>
      <c r="F150" s="29"/>
      <c r="G150" s="142">
        <v>0</v>
      </c>
      <c r="H150" s="143">
        <v>0</v>
      </c>
      <c r="I150" s="143">
        <v>0</v>
      </c>
      <c r="J150" s="143">
        <v>0</v>
      </c>
      <c r="K150" s="144">
        <v>0</v>
      </c>
      <c r="L150" s="145">
        <v>0</v>
      </c>
      <c r="M150" s="142">
        <v>0</v>
      </c>
      <c r="N150" s="143">
        <v>0</v>
      </c>
      <c r="O150" s="143">
        <v>0</v>
      </c>
      <c r="P150" s="143">
        <v>0</v>
      </c>
      <c r="Q150" s="143">
        <v>0</v>
      </c>
      <c r="R150" s="145">
        <v>0</v>
      </c>
      <c r="S150" s="185" t="s">
        <v>65</v>
      </c>
      <c r="T150" s="31"/>
      <c r="U150" s="32"/>
    </row>
    <row r="151" spans="1:22" ht="20.149999999999999" customHeight="1" outlineLevel="1" thickBot="1" x14ac:dyDescent="0.25">
      <c r="A151" s="165" t="s">
        <v>18</v>
      </c>
      <c r="B151" s="151" t="s">
        <v>87</v>
      </c>
      <c r="C151" s="16"/>
      <c r="D151" s="17"/>
      <c r="E151" s="16"/>
      <c r="F151" s="174" t="s">
        <v>88</v>
      </c>
      <c r="G151" s="146">
        <v>0.85000000000000009</v>
      </c>
      <c r="H151" s="147">
        <v>0.85000000000000009</v>
      </c>
      <c r="I151" s="147">
        <v>0.85000000000000009</v>
      </c>
      <c r="J151" s="147">
        <v>0.85000000000000009</v>
      </c>
      <c r="K151" s="148">
        <v>0.85000000000000009</v>
      </c>
      <c r="L151" s="149">
        <v>0.85000000000000009</v>
      </c>
      <c r="M151" s="146">
        <v>0.85000000000000009</v>
      </c>
      <c r="N151" s="147">
        <v>0.85000000000000009</v>
      </c>
      <c r="O151" s="147">
        <v>0.85000000000000009</v>
      </c>
      <c r="P151" s="147">
        <v>0.85000000000000009</v>
      </c>
      <c r="Q151" s="147">
        <v>0.85000000000000009</v>
      </c>
      <c r="R151" s="149">
        <v>0.85000000000000009</v>
      </c>
      <c r="S151" s="186" t="s">
        <v>65</v>
      </c>
      <c r="T151" s="33"/>
      <c r="U151" s="34"/>
    </row>
    <row r="152" spans="1:22" ht="20.149999999999999" customHeight="1" outlineLevel="1" x14ac:dyDescent="0.2">
      <c r="A152" s="165" t="s">
        <v>19</v>
      </c>
      <c r="B152" s="151" t="s">
        <v>60</v>
      </c>
      <c r="C152" s="151" t="s">
        <v>61</v>
      </c>
      <c r="D152" s="35"/>
      <c r="E152" s="17"/>
      <c r="F152" s="175" t="s">
        <v>50</v>
      </c>
      <c r="G152" s="59">
        <f>G146*$T152*G151</f>
        <v>0</v>
      </c>
      <c r="H152" s="60">
        <f t="shared" ref="H152:R152" si="24">H146*$T152*H151</f>
        <v>0</v>
      </c>
      <c r="I152" s="60">
        <f t="shared" si="24"/>
        <v>0</v>
      </c>
      <c r="J152" s="60">
        <f t="shared" si="24"/>
        <v>0</v>
      </c>
      <c r="K152" s="61">
        <f t="shared" si="24"/>
        <v>0</v>
      </c>
      <c r="L152" s="85">
        <f t="shared" si="24"/>
        <v>0</v>
      </c>
      <c r="M152" s="59">
        <f t="shared" si="24"/>
        <v>0</v>
      </c>
      <c r="N152" s="60">
        <f t="shared" si="24"/>
        <v>0</v>
      </c>
      <c r="O152" s="60">
        <f t="shared" si="24"/>
        <v>0</v>
      </c>
      <c r="P152" s="60">
        <f t="shared" si="24"/>
        <v>0</v>
      </c>
      <c r="Q152" s="60">
        <f t="shared" si="24"/>
        <v>0</v>
      </c>
      <c r="R152" s="61">
        <f t="shared" si="24"/>
        <v>0</v>
      </c>
      <c r="S152" s="187" t="s">
        <v>45</v>
      </c>
      <c r="T152" s="36">
        <v>0</v>
      </c>
      <c r="U152" s="166" t="s">
        <v>97</v>
      </c>
      <c r="V152" s="37"/>
    </row>
    <row r="153" spans="1:22" ht="20.149999999999999" customHeight="1" outlineLevel="1" x14ac:dyDescent="0.2">
      <c r="A153" s="108" t="s">
        <v>20</v>
      </c>
      <c r="B153" s="152" t="s">
        <v>26</v>
      </c>
      <c r="C153" s="153" t="s">
        <v>61</v>
      </c>
      <c r="D153" s="154" t="s">
        <v>41</v>
      </c>
      <c r="E153" s="155" t="s">
        <v>39</v>
      </c>
      <c r="F153" s="176" t="s">
        <v>47</v>
      </c>
      <c r="G153" s="62">
        <f>G147*$T153</f>
        <v>0</v>
      </c>
      <c r="H153" s="63">
        <f t="shared" ref="H153:R153" si="25">H147*$T153</f>
        <v>0</v>
      </c>
      <c r="I153" s="63">
        <f t="shared" si="25"/>
        <v>0</v>
      </c>
      <c r="J153" s="63">
        <f t="shared" si="25"/>
        <v>0</v>
      </c>
      <c r="K153" s="64">
        <f t="shared" si="25"/>
        <v>0</v>
      </c>
      <c r="L153" s="86">
        <f t="shared" si="25"/>
        <v>0</v>
      </c>
      <c r="M153" s="80">
        <f t="shared" si="25"/>
        <v>0</v>
      </c>
      <c r="N153" s="63">
        <f t="shared" si="25"/>
        <v>0</v>
      </c>
      <c r="O153" s="63">
        <f t="shared" si="25"/>
        <v>0</v>
      </c>
      <c r="P153" s="63">
        <f t="shared" si="25"/>
        <v>0</v>
      </c>
      <c r="Q153" s="63">
        <f t="shared" si="25"/>
        <v>0</v>
      </c>
      <c r="R153" s="64">
        <f t="shared" si="25"/>
        <v>0</v>
      </c>
      <c r="S153" s="188" t="s">
        <v>51</v>
      </c>
      <c r="T153" s="38">
        <v>0</v>
      </c>
      <c r="U153" s="167" t="s">
        <v>95</v>
      </c>
    </row>
    <row r="154" spans="1:22" ht="20.149999999999999" customHeight="1" outlineLevel="1" x14ac:dyDescent="0.2">
      <c r="A154" s="156"/>
      <c r="B154" s="157"/>
      <c r="C154" s="158"/>
      <c r="D154" s="159" t="s">
        <v>42</v>
      </c>
      <c r="E154" s="160" t="s">
        <v>0</v>
      </c>
      <c r="F154" s="177" t="s">
        <v>48</v>
      </c>
      <c r="G154" s="65">
        <f t="shared" ref="G154:R156" si="26">G148*$T154</f>
        <v>0</v>
      </c>
      <c r="H154" s="66">
        <f t="shared" si="26"/>
        <v>0</v>
      </c>
      <c r="I154" s="66">
        <f t="shared" si="26"/>
        <v>0</v>
      </c>
      <c r="J154" s="66">
        <f t="shared" si="26"/>
        <v>0</v>
      </c>
      <c r="K154" s="67">
        <f t="shared" si="26"/>
        <v>0</v>
      </c>
      <c r="L154" s="87">
        <f t="shared" si="26"/>
        <v>0</v>
      </c>
      <c r="M154" s="81">
        <f t="shared" si="26"/>
        <v>0</v>
      </c>
      <c r="N154" s="66">
        <f t="shared" si="26"/>
        <v>0</v>
      </c>
      <c r="O154" s="66">
        <f t="shared" si="26"/>
        <v>0</v>
      </c>
      <c r="P154" s="66">
        <f t="shared" si="26"/>
        <v>0</v>
      </c>
      <c r="Q154" s="66">
        <f t="shared" si="26"/>
        <v>0</v>
      </c>
      <c r="R154" s="67">
        <f t="shared" si="26"/>
        <v>0</v>
      </c>
      <c r="S154" s="189" t="s">
        <v>52</v>
      </c>
      <c r="T154" s="39">
        <v>0</v>
      </c>
      <c r="U154" s="168" t="s">
        <v>95</v>
      </c>
    </row>
    <row r="155" spans="1:22" ht="20.149999999999999" customHeight="1" outlineLevel="1" x14ac:dyDescent="0.2">
      <c r="A155" s="156"/>
      <c r="B155" s="157"/>
      <c r="C155" s="158"/>
      <c r="D155" s="159" t="s">
        <v>43</v>
      </c>
      <c r="E155" s="160" t="s">
        <v>15</v>
      </c>
      <c r="F155" s="177" t="s">
        <v>49</v>
      </c>
      <c r="G155" s="65">
        <f t="shared" si="26"/>
        <v>0</v>
      </c>
      <c r="H155" s="66">
        <f t="shared" si="26"/>
        <v>0</v>
      </c>
      <c r="I155" s="66">
        <f t="shared" si="26"/>
        <v>0</v>
      </c>
      <c r="J155" s="66">
        <f t="shared" si="26"/>
        <v>0</v>
      </c>
      <c r="K155" s="67">
        <f t="shared" si="26"/>
        <v>0</v>
      </c>
      <c r="L155" s="87">
        <f t="shared" si="26"/>
        <v>0</v>
      </c>
      <c r="M155" s="81">
        <f t="shared" si="26"/>
        <v>0</v>
      </c>
      <c r="N155" s="66">
        <f t="shared" si="26"/>
        <v>0</v>
      </c>
      <c r="O155" s="66">
        <f t="shared" si="26"/>
        <v>0</v>
      </c>
      <c r="P155" s="66">
        <f t="shared" si="26"/>
        <v>0</v>
      </c>
      <c r="Q155" s="66">
        <f t="shared" si="26"/>
        <v>0</v>
      </c>
      <c r="R155" s="67">
        <f t="shared" si="26"/>
        <v>0</v>
      </c>
      <c r="S155" s="189" t="s">
        <v>53</v>
      </c>
      <c r="T155" s="39">
        <v>0</v>
      </c>
      <c r="U155" s="168" t="s">
        <v>95</v>
      </c>
    </row>
    <row r="156" spans="1:22" ht="20.149999999999999" customHeight="1" outlineLevel="1" thickBot="1" x14ac:dyDescent="0.25">
      <c r="A156" s="112"/>
      <c r="B156" s="161"/>
      <c r="C156" s="162"/>
      <c r="D156" s="163" t="s">
        <v>44</v>
      </c>
      <c r="E156" s="164" t="s">
        <v>1</v>
      </c>
      <c r="F156" s="178" t="s">
        <v>46</v>
      </c>
      <c r="G156" s="68">
        <f t="shared" si="26"/>
        <v>0</v>
      </c>
      <c r="H156" s="69">
        <f t="shared" si="26"/>
        <v>0</v>
      </c>
      <c r="I156" s="69">
        <f t="shared" si="26"/>
        <v>0</v>
      </c>
      <c r="J156" s="69">
        <f t="shared" si="26"/>
        <v>0</v>
      </c>
      <c r="K156" s="70">
        <f t="shared" si="26"/>
        <v>0</v>
      </c>
      <c r="L156" s="88">
        <f t="shared" si="26"/>
        <v>0</v>
      </c>
      <c r="M156" s="82">
        <f t="shared" si="26"/>
        <v>0</v>
      </c>
      <c r="N156" s="69">
        <f t="shared" si="26"/>
        <v>0</v>
      </c>
      <c r="O156" s="69">
        <f t="shared" si="26"/>
        <v>0</v>
      </c>
      <c r="P156" s="69">
        <f t="shared" si="26"/>
        <v>0</v>
      </c>
      <c r="Q156" s="69">
        <f t="shared" si="26"/>
        <v>0</v>
      </c>
      <c r="R156" s="70">
        <f t="shared" si="26"/>
        <v>0</v>
      </c>
      <c r="S156" s="190" t="s">
        <v>54</v>
      </c>
      <c r="T156" s="40">
        <v>0</v>
      </c>
      <c r="U156" s="169" t="s">
        <v>95</v>
      </c>
    </row>
    <row r="157" spans="1:22" ht="20.149999999999999" customHeight="1" outlineLevel="1" x14ac:dyDescent="0.2">
      <c r="A157" s="108" t="s">
        <v>21</v>
      </c>
      <c r="B157" s="152" t="s">
        <v>62</v>
      </c>
      <c r="C157" s="153" t="s">
        <v>61</v>
      </c>
      <c r="D157" s="172" t="s">
        <v>32</v>
      </c>
      <c r="E157" s="194" t="s">
        <v>40</v>
      </c>
      <c r="F157" s="179" t="s">
        <v>68</v>
      </c>
      <c r="G157" s="71">
        <f>ROUNDDOWN(G146*T157,2)</f>
        <v>0</v>
      </c>
      <c r="H157" s="72">
        <f>ROUNDDOWN(H146*T157,2)</f>
        <v>0</v>
      </c>
      <c r="I157" s="72">
        <f>ROUNDDOWN(I146*T157,2)</f>
        <v>0</v>
      </c>
      <c r="J157" s="72">
        <f>ROUNDDOWN(J146*T157,2)</f>
        <v>0</v>
      </c>
      <c r="K157" s="73">
        <f>ROUNDDOWN(K146*T157,2)</f>
        <v>0</v>
      </c>
      <c r="L157" s="89">
        <f>ROUNDDOWN(L146*T157,2)</f>
        <v>0</v>
      </c>
      <c r="M157" s="83">
        <f>ROUNDDOWN(M146*T157,2)</f>
        <v>0</v>
      </c>
      <c r="N157" s="72">
        <f>ROUNDDOWN(N146*T157,2)</f>
        <v>0</v>
      </c>
      <c r="O157" s="72">
        <f>ROUNDDOWN(O146*T157,2)</f>
        <v>0</v>
      </c>
      <c r="P157" s="72">
        <f>ROUNDDOWN(P146*T157,2)</f>
        <v>0</v>
      </c>
      <c r="Q157" s="72">
        <f>ROUNDDOWN(Q146*T157,2)</f>
        <v>0</v>
      </c>
      <c r="R157" s="73">
        <f>ROUNDDOWN(R146*T157,2)</f>
        <v>0</v>
      </c>
      <c r="S157" s="191" t="s">
        <v>55</v>
      </c>
      <c r="T157" s="41">
        <v>0</v>
      </c>
      <c r="U157" s="170" t="s">
        <v>86</v>
      </c>
    </row>
    <row r="158" spans="1:22" ht="20.149999999999999" customHeight="1" outlineLevel="1" thickBot="1" x14ac:dyDescent="0.25">
      <c r="A158" s="112"/>
      <c r="B158" s="161"/>
      <c r="C158" s="162"/>
      <c r="D158" s="173" t="s">
        <v>33</v>
      </c>
      <c r="E158" s="195" t="s">
        <v>57</v>
      </c>
      <c r="F158" s="180" t="s">
        <v>67</v>
      </c>
      <c r="G158" s="74">
        <f>ROUNDDOWN(SUM(G153:G156)*T158%,2)</f>
        <v>0</v>
      </c>
      <c r="H158" s="75">
        <f>ROUNDDOWN(SUM(H153:H156)*T158%,2)</f>
        <v>0</v>
      </c>
      <c r="I158" s="75">
        <f>ROUNDDOWN(SUM(I153:I156)*T158%,2)</f>
        <v>0</v>
      </c>
      <c r="J158" s="75">
        <f>ROUNDDOWN(SUM(J153:J156)*T158%,2)</f>
        <v>0</v>
      </c>
      <c r="K158" s="76">
        <f>ROUNDDOWN(SUM(K153:K156)*T158%,2)</f>
        <v>0</v>
      </c>
      <c r="L158" s="90">
        <f>ROUNDDOWN(SUM(L153:L156)*T158%,2)</f>
        <v>0</v>
      </c>
      <c r="M158" s="84">
        <f>ROUNDDOWN(SUM(M153:M156)*T158%,2)</f>
        <v>0</v>
      </c>
      <c r="N158" s="75">
        <f>ROUNDDOWN(SUM(N153:N156)*T158%,2)</f>
        <v>0</v>
      </c>
      <c r="O158" s="75">
        <f>ROUNDDOWN(SUM(O153:O156)*T158%,2)</f>
        <v>0</v>
      </c>
      <c r="P158" s="75">
        <f>ROUNDDOWN(SUM(P153:P156)*T158%,2)</f>
        <v>0</v>
      </c>
      <c r="Q158" s="75">
        <f>ROUNDDOWN(SUM(Q153:Q156)*T158%,2)</f>
        <v>0</v>
      </c>
      <c r="R158" s="76">
        <f>ROUNDDOWN(SUM(R153:R156)*T158%,2)</f>
        <v>0</v>
      </c>
      <c r="S158" s="192" t="s">
        <v>56</v>
      </c>
      <c r="T158" s="42">
        <v>0</v>
      </c>
      <c r="U158" s="171" t="s">
        <v>96</v>
      </c>
    </row>
    <row r="159" spans="1:22" ht="20.149999999999999" customHeight="1" x14ac:dyDescent="0.2">
      <c r="A159" s="108" t="s">
        <v>22</v>
      </c>
      <c r="B159" s="109" t="s">
        <v>25</v>
      </c>
      <c r="C159" s="109" t="s">
        <v>61</v>
      </c>
      <c r="D159" s="21"/>
      <c r="E159" s="196" t="s">
        <v>71</v>
      </c>
      <c r="F159" s="181" t="s">
        <v>89</v>
      </c>
      <c r="G159" s="77">
        <f>ROUNDDOWN(G152+SUM(G153:G156)-SUM(G157:G158),0)</f>
        <v>0</v>
      </c>
      <c r="H159" s="78">
        <f t="shared" ref="H159:R159" si="27">ROUNDDOWN(H152+SUM(H153:H156)-SUM(H157:H158),0)</f>
        <v>0</v>
      </c>
      <c r="I159" s="78">
        <f t="shared" si="27"/>
        <v>0</v>
      </c>
      <c r="J159" s="78">
        <f t="shared" si="27"/>
        <v>0</v>
      </c>
      <c r="K159" s="79">
        <f t="shared" si="27"/>
        <v>0</v>
      </c>
      <c r="L159" s="91">
        <f t="shared" si="27"/>
        <v>0</v>
      </c>
      <c r="M159" s="77">
        <f t="shared" si="27"/>
        <v>0</v>
      </c>
      <c r="N159" s="78">
        <f t="shared" si="27"/>
        <v>0</v>
      </c>
      <c r="O159" s="78">
        <f t="shared" si="27"/>
        <v>0</v>
      </c>
      <c r="P159" s="78">
        <f t="shared" si="27"/>
        <v>0</v>
      </c>
      <c r="Q159" s="78">
        <f t="shared" si="27"/>
        <v>0</v>
      </c>
      <c r="R159" s="91">
        <f t="shared" si="27"/>
        <v>0</v>
      </c>
      <c r="S159" s="193" t="s">
        <v>66</v>
      </c>
      <c r="T159" s="43"/>
      <c r="U159" s="44"/>
    </row>
    <row r="160" spans="1:22" ht="20.149999999999999" customHeight="1" x14ac:dyDescent="0.2">
      <c r="A160" s="112"/>
      <c r="B160" s="113"/>
      <c r="C160" s="113"/>
      <c r="D160" s="28"/>
      <c r="E160" s="197" t="s">
        <v>99</v>
      </c>
      <c r="F160" s="29"/>
      <c r="G160" s="45"/>
      <c r="H160" s="46"/>
      <c r="I160" s="46"/>
      <c r="J160" s="46"/>
      <c r="K160" s="198" t="s">
        <v>153</v>
      </c>
      <c r="L160" s="92">
        <f>SUM(G159:L159)</f>
        <v>0</v>
      </c>
      <c r="M160" s="45"/>
      <c r="N160" s="46"/>
      <c r="O160" s="46"/>
      <c r="P160" s="46"/>
      <c r="Q160" s="198" t="s">
        <v>154</v>
      </c>
      <c r="R160" s="92">
        <f>SUM(M159:R159)</f>
        <v>0</v>
      </c>
      <c r="S160" s="30"/>
      <c r="T160" s="31"/>
      <c r="U160" s="32"/>
    </row>
    <row r="161" spans="1:22" ht="20.149999999999999" customHeight="1" x14ac:dyDescent="0.2">
      <c r="A161" s="165" t="s">
        <v>27</v>
      </c>
      <c r="B161" s="151" t="s">
        <v>63</v>
      </c>
      <c r="C161" s="151" t="s">
        <v>61</v>
      </c>
      <c r="D161" s="16"/>
      <c r="E161" s="16"/>
      <c r="F161" s="199" t="s">
        <v>100</v>
      </c>
      <c r="G161" s="47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93">
        <f>SUM(L160,R160)</f>
        <v>0</v>
      </c>
      <c r="S161" s="49"/>
      <c r="T161" s="19"/>
      <c r="U161" s="20"/>
    </row>
    <row r="162" spans="1:22" ht="10" customHeight="1" x14ac:dyDescent="0.2">
      <c r="D162" s="7"/>
      <c r="E162" s="7"/>
      <c r="F162" s="50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2"/>
      <c r="S162" s="53"/>
      <c r="T162" s="54"/>
      <c r="U162" s="54"/>
    </row>
    <row r="163" spans="1:22" ht="20.149999999999999" customHeight="1" x14ac:dyDescent="0.2">
      <c r="A163" s="104">
        <v>8</v>
      </c>
      <c r="B163" s="105" t="s">
        <v>109</v>
      </c>
      <c r="C163" s="15"/>
    </row>
    <row r="164" spans="1:22" ht="20.149999999999999" customHeight="1" x14ac:dyDescent="0.2">
      <c r="A164" s="7"/>
      <c r="B164" s="103" t="s">
        <v>131</v>
      </c>
      <c r="N164" s="101" t="s">
        <v>35</v>
      </c>
      <c r="O164" s="106">
        <v>131</v>
      </c>
      <c r="P164" s="103" t="s">
        <v>34</v>
      </c>
      <c r="Q164" s="101" t="s">
        <v>36</v>
      </c>
      <c r="R164" s="107">
        <v>300</v>
      </c>
      <c r="S164" s="103" t="s">
        <v>69</v>
      </c>
    </row>
    <row r="165" spans="1:22" ht="20.149999999999999" customHeight="1" x14ac:dyDescent="0.2">
      <c r="A165" s="108" t="s">
        <v>23</v>
      </c>
      <c r="B165" s="109"/>
      <c r="C165" s="109"/>
      <c r="D165" s="109"/>
      <c r="E165" s="110"/>
      <c r="F165" s="111" t="s">
        <v>64</v>
      </c>
      <c r="G165" s="122" t="s">
        <v>98</v>
      </c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4"/>
      <c r="S165" s="116" t="s">
        <v>70</v>
      </c>
      <c r="T165" s="117"/>
      <c r="U165" s="118"/>
    </row>
    <row r="166" spans="1:22" ht="20.149999999999999" customHeight="1" x14ac:dyDescent="0.2">
      <c r="A166" s="112"/>
      <c r="B166" s="113"/>
      <c r="C166" s="113"/>
      <c r="D166" s="113"/>
      <c r="E166" s="114"/>
      <c r="F166" s="115"/>
      <c r="G166" s="125" t="s">
        <v>11</v>
      </c>
      <c r="H166" s="126" t="s">
        <v>12</v>
      </c>
      <c r="I166" s="126" t="s">
        <v>3</v>
      </c>
      <c r="J166" s="126" t="s">
        <v>4</v>
      </c>
      <c r="K166" s="127" t="s">
        <v>5</v>
      </c>
      <c r="L166" s="128" t="s">
        <v>6</v>
      </c>
      <c r="M166" s="125" t="s">
        <v>7</v>
      </c>
      <c r="N166" s="126" t="s">
        <v>8</v>
      </c>
      <c r="O166" s="126" t="s">
        <v>9</v>
      </c>
      <c r="P166" s="126" t="s">
        <v>13</v>
      </c>
      <c r="Q166" s="126" t="s">
        <v>14</v>
      </c>
      <c r="R166" s="128" t="s">
        <v>10</v>
      </c>
      <c r="S166" s="119"/>
      <c r="T166" s="120"/>
      <c r="U166" s="121"/>
    </row>
    <row r="167" spans="1:22" ht="20.149999999999999" customHeight="1" outlineLevel="1" x14ac:dyDescent="0.2">
      <c r="A167" s="150" t="s">
        <v>16</v>
      </c>
      <c r="B167" s="151" t="s">
        <v>24</v>
      </c>
      <c r="C167" s="151" t="s">
        <v>58</v>
      </c>
      <c r="D167" s="17"/>
      <c r="E167" s="17"/>
      <c r="F167" s="18"/>
      <c r="G167" s="129">
        <v>131</v>
      </c>
      <c r="H167" s="130">
        <v>131</v>
      </c>
      <c r="I167" s="130">
        <v>131</v>
      </c>
      <c r="J167" s="130">
        <v>131</v>
      </c>
      <c r="K167" s="131">
        <v>131</v>
      </c>
      <c r="L167" s="132">
        <v>131</v>
      </c>
      <c r="M167" s="133">
        <v>131</v>
      </c>
      <c r="N167" s="130">
        <v>131</v>
      </c>
      <c r="O167" s="130">
        <v>131</v>
      </c>
      <c r="P167" s="130">
        <v>131</v>
      </c>
      <c r="Q167" s="130">
        <v>131</v>
      </c>
      <c r="R167" s="132">
        <v>131</v>
      </c>
      <c r="S167" s="182" t="s">
        <v>65</v>
      </c>
      <c r="T167" s="19"/>
      <c r="U167" s="20"/>
    </row>
    <row r="168" spans="1:22" ht="20.149999999999999" customHeight="1" outlineLevel="1" x14ac:dyDescent="0.2">
      <c r="A168" s="200" t="s">
        <v>17</v>
      </c>
      <c r="B168" s="201" t="s">
        <v>2</v>
      </c>
      <c r="C168" s="153" t="s">
        <v>59</v>
      </c>
      <c r="D168" s="154" t="s">
        <v>28</v>
      </c>
      <c r="E168" s="155" t="s">
        <v>39</v>
      </c>
      <c r="F168" s="22"/>
      <c r="G168" s="134">
        <v>0</v>
      </c>
      <c r="H168" s="135">
        <v>0</v>
      </c>
      <c r="I168" s="135">
        <v>0</v>
      </c>
      <c r="J168" s="135">
        <v>1500</v>
      </c>
      <c r="K168" s="136">
        <v>1400</v>
      </c>
      <c r="L168" s="137">
        <v>1500</v>
      </c>
      <c r="M168" s="134">
        <v>0</v>
      </c>
      <c r="N168" s="135">
        <v>0</v>
      </c>
      <c r="O168" s="135">
        <v>0</v>
      </c>
      <c r="P168" s="135">
        <v>0</v>
      </c>
      <c r="Q168" s="135">
        <v>0</v>
      </c>
      <c r="R168" s="137">
        <v>0</v>
      </c>
      <c r="S168" s="183" t="s">
        <v>65</v>
      </c>
      <c r="T168" s="23"/>
      <c r="U168" s="24"/>
    </row>
    <row r="169" spans="1:22" ht="20.149999999999999" customHeight="1" outlineLevel="1" x14ac:dyDescent="0.2">
      <c r="A169" s="202"/>
      <c r="B169" s="203"/>
      <c r="C169" s="158"/>
      <c r="D169" s="159" t="s">
        <v>29</v>
      </c>
      <c r="E169" s="160" t="s">
        <v>0</v>
      </c>
      <c r="F169" s="25"/>
      <c r="G169" s="138">
        <v>0</v>
      </c>
      <c r="H169" s="139">
        <v>0</v>
      </c>
      <c r="I169" s="139">
        <v>0</v>
      </c>
      <c r="J169" s="139">
        <v>5700</v>
      </c>
      <c r="K169" s="140">
        <v>5100</v>
      </c>
      <c r="L169" s="141">
        <v>5100</v>
      </c>
      <c r="M169" s="138">
        <v>0</v>
      </c>
      <c r="N169" s="139">
        <v>0</v>
      </c>
      <c r="O169" s="139">
        <v>0</v>
      </c>
      <c r="P169" s="139">
        <v>0</v>
      </c>
      <c r="Q169" s="139">
        <v>0</v>
      </c>
      <c r="R169" s="141">
        <v>0</v>
      </c>
      <c r="S169" s="184" t="s">
        <v>65</v>
      </c>
      <c r="T169" s="26"/>
      <c r="U169" s="27"/>
    </row>
    <row r="170" spans="1:22" ht="20.149999999999999" customHeight="1" outlineLevel="1" x14ac:dyDescent="0.2">
      <c r="A170" s="202"/>
      <c r="B170" s="203"/>
      <c r="C170" s="158"/>
      <c r="D170" s="159" t="s">
        <v>30</v>
      </c>
      <c r="E170" s="160" t="s">
        <v>15</v>
      </c>
      <c r="F170" s="25"/>
      <c r="G170" s="138">
        <v>6800</v>
      </c>
      <c r="H170" s="139">
        <v>6000</v>
      </c>
      <c r="I170" s="139">
        <v>5600</v>
      </c>
      <c r="J170" s="139">
        <v>0</v>
      </c>
      <c r="K170" s="140">
        <v>0</v>
      </c>
      <c r="L170" s="141">
        <v>0</v>
      </c>
      <c r="M170" s="138">
        <v>6800</v>
      </c>
      <c r="N170" s="139">
        <v>5900</v>
      </c>
      <c r="O170" s="139">
        <v>5500</v>
      </c>
      <c r="P170" s="139">
        <v>5500</v>
      </c>
      <c r="Q170" s="139">
        <v>5200</v>
      </c>
      <c r="R170" s="141">
        <v>8000</v>
      </c>
      <c r="S170" s="184" t="s">
        <v>65</v>
      </c>
      <c r="T170" s="26"/>
      <c r="U170" s="27"/>
    </row>
    <row r="171" spans="1:22" ht="20.149999999999999" customHeight="1" outlineLevel="1" x14ac:dyDescent="0.2">
      <c r="A171" s="204"/>
      <c r="B171" s="205"/>
      <c r="C171" s="162"/>
      <c r="D171" s="163" t="s">
        <v>31</v>
      </c>
      <c r="E171" s="164" t="s">
        <v>1</v>
      </c>
      <c r="F171" s="29"/>
      <c r="G171" s="142">
        <v>6500</v>
      </c>
      <c r="H171" s="143">
        <v>6200</v>
      </c>
      <c r="I171" s="143">
        <v>6300</v>
      </c>
      <c r="J171" s="143">
        <v>5900</v>
      </c>
      <c r="K171" s="144">
        <v>5600</v>
      </c>
      <c r="L171" s="145">
        <v>8600</v>
      </c>
      <c r="M171" s="142">
        <v>6300</v>
      </c>
      <c r="N171" s="143">
        <v>5700</v>
      </c>
      <c r="O171" s="143">
        <v>5800</v>
      </c>
      <c r="P171" s="143">
        <v>6200</v>
      </c>
      <c r="Q171" s="143">
        <v>4900</v>
      </c>
      <c r="R171" s="145">
        <v>7000</v>
      </c>
      <c r="S171" s="185" t="s">
        <v>65</v>
      </c>
      <c r="T171" s="31"/>
      <c r="U171" s="32"/>
    </row>
    <row r="172" spans="1:22" ht="20.149999999999999" customHeight="1" outlineLevel="1" thickBot="1" x14ac:dyDescent="0.25">
      <c r="A172" s="165" t="s">
        <v>18</v>
      </c>
      <c r="B172" s="151" t="s">
        <v>87</v>
      </c>
      <c r="C172" s="16"/>
      <c r="D172" s="17"/>
      <c r="E172" s="16"/>
      <c r="F172" s="174" t="s">
        <v>88</v>
      </c>
      <c r="G172" s="146">
        <v>0.93</v>
      </c>
      <c r="H172" s="147">
        <v>0.94000000000000006</v>
      </c>
      <c r="I172" s="147">
        <v>0.94000000000000006</v>
      </c>
      <c r="J172" s="147">
        <v>0.94000000000000006</v>
      </c>
      <c r="K172" s="148">
        <v>0.95000000000000007</v>
      </c>
      <c r="L172" s="149">
        <v>0.93</v>
      </c>
      <c r="M172" s="146">
        <v>0.94000000000000006</v>
      </c>
      <c r="N172" s="147">
        <v>0.94000000000000006</v>
      </c>
      <c r="O172" s="147">
        <v>0.94000000000000006</v>
      </c>
      <c r="P172" s="147">
        <v>0.94000000000000006</v>
      </c>
      <c r="Q172" s="147">
        <v>0.94000000000000006</v>
      </c>
      <c r="R172" s="149">
        <v>0.92</v>
      </c>
      <c r="S172" s="186" t="s">
        <v>65</v>
      </c>
      <c r="T172" s="33"/>
      <c r="U172" s="34"/>
    </row>
    <row r="173" spans="1:22" ht="20.149999999999999" customHeight="1" outlineLevel="1" x14ac:dyDescent="0.2">
      <c r="A173" s="165" t="s">
        <v>19</v>
      </c>
      <c r="B173" s="151" t="s">
        <v>60</v>
      </c>
      <c r="C173" s="151" t="s">
        <v>61</v>
      </c>
      <c r="D173" s="35"/>
      <c r="E173" s="17"/>
      <c r="F173" s="175" t="s">
        <v>50</v>
      </c>
      <c r="G173" s="59">
        <f>G167*$T173*G172</f>
        <v>0</v>
      </c>
      <c r="H173" s="60">
        <f t="shared" ref="H173:R173" si="28">H167*$T173*H172</f>
        <v>0</v>
      </c>
      <c r="I173" s="60">
        <f t="shared" si="28"/>
        <v>0</v>
      </c>
      <c r="J173" s="60">
        <f t="shared" si="28"/>
        <v>0</v>
      </c>
      <c r="K173" s="61">
        <f t="shared" si="28"/>
        <v>0</v>
      </c>
      <c r="L173" s="85">
        <f t="shared" si="28"/>
        <v>0</v>
      </c>
      <c r="M173" s="59">
        <f t="shared" si="28"/>
        <v>0</v>
      </c>
      <c r="N173" s="60">
        <f t="shared" si="28"/>
        <v>0</v>
      </c>
      <c r="O173" s="60">
        <f t="shared" si="28"/>
        <v>0</v>
      </c>
      <c r="P173" s="60">
        <f t="shared" si="28"/>
        <v>0</v>
      </c>
      <c r="Q173" s="60">
        <f t="shared" si="28"/>
        <v>0</v>
      </c>
      <c r="R173" s="61">
        <f t="shared" si="28"/>
        <v>0</v>
      </c>
      <c r="S173" s="187" t="s">
        <v>45</v>
      </c>
      <c r="T173" s="36">
        <v>0</v>
      </c>
      <c r="U173" s="166" t="s">
        <v>97</v>
      </c>
      <c r="V173" s="37"/>
    </row>
    <row r="174" spans="1:22" ht="20.149999999999999" customHeight="1" outlineLevel="1" x14ac:dyDescent="0.2">
      <c r="A174" s="108" t="s">
        <v>20</v>
      </c>
      <c r="B174" s="152" t="s">
        <v>26</v>
      </c>
      <c r="C174" s="153" t="s">
        <v>61</v>
      </c>
      <c r="D174" s="154" t="s">
        <v>41</v>
      </c>
      <c r="E174" s="155" t="s">
        <v>39</v>
      </c>
      <c r="F174" s="176" t="s">
        <v>47</v>
      </c>
      <c r="G174" s="62">
        <f>G168*$T174</f>
        <v>0</v>
      </c>
      <c r="H174" s="63">
        <f t="shared" ref="H174:R174" si="29">H168*$T174</f>
        <v>0</v>
      </c>
      <c r="I174" s="63">
        <f t="shared" si="29"/>
        <v>0</v>
      </c>
      <c r="J174" s="63">
        <f t="shared" si="29"/>
        <v>0</v>
      </c>
      <c r="K174" s="64">
        <f t="shared" si="29"/>
        <v>0</v>
      </c>
      <c r="L174" s="86">
        <f t="shared" si="29"/>
        <v>0</v>
      </c>
      <c r="M174" s="80">
        <f t="shared" si="29"/>
        <v>0</v>
      </c>
      <c r="N174" s="63">
        <f t="shared" si="29"/>
        <v>0</v>
      </c>
      <c r="O174" s="63">
        <f t="shared" si="29"/>
        <v>0</v>
      </c>
      <c r="P174" s="63">
        <f t="shared" si="29"/>
        <v>0</v>
      </c>
      <c r="Q174" s="63">
        <f t="shared" si="29"/>
        <v>0</v>
      </c>
      <c r="R174" s="64">
        <f t="shared" si="29"/>
        <v>0</v>
      </c>
      <c r="S174" s="188" t="s">
        <v>51</v>
      </c>
      <c r="T174" s="38">
        <v>0</v>
      </c>
      <c r="U174" s="167" t="s">
        <v>95</v>
      </c>
    </row>
    <row r="175" spans="1:22" ht="20.149999999999999" customHeight="1" outlineLevel="1" x14ac:dyDescent="0.2">
      <c r="A175" s="156"/>
      <c r="B175" s="157"/>
      <c r="C175" s="158"/>
      <c r="D175" s="159" t="s">
        <v>42</v>
      </c>
      <c r="E175" s="160" t="s">
        <v>0</v>
      </c>
      <c r="F175" s="177" t="s">
        <v>48</v>
      </c>
      <c r="G175" s="65">
        <f t="shared" ref="G175:R177" si="30">G169*$T175</f>
        <v>0</v>
      </c>
      <c r="H175" s="66">
        <f t="shared" si="30"/>
        <v>0</v>
      </c>
      <c r="I175" s="66">
        <f t="shared" si="30"/>
        <v>0</v>
      </c>
      <c r="J175" s="66">
        <f t="shared" si="30"/>
        <v>0</v>
      </c>
      <c r="K175" s="67">
        <f t="shared" si="30"/>
        <v>0</v>
      </c>
      <c r="L175" s="87">
        <f t="shared" si="30"/>
        <v>0</v>
      </c>
      <c r="M175" s="81">
        <f t="shared" si="30"/>
        <v>0</v>
      </c>
      <c r="N175" s="66">
        <f t="shared" si="30"/>
        <v>0</v>
      </c>
      <c r="O175" s="66">
        <f t="shared" si="30"/>
        <v>0</v>
      </c>
      <c r="P175" s="66">
        <f t="shared" si="30"/>
        <v>0</v>
      </c>
      <c r="Q175" s="66">
        <f t="shared" si="30"/>
        <v>0</v>
      </c>
      <c r="R175" s="67">
        <f t="shared" si="30"/>
        <v>0</v>
      </c>
      <c r="S175" s="189" t="s">
        <v>52</v>
      </c>
      <c r="T175" s="39">
        <v>0</v>
      </c>
      <c r="U175" s="168" t="s">
        <v>95</v>
      </c>
    </row>
    <row r="176" spans="1:22" ht="20.149999999999999" customHeight="1" outlineLevel="1" x14ac:dyDescent="0.2">
      <c r="A176" s="156"/>
      <c r="B176" s="157"/>
      <c r="C176" s="158"/>
      <c r="D176" s="159" t="s">
        <v>43</v>
      </c>
      <c r="E176" s="160" t="s">
        <v>15</v>
      </c>
      <c r="F176" s="177" t="s">
        <v>49</v>
      </c>
      <c r="G176" s="65">
        <f t="shared" si="30"/>
        <v>0</v>
      </c>
      <c r="H176" s="66">
        <f t="shared" si="30"/>
        <v>0</v>
      </c>
      <c r="I176" s="66">
        <f t="shared" si="30"/>
        <v>0</v>
      </c>
      <c r="J176" s="66">
        <f t="shared" si="30"/>
        <v>0</v>
      </c>
      <c r="K176" s="67">
        <f t="shared" si="30"/>
        <v>0</v>
      </c>
      <c r="L176" s="87">
        <f t="shared" si="30"/>
        <v>0</v>
      </c>
      <c r="M176" s="81">
        <f t="shared" si="30"/>
        <v>0</v>
      </c>
      <c r="N176" s="66">
        <f t="shared" si="30"/>
        <v>0</v>
      </c>
      <c r="O176" s="66">
        <f t="shared" si="30"/>
        <v>0</v>
      </c>
      <c r="P176" s="66">
        <f t="shared" si="30"/>
        <v>0</v>
      </c>
      <c r="Q176" s="66">
        <f t="shared" si="30"/>
        <v>0</v>
      </c>
      <c r="R176" s="67">
        <f t="shared" si="30"/>
        <v>0</v>
      </c>
      <c r="S176" s="189" t="s">
        <v>53</v>
      </c>
      <c r="T176" s="39">
        <v>0</v>
      </c>
      <c r="U176" s="168" t="s">
        <v>95</v>
      </c>
    </row>
    <row r="177" spans="1:21" ht="20.149999999999999" customHeight="1" outlineLevel="1" thickBot="1" x14ac:dyDescent="0.25">
      <c r="A177" s="112"/>
      <c r="B177" s="161"/>
      <c r="C177" s="162"/>
      <c r="D177" s="163" t="s">
        <v>44</v>
      </c>
      <c r="E177" s="164" t="s">
        <v>1</v>
      </c>
      <c r="F177" s="178" t="s">
        <v>46</v>
      </c>
      <c r="G177" s="68">
        <f t="shared" si="30"/>
        <v>0</v>
      </c>
      <c r="H177" s="69">
        <f t="shared" si="30"/>
        <v>0</v>
      </c>
      <c r="I177" s="69">
        <f t="shared" si="30"/>
        <v>0</v>
      </c>
      <c r="J177" s="69">
        <f t="shared" si="30"/>
        <v>0</v>
      </c>
      <c r="K177" s="70">
        <f t="shared" si="30"/>
        <v>0</v>
      </c>
      <c r="L177" s="88">
        <f t="shared" si="30"/>
        <v>0</v>
      </c>
      <c r="M177" s="82">
        <f t="shared" si="30"/>
        <v>0</v>
      </c>
      <c r="N177" s="69">
        <f t="shared" si="30"/>
        <v>0</v>
      </c>
      <c r="O177" s="69">
        <f t="shared" si="30"/>
        <v>0</v>
      </c>
      <c r="P177" s="69">
        <f t="shared" si="30"/>
        <v>0</v>
      </c>
      <c r="Q177" s="69">
        <f t="shared" si="30"/>
        <v>0</v>
      </c>
      <c r="R177" s="70">
        <f t="shared" si="30"/>
        <v>0</v>
      </c>
      <c r="S177" s="190" t="s">
        <v>54</v>
      </c>
      <c r="T177" s="40">
        <v>0</v>
      </c>
      <c r="U177" s="169" t="s">
        <v>95</v>
      </c>
    </row>
    <row r="178" spans="1:21" ht="20.149999999999999" customHeight="1" outlineLevel="1" x14ac:dyDescent="0.2">
      <c r="A178" s="108" t="s">
        <v>21</v>
      </c>
      <c r="B178" s="152" t="s">
        <v>62</v>
      </c>
      <c r="C178" s="153" t="s">
        <v>61</v>
      </c>
      <c r="D178" s="172" t="s">
        <v>32</v>
      </c>
      <c r="E178" s="194" t="s">
        <v>40</v>
      </c>
      <c r="F178" s="179" t="s">
        <v>68</v>
      </c>
      <c r="G178" s="71">
        <f>ROUNDDOWN(G167*T178,2)</f>
        <v>0</v>
      </c>
      <c r="H178" s="72">
        <f>ROUNDDOWN(H167*T178,2)</f>
        <v>0</v>
      </c>
      <c r="I178" s="72">
        <f>ROUNDDOWN(I167*T178,2)</f>
        <v>0</v>
      </c>
      <c r="J178" s="72">
        <f>ROUNDDOWN(J167*T178,2)</f>
        <v>0</v>
      </c>
      <c r="K178" s="73">
        <f>ROUNDDOWN(K167*T178,2)</f>
        <v>0</v>
      </c>
      <c r="L178" s="89">
        <f>ROUNDDOWN(L167*T178,2)</f>
        <v>0</v>
      </c>
      <c r="M178" s="83">
        <f>ROUNDDOWN(M167*T178,2)</f>
        <v>0</v>
      </c>
      <c r="N178" s="72">
        <f>ROUNDDOWN(N167*T178,2)</f>
        <v>0</v>
      </c>
      <c r="O178" s="72">
        <f>ROUNDDOWN(O167*T178,2)</f>
        <v>0</v>
      </c>
      <c r="P178" s="72">
        <f>ROUNDDOWN(P167*T178,2)</f>
        <v>0</v>
      </c>
      <c r="Q178" s="72">
        <f>ROUNDDOWN(Q167*T178,2)</f>
        <v>0</v>
      </c>
      <c r="R178" s="73">
        <f>ROUNDDOWN(R167*T178,2)</f>
        <v>0</v>
      </c>
      <c r="S178" s="191" t="s">
        <v>55</v>
      </c>
      <c r="T178" s="41">
        <v>0</v>
      </c>
      <c r="U178" s="170" t="s">
        <v>86</v>
      </c>
    </row>
    <row r="179" spans="1:21" ht="20.149999999999999" customHeight="1" outlineLevel="1" thickBot="1" x14ac:dyDescent="0.25">
      <c r="A179" s="112"/>
      <c r="B179" s="161"/>
      <c r="C179" s="162"/>
      <c r="D179" s="173" t="s">
        <v>33</v>
      </c>
      <c r="E179" s="195" t="s">
        <v>57</v>
      </c>
      <c r="F179" s="180" t="s">
        <v>67</v>
      </c>
      <c r="G179" s="74">
        <f>ROUNDDOWN(SUM(G174:G177)*T179%,2)</f>
        <v>0</v>
      </c>
      <c r="H179" s="75">
        <f>ROUNDDOWN(SUM(H174:H177)*T179%,2)</f>
        <v>0</v>
      </c>
      <c r="I179" s="75">
        <f>ROUNDDOWN(SUM(I174:I177)*T179%,2)</f>
        <v>0</v>
      </c>
      <c r="J179" s="75">
        <f>ROUNDDOWN(SUM(J174:J177)*T179%,2)</f>
        <v>0</v>
      </c>
      <c r="K179" s="76">
        <f>ROUNDDOWN(SUM(K174:K177)*T179%,2)</f>
        <v>0</v>
      </c>
      <c r="L179" s="90">
        <f>ROUNDDOWN(SUM(L174:L177)*T179%,2)</f>
        <v>0</v>
      </c>
      <c r="M179" s="84">
        <f>ROUNDDOWN(SUM(M174:M177)*T179%,2)</f>
        <v>0</v>
      </c>
      <c r="N179" s="75">
        <f>ROUNDDOWN(SUM(N174:N177)*T179%,2)</f>
        <v>0</v>
      </c>
      <c r="O179" s="75">
        <f>ROUNDDOWN(SUM(O174:O177)*T179%,2)</f>
        <v>0</v>
      </c>
      <c r="P179" s="75">
        <f>ROUNDDOWN(SUM(P174:P177)*T179%,2)</f>
        <v>0</v>
      </c>
      <c r="Q179" s="75">
        <f>ROUNDDOWN(SUM(Q174:Q177)*T179%,2)</f>
        <v>0</v>
      </c>
      <c r="R179" s="76">
        <f>ROUNDDOWN(SUM(R174:R177)*T179%,2)</f>
        <v>0</v>
      </c>
      <c r="S179" s="192" t="s">
        <v>56</v>
      </c>
      <c r="T179" s="42">
        <v>0</v>
      </c>
      <c r="U179" s="171" t="s">
        <v>96</v>
      </c>
    </row>
    <row r="180" spans="1:21" ht="20.149999999999999" customHeight="1" x14ac:dyDescent="0.2">
      <c r="A180" s="108" t="s">
        <v>22</v>
      </c>
      <c r="B180" s="109" t="s">
        <v>25</v>
      </c>
      <c r="C180" s="109" t="s">
        <v>61</v>
      </c>
      <c r="D180" s="21"/>
      <c r="E180" s="196" t="s">
        <v>71</v>
      </c>
      <c r="F180" s="181" t="s">
        <v>89</v>
      </c>
      <c r="G180" s="77">
        <f>ROUNDDOWN(G173+SUM(G174:G177)-SUM(G178:G179),0)</f>
        <v>0</v>
      </c>
      <c r="H180" s="78">
        <f t="shared" ref="H180:R180" si="31">ROUNDDOWN(H173+SUM(H174:H177)-SUM(H178:H179),0)</f>
        <v>0</v>
      </c>
      <c r="I180" s="78">
        <f t="shared" si="31"/>
        <v>0</v>
      </c>
      <c r="J180" s="78">
        <f t="shared" si="31"/>
        <v>0</v>
      </c>
      <c r="K180" s="79">
        <f t="shared" si="31"/>
        <v>0</v>
      </c>
      <c r="L180" s="91">
        <f t="shared" si="31"/>
        <v>0</v>
      </c>
      <c r="M180" s="77">
        <f t="shared" si="31"/>
        <v>0</v>
      </c>
      <c r="N180" s="78">
        <f t="shared" si="31"/>
        <v>0</v>
      </c>
      <c r="O180" s="78">
        <f t="shared" si="31"/>
        <v>0</v>
      </c>
      <c r="P180" s="78">
        <f t="shared" si="31"/>
        <v>0</v>
      </c>
      <c r="Q180" s="78">
        <f t="shared" si="31"/>
        <v>0</v>
      </c>
      <c r="R180" s="91">
        <f t="shared" si="31"/>
        <v>0</v>
      </c>
      <c r="S180" s="193" t="s">
        <v>66</v>
      </c>
      <c r="T180" s="43"/>
      <c r="U180" s="44"/>
    </row>
    <row r="181" spans="1:21" ht="20.149999999999999" customHeight="1" x14ac:dyDescent="0.2">
      <c r="A181" s="112"/>
      <c r="B181" s="113"/>
      <c r="C181" s="113"/>
      <c r="D181" s="28"/>
      <c r="E181" s="197" t="s">
        <v>99</v>
      </c>
      <c r="F181" s="29"/>
      <c r="G181" s="45"/>
      <c r="H181" s="46"/>
      <c r="I181" s="46"/>
      <c r="J181" s="46"/>
      <c r="K181" s="198" t="s">
        <v>153</v>
      </c>
      <c r="L181" s="92">
        <f>SUM(G180:L180)</f>
        <v>0</v>
      </c>
      <c r="M181" s="45"/>
      <c r="N181" s="46"/>
      <c r="O181" s="46"/>
      <c r="P181" s="46"/>
      <c r="Q181" s="198" t="s">
        <v>154</v>
      </c>
      <c r="R181" s="92">
        <f>SUM(M180:R180)</f>
        <v>0</v>
      </c>
      <c r="S181" s="30"/>
      <c r="T181" s="31"/>
      <c r="U181" s="32"/>
    </row>
    <row r="182" spans="1:21" ht="20.149999999999999" customHeight="1" x14ac:dyDescent="0.2">
      <c r="A182" s="165" t="s">
        <v>27</v>
      </c>
      <c r="B182" s="151" t="s">
        <v>63</v>
      </c>
      <c r="C182" s="151" t="s">
        <v>61</v>
      </c>
      <c r="D182" s="16"/>
      <c r="E182" s="16"/>
      <c r="F182" s="199" t="s">
        <v>100</v>
      </c>
      <c r="G182" s="47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93">
        <f>SUM(L181,R181)</f>
        <v>0</v>
      </c>
      <c r="S182" s="49"/>
      <c r="T182" s="19"/>
      <c r="U182" s="20"/>
    </row>
    <row r="183" spans="1:21" ht="10" customHeight="1" x14ac:dyDescent="0.2">
      <c r="A183" s="14"/>
      <c r="B183" s="14"/>
      <c r="C183" s="14"/>
      <c r="D183" s="14"/>
      <c r="E183" s="14"/>
      <c r="F183" s="14"/>
      <c r="G183" s="9"/>
      <c r="L183" s="9"/>
    </row>
    <row r="184" spans="1:21" ht="20.149999999999999" customHeight="1" x14ac:dyDescent="0.2">
      <c r="A184" s="104">
        <v>9</v>
      </c>
      <c r="B184" s="105" t="s">
        <v>110</v>
      </c>
      <c r="C184" s="15"/>
    </row>
    <row r="185" spans="1:21" ht="20.149999999999999" customHeight="1" x14ac:dyDescent="0.2">
      <c r="A185" s="7"/>
      <c r="B185" s="103" t="s">
        <v>132</v>
      </c>
      <c r="N185" s="101" t="s">
        <v>35</v>
      </c>
      <c r="O185" s="106">
        <v>50</v>
      </c>
      <c r="P185" s="103" t="s">
        <v>34</v>
      </c>
      <c r="Q185" s="101" t="s">
        <v>36</v>
      </c>
      <c r="R185" s="107">
        <v>100</v>
      </c>
      <c r="S185" s="103" t="s">
        <v>69</v>
      </c>
    </row>
    <row r="186" spans="1:21" ht="20.149999999999999" customHeight="1" x14ac:dyDescent="0.2">
      <c r="A186" s="108" t="s">
        <v>23</v>
      </c>
      <c r="B186" s="109"/>
      <c r="C186" s="109"/>
      <c r="D186" s="109"/>
      <c r="E186" s="110"/>
      <c r="F186" s="111" t="s">
        <v>64</v>
      </c>
      <c r="G186" s="122" t="s">
        <v>98</v>
      </c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4"/>
      <c r="S186" s="116" t="s">
        <v>70</v>
      </c>
      <c r="T186" s="117"/>
      <c r="U186" s="118"/>
    </row>
    <row r="187" spans="1:21" ht="20.149999999999999" customHeight="1" x14ac:dyDescent="0.2">
      <c r="A187" s="112"/>
      <c r="B187" s="113"/>
      <c r="C187" s="113"/>
      <c r="D187" s="113"/>
      <c r="E187" s="114"/>
      <c r="F187" s="115"/>
      <c r="G187" s="125" t="s">
        <v>11</v>
      </c>
      <c r="H187" s="126" t="s">
        <v>12</v>
      </c>
      <c r="I187" s="126" t="s">
        <v>3</v>
      </c>
      <c r="J187" s="126" t="s">
        <v>4</v>
      </c>
      <c r="K187" s="127" t="s">
        <v>5</v>
      </c>
      <c r="L187" s="128" t="s">
        <v>6</v>
      </c>
      <c r="M187" s="125" t="s">
        <v>7</v>
      </c>
      <c r="N187" s="126" t="s">
        <v>8</v>
      </c>
      <c r="O187" s="126" t="s">
        <v>9</v>
      </c>
      <c r="P187" s="126" t="s">
        <v>13</v>
      </c>
      <c r="Q187" s="126" t="s">
        <v>14</v>
      </c>
      <c r="R187" s="128" t="s">
        <v>10</v>
      </c>
      <c r="S187" s="119"/>
      <c r="T187" s="120"/>
      <c r="U187" s="121"/>
    </row>
    <row r="188" spans="1:21" ht="20.149999999999999" customHeight="1" outlineLevel="1" x14ac:dyDescent="0.2">
      <c r="A188" s="150" t="s">
        <v>16</v>
      </c>
      <c r="B188" s="151" t="s">
        <v>24</v>
      </c>
      <c r="C188" s="151" t="s">
        <v>58</v>
      </c>
      <c r="D188" s="17"/>
      <c r="E188" s="17"/>
      <c r="F188" s="18"/>
      <c r="G188" s="129">
        <v>50</v>
      </c>
      <c r="H188" s="130">
        <v>50</v>
      </c>
      <c r="I188" s="130">
        <v>50</v>
      </c>
      <c r="J188" s="130">
        <v>50</v>
      </c>
      <c r="K188" s="131">
        <v>50</v>
      </c>
      <c r="L188" s="132">
        <v>50</v>
      </c>
      <c r="M188" s="133">
        <v>50</v>
      </c>
      <c r="N188" s="130">
        <v>50</v>
      </c>
      <c r="O188" s="130">
        <v>50</v>
      </c>
      <c r="P188" s="130">
        <v>50</v>
      </c>
      <c r="Q188" s="130">
        <v>50</v>
      </c>
      <c r="R188" s="132">
        <v>50</v>
      </c>
      <c r="S188" s="182" t="s">
        <v>65</v>
      </c>
      <c r="T188" s="19"/>
      <c r="U188" s="20"/>
    </row>
    <row r="189" spans="1:21" ht="20.149999999999999" customHeight="1" outlineLevel="1" x14ac:dyDescent="0.2">
      <c r="A189" s="200" t="s">
        <v>17</v>
      </c>
      <c r="B189" s="201" t="s">
        <v>2</v>
      </c>
      <c r="C189" s="153" t="s">
        <v>59</v>
      </c>
      <c r="D189" s="154" t="s">
        <v>28</v>
      </c>
      <c r="E189" s="155" t="s">
        <v>39</v>
      </c>
      <c r="F189" s="22"/>
      <c r="G189" s="134">
        <v>0</v>
      </c>
      <c r="H189" s="135">
        <v>0</v>
      </c>
      <c r="I189" s="135">
        <v>0</v>
      </c>
      <c r="J189" s="135">
        <v>0</v>
      </c>
      <c r="K189" s="136">
        <v>0</v>
      </c>
      <c r="L189" s="137">
        <v>0</v>
      </c>
      <c r="M189" s="134">
        <v>0</v>
      </c>
      <c r="N189" s="135">
        <v>0</v>
      </c>
      <c r="O189" s="135">
        <v>0</v>
      </c>
      <c r="P189" s="135">
        <v>0</v>
      </c>
      <c r="Q189" s="135">
        <v>0</v>
      </c>
      <c r="R189" s="137">
        <v>0</v>
      </c>
      <c r="S189" s="183" t="s">
        <v>65</v>
      </c>
      <c r="T189" s="23"/>
      <c r="U189" s="24"/>
    </row>
    <row r="190" spans="1:21" ht="20.149999999999999" customHeight="1" outlineLevel="1" x14ac:dyDescent="0.2">
      <c r="A190" s="202"/>
      <c r="B190" s="203"/>
      <c r="C190" s="158"/>
      <c r="D190" s="159" t="s">
        <v>29</v>
      </c>
      <c r="E190" s="160" t="s">
        <v>0</v>
      </c>
      <c r="F190" s="25"/>
      <c r="G190" s="138">
        <v>0</v>
      </c>
      <c r="H190" s="139">
        <v>0</v>
      </c>
      <c r="I190" s="139">
        <v>0</v>
      </c>
      <c r="J190" s="139">
        <v>18700</v>
      </c>
      <c r="K190" s="140">
        <v>16500</v>
      </c>
      <c r="L190" s="141">
        <v>19300</v>
      </c>
      <c r="M190" s="138">
        <v>0</v>
      </c>
      <c r="N190" s="139">
        <v>0</v>
      </c>
      <c r="O190" s="139">
        <v>0</v>
      </c>
      <c r="P190" s="139">
        <v>0</v>
      </c>
      <c r="Q190" s="139">
        <v>0</v>
      </c>
      <c r="R190" s="141">
        <v>0</v>
      </c>
      <c r="S190" s="184" t="s">
        <v>65</v>
      </c>
      <c r="T190" s="26"/>
      <c r="U190" s="27"/>
    </row>
    <row r="191" spans="1:21" ht="20.149999999999999" customHeight="1" outlineLevel="1" x14ac:dyDescent="0.2">
      <c r="A191" s="202"/>
      <c r="B191" s="203"/>
      <c r="C191" s="158"/>
      <c r="D191" s="159" t="s">
        <v>30</v>
      </c>
      <c r="E191" s="160" t="s">
        <v>15</v>
      </c>
      <c r="F191" s="25"/>
      <c r="G191" s="138">
        <v>16800</v>
      </c>
      <c r="H191" s="139">
        <v>16200</v>
      </c>
      <c r="I191" s="139">
        <v>16100</v>
      </c>
      <c r="J191" s="139">
        <v>0</v>
      </c>
      <c r="K191" s="140">
        <v>0</v>
      </c>
      <c r="L191" s="141">
        <v>0</v>
      </c>
      <c r="M191" s="138">
        <v>17600</v>
      </c>
      <c r="N191" s="139">
        <v>15500</v>
      </c>
      <c r="O191" s="139">
        <v>16200</v>
      </c>
      <c r="P191" s="139">
        <v>18200</v>
      </c>
      <c r="Q191" s="139">
        <v>16900</v>
      </c>
      <c r="R191" s="141">
        <v>20700</v>
      </c>
      <c r="S191" s="184" t="s">
        <v>65</v>
      </c>
      <c r="T191" s="26"/>
      <c r="U191" s="27"/>
    </row>
    <row r="192" spans="1:21" ht="20.149999999999999" customHeight="1" outlineLevel="1" x14ac:dyDescent="0.2">
      <c r="A192" s="204"/>
      <c r="B192" s="205"/>
      <c r="C192" s="162"/>
      <c r="D192" s="163" t="s">
        <v>31</v>
      </c>
      <c r="E192" s="164" t="s">
        <v>1</v>
      </c>
      <c r="F192" s="29"/>
      <c r="G192" s="142">
        <v>0</v>
      </c>
      <c r="H192" s="143">
        <v>0</v>
      </c>
      <c r="I192" s="143">
        <v>0</v>
      </c>
      <c r="J192" s="143">
        <v>0</v>
      </c>
      <c r="K192" s="144">
        <v>0</v>
      </c>
      <c r="L192" s="145">
        <v>0</v>
      </c>
      <c r="M192" s="142">
        <v>0</v>
      </c>
      <c r="N192" s="143">
        <v>0</v>
      </c>
      <c r="O192" s="143">
        <v>0</v>
      </c>
      <c r="P192" s="143">
        <v>0</v>
      </c>
      <c r="Q192" s="143">
        <v>0</v>
      </c>
      <c r="R192" s="145">
        <v>0</v>
      </c>
      <c r="S192" s="185" t="s">
        <v>65</v>
      </c>
      <c r="T192" s="31"/>
      <c r="U192" s="32"/>
    </row>
    <row r="193" spans="1:22" ht="20.149999999999999" customHeight="1" outlineLevel="1" thickBot="1" x14ac:dyDescent="0.25">
      <c r="A193" s="165" t="s">
        <v>18</v>
      </c>
      <c r="B193" s="151" t="s">
        <v>87</v>
      </c>
      <c r="C193" s="16"/>
      <c r="D193" s="17"/>
      <c r="E193" s="16"/>
      <c r="F193" s="174" t="s">
        <v>88</v>
      </c>
      <c r="G193" s="146">
        <v>0.87000000000000011</v>
      </c>
      <c r="H193" s="147">
        <v>0.87000000000000011</v>
      </c>
      <c r="I193" s="147">
        <v>0.87000000000000011</v>
      </c>
      <c r="J193" s="147">
        <v>0.87000000000000011</v>
      </c>
      <c r="K193" s="148">
        <v>0.87000000000000011</v>
      </c>
      <c r="L193" s="149">
        <v>0.88000000000000012</v>
      </c>
      <c r="M193" s="146">
        <v>0.87000000000000011</v>
      </c>
      <c r="N193" s="147">
        <v>0.87000000000000011</v>
      </c>
      <c r="O193" s="147">
        <v>0.8600000000000001</v>
      </c>
      <c r="P193" s="147">
        <v>0.8600000000000001</v>
      </c>
      <c r="Q193" s="147">
        <v>0.8600000000000001</v>
      </c>
      <c r="R193" s="149">
        <v>0.87000000000000011</v>
      </c>
      <c r="S193" s="186" t="s">
        <v>65</v>
      </c>
      <c r="T193" s="33"/>
      <c r="U193" s="34"/>
    </row>
    <row r="194" spans="1:22" ht="20.149999999999999" customHeight="1" outlineLevel="1" x14ac:dyDescent="0.2">
      <c r="A194" s="165" t="s">
        <v>19</v>
      </c>
      <c r="B194" s="151" t="s">
        <v>60</v>
      </c>
      <c r="C194" s="151" t="s">
        <v>61</v>
      </c>
      <c r="D194" s="35"/>
      <c r="E194" s="17"/>
      <c r="F194" s="175" t="s">
        <v>50</v>
      </c>
      <c r="G194" s="59">
        <f>G188*$T194*G193</f>
        <v>0</v>
      </c>
      <c r="H194" s="60">
        <f t="shared" ref="H194:R194" si="32">H188*$T194*H193</f>
        <v>0</v>
      </c>
      <c r="I194" s="60">
        <f t="shared" si="32"/>
        <v>0</v>
      </c>
      <c r="J194" s="60">
        <f t="shared" si="32"/>
        <v>0</v>
      </c>
      <c r="K194" s="61">
        <f t="shared" si="32"/>
        <v>0</v>
      </c>
      <c r="L194" s="85">
        <f t="shared" si="32"/>
        <v>0</v>
      </c>
      <c r="M194" s="59">
        <f t="shared" si="32"/>
        <v>0</v>
      </c>
      <c r="N194" s="60">
        <f t="shared" si="32"/>
        <v>0</v>
      </c>
      <c r="O194" s="60">
        <f t="shared" si="32"/>
        <v>0</v>
      </c>
      <c r="P194" s="60">
        <f t="shared" si="32"/>
        <v>0</v>
      </c>
      <c r="Q194" s="60">
        <f t="shared" si="32"/>
        <v>0</v>
      </c>
      <c r="R194" s="61">
        <f t="shared" si="32"/>
        <v>0</v>
      </c>
      <c r="S194" s="187" t="s">
        <v>45</v>
      </c>
      <c r="T194" s="36">
        <v>0</v>
      </c>
      <c r="U194" s="166" t="s">
        <v>97</v>
      </c>
      <c r="V194" s="37"/>
    </row>
    <row r="195" spans="1:22" ht="20.149999999999999" customHeight="1" outlineLevel="1" x14ac:dyDescent="0.2">
      <c r="A195" s="108" t="s">
        <v>20</v>
      </c>
      <c r="B195" s="152" t="s">
        <v>26</v>
      </c>
      <c r="C195" s="153" t="s">
        <v>61</v>
      </c>
      <c r="D195" s="154" t="s">
        <v>41</v>
      </c>
      <c r="E195" s="155" t="s">
        <v>39</v>
      </c>
      <c r="F195" s="176" t="s">
        <v>47</v>
      </c>
      <c r="G195" s="62">
        <f>G189*$T195</f>
        <v>0</v>
      </c>
      <c r="H195" s="63">
        <f t="shared" ref="H195:R195" si="33">H189*$T195</f>
        <v>0</v>
      </c>
      <c r="I195" s="63">
        <f t="shared" si="33"/>
        <v>0</v>
      </c>
      <c r="J195" s="63">
        <f t="shared" si="33"/>
        <v>0</v>
      </c>
      <c r="K195" s="64">
        <f t="shared" si="33"/>
        <v>0</v>
      </c>
      <c r="L195" s="86">
        <f t="shared" si="33"/>
        <v>0</v>
      </c>
      <c r="M195" s="80">
        <f t="shared" si="33"/>
        <v>0</v>
      </c>
      <c r="N195" s="63">
        <f t="shared" si="33"/>
        <v>0</v>
      </c>
      <c r="O195" s="63">
        <f t="shared" si="33"/>
        <v>0</v>
      </c>
      <c r="P195" s="63">
        <f t="shared" si="33"/>
        <v>0</v>
      </c>
      <c r="Q195" s="63">
        <f t="shared" si="33"/>
        <v>0</v>
      </c>
      <c r="R195" s="64">
        <f t="shared" si="33"/>
        <v>0</v>
      </c>
      <c r="S195" s="188" t="s">
        <v>51</v>
      </c>
      <c r="T195" s="38">
        <v>0</v>
      </c>
      <c r="U195" s="167" t="s">
        <v>95</v>
      </c>
    </row>
    <row r="196" spans="1:22" ht="20.149999999999999" customHeight="1" outlineLevel="1" x14ac:dyDescent="0.2">
      <c r="A196" s="156"/>
      <c r="B196" s="157"/>
      <c r="C196" s="158"/>
      <c r="D196" s="159" t="s">
        <v>42</v>
      </c>
      <c r="E196" s="160" t="s">
        <v>0</v>
      </c>
      <c r="F196" s="177" t="s">
        <v>48</v>
      </c>
      <c r="G196" s="65">
        <f t="shared" ref="G196:R198" si="34">G190*$T196</f>
        <v>0</v>
      </c>
      <c r="H196" s="66">
        <f t="shared" si="34"/>
        <v>0</v>
      </c>
      <c r="I196" s="66">
        <f t="shared" si="34"/>
        <v>0</v>
      </c>
      <c r="J196" s="66">
        <f t="shared" si="34"/>
        <v>0</v>
      </c>
      <c r="K196" s="67">
        <f t="shared" si="34"/>
        <v>0</v>
      </c>
      <c r="L196" s="87">
        <f t="shared" si="34"/>
        <v>0</v>
      </c>
      <c r="M196" s="81">
        <f t="shared" si="34"/>
        <v>0</v>
      </c>
      <c r="N196" s="66">
        <f t="shared" si="34"/>
        <v>0</v>
      </c>
      <c r="O196" s="66">
        <f t="shared" si="34"/>
        <v>0</v>
      </c>
      <c r="P196" s="66">
        <f t="shared" si="34"/>
        <v>0</v>
      </c>
      <c r="Q196" s="66">
        <f t="shared" si="34"/>
        <v>0</v>
      </c>
      <c r="R196" s="67">
        <f t="shared" si="34"/>
        <v>0</v>
      </c>
      <c r="S196" s="189" t="s">
        <v>52</v>
      </c>
      <c r="T196" s="39">
        <v>0</v>
      </c>
      <c r="U196" s="168" t="s">
        <v>95</v>
      </c>
    </row>
    <row r="197" spans="1:22" ht="20.149999999999999" customHeight="1" outlineLevel="1" x14ac:dyDescent="0.2">
      <c r="A197" s="156"/>
      <c r="B197" s="157"/>
      <c r="C197" s="158"/>
      <c r="D197" s="159" t="s">
        <v>43</v>
      </c>
      <c r="E197" s="160" t="s">
        <v>15</v>
      </c>
      <c r="F197" s="177" t="s">
        <v>49</v>
      </c>
      <c r="G197" s="65">
        <f t="shared" si="34"/>
        <v>0</v>
      </c>
      <c r="H197" s="66">
        <f t="shared" si="34"/>
        <v>0</v>
      </c>
      <c r="I197" s="66">
        <f t="shared" si="34"/>
        <v>0</v>
      </c>
      <c r="J197" s="66">
        <f t="shared" si="34"/>
        <v>0</v>
      </c>
      <c r="K197" s="67">
        <f t="shared" si="34"/>
        <v>0</v>
      </c>
      <c r="L197" s="87">
        <f t="shared" si="34"/>
        <v>0</v>
      </c>
      <c r="M197" s="81">
        <f t="shared" si="34"/>
        <v>0</v>
      </c>
      <c r="N197" s="66">
        <f t="shared" si="34"/>
        <v>0</v>
      </c>
      <c r="O197" s="66">
        <f t="shared" si="34"/>
        <v>0</v>
      </c>
      <c r="P197" s="66">
        <f t="shared" si="34"/>
        <v>0</v>
      </c>
      <c r="Q197" s="66">
        <f t="shared" si="34"/>
        <v>0</v>
      </c>
      <c r="R197" s="67">
        <f t="shared" si="34"/>
        <v>0</v>
      </c>
      <c r="S197" s="189" t="s">
        <v>53</v>
      </c>
      <c r="T197" s="39">
        <v>0</v>
      </c>
      <c r="U197" s="168" t="s">
        <v>95</v>
      </c>
    </row>
    <row r="198" spans="1:22" ht="20.149999999999999" customHeight="1" outlineLevel="1" thickBot="1" x14ac:dyDescent="0.25">
      <c r="A198" s="112"/>
      <c r="B198" s="161"/>
      <c r="C198" s="162"/>
      <c r="D198" s="163" t="s">
        <v>44</v>
      </c>
      <c r="E198" s="164" t="s">
        <v>1</v>
      </c>
      <c r="F198" s="178" t="s">
        <v>46</v>
      </c>
      <c r="G198" s="68">
        <f t="shared" si="34"/>
        <v>0</v>
      </c>
      <c r="H198" s="69">
        <f t="shared" si="34"/>
        <v>0</v>
      </c>
      <c r="I198" s="69">
        <f t="shared" si="34"/>
        <v>0</v>
      </c>
      <c r="J198" s="69">
        <f t="shared" si="34"/>
        <v>0</v>
      </c>
      <c r="K198" s="70">
        <f t="shared" si="34"/>
        <v>0</v>
      </c>
      <c r="L198" s="88">
        <f t="shared" si="34"/>
        <v>0</v>
      </c>
      <c r="M198" s="82">
        <f t="shared" si="34"/>
        <v>0</v>
      </c>
      <c r="N198" s="69">
        <f t="shared" si="34"/>
        <v>0</v>
      </c>
      <c r="O198" s="69">
        <f t="shared" si="34"/>
        <v>0</v>
      </c>
      <c r="P198" s="69">
        <f t="shared" si="34"/>
        <v>0</v>
      </c>
      <c r="Q198" s="69">
        <f t="shared" si="34"/>
        <v>0</v>
      </c>
      <c r="R198" s="70">
        <f t="shared" si="34"/>
        <v>0</v>
      </c>
      <c r="S198" s="190" t="s">
        <v>54</v>
      </c>
      <c r="T198" s="40">
        <v>0</v>
      </c>
      <c r="U198" s="169" t="s">
        <v>95</v>
      </c>
    </row>
    <row r="199" spans="1:22" ht="20.149999999999999" customHeight="1" outlineLevel="1" x14ac:dyDescent="0.2">
      <c r="A199" s="108" t="s">
        <v>21</v>
      </c>
      <c r="B199" s="152" t="s">
        <v>62</v>
      </c>
      <c r="C199" s="153" t="s">
        <v>61</v>
      </c>
      <c r="D199" s="172" t="s">
        <v>32</v>
      </c>
      <c r="E199" s="194" t="s">
        <v>40</v>
      </c>
      <c r="F199" s="179" t="s">
        <v>68</v>
      </c>
      <c r="G199" s="71">
        <f>ROUNDDOWN(G188*T199,2)</f>
        <v>0</v>
      </c>
      <c r="H199" s="72">
        <f>ROUNDDOWN(H188*T199,2)</f>
        <v>0</v>
      </c>
      <c r="I199" s="72">
        <f>ROUNDDOWN(I188*T199,2)</f>
        <v>0</v>
      </c>
      <c r="J199" s="72">
        <f>ROUNDDOWN(J188*T199,2)</f>
        <v>0</v>
      </c>
      <c r="K199" s="73">
        <f>ROUNDDOWN(K188*T199,2)</f>
        <v>0</v>
      </c>
      <c r="L199" s="89">
        <f>ROUNDDOWN(L188*T199,2)</f>
        <v>0</v>
      </c>
      <c r="M199" s="83">
        <f>ROUNDDOWN(M188*T199,2)</f>
        <v>0</v>
      </c>
      <c r="N199" s="72">
        <f>ROUNDDOWN(N188*T199,2)</f>
        <v>0</v>
      </c>
      <c r="O199" s="72">
        <f>ROUNDDOWN(O188*T199,2)</f>
        <v>0</v>
      </c>
      <c r="P199" s="72">
        <f>ROUNDDOWN(P188*T199,2)</f>
        <v>0</v>
      </c>
      <c r="Q199" s="72">
        <f>ROUNDDOWN(Q188*T199,2)</f>
        <v>0</v>
      </c>
      <c r="R199" s="73">
        <f>ROUNDDOWN(R188*T199,2)</f>
        <v>0</v>
      </c>
      <c r="S199" s="191" t="s">
        <v>55</v>
      </c>
      <c r="T199" s="41">
        <v>0</v>
      </c>
      <c r="U199" s="170" t="s">
        <v>86</v>
      </c>
    </row>
    <row r="200" spans="1:22" ht="20.149999999999999" customHeight="1" outlineLevel="1" thickBot="1" x14ac:dyDescent="0.25">
      <c r="A200" s="112"/>
      <c r="B200" s="161"/>
      <c r="C200" s="162"/>
      <c r="D200" s="173" t="s">
        <v>33</v>
      </c>
      <c r="E200" s="195" t="s">
        <v>57</v>
      </c>
      <c r="F200" s="180" t="s">
        <v>67</v>
      </c>
      <c r="G200" s="74">
        <f>ROUNDDOWN(SUM(G195:G198)*T200%,2)</f>
        <v>0</v>
      </c>
      <c r="H200" s="75">
        <f>ROUNDDOWN(SUM(H195:H198)*T200%,2)</f>
        <v>0</v>
      </c>
      <c r="I200" s="75">
        <f>ROUNDDOWN(SUM(I195:I198)*T200%,2)</f>
        <v>0</v>
      </c>
      <c r="J200" s="75">
        <f>ROUNDDOWN(SUM(J195:J198)*T200%,2)</f>
        <v>0</v>
      </c>
      <c r="K200" s="76">
        <f>ROUNDDOWN(SUM(K195:K198)*T200%,2)</f>
        <v>0</v>
      </c>
      <c r="L200" s="90">
        <f>ROUNDDOWN(SUM(L195:L198)*T200%,2)</f>
        <v>0</v>
      </c>
      <c r="M200" s="84">
        <f>ROUNDDOWN(SUM(M195:M198)*T200%,2)</f>
        <v>0</v>
      </c>
      <c r="N200" s="75">
        <f>ROUNDDOWN(SUM(N195:N198)*T200%,2)</f>
        <v>0</v>
      </c>
      <c r="O200" s="75">
        <f>ROUNDDOWN(SUM(O195:O198)*T200%,2)</f>
        <v>0</v>
      </c>
      <c r="P200" s="75">
        <f>ROUNDDOWN(SUM(P195:P198)*T200%,2)</f>
        <v>0</v>
      </c>
      <c r="Q200" s="75">
        <f>ROUNDDOWN(SUM(Q195:Q198)*T200%,2)</f>
        <v>0</v>
      </c>
      <c r="R200" s="76">
        <f>ROUNDDOWN(SUM(R195:R198)*T200%,2)</f>
        <v>0</v>
      </c>
      <c r="S200" s="192" t="s">
        <v>56</v>
      </c>
      <c r="T200" s="42">
        <v>0</v>
      </c>
      <c r="U200" s="171" t="s">
        <v>96</v>
      </c>
    </row>
    <row r="201" spans="1:22" ht="20.149999999999999" customHeight="1" x14ac:dyDescent="0.2">
      <c r="A201" s="108" t="s">
        <v>22</v>
      </c>
      <c r="B201" s="109" t="s">
        <v>25</v>
      </c>
      <c r="C201" s="109" t="s">
        <v>61</v>
      </c>
      <c r="D201" s="21"/>
      <c r="E201" s="196" t="s">
        <v>71</v>
      </c>
      <c r="F201" s="181" t="s">
        <v>89</v>
      </c>
      <c r="G201" s="77">
        <f>ROUNDDOWN(G194+SUM(G195:G198)-SUM(G199:G200),0)</f>
        <v>0</v>
      </c>
      <c r="H201" s="78">
        <f t="shared" ref="H201:R201" si="35">ROUNDDOWN(H194+SUM(H195:H198)-SUM(H199:H200),0)</f>
        <v>0</v>
      </c>
      <c r="I201" s="78">
        <f t="shared" si="35"/>
        <v>0</v>
      </c>
      <c r="J201" s="78">
        <f t="shared" si="35"/>
        <v>0</v>
      </c>
      <c r="K201" s="79">
        <f t="shared" si="35"/>
        <v>0</v>
      </c>
      <c r="L201" s="91">
        <f t="shared" si="35"/>
        <v>0</v>
      </c>
      <c r="M201" s="77">
        <f t="shared" si="35"/>
        <v>0</v>
      </c>
      <c r="N201" s="78">
        <f t="shared" si="35"/>
        <v>0</v>
      </c>
      <c r="O201" s="78">
        <f t="shared" si="35"/>
        <v>0</v>
      </c>
      <c r="P201" s="78">
        <f t="shared" si="35"/>
        <v>0</v>
      </c>
      <c r="Q201" s="78">
        <f t="shared" si="35"/>
        <v>0</v>
      </c>
      <c r="R201" s="91">
        <f t="shared" si="35"/>
        <v>0</v>
      </c>
      <c r="S201" s="193" t="s">
        <v>66</v>
      </c>
      <c r="T201" s="43"/>
      <c r="U201" s="44"/>
    </row>
    <row r="202" spans="1:22" ht="20.149999999999999" customHeight="1" x14ac:dyDescent="0.2">
      <c r="A202" s="112"/>
      <c r="B202" s="113"/>
      <c r="C202" s="113"/>
      <c r="D202" s="28"/>
      <c r="E202" s="197" t="s">
        <v>99</v>
      </c>
      <c r="F202" s="29"/>
      <c r="G202" s="45"/>
      <c r="H202" s="46"/>
      <c r="I202" s="46"/>
      <c r="J202" s="46"/>
      <c r="K202" s="198" t="s">
        <v>153</v>
      </c>
      <c r="L202" s="92">
        <f>SUM(G201:L201)</f>
        <v>0</v>
      </c>
      <c r="M202" s="45"/>
      <c r="N202" s="46"/>
      <c r="O202" s="46"/>
      <c r="P202" s="46"/>
      <c r="Q202" s="198" t="s">
        <v>154</v>
      </c>
      <c r="R202" s="92">
        <f>SUM(M201:R201)</f>
        <v>0</v>
      </c>
      <c r="S202" s="30"/>
      <c r="T202" s="31"/>
      <c r="U202" s="32"/>
    </row>
    <row r="203" spans="1:22" ht="20.149999999999999" customHeight="1" x14ac:dyDescent="0.2">
      <c r="A203" s="165" t="s">
        <v>27</v>
      </c>
      <c r="B203" s="151" t="s">
        <v>63</v>
      </c>
      <c r="C203" s="151" t="s">
        <v>61</v>
      </c>
      <c r="D203" s="16"/>
      <c r="E203" s="16"/>
      <c r="F203" s="199" t="s">
        <v>100</v>
      </c>
      <c r="G203" s="47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93">
        <f>SUM(L202,R202)</f>
        <v>0</v>
      </c>
      <c r="S203" s="49"/>
      <c r="T203" s="19"/>
      <c r="U203" s="20"/>
    </row>
    <row r="204" spans="1:22" ht="10" customHeight="1" x14ac:dyDescent="0.2">
      <c r="D204" s="7"/>
      <c r="E204" s="7"/>
      <c r="F204" s="50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2"/>
      <c r="S204" s="53"/>
      <c r="T204" s="54"/>
      <c r="U204" s="54"/>
    </row>
    <row r="205" spans="1:22" ht="20.149999999999999" customHeight="1" x14ac:dyDescent="0.2">
      <c r="A205" s="104">
        <v>10</v>
      </c>
      <c r="B205" s="105" t="s">
        <v>111</v>
      </c>
      <c r="C205" s="15"/>
    </row>
    <row r="206" spans="1:22" ht="20.149999999999999" customHeight="1" x14ac:dyDescent="0.2">
      <c r="A206" s="7"/>
      <c r="B206" s="103" t="s">
        <v>133</v>
      </c>
      <c r="N206" s="101" t="s">
        <v>35</v>
      </c>
      <c r="O206" s="106">
        <v>55</v>
      </c>
      <c r="P206" s="103" t="s">
        <v>34</v>
      </c>
      <c r="Q206" s="101" t="s">
        <v>36</v>
      </c>
      <c r="R206" s="107">
        <v>150</v>
      </c>
      <c r="S206" s="103" t="s">
        <v>69</v>
      </c>
    </row>
    <row r="207" spans="1:22" ht="20.149999999999999" customHeight="1" x14ac:dyDescent="0.2">
      <c r="A207" s="108" t="s">
        <v>23</v>
      </c>
      <c r="B207" s="109"/>
      <c r="C207" s="109"/>
      <c r="D207" s="109"/>
      <c r="E207" s="110"/>
      <c r="F207" s="111" t="s">
        <v>64</v>
      </c>
      <c r="G207" s="122" t="s">
        <v>98</v>
      </c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4"/>
      <c r="S207" s="116" t="s">
        <v>70</v>
      </c>
      <c r="T207" s="117"/>
      <c r="U207" s="118"/>
    </row>
    <row r="208" spans="1:22" ht="20.149999999999999" customHeight="1" x14ac:dyDescent="0.2">
      <c r="A208" s="112"/>
      <c r="B208" s="113"/>
      <c r="C208" s="113"/>
      <c r="D208" s="113"/>
      <c r="E208" s="114"/>
      <c r="F208" s="115"/>
      <c r="G208" s="125" t="s">
        <v>11</v>
      </c>
      <c r="H208" s="126" t="s">
        <v>12</v>
      </c>
      <c r="I208" s="126" t="s">
        <v>3</v>
      </c>
      <c r="J208" s="126" t="s">
        <v>4</v>
      </c>
      <c r="K208" s="127" t="s">
        <v>5</v>
      </c>
      <c r="L208" s="128" t="s">
        <v>6</v>
      </c>
      <c r="M208" s="125" t="s">
        <v>7</v>
      </c>
      <c r="N208" s="126" t="s">
        <v>8</v>
      </c>
      <c r="O208" s="126" t="s">
        <v>9</v>
      </c>
      <c r="P208" s="126" t="s">
        <v>13</v>
      </c>
      <c r="Q208" s="126" t="s">
        <v>14</v>
      </c>
      <c r="R208" s="128" t="s">
        <v>10</v>
      </c>
      <c r="S208" s="119"/>
      <c r="T208" s="120"/>
      <c r="U208" s="121"/>
    </row>
    <row r="209" spans="1:22" ht="20.149999999999999" customHeight="1" outlineLevel="1" x14ac:dyDescent="0.2">
      <c r="A209" s="150" t="s">
        <v>16</v>
      </c>
      <c r="B209" s="151" t="s">
        <v>24</v>
      </c>
      <c r="C209" s="151" t="s">
        <v>58</v>
      </c>
      <c r="D209" s="17"/>
      <c r="E209" s="17"/>
      <c r="F209" s="18"/>
      <c r="G209" s="129">
        <v>55</v>
      </c>
      <c r="H209" s="130">
        <v>55</v>
      </c>
      <c r="I209" s="130">
        <v>55</v>
      </c>
      <c r="J209" s="130">
        <v>55</v>
      </c>
      <c r="K209" s="131">
        <v>55</v>
      </c>
      <c r="L209" s="132">
        <v>55</v>
      </c>
      <c r="M209" s="133">
        <v>55</v>
      </c>
      <c r="N209" s="130">
        <v>55</v>
      </c>
      <c r="O209" s="130">
        <v>55</v>
      </c>
      <c r="P209" s="130">
        <v>55</v>
      </c>
      <c r="Q209" s="130">
        <v>55</v>
      </c>
      <c r="R209" s="132">
        <v>55</v>
      </c>
      <c r="S209" s="182" t="s">
        <v>65</v>
      </c>
      <c r="T209" s="19"/>
      <c r="U209" s="20"/>
    </row>
    <row r="210" spans="1:22" ht="20.149999999999999" customHeight="1" outlineLevel="1" x14ac:dyDescent="0.2">
      <c r="A210" s="200" t="s">
        <v>17</v>
      </c>
      <c r="B210" s="201" t="s">
        <v>2</v>
      </c>
      <c r="C210" s="153" t="s">
        <v>59</v>
      </c>
      <c r="D210" s="154" t="s">
        <v>28</v>
      </c>
      <c r="E210" s="155" t="s">
        <v>39</v>
      </c>
      <c r="F210" s="22"/>
      <c r="G210" s="134">
        <v>0</v>
      </c>
      <c r="H210" s="135">
        <v>0</v>
      </c>
      <c r="I210" s="135">
        <v>0</v>
      </c>
      <c r="J210" s="135">
        <v>0</v>
      </c>
      <c r="K210" s="136">
        <v>0</v>
      </c>
      <c r="L210" s="137">
        <v>0</v>
      </c>
      <c r="M210" s="134">
        <v>0</v>
      </c>
      <c r="N210" s="135">
        <v>0</v>
      </c>
      <c r="O210" s="135">
        <v>0</v>
      </c>
      <c r="P210" s="135">
        <v>0</v>
      </c>
      <c r="Q210" s="135">
        <v>0</v>
      </c>
      <c r="R210" s="137">
        <v>0</v>
      </c>
      <c r="S210" s="183" t="s">
        <v>65</v>
      </c>
      <c r="T210" s="23"/>
      <c r="U210" s="24"/>
    </row>
    <row r="211" spans="1:22" ht="20.149999999999999" customHeight="1" outlineLevel="1" x14ac:dyDescent="0.2">
      <c r="A211" s="202"/>
      <c r="B211" s="203"/>
      <c r="C211" s="158"/>
      <c r="D211" s="159" t="s">
        <v>29</v>
      </c>
      <c r="E211" s="160" t="s">
        <v>0</v>
      </c>
      <c r="F211" s="25"/>
      <c r="G211" s="138">
        <v>0</v>
      </c>
      <c r="H211" s="139">
        <v>0</v>
      </c>
      <c r="I211" s="139">
        <v>0</v>
      </c>
      <c r="J211" s="139">
        <v>13500</v>
      </c>
      <c r="K211" s="140">
        <v>13200</v>
      </c>
      <c r="L211" s="141">
        <v>13800</v>
      </c>
      <c r="M211" s="138">
        <v>0</v>
      </c>
      <c r="N211" s="139">
        <v>0</v>
      </c>
      <c r="O211" s="139">
        <v>0</v>
      </c>
      <c r="P211" s="139">
        <v>0</v>
      </c>
      <c r="Q211" s="139">
        <v>0</v>
      </c>
      <c r="R211" s="141">
        <v>0</v>
      </c>
      <c r="S211" s="184" t="s">
        <v>65</v>
      </c>
      <c r="T211" s="26"/>
      <c r="U211" s="27"/>
    </row>
    <row r="212" spans="1:22" ht="20.149999999999999" customHeight="1" outlineLevel="1" x14ac:dyDescent="0.2">
      <c r="A212" s="202"/>
      <c r="B212" s="203"/>
      <c r="C212" s="158"/>
      <c r="D212" s="159" t="s">
        <v>30</v>
      </c>
      <c r="E212" s="160" t="s">
        <v>15</v>
      </c>
      <c r="F212" s="25"/>
      <c r="G212" s="138">
        <v>13500</v>
      </c>
      <c r="H212" s="139">
        <v>13400</v>
      </c>
      <c r="I212" s="139">
        <v>12900</v>
      </c>
      <c r="J212" s="139">
        <v>0</v>
      </c>
      <c r="K212" s="140">
        <v>0</v>
      </c>
      <c r="L212" s="141">
        <v>0</v>
      </c>
      <c r="M212" s="138">
        <v>13200</v>
      </c>
      <c r="N212" s="139">
        <v>12600</v>
      </c>
      <c r="O212" s="139">
        <v>13300</v>
      </c>
      <c r="P212" s="139">
        <v>13800</v>
      </c>
      <c r="Q212" s="139">
        <v>12900</v>
      </c>
      <c r="R212" s="141">
        <v>15200</v>
      </c>
      <c r="S212" s="184" t="s">
        <v>65</v>
      </c>
      <c r="T212" s="26"/>
      <c r="U212" s="27"/>
    </row>
    <row r="213" spans="1:22" ht="20.149999999999999" customHeight="1" outlineLevel="1" x14ac:dyDescent="0.2">
      <c r="A213" s="204"/>
      <c r="B213" s="205"/>
      <c r="C213" s="162"/>
      <c r="D213" s="163" t="s">
        <v>31</v>
      </c>
      <c r="E213" s="164" t="s">
        <v>1</v>
      </c>
      <c r="F213" s="29"/>
      <c r="G213" s="142">
        <v>0</v>
      </c>
      <c r="H213" s="143">
        <v>0</v>
      </c>
      <c r="I213" s="143">
        <v>0</v>
      </c>
      <c r="J213" s="143">
        <v>0</v>
      </c>
      <c r="K213" s="144">
        <v>0</v>
      </c>
      <c r="L213" s="145">
        <v>0</v>
      </c>
      <c r="M213" s="142">
        <v>0</v>
      </c>
      <c r="N213" s="143">
        <v>0</v>
      </c>
      <c r="O213" s="143">
        <v>0</v>
      </c>
      <c r="P213" s="143">
        <v>0</v>
      </c>
      <c r="Q213" s="143">
        <v>0</v>
      </c>
      <c r="R213" s="145">
        <v>0</v>
      </c>
      <c r="S213" s="185" t="s">
        <v>65</v>
      </c>
      <c r="T213" s="31"/>
      <c r="U213" s="32"/>
    </row>
    <row r="214" spans="1:22" ht="20.149999999999999" customHeight="1" outlineLevel="1" thickBot="1" x14ac:dyDescent="0.25">
      <c r="A214" s="165" t="s">
        <v>18</v>
      </c>
      <c r="B214" s="151" t="s">
        <v>87</v>
      </c>
      <c r="C214" s="16"/>
      <c r="D214" s="17"/>
      <c r="E214" s="16"/>
      <c r="F214" s="174" t="s">
        <v>88</v>
      </c>
      <c r="G214" s="146">
        <v>0.89000000000000012</v>
      </c>
      <c r="H214" s="147">
        <v>0.88000000000000012</v>
      </c>
      <c r="I214" s="147">
        <v>0.89000000000000012</v>
      </c>
      <c r="J214" s="147">
        <v>0.89000000000000012</v>
      </c>
      <c r="K214" s="148">
        <v>0.89000000000000012</v>
      </c>
      <c r="L214" s="149">
        <v>0.89000000000000012</v>
      </c>
      <c r="M214" s="146">
        <v>0.89000000000000012</v>
      </c>
      <c r="N214" s="147">
        <v>0.89000000000000012</v>
      </c>
      <c r="O214" s="147">
        <v>0.88000000000000012</v>
      </c>
      <c r="P214" s="147">
        <v>0.87000000000000011</v>
      </c>
      <c r="Q214" s="147">
        <v>0.87000000000000011</v>
      </c>
      <c r="R214" s="149">
        <v>0.89000000000000012</v>
      </c>
      <c r="S214" s="186" t="s">
        <v>65</v>
      </c>
      <c r="T214" s="33"/>
      <c r="U214" s="34"/>
    </row>
    <row r="215" spans="1:22" ht="20.149999999999999" customHeight="1" outlineLevel="1" x14ac:dyDescent="0.2">
      <c r="A215" s="165" t="s">
        <v>19</v>
      </c>
      <c r="B215" s="151" t="s">
        <v>60</v>
      </c>
      <c r="C215" s="151" t="s">
        <v>61</v>
      </c>
      <c r="D215" s="35"/>
      <c r="E215" s="17"/>
      <c r="F215" s="175" t="s">
        <v>50</v>
      </c>
      <c r="G215" s="59">
        <f>G209*$T215*G214</f>
        <v>0</v>
      </c>
      <c r="H215" s="60">
        <f t="shared" ref="H215:R215" si="36">H209*$T215*H214</f>
        <v>0</v>
      </c>
      <c r="I215" s="60">
        <f t="shared" si="36"/>
        <v>0</v>
      </c>
      <c r="J215" s="60">
        <f t="shared" si="36"/>
        <v>0</v>
      </c>
      <c r="K215" s="61">
        <f t="shared" si="36"/>
        <v>0</v>
      </c>
      <c r="L215" s="85">
        <f t="shared" si="36"/>
        <v>0</v>
      </c>
      <c r="M215" s="59">
        <f t="shared" si="36"/>
        <v>0</v>
      </c>
      <c r="N215" s="60">
        <f t="shared" si="36"/>
        <v>0</v>
      </c>
      <c r="O215" s="60">
        <f t="shared" si="36"/>
        <v>0</v>
      </c>
      <c r="P215" s="60">
        <f t="shared" si="36"/>
        <v>0</v>
      </c>
      <c r="Q215" s="60">
        <f t="shared" si="36"/>
        <v>0</v>
      </c>
      <c r="R215" s="61">
        <f t="shared" si="36"/>
        <v>0</v>
      </c>
      <c r="S215" s="187" t="s">
        <v>45</v>
      </c>
      <c r="T215" s="36">
        <v>0</v>
      </c>
      <c r="U215" s="166" t="s">
        <v>97</v>
      </c>
      <c r="V215" s="37"/>
    </row>
    <row r="216" spans="1:22" ht="20.149999999999999" customHeight="1" outlineLevel="1" x14ac:dyDescent="0.2">
      <c r="A216" s="108" t="s">
        <v>20</v>
      </c>
      <c r="B216" s="152" t="s">
        <v>26</v>
      </c>
      <c r="C216" s="153" t="s">
        <v>61</v>
      </c>
      <c r="D216" s="154" t="s">
        <v>41</v>
      </c>
      <c r="E216" s="155" t="s">
        <v>39</v>
      </c>
      <c r="F216" s="176" t="s">
        <v>47</v>
      </c>
      <c r="G216" s="62">
        <f>G210*$T216</f>
        <v>0</v>
      </c>
      <c r="H216" s="63">
        <f t="shared" ref="H216:R216" si="37">H210*$T216</f>
        <v>0</v>
      </c>
      <c r="I216" s="63">
        <f t="shared" si="37"/>
        <v>0</v>
      </c>
      <c r="J216" s="63">
        <f t="shared" si="37"/>
        <v>0</v>
      </c>
      <c r="K216" s="64">
        <f t="shared" si="37"/>
        <v>0</v>
      </c>
      <c r="L216" s="86">
        <f t="shared" si="37"/>
        <v>0</v>
      </c>
      <c r="M216" s="80">
        <f t="shared" si="37"/>
        <v>0</v>
      </c>
      <c r="N216" s="63">
        <f t="shared" si="37"/>
        <v>0</v>
      </c>
      <c r="O216" s="63">
        <f t="shared" si="37"/>
        <v>0</v>
      </c>
      <c r="P216" s="63">
        <f t="shared" si="37"/>
        <v>0</v>
      </c>
      <c r="Q216" s="63">
        <f t="shared" si="37"/>
        <v>0</v>
      </c>
      <c r="R216" s="64">
        <f t="shared" si="37"/>
        <v>0</v>
      </c>
      <c r="S216" s="188" t="s">
        <v>51</v>
      </c>
      <c r="T216" s="38">
        <v>0</v>
      </c>
      <c r="U216" s="167" t="s">
        <v>95</v>
      </c>
    </row>
    <row r="217" spans="1:22" ht="20.149999999999999" customHeight="1" outlineLevel="1" x14ac:dyDescent="0.2">
      <c r="A217" s="156"/>
      <c r="B217" s="157"/>
      <c r="C217" s="158"/>
      <c r="D217" s="159" t="s">
        <v>42</v>
      </c>
      <c r="E217" s="160" t="s">
        <v>0</v>
      </c>
      <c r="F217" s="177" t="s">
        <v>48</v>
      </c>
      <c r="G217" s="65">
        <f t="shared" ref="G217:R219" si="38">G211*$T217</f>
        <v>0</v>
      </c>
      <c r="H217" s="66">
        <f t="shared" si="38"/>
        <v>0</v>
      </c>
      <c r="I217" s="66">
        <f t="shared" si="38"/>
        <v>0</v>
      </c>
      <c r="J217" s="66">
        <f t="shared" si="38"/>
        <v>0</v>
      </c>
      <c r="K217" s="67">
        <f t="shared" si="38"/>
        <v>0</v>
      </c>
      <c r="L217" s="87">
        <f t="shared" si="38"/>
        <v>0</v>
      </c>
      <c r="M217" s="81">
        <f t="shared" si="38"/>
        <v>0</v>
      </c>
      <c r="N217" s="66">
        <f t="shared" si="38"/>
        <v>0</v>
      </c>
      <c r="O217" s="66">
        <f t="shared" si="38"/>
        <v>0</v>
      </c>
      <c r="P217" s="66">
        <f t="shared" si="38"/>
        <v>0</v>
      </c>
      <c r="Q217" s="66">
        <f t="shared" si="38"/>
        <v>0</v>
      </c>
      <c r="R217" s="67">
        <f t="shared" si="38"/>
        <v>0</v>
      </c>
      <c r="S217" s="189" t="s">
        <v>52</v>
      </c>
      <c r="T217" s="39">
        <v>0</v>
      </c>
      <c r="U217" s="168" t="s">
        <v>95</v>
      </c>
    </row>
    <row r="218" spans="1:22" ht="20.149999999999999" customHeight="1" outlineLevel="1" x14ac:dyDescent="0.2">
      <c r="A218" s="156"/>
      <c r="B218" s="157"/>
      <c r="C218" s="158"/>
      <c r="D218" s="159" t="s">
        <v>43</v>
      </c>
      <c r="E218" s="160" t="s">
        <v>15</v>
      </c>
      <c r="F218" s="177" t="s">
        <v>49</v>
      </c>
      <c r="G218" s="65">
        <f t="shared" si="38"/>
        <v>0</v>
      </c>
      <c r="H218" s="66">
        <f t="shared" si="38"/>
        <v>0</v>
      </c>
      <c r="I218" s="66">
        <f t="shared" si="38"/>
        <v>0</v>
      </c>
      <c r="J218" s="66">
        <f t="shared" si="38"/>
        <v>0</v>
      </c>
      <c r="K218" s="67">
        <f t="shared" si="38"/>
        <v>0</v>
      </c>
      <c r="L218" s="87">
        <f t="shared" si="38"/>
        <v>0</v>
      </c>
      <c r="M218" s="81">
        <f t="shared" si="38"/>
        <v>0</v>
      </c>
      <c r="N218" s="66">
        <f t="shared" si="38"/>
        <v>0</v>
      </c>
      <c r="O218" s="66">
        <f t="shared" si="38"/>
        <v>0</v>
      </c>
      <c r="P218" s="66">
        <f t="shared" si="38"/>
        <v>0</v>
      </c>
      <c r="Q218" s="66">
        <f t="shared" si="38"/>
        <v>0</v>
      </c>
      <c r="R218" s="67">
        <f t="shared" si="38"/>
        <v>0</v>
      </c>
      <c r="S218" s="189" t="s">
        <v>53</v>
      </c>
      <c r="T218" s="39">
        <v>0</v>
      </c>
      <c r="U218" s="168" t="s">
        <v>95</v>
      </c>
    </row>
    <row r="219" spans="1:22" ht="20.149999999999999" customHeight="1" outlineLevel="1" thickBot="1" x14ac:dyDescent="0.25">
      <c r="A219" s="112"/>
      <c r="B219" s="161"/>
      <c r="C219" s="162"/>
      <c r="D219" s="163" t="s">
        <v>44</v>
      </c>
      <c r="E219" s="164" t="s">
        <v>1</v>
      </c>
      <c r="F219" s="178" t="s">
        <v>46</v>
      </c>
      <c r="G219" s="68">
        <f t="shared" si="38"/>
        <v>0</v>
      </c>
      <c r="H219" s="69">
        <f t="shared" si="38"/>
        <v>0</v>
      </c>
      <c r="I219" s="69">
        <f t="shared" si="38"/>
        <v>0</v>
      </c>
      <c r="J219" s="69">
        <f t="shared" si="38"/>
        <v>0</v>
      </c>
      <c r="K219" s="70">
        <f t="shared" si="38"/>
        <v>0</v>
      </c>
      <c r="L219" s="88">
        <f t="shared" si="38"/>
        <v>0</v>
      </c>
      <c r="M219" s="82">
        <f t="shared" si="38"/>
        <v>0</v>
      </c>
      <c r="N219" s="69">
        <f t="shared" si="38"/>
        <v>0</v>
      </c>
      <c r="O219" s="69">
        <f t="shared" si="38"/>
        <v>0</v>
      </c>
      <c r="P219" s="69">
        <f t="shared" si="38"/>
        <v>0</v>
      </c>
      <c r="Q219" s="69">
        <f t="shared" si="38"/>
        <v>0</v>
      </c>
      <c r="R219" s="70">
        <f t="shared" si="38"/>
        <v>0</v>
      </c>
      <c r="S219" s="190" t="s">
        <v>54</v>
      </c>
      <c r="T219" s="40">
        <v>0</v>
      </c>
      <c r="U219" s="169" t="s">
        <v>95</v>
      </c>
    </row>
    <row r="220" spans="1:22" ht="20.149999999999999" customHeight="1" outlineLevel="1" x14ac:dyDescent="0.2">
      <c r="A220" s="108" t="s">
        <v>21</v>
      </c>
      <c r="B220" s="152" t="s">
        <v>62</v>
      </c>
      <c r="C220" s="153" t="s">
        <v>61</v>
      </c>
      <c r="D220" s="172" t="s">
        <v>32</v>
      </c>
      <c r="E220" s="194" t="s">
        <v>40</v>
      </c>
      <c r="F220" s="179" t="s">
        <v>68</v>
      </c>
      <c r="G220" s="71">
        <f>ROUNDDOWN(G209*T220,2)</f>
        <v>0</v>
      </c>
      <c r="H220" s="72">
        <f>ROUNDDOWN(H209*T220,2)</f>
        <v>0</v>
      </c>
      <c r="I220" s="72">
        <f>ROUNDDOWN(I209*T220,2)</f>
        <v>0</v>
      </c>
      <c r="J220" s="72">
        <f>ROUNDDOWN(J209*T220,2)</f>
        <v>0</v>
      </c>
      <c r="K220" s="73">
        <f>ROUNDDOWN(K209*T220,2)</f>
        <v>0</v>
      </c>
      <c r="L220" s="89">
        <f>ROUNDDOWN(L209*T220,2)</f>
        <v>0</v>
      </c>
      <c r="M220" s="83">
        <f>ROUNDDOWN(M209*T220,2)</f>
        <v>0</v>
      </c>
      <c r="N220" s="72">
        <f>ROUNDDOWN(N209*T220,2)</f>
        <v>0</v>
      </c>
      <c r="O220" s="72">
        <f>ROUNDDOWN(O209*T220,2)</f>
        <v>0</v>
      </c>
      <c r="P220" s="72">
        <f>ROUNDDOWN(P209*T220,2)</f>
        <v>0</v>
      </c>
      <c r="Q220" s="72">
        <f>ROUNDDOWN(Q209*T220,2)</f>
        <v>0</v>
      </c>
      <c r="R220" s="73">
        <f>ROUNDDOWN(R209*T220,2)</f>
        <v>0</v>
      </c>
      <c r="S220" s="191" t="s">
        <v>55</v>
      </c>
      <c r="T220" s="41">
        <v>0</v>
      </c>
      <c r="U220" s="170" t="s">
        <v>86</v>
      </c>
    </row>
    <row r="221" spans="1:22" ht="20.149999999999999" customHeight="1" outlineLevel="1" thickBot="1" x14ac:dyDescent="0.25">
      <c r="A221" s="112"/>
      <c r="B221" s="161"/>
      <c r="C221" s="162"/>
      <c r="D221" s="173" t="s">
        <v>33</v>
      </c>
      <c r="E221" s="195" t="s">
        <v>57</v>
      </c>
      <c r="F221" s="180" t="s">
        <v>67</v>
      </c>
      <c r="G221" s="74">
        <f>ROUNDDOWN(SUM(G216:G219)*T221%,2)</f>
        <v>0</v>
      </c>
      <c r="H221" s="75">
        <f>ROUNDDOWN(SUM(H216:H219)*T221%,2)</f>
        <v>0</v>
      </c>
      <c r="I221" s="75">
        <f>ROUNDDOWN(SUM(I216:I219)*T221%,2)</f>
        <v>0</v>
      </c>
      <c r="J221" s="75">
        <f>ROUNDDOWN(SUM(J216:J219)*T221%,2)</f>
        <v>0</v>
      </c>
      <c r="K221" s="76">
        <f>ROUNDDOWN(SUM(K216:K219)*T221%,2)</f>
        <v>0</v>
      </c>
      <c r="L221" s="90">
        <f>ROUNDDOWN(SUM(L216:L219)*T221%,2)</f>
        <v>0</v>
      </c>
      <c r="M221" s="84">
        <f>ROUNDDOWN(SUM(M216:M219)*T221%,2)</f>
        <v>0</v>
      </c>
      <c r="N221" s="75">
        <f>ROUNDDOWN(SUM(N216:N219)*T221%,2)</f>
        <v>0</v>
      </c>
      <c r="O221" s="75">
        <f>ROUNDDOWN(SUM(O216:O219)*T221%,2)</f>
        <v>0</v>
      </c>
      <c r="P221" s="75">
        <f>ROUNDDOWN(SUM(P216:P219)*T221%,2)</f>
        <v>0</v>
      </c>
      <c r="Q221" s="75">
        <f>ROUNDDOWN(SUM(Q216:Q219)*T221%,2)</f>
        <v>0</v>
      </c>
      <c r="R221" s="76">
        <f>ROUNDDOWN(SUM(R216:R219)*T221%,2)</f>
        <v>0</v>
      </c>
      <c r="S221" s="192" t="s">
        <v>56</v>
      </c>
      <c r="T221" s="42">
        <v>0</v>
      </c>
      <c r="U221" s="171" t="s">
        <v>96</v>
      </c>
    </row>
    <row r="222" spans="1:22" ht="20.149999999999999" customHeight="1" x14ac:dyDescent="0.2">
      <c r="A222" s="108" t="s">
        <v>22</v>
      </c>
      <c r="B222" s="109" t="s">
        <v>25</v>
      </c>
      <c r="C222" s="109" t="s">
        <v>61</v>
      </c>
      <c r="D222" s="21"/>
      <c r="E222" s="196" t="s">
        <v>71</v>
      </c>
      <c r="F222" s="181" t="s">
        <v>89</v>
      </c>
      <c r="G222" s="77">
        <f>ROUNDDOWN(G215+SUM(G216:G219)-SUM(G220:G221),0)</f>
        <v>0</v>
      </c>
      <c r="H222" s="78">
        <f t="shared" ref="H222:R222" si="39">ROUNDDOWN(H215+SUM(H216:H219)-SUM(H220:H221),0)</f>
        <v>0</v>
      </c>
      <c r="I222" s="78">
        <f t="shared" si="39"/>
        <v>0</v>
      </c>
      <c r="J222" s="78">
        <f t="shared" si="39"/>
        <v>0</v>
      </c>
      <c r="K222" s="79">
        <f t="shared" si="39"/>
        <v>0</v>
      </c>
      <c r="L222" s="91">
        <f t="shared" si="39"/>
        <v>0</v>
      </c>
      <c r="M222" s="77">
        <f t="shared" si="39"/>
        <v>0</v>
      </c>
      <c r="N222" s="78">
        <f t="shared" si="39"/>
        <v>0</v>
      </c>
      <c r="O222" s="78">
        <f t="shared" si="39"/>
        <v>0</v>
      </c>
      <c r="P222" s="78">
        <f t="shared" si="39"/>
        <v>0</v>
      </c>
      <c r="Q222" s="78">
        <f t="shared" si="39"/>
        <v>0</v>
      </c>
      <c r="R222" s="91">
        <f t="shared" si="39"/>
        <v>0</v>
      </c>
      <c r="S222" s="193" t="s">
        <v>66</v>
      </c>
      <c r="T222" s="43"/>
      <c r="U222" s="44"/>
    </row>
    <row r="223" spans="1:22" ht="20.149999999999999" customHeight="1" x14ac:dyDescent="0.2">
      <c r="A223" s="112"/>
      <c r="B223" s="113"/>
      <c r="C223" s="113"/>
      <c r="D223" s="28"/>
      <c r="E223" s="197" t="s">
        <v>99</v>
      </c>
      <c r="F223" s="29"/>
      <c r="G223" s="45"/>
      <c r="H223" s="46"/>
      <c r="I223" s="46"/>
      <c r="J223" s="46"/>
      <c r="K223" s="198" t="s">
        <v>153</v>
      </c>
      <c r="L223" s="92">
        <f>SUM(G222:L222)</f>
        <v>0</v>
      </c>
      <c r="M223" s="45"/>
      <c r="N223" s="46"/>
      <c r="O223" s="46"/>
      <c r="P223" s="46"/>
      <c r="Q223" s="198" t="s">
        <v>154</v>
      </c>
      <c r="R223" s="92">
        <f>SUM(M222:R222)</f>
        <v>0</v>
      </c>
      <c r="S223" s="30"/>
      <c r="T223" s="31"/>
      <c r="U223" s="32"/>
    </row>
    <row r="224" spans="1:22" ht="20.149999999999999" customHeight="1" x14ac:dyDescent="0.2">
      <c r="A224" s="165" t="s">
        <v>27</v>
      </c>
      <c r="B224" s="151" t="s">
        <v>63</v>
      </c>
      <c r="C224" s="151" t="s">
        <v>61</v>
      </c>
      <c r="D224" s="16"/>
      <c r="E224" s="16"/>
      <c r="F224" s="199" t="s">
        <v>100</v>
      </c>
      <c r="G224" s="47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93">
        <f>SUM(L223,R223)</f>
        <v>0</v>
      </c>
      <c r="S224" s="49"/>
      <c r="T224" s="19"/>
      <c r="U224" s="20"/>
    </row>
    <row r="225" spans="1:22" ht="10" customHeight="1" x14ac:dyDescent="0.2">
      <c r="A225" s="14"/>
      <c r="B225" s="14"/>
      <c r="C225" s="14"/>
      <c r="D225" s="14"/>
      <c r="E225" s="14"/>
      <c r="F225" s="14"/>
      <c r="G225" s="9"/>
      <c r="L225" s="9"/>
    </row>
    <row r="226" spans="1:22" ht="20.149999999999999" customHeight="1" x14ac:dyDescent="0.2">
      <c r="A226" s="104">
        <v>11</v>
      </c>
      <c r="B226" s="105" t="s">
        <v>112</v>
      </c>
      <c r="C226" s="15"/>
    </row>
    <row r="227" spans="1:22" ht="20.149999999999999" customHeight="1" x14ac:dyDescent="0.2">
      <c r="A227" s="7"/>
      <c r="B227" s="103" t="s">
        <v>134</v>
      </c>
      <c r="N227" s="101" t="s">
        <v>35</v>
      </c>
      <c r="O227" s="106">
        <v>120</v>
      </c>
      <c r="P227" s="103" t="s">
        <v>34</v>
      </c>
      <c r="Q227" s="101" t="s">
        <v>36</v>
      </c>
      <c r="R227" s="107">
        <v>300</v>
      </c>
      <c r="S227" s="103" t="s">
        <v>69</v>
      </c>
    </row>
    <row r="228" spans="1:22" ht="20.149999999999999" customHeight="1" x14ac:dyDescent="0.2">
      <c r="A228" s="108" t="s">
        <v>23</v>
      </c>
      <c r="B228" s="109"/>
      <c r="C228" s="109"/>
      <c r="D228" s="109"/>
      <c r="E228" s="110"/>
      <c r="F228" s="111" t="s">
        <v>64</v>
      </c>
      <c r="G228" s="122" t="s">
        <v>98</v>
      </c>
      <c r="H228" s="123"/>
      <c r="I228" s="123"/>
      <c r="J228" s="123"/>
      <c r="K228" s="123"/>
      <c r="L228" s="123"/>
      <c r="M228" s="123"/>
      <c r="N228" s="123"/>
      <c r="O228" s="123"/>
      <c r="P228" s="123"/>
      <c r="Q228" s="123"/>
      <c r="R228" s="124"/>
      <c r="S228" s="116" t="s">
        <v>70</v>
      </c>
      <c r="T228" s="117"/>
      <c r="U228" s="118"/>
    </row>
    <row r="229" spans="1:22" ht="20.149999999999999" customHeight="1" x14ac:dyDescent="0.2">
      <c r="A229" s="112"/>
      <c r="B229" s="113"/>
      <c r="C229" s="113"/>
      <c r="D229" s="113"/>
      <c r="E229" s="114"/>
      <c r="F229" s="115"/>
      <c r="G229" s="125" t="s">
        <v>11</v>
      </c>
      <c r="H229" s="126" t="s">
        <v>12</v>
      </c>
      <c r="I229" s="126" t="s">
        <v>3</v>
      </c>
      <c r="J229" s="126" t="s">
        <v>4</v>
      </c>
      <c r="K229" s="127" t="s">
        <v>5</v>
      </c>
      <c r="L229" s="128" t="s">
        <v>6</v>
      </c>
      <c r="M229" s="125" t="s">
        <v>7</v>
      </c>
      <c r="N229" s="126" t="s">
        <v>8</v>
      </c>
      <c r="O229" s="126" t="s">
        <v>9</v>
      </c>
      <c r="P229" s="126" t="s">
        <v>13</v>
      </c>
      <c r="Q229" s="126" t="s">
        <v>14</v>
      </c>
      <c r="R229" s="128" t="s">
        <v>10</v>
      </c>
      <c r="S229" s="119"/>
      <c r="T229" s="120"/>
      <c r="U229" s="121"/>
    </row>
    <row r="230" spans="1:22" ht="20.149999999999999" customHeight="1" outlineLevel="1" x14ac:dyDescent="0.2">
      <c r="A230" s="150" t="s">
        <v>16</v>
      </c>
      <c r="B230" s="151" t="s">
        <v>24</v>
      </c>
      <c r="C230" s="151" t="s">
        <v>58</v>
      </c>
      <c r="D230" s="17"/>
      <c r="E230" s="17"/>
      <c r="F230" s="18"/>
      <c r="G230" s="129">
        <v>120</v>
      </c>
      <c r="H230" s="130">
        <v>120</v>
      </c>
      <c r="I230" s="130">
        <v>120</v>
      </c>
      <c r="J230" s="130">
        <v>120</v>
      </c>
      <c r="K230" s="131">
        <v>120</v>
      </c>
      <c r="L230" s="132">
        <v>120</v>
      </c>
      <c r="M230" s="133">
        <v>120</v>
      </c>
      <c r="N230" s="130">
        <v>120</v>
      </c>
      <c r="O230" s="130">
        <v>120</v>
      </c>
      <c r="P230" s="130">
        <v>120</v>
      </c>
      <c r="Q230" s="130">
        <v>120</v>
      </c>
      <c r="R230" s="132">
        <v>120</v>
      </c>
      <c r="S230" s="182" t="s">
        <v>65</v>
      </c>
      <c r="T230" s="19"/>
      <c r="U230" s="20"/>
    </row>
    <row r="231" spans="1:22" ht="20.149999999999999" customHeight="1" outlineLevel="1" x14ac:dyDescent="0.2">
      <c r="A231" s="200" t="s">
        <v>17</v>
      </c>
      <c r="B231" s="201" t="s">
        <v>2</v>
      </c>
      <c r="C231" s="153" t="s">
        <v>59</v>
      </c>
      <c r="D231" s="154" t="s">
        <v>28</v>
      </c>
      <c r="E231" s="155" t="s">
        <v>39</v>
      </c>
      <c r="F231" s="22"/>
      <c r="G231" s="134">
        <v>0</v>
      </c>
      <c r="H231" s="135">
        <v>0</v>
      </c>
      <c r="I231" s="135">
        <v>0</v>
      </c>
      <c r="J231" s="135">
        <v>0</v>
      </c>
      <c r="K231" s="136">
        <v>0</v>
      </c>
      <c r="L231" s="137">
        <v>0</v>
      </c>
      <c r="M231" s="134">
        <v>0</v>
      </c>
      <c r="N231" s="135">
        <v>0</v>
      </c>
      <c r="O231" s="135">
        <v>0</v>
      </c>
      <c r="P231" s="135">
        <v>0</v>
      </c>
      <c r="Q231" s="135">
        <v>0</v>
      </c>
      <c r="R231" s="137">
        <v>0</v>
      </c>
      <c r="S231" s="183" t="s">
        <v>65</v>
      </c>
      <c r="T231" s="23"/>
      <c r="U231" s="24"/>
    </row>
    <row r="232" spans="1:22" ht="20.149999999999999" customHeight="1" outlineLevel="1" x14ac:dyDescent="0.2">
      <c r="A232" s="202"/>
      <c r="B232" s="203"/>
      <c r="C232" s="158"/>
      <c r="D232" s="159" t="s">
        <v>29</v>
      </c>
      <c r="E232" s="160" t="s">
        <v>0</v>
      </c>
      <c r="F232" s="25"/>
      <c r="G232" s="138">
        <v>0</v>
      </c>
      <c r="H232" s="139">
        <v>0</v>
      </c>
      <c r="I232" s="139">
        <v>0</v>
      </c>
      <c r="J232" s="139">
        <v>12100</v>
      </c>
      <c r="K232" s="140">
        <v>11100</v>
      </c>
      <c r="L232" s="141">
        <v>12500</v>
      </c>
      <c r="M232" s="138">
        <v>0</v>
      </c>
      <c r="N232" s="139">
        <v>0</v>
      </c>
      <c r="O232" s="139">
        <v>0</v>
      </c>
      <c r="P232" s="139">
        <v>0</v>
      </c>
      <c r="Q232" s="139">
        <v>0</v>
      </c>
      <c r="R232" s="141">
        <v>0</v>
      </c>
      <c r="S232" s="184" t="s">
        <v>65</v>
      </c>
      <c r="T232" s="26"/>
      <c r="U232" s="27"/>
    </row>
    <row r="233" spans="1:22" ht="20.149999999999999" customHeight="1" outlineLevel="1" x14ac:dyDescent="0.2">
      <c r="A233" s="202"/>
      <c r="B233" s="203"/>
      <c r="C233" s="158"/>
      <c r="D233" s="159" t="s">
        <v>30</v>
      </c>
      <c r="E233" s="160" t="s">
        <v>15</v>
      </c>
      <c r="F233" s="25"/>
      <c r="G233" s="138">
        <v>11500</v>
      </c>
      <c r="H233" s="139">
        <v>10500</v>
      </c>
      <c r="I233" s="139">
        <v>10700</v>
      </c>
      <c r="J233" s="139">
        <v>0</v>
      </c>
      <c r="K233" s="140">
        <v>0</v>
      </c>
      <c r="L233" s="141">
        <v>0</v>
      </c>
      <c r="M233" s="138">
        <v>11000</v>
      </c>
      <c r="N233" s="139">
        <v>9500</v>
      </c>
      <c r="O233" s="139">
        <v>9300</v>
      </c>
      <c r="P233" s="139">
        <v>9500</v>
      </c>
      <c r="Q233" s="139">
        <v>8800</v>
      </c>
      <c r="R233" s="141">
        <v>11600</v>
      </c>
      <c r="S233" s="184" t="s">
        <v>65</v>
      </c>
      <c r="T233" s="26"/>
      <c r="U233" s="27"/>
    </row>
    <row r="234" spans="1:22" ht="20.149999999999999" customHeight="1" outlineLevel="1" x14ac:dyDescent="0.2">
      <c r="A234" s="204"/>
      <c r="B234" s="205"/>
      <c r="C234" s="162"/>
      <c r="D234" s="163" t="s">
        <v>31</v>
      </c>
      <c r="E234" s="164" t="s">
        <v>1</v>
      </c>
      <c r="F234" s="29"/>
      <c r="G234" s="142">
        <v>0</v>
      </c>
      <c r="H234" s="143">
        <v>0</v>
      </c>
      <c r="I234" s="143">
        <v>0</v>
      </c>
      <c r="J234" s="143">
        <v>0</v>
      </c>
      <c r="K234" s="144">
        <v>0</v>
      </c>
      <c r="L234" s="145">
        <v>0</v>
      </c>
      <c r="M234" s="142">
        <v>0</v>
      </c>
      <c r="N234" s="143">
        <v>0</v>
      </c>
      <c r="O234" s="143">
        <v>0</v>
      </c>
      <c r="P234" s="143">
        <v>0</v>
      </c>
      <c r="Q234" s="143">
        <v>0</v>
      </c>
      <c r="R234" s="145">
        <v>0</v>
      </c>
      <c r="S234" s="185" t="s">
        <v>65</v>
      </c>
      <c r="T234" s="31"/>
      <c r="U234" s="32"/>
    </row>
    <row r="235" spans="1:22" ht="20.149999999999999" customHeight="1" outlineLevel="1" thickBot="1" x14ac:dyDescent="0.25">
      <c r="A235" s="165" t="s">
        <v>18</v>
      </c>
      <c r="B235" s="151" t="s">
        <v>87</v>
      </c>
      <c r="C235" s="16"/>
      <c r="D235" s="17"/>
      <c r="E235" s="16"/>
      <c r="F235" s="174" t="s">
        <v>88</v>
      </c>
      <c r="G235" s="146">
        <v>0.85000000000000009</v>
      </c>
      <c r="H235" s="147">
        <v>0.85000000000000009</v>
      </c>
      <c r="I235" s="147">
        <v>0.85000000000000009</v>
      </c>
      <c r="J235" s="147">
        <v>0.85000000000000009</v>
      </c>
      <c r="K235" s="148">
        <v>0.85000000000000009</v>
      </c>
      <c r="L235" s="149">
        <v>0.8600000000000001</v>
      </c>
      <c r="M235" s="146">
        <v>0.85000000000000009</v>
      </c>
      <c r="N235" s="147">
        <v>0.85000000000000009</v>
      </c>
      <c r="O235" s="147">
        <v>0.85000000000000009</v>
      </c>
      <c r="P235" s="147">
        <v>0.85000000000000009</v>
      </c>
      <c r="Q235" s="147">
        <v>0.85000000000000009</v>
      </c>
      <c r="R235" s="149">
        <v>0.85000000000000009</v>
      </c>
      <c r="S235" s="186" t="s">
        <v>65</v>
      </c>
      <c r="T235" s="33"/>
      <c r="U235" s="34"/>
    </row>
    <row r="236" spans="1:22" ht="20.149999999999999" customHeight="1" outlineLevel="1" x14ac:dyDescent="0.2">
      <c r="A236" s="165" t="s">
        <v>19</v>
      </c>
      <c r="B236" s="151" t="s">
        <v>60</v>
      </c>
      <c r="C236" s="151" t="s">
        <v>61</v>
      </c>
      <c r="D236" s="35"/>
      <c r="E236" s="17"/>
      <c r="F236" s="175" t="s">
        <v>50</v>
      </c>
      <c r="G236" s="59">
        <f>G230*$T236*G235</f>
        <v>0</v>
      </c>
      <c r="H236" s="60">
        <f t="shared" ref="H236:R236" si="40">H230*$T236*H235</f>
        <v>0</v>
      </c>
      <c r="I236" s="60">
        <f t="shared" si="40"/>
        <v>0</v>
      </c>
      <c r="J236" s="60">
        <f t="shared" si="40"/>
        <v>0</v>
      </c>
      <c r="K236" s="61">
        <f t="shared" si="40"/>
        <v>0</v>
      </c>
      <c r="L236" s="85">
        <f t="shared" si="40"/>
        <v>0</v>
      </c>
      <c r="M236" s="59">
        <f t="shared" si="40"/>
        <v>0</v>
      </c>
      <c r="N236" s="60">
        <f t="shared" si="40"/>
        <v>0</v>
      </c>
      <c r="O236" s="60">
        <f t="shared" si="40"/>
        <v>0</v>
      </c>
      <c r="P236" s="60">
        <f t="shared" si="40"/>
        <v>0</v>
      </c>
      <c r="Q236" s="60">
        <f t="shared" si="40"/>
        <v>0</v>
      </c>
      <c r="R236" s="61">
        <f t="shared" si="40"/>
        <v>0</v>
      </c>
      <c r="S236" s="187" t="s">
        <v>45</v>
      </c>
      <c r="T236" s="36">
        <v>0</v>
      </c>
      <c r="U236" s="166" t="s">
        <v>97</v>
      </c>
      <c r="V236" s="37"/>
    </row>
    <row r="237" spans="1:22" ht="20.149999999999999" customHeight="1" outlineLevel="1" x14ac:dyDescent="0.2">
      <c r="A237" s="108" t="s">
        <v>20</v>
      </c>
      <c r="B237" s="152" t="s">
        <v>26</v>
      </c>
      <c r="C237" s="153" t="s">
        <v>61</v>
      </c>
      <c r="D237" s="154" t="s">
        <v>41</v>
      </c>
      <c r="E237" s="155" t="s">
        <v>39</v>
      </c>
      <c r="F237" s="176" t="s">
        <v>47</v>
      </c>
      <c r="G237" s="62">
        <f>G231*$T237</f>
        <v>0</v>
      </c>
      <c r="H237" s="63">
        <f t="shared" ref="H237:R237" si="41">H231*$T237</f>
        <v>0</v>
      </c>
      <c r="I237" s="63">
        <f t="shared" si="41"/>
        <v>0</v>
      </c>
      <c r="J237" s="63">
        <f t="shared" si="41"/>
        <v>0</v>
      </c>
      <c r="K237" s="64">
        <f t="shared" si="41"/>
        <v>0</v>
      </c>
      <c r="L237" s="86">
        <f t="shared" si="41"/>
        <v>0</v>
      </c>
      <c r="M237" s="80">
        <f t="shared" si="41"/>
        <v>0</v>
      </c>
      <c r="N237" s="63">
        <f t="shared" si="41"/>
        <v>0</v>
      </c>
      <c r="O237" s="63">
        <f t="shared" si="41"/>
        <v>0</v>
      </c>
      <c r="P237" s="63">
        <f t="shared" si="41"/>
        <v>0</v>
      </c>
      <c r="Q237" s="63">
        <f t="shared" si="41"/>
        <v>0</v>
      </c>
      <c r="R237" s="64">
        <f t="shared" si="41"/>
        <v>0</v>
      </c>
      <c r="S237" s="188" t="s">
        <v>51</v>
      </c>
      <c r="T237" s="38">
        <v>0</v>
      </c>
      <c r="U237" s="167" t="s">
        <v>95</v>
      </c>
    </row>
    <row r="238" spans="1:22" ht="20.149999999999999" customHeight="1" outlineLevel="1" x14ac:dyDescent="0.2">
      <c r="A238" s="156"/>
      <c r="B238" s="157"/>
      <c r="C238" s="158"/>
      <c r="D238" s="159" t="s">
        <v>42</v>
      </c>
      <c r="E238" s="160" t="s">
        <v>0</v>
      </c>
      <c r="F238" s="177" t="s">
        <v>48</v>
      </c>
      <c r="G238" s="65">
        <f t="shared" ref="G238:R240" si="42">G232*$T238</f>
        <v>0</v>
      </c>
      <c r="H238" s="66">
        <f t="shared" si="42"/>
        <v>0</v>
      </c>
      <c r="I238" s="66">
        <f t="shared" si="42"/>
        <v>0</v>
      </c>
      <c r="J238" s="66">
        <f t="shared" si="42"/>
        <v>0</v>
      </c>
      <c r="K238" s="67">
        <f t="shared" si="42"/>
        <v>0</v>
      </c>
      <c r="L238" s="87">
        <f t="shared" si="42"/>
        <v>0</v>
      </c>
      <c r="M238" s="81">
        <f t="shared" si="42"/>
        <v>0</v>
      </c>
      <c r="N238" s="66">
        <f t="shared" si="42"/>
        <v>0</v>
      </c>
      <c r="O238" s="66">
        <f t="shared" si="42"/>
        <v>0</v>
      </c>
      <c r="P238" s="66">
        <f t="shared" si="42"/>
        <v>0</v>
      </c>
      <c r="Q238" s="66">
        <f t="shared" si="42"/>
        <v>0</v>
      </c>
      <c r="R238" s="67">
        <f t="shared" si="42"/>
        <v>0</v>
      </c>
      <c r="S238" s="189" t="s">
        <v>52</v>
      </c>
      <c r="T238" s="39">
        <v>0</v>
      </c>
      <c r="U238" s="168" t="s">
        <v>95</v>
      </c>
    </row>
    <row r="239" spans="1:22" ht="20.149999999999999" customHeight="1" outlineLevel="1" x14ac:dyDescent="0.2">
      <c r="A239" s="156"/>
      <c r="B239" s="157"/>
      <c r="C239" s="158"/>
      <c r="D239" s="159" t="s">
        <v>43</v>
      </c>
      <c r="E239" s="160" t="s">
        <v>15</v>
      </c>
      <c r="F239" s="177" t="s">
        <v>49</v>
      </c>
      <c r="G239" s="65">
        <f t="shared" si="42"/>
        <v>0</v>
      </c>
      <c r="H239" s="66">
        <f t="shared" si="42"/>
        <v>0</v>
      </c>
      <c r="I239" s="66">
        <f t="shared" si="42"/>
        <v>0</v>
      </c>
      <c r="J239" s="66">
        <f t="shared" si="42"/>
        <v>0</v>
      </c>
      <c r="K239" s="67">
        <f t="shared" si="42"/>
        <v>0</v>
      </c>
      <c r="L239" s="87">
        <f t="shared" si="42"/>
        <v>0</v>
      </c>
      <c r="M239" s="81">
        <f t="shared" si="42"/>
        <v>0</v>
      </c>
      <c r="N239" s="66">
        <f t="shared" si="42"/>
        <v>0</v>
      </c>
      <c r="O239" s="66">
        <f t="shared" si="42"/>
        <v>0</v>
      </c>
      <c r="P239" s="66">
        <f t="shared" si="42"/>
        <v>0</v>
      </c>
      <c r="Q239" s="66">
        <f t="shared" si="42"/>
        <v>0</v>
      </c>
      <c r="R239" s="67">
        <f t="shared" si="42"/>
        <v>0</v>
      </c>
      <c r="S239" s="189" t="s">
        <v>53</v>
      </c>
      <c r="T239" s="39">
        <v>0</v>
      </c>
      <c r="U239" s="168" t="s">
        <v>95</v>
      </c>
    </row>
    <row r="240" spans="1:22" ht="20.149999999999999" customHeight="1" outlineLevel="1" thickBot="1" x14ac:dyDescent="0.25">
      <c r="A240" s="112"/>
      <c r="B240" s="161"/>
      <c r="C240" s="162"/>
      <c r="D240" s="163" t="s">
        <v>44</v>
      </c>
      <c r="E240" s="164" t="s">
        <v>1</v>
      </c>
      <c r="F240" s="178" t="s">
        <v>46</v>
      </c>
      <c r="G240" s="68">
        <f t="shared" si="42"/>
        <v>0</v>
      </c>
      <c r="H240" s="69">
        <f t="shared" si="42"/>
        <v>0</v>
      </c>
      <c r="I240" s="69">
        <f t="shared" si="42"/>
        <v>0</v>
      </c>
      <c r="J240" s="69">
        <f t="shared" si="42"/>
        <v>0</v>
      </c>
      <c r="K240" s="70">
        <f t="shared" si="42"/>
        <v>0</v>
      </c>
      <c r="L240" s="88">
        <f t="shared" si="42"/>
        <v>0</v>
      </c>
      <c r="M240" s="82">
        <f t="shared" si="42"/>
        <v>0</v>
      </c>
      <c r="N240" s="69">
        <f t="shared" si="42"/>
        <v>0</v>
      </c>
      <c r="O240" s="69">
        <f t="shared" si="42"/>
        <v>0</v>
      </c>
      <c r="P240" s="69">
        <f t="shared" si="42"/>
        <v>0</v>
      </c>
      <c r="Q240" s="69">
        <f t="shared" si="42"/>
        <v>0</v>
      </c>
      <c r="R240" s="70">
        <f t="shared" si="42"/>
        <v>0</v>
      </c>
      <c r="S240" s="190" t="s">
        <v>54</v>
      </c>
      <c r="T240" s="40">
        <v>0</v>
      </c>
      <c r="U240" s="169" t="s">
        <v>95</v>
      </c>
    </row>
    <row r="241" spans="1:21" ht="20.149999999999999" customHeight="1" outlineLevel="1" x14ac:dyDescent="0.2">
      <c r="A241" s="108" t="s">
        <v>21</v>
      </c>
      <c r="B241" s="152" t="s">
        <v>62</v>
      </c>
      <c r="C241" s="153" t="s">
        <v>61</v>
      </c>
      <c r="D241" s="172" t="s">
        <v>32</v>
      </c>
      <c r="E241" s="194" t="s">
        <v>40</v>
      </c>
      <c r="F241" s="179" t="s">
        <v>68</v>
      </c>
      <c r="G241" s="71">
        <f>ROUNDDOWN(G230*T241,2)</f>
        <v>0</v>
      </c>
      <c r="H241" s="72">
        <f>ROUNDDOWN(H230*T241,2)</f>
        <v>0</v>
      </c>
      <c r="I241" s="72">
        <f>ROUNDDOWN(I230*T241,2)</f>
        <v>0</v>
      </c>
      <c r="J241" s="72">
        <f>ROUNDDOWN(J230*T241,2)</f>
        <v>0</v>
      </c>
      <c r="K241" s="73">
        <f>ROUNDDOWN(K230*T241,2)</f>
        <v>0</v>
      </c>
      <c r="L241" s="89">
        <f>ROUNDDOWN(L230*T241,2)</f>
        <v>0</v>
      </c>
      <c r="M241" s="83">
        <f>ROUNDDOWN(M230*T241,2)</f>
        <v>0</v>
      </c>
      <c r="N241" s="72">
        <f>ROUNDDOWN(N230*T241,2)</f>
        <v>0</v>
      </c>
      <c r="O241" s="72">
        <f>ROUNDDOWN(O230*T241,2)</f>
        <v>0</v>
      </c>
      <c r="P241" s="72">
        <f>ROUNDDOWN(P230*T241,2)</f>
        <v>0</v>
      </c>
      <c r="Q241" s="72">
        <f>ROUNDDOWN(Q230*T241,2)</f>
        <v>0</v>
      </c>
      <c r="R241" s="73">
        <f>ROUNDDOWN(R230*T241,2)</f>
        <v>0</v>
      </c>
      <c r="S241" s="191" t="s">
        <v>55</v>
      </c>
      <c r="T241" s="41">
        <v>0</v>
      </c>
      <c r="U241" s="170" t="s">
        <v>86</v>
      </c>
    </row>
    <row r="242" spans="1:21" ht="20.149999999999999" customHeight="1" outlineLevel="1" thickBot="1" x14ac:dyDescent="0.25">
      <c r="A242" s="112"/>
      <c r="B242" s="161"/>
      <c r="C242" s="162"/>
      <c r="D242" s="173" t="s">
        <v>33</v>
      </c>
      <c r="E242" s="195" t="s">
        <v>57</v>
      </c>
      <c r="F242" s="180" t="s">
        <v>67</v>
      </c>
      <c r="G242" s="74">
        <f>ROUNDDOWN(SUM(G237:G240)*T242%,2)</f>
        <v>0</v>
      </c>
      <c r="H242" s="75">
        <f>ROUNDDOWN(SUM(H237:H240)*T242%,2)</f>
        <v>0</v>
      </c>
      <c r="I242" s="75">
        <f>ROUNDDOWN(SUM(I237:I240)*T242%,2)</f>
        <v>0</v>
      </c>
      <c r="J242" s="75">
        <f>ROUNDDOWN(SUM(J237:J240)*T242%,2)</f>
        <v>0</v>
      </c>
      <c r="K242" s="76">
        <f>ROUNDDOWN(SUM(K237:K240)*T242%,2)</f>
        <v>0</v>
      </c>
      <c r="L242" s="90">
        <f>ROUNDDOWN(SUM(L237:L240)*T242%,2)</f>
        <v>0</v>
      </c>
      <c r="M242" s="84">
        <f>ROUNDDOWN(SUM(M237:M240)*T242%,2)</f>
        <v>0</v>
      </c>
      <c r="N242" s="75">
        <f>ROUNDDOWN(SUM(N237:N240)*T242%,2)</f>
        <v>0</v>
      </c>
      <c r="O242" s="75">
        <f>ROUNDDOWN(SUM(O237:O240)*T242%,2)</f>
        <v>0</v>
      </c>
      <c r="P242" s="75">
        <f>ROUNDDOWN(SUM(P237:P240)*T242%,2)</f>
        <v>0</v>
      </c>
      <c r="Q242" s="75">
        <f>ROUNDDOWN(SUM(Q237:Q240)*T242%,2)</f>
        <v>0</v>
      </c>
      <c r="R242" s="76">
        <f>ROUNDDOWN(SUM(R237:R240)*T242%,2)</f>
        <v>0</v>
      </c>
      <c r="S242" s="192" t="s">
        <v>56</v>
      </c>
      <c r="T242" s="42">
        <v>0</v>
      </c>
      <c r="U242" s="171" t="s">
        <v>96</v>
      </c>
    </row>
    <row r="243" spans="1:21" ht="20.149999999999999" customHeight="1" x14ac:dyDescent="0.2">
      <c r="A243" s="108" t="s">
        <v>22</v>
      </c>
      <c r="B243" s="109" t="s">
        <v>25</v>
      </c>
      <c r="C243" s="109" t="s">
        <v>61</v>
      </c>
      <c r="D243" s="21"/>
      <c r="E243" s="196" t="s">
        <v>71</v>
      </c>
      <c r="F243" s="181" t="s">
        <v>89</v>
      </c>
      <c r="G243" s="77">
        <f>ROUNDDOWN(G236+SUM(G237:G240)-SUM(G241:G242),0)</f>
        <v>0</v>
      </c>
      <c r="H243" s="78">
        <f t="shared" ref="H243:R243" si="43">ROUNDDOWN(H236+SUM(H237:H240)-SUM(H241:H242),0)</f>
        <v>0</v>
      </c>
      <c r="I243" s="78">
        <f t="shared" si="43"/>
        <v>0</v>
      </c>
      <c r="J243" s="78">
        <f t="shared" si="43"/>
        <v>0</v>
      </c>
      <c r="K243" s="79">
        <f t="shared" si="43"/>
        <v>0</v>
      </c>
      <c r="L243" s="91">
        <f t="shared" si="43"/>
        <v>0</v>
      </c>
      <c r="M243" s="77">
        <f t="shared" si="43"/>
        <v>0</v>
      </c>
      <c r="N243" s="78">
        <f t="shared" si="43"/>
        <v>0</v>
      </c>
      <c r="O243" s="78">
        <f t="shared" si="43"/>
        <v>0</v>
      </c>
      <c r="P243" s="78">
        <f t="shared" si="43"/>
        <v>0</v>
      </c>
      <c r="Q243" s="78">
        <f t="shared" si="43"/>
        <v>0</v>
      </c>
      <c r="R243" s="91">
        <f t="shared" si="43"/>
        <v>0</v>
      </c>
      <c r="S243" s="193" t="s">
        <v>66</v>
      </c>
      <c r="T243" s="43"/>
      <c r="U243" s="44"/>
    </row>
    <row r="244" spans="1:21" ht="20.149999999999999" customHeight="1" x14ac:dyDescent="0.2">
      <c r="A244" s="112"/>
      <c r="B244" s="113"/>
      <c r="C244" s="113"/>
      <c r="D244" s="28"/>
      <c r="E244" s="197" t="s">
        <v>99</v>
      </c>
      <c r="F244" s="29"/>
      <c r="G244" s="45"/>
      <c r="H244" s="46"/>
      <c r="I244" s="46"/>
      <c r="J244" s="46"/>
      <c r="K244" s="198" t="s">
        <v>153</v>
      </c>
      <c r="L244" s="92">
        <f>SUM(G243:L243)</f>
        <v>0</v>
      </c>
      <c r="M244" s="45"/>
      <c r="N244" s="46"/>
      <c r="O244" s="46"/>
      <c r="P244" s="46"/>
      <c r="Q244" s="198" t="s">
        <v>154</v>
      </c>
      <c r="R244" s="92">
        <f>SUM(M243:R243)</f>
        <v>0</v>
      </c>
      <c r="S244" s="30"/>
      <c r="T244" s="31"/>
      <c r="U244" s="32"/>
    </row>
    <row r="245" spans="1:21" ht="20.149999999999999" customHeight="1" x14ac:dyDescent="0.2">
      <c r="A245" s="165" t="s">
        <v>27</v>
      </c>
      <c r="B245" s="151" t="s">
        <v>63</v>
      </c>
      <c r="C245" s="151" t="s">
        <v>61</v>
      </c>
      <c r="D245" s="16"/>
      <c r="E245" s="16"/>
      <c r="F245" s="199" t="s">
        <v>100</v>
      </c>
      <c r="G245" s="47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93">
        <f>SUM(L244,R244)</f>
        <v>0</v>
      </c>
      <c r="S245" s="49"/>
      <c r="T245" s="19"/>
      <c r="U245" s="20"/>
    </row>
    <row r="246" spans="1:21" ht="10" customHeight="1" x14ac:dyDescent="0.2">
      <c r="D246" s="7"/>
      <c r="E246" s="7"/>
      <c r="F246" s="50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2"/>
      <c r="S246" s="53"/>
      <c r="T246" s="54"/>
      <c r="U246" s="54"/>
    </row>
    <row r="247" spans="1:21" ht="20.149999999999999" customHeight="1" x14ac:dyDescent="0.2">
      <c r="A247" s="104">
        <v>12</v>
      </c>
      <c r="B247" s="105" t="s">
        <v>113</v>
      </c>
      <c r="C247" s="15"/>
    </row>
    <row r="248" spans="1:21" ht="20.149999999999999" customHeight="1" x14ac:dyDescent="0.2">
      <c r="A248" s="7"/>
      <c r="B248" s="103" t="s">
        <v>135</v>
      </c>
      <c r="N248" s="101" t="s">
        <v>35</v>
      </c>
      <c r="O248" s="106">
        <v>71</v>
      </c>
      <c r="P248" s="103" t="s">
        <v>34</v>
      </c>
      <c r="Q248" s="101" t="s">
        <v>36</v>
      </c>
      <c r="R248" s="107">
        <v>150</v>
      </c>
      <c r="S248" s="103" t="s">
        <v>69</v>
      </c>
    </row>
    <row r="249" spans="1:21" ht="20.149999999999999" customHeight="1" x14ac:dyDescent="0.2">
      <c r="A249" s="108" t="s">
        <v>23</v>
      </c>
      <c r="B249" s="109"/>
      <c r="C249" s="109"/>
      <c r="D249" s="109"/>
      <c r="E249" s="110"/>
      <c r="F249" s="111" t="s">
        <v>64</v>
      </c>
      <c r="G249" s="122" t="s">
        <v>98</v>
      </c>
      <c r="H249" s="123"/>
      <c r="I249" s="123"/>
      <c r="J249" s="123"/>
      <c r="K249" s="123"/>
      <c r="L249" s="123"/>
      <c r="M249" s="123"/>
      <c r="N249" s="123"/>
      <c r="O249" s="123"/>
      <c r="P249" s="123"/>
      <c r="Q249" s="123"/>
      <c r="R249" s="124"/>
      <c r="S249" s="116" t="s">
        <v>70</v>
      </c>
      <c r="T249" s="117"/>
      <c r="U249" s="118"/>
    </row>
    <row r="250" spans="1:21" ht="20.149999999999999" customHeight="1" x14ac:dyDescent="0.2">
      <c r="A250" s="112"/>
      <c r="B250" s="113"/>
      <c r="C250" s="113"/>
      <c r="D250" s="113"/>
      <c r="E250" s="114"/>
      <c r="F250" s="115"/>
      <c r="G250" s="125" t="s">
        <v>11</v>
      </c>
      <c r="H250" s="126" t="s">
        <v>12</v>
      </c>
      <c r="I250" s="126" t="s">
        <v>3</v>
      </c>
      <c r="J250" s="126" t="s">
        <v>4</v>
      </c>
      <c r="K250" s="127" t="s">
        <v>5</v>
      </c>
      <c r="L250" s="128" t="s">
        <v>6</v>
      </c>
      <c r="M250" s="125" t="s">
        <v>7</v>
      </c>
      <c r="N250" s="126" t="s">
        <v>8</v>
      </c>
      <c r="O250" s="126" t="s">
        <v>9</v>
      </c>
      <c r="P250" s="126" t="s">
        <v>13</v>
      </c>
      <c r="Q250" s="126" t="s">
        <v>14</v>
      </c>
      <c r="R250" s="128" t="s">
        <v>10</v>
      </c>
      <c r="S250" s="119"/>
      <c r="T250" s="120"/>
      <c r="U250" s="121"/>
    </row>
    <row r="251" spans="1:21" ht="20.149999999999999" customHeight="1" outlineLevel="1" x14ac:dyDescent="0.2">
      <c r="A251" s="150" t="s">
        <v>16</v>
      </c>
      <c r="B251" s="151" t="s">
        <v>24</v>
      </c>
      <c r="C251" s="151" t="s">
        <v>58</v>
      </c>
      <c r="D251" s="17"/>
      <c r="E251" s="17"/>
      <c r="F251" s="18"/>
      <c r="G251" s="129">
        <v>71</v>
      </c>
      <c r="H251" s="130">
        <v>71</v>
      </c>
      <c r="I251" s="130">
        <v>71</v>
      </c>
      <c r="J251" s="130">
        <v>71</v>
      </c>
      <c r="K251" s="131">
        <v>71</v>
      </c>
      <c r="L251" s="132">
        <v>71</v>
      </c>
      <c r="M251" s="133">
        <v>71</v>
      </c>
      <c r="N251" s="130">
        <v>71</v>
      </c>
      <c r="O251" s="130">
        <v>71</v>
      </c>
      <c r="P251" s="130">
        <v>71</v>
      </c>
      <c r="Q251" s="130">
        <v>71</v>
      </c>
      <c r="R251" s="132">
        <v>71</v>
      </c>
      <c r="S251" s="182" t="s">
        <v>65</v>
      </c>
      <c r="T251" s="19"/>
      <c r="U251" s="20"/>
    </row>
    <row r="252" spans="1:21" ht="20.149999999999999" customHeight="1" outlineLevel="1" x14ac:dyDescent="0.2">
      <c r="A252" s="200" t="s">
        <v>17</v>
      </c>
      <c r="B252" s="201" t="s">
        <v>2</v>
      </c>
      <c r="C252" s="153" t="s">
        <v>59</v>
      </c>
      <c r="D252" s="154" t="s">
        <v>28</v>
      </c>
      <c r="E252" s="155" t="s">
        <v>39</v>
      </c>
      <c r="F252" s="22"/>
      <c r="G252" s="134">
        <v>0</v>
      </c>
      <c r="H252" s="135">
        <v>0</v>
      </c>
      <c r="I252" s="135">
        <v>0</v>
      </c>
      <c r="J252" s="135">
        <v>0</v>
      </c>
      <c r="K252" s="136">
        <v>0</v>
      </c>
      <c r="L252" s="137">
        <v>0</v>
      </c>
      <c r="M252" s="134">
        <v>0</v>
      </c>
      <c r="N252" s="135">
        <v>0</v>
      </c>
      <c r="O252" s="135">
        <v>0</v>
      </c>
      <c r="P252" s="135">
        <v>0</v>
      </c>
      <c r="Q252" s="135">
        <v>0</v>
      </c>
      <c r="R252" s="137">
        <v>0</v>
      </c>
      <c r="S252" s="183" t="s">
        <v>65</v>
      </c>
      <c r="T252" s="23"/>
      <c r="U252" s="24"/>
    </row>
    <row r="253" spans="1:21" ht="20.149999999999999" customHeight="1" outlineLevel="1" x14ac:dyDescent="0.2">
      <c r="A253" s="202"/>
      <c r="B253" s="203"/>
      <c r="C253" s="158"/>
      <c r="D253" s="159" t="s">
        <v>29</v>
      </c>
      <c r="E253" s="160" t="s">
        <v>0</v>
      </c>
      <c r="F253" s="25"/>
      <c r="G253" s="138">
        <v>0</v>
      </c>
      <c r="H253" s="139">
        <v>0</v>
      </c>
      <c r="I253" s="139">
        <v>0</v>
      </c>
      <c r="J253" s="139">
        <v>11200</v>
      </c>
      <c r="K253" s="140">
        <v>10600</v>
      </c>
      <c r="L253" s="141">
        <v>11900</v>
      </c>
      <c r="M253" s="138">
        <v>0</v>
      </c>
      <c r="N253" s="139">
        <v>0</v>
      </c>
      <c r="O253" s="139">
        <v>0</v>
      </c>
      <c r="P253" s="139">
        <v>0</v>
      </c>
      <c r="Q253" s="139">
        <v>0</v>
      </c>
      <c r="R253" s="141">
        <v>0</v>
      </c>
      <c r="S253" s="184" t="s">
        <v>65</v>
      </c>
      <c r="T253" s="26"/>
      <c r="U253" s="27"/>
    </row>
    <row r="254" spans="1:21" ht="20.149999999999999" customHeight="1" outlineLevel="1" x14ac:dyDescent="0.2">
      <c r="A254" s="202"/>
      <c r="B254" s="203"/>
      <c r="C254" s="158"/>
      <c r="D254" s="159" t="s">
        <v>30</v>
      </c>
      <c r="E254" s="160" t="s">
        <v>15</v>
      </c>
      <c r="F254" s="25"/>
      <c r="G254" s="138">
        <v>11200</v>
      </c>
      <c r="H254" s="139">
        <v>10700</v>
      </c>
      <c r="I254" s="139">
        <v>10400</v>
      </c>
      <c r="J254" s="139">
        <v>0</v>
      </c>
      <c r="K254" s="140">
        <v>0</v>
      </c>
      <c r="L254" s="141">
        <v>0</v>
      </c>
      <c r="M254" s="138">
        <v>10700</v>
      </c>
      <c r="N254" s="139">
        <v>10100</v>
      </c>
      <c r="O254" s="139">
        <v>10600</v>
      </c>
      <c r="P254" s="139">
        <v>10800</v>
      </c>
      <c r="Q254" s="139">
        <v>9600</v>
      </c>
      <c r="R254" s="141">
        <v>12200</v>
      </c>
      <c r="S254" s="184" t="s">
        <v>65</v>
      </c>
      <c r="T254" s="26"/>
      <c r="U254" s="27"/>
    </row>
    <row r="255" spans="1:21" ht="20.149999999999999" customHeight="1" outlineLevel="1" x14ac:dyDescent="0.2">
      <c r="A255" s="204"/>
      <c r="B255" s="205"/>
      <c r="C255" s="162"/>
      <c r="D255" s="163" t="s">
        <v>31</v>
      </c>
      <c r="E255" s="164" t="s">
        <v>1</v>
      </c>
      <c r="F255" s="29"/>
      <c r="G255" s="142">
        <v>0</v>
      </c>
      <c r="H255" s="143">
        <v>0</v>
      </c>
      <c r="I255" s="143">
        <v>0</v>
      </c>
      <c r="J255" s="143">
        <v>0</v>
      </c>
      <c r="K255" s="144">
        <v>0</v>
      </c>
      <c r="L255" s="145">
        <v>0</v>
      </c>
      <c r="M255" s="142">
        <v>0</v>
      </c>
      <c r="N255" s="143">
        <v>0</v>
      </c>
      <c r="O255" s="143">
        <v>0</v>
      </c>
      <c r="P255" s="143">
        <v>0</v>
      </c>
      <c r="Q255" s="143">
        <v>0</v>
      </c>
      <c r="R255" s="145">
        <v>0</v>
      </c>
      <c r="S255" s="185" t="s">
        <v>65</v>
      </c>
      <c r="T255" s="31"/>
      <c r="U255" s="32"/>
    </row>
    <row r="256" spans="1:21" ht="20.149999999999999" customHeight="1" outlineLevel="1" thickBot="1" x14ac:dyDescent="0.25">
      <c r="A256" s="165" t="s">
        <v>18</v>
      </c>
      <c r="B256" s="151" t="s">
        <v>87</v>
      </c>
      <c r="C256" s="16"/>
      <c r="D256" s="17"/>
      <c r="E256" s="16"/>
      <c r="F256" s="174" t="s">
        <v>88</v>
      </c>
      <c r="G256" s="146">
        <v>0.90000000000000013</v>
      </c>
      <c r="H256" s="147">
        <v>0.90000000000000013</v>
      </c>
      <c r="I256" s="147">
        <v>0.90000000000000013</v>
      </c>
      <c r="J256" s="147">
        <v>0.90000000000000013</v>
      </c>
      <c r="K256" s="148">
        <v>0.90000000000000013</v>
      </c>
      <c r="L256" s="149">
        <v>0.90000000000000013</v>
      </c>
      <c r="M256" s="146">
        <v>0.90000000000000013</v>
      </c>
      <c r="N256" s="147">
        <v>0.90000000000000013</v>
      </c>
      <c r="O256" s="147">
        <v>0.90000000000000013</v>
      </c>
      <c r="P256" s="147">
        <v>0.90000000000000013</v>
      </c>
      <c r="Q256" s="147">
        <v>0.90000000000000013</v>
      </c>
      <c r="R256" s="149">
        <v>0.90000000000000013</v>
      </c>
      <c r="S256" s="186" t="s">
        <v>65</v>
      </c>
      <c r="T256" s="33"/>
      <c r="U256" s="34"/>
    </row>
    <row r="257" spans="1:22" ht="20.149999999999999" customHeight="1" outlineLevel="1" x14ac:dyDescent="0.2">
      <c r="A257" s="165" t="s">
        <v>19</v>
      </c>
      <c r="B257" s="151" t="s">
        <v>60</v>
      </c>
      <c r="C257" s="151" t="s">
        <v>61</v>
      </c>
      <c r="D257" s="35"/>
      <c r="E257" s="17"/>
      <c r="F257" s="175" t="s">
        <v>50</v>
      </c>
      <c r="G257" s="59">
        <f>G251*$T257*G256</f>
        <v>0</v>
      </c>
      <c r="H257" s="60">
        <f t="shared" ref="H257:R257" si="44">H251*$T257*H256</f>
        <v>0</v>
      </c>
      <c r="I257" s="60">
        <f t="shared" si="44"/>
        <v>0</v>
      </c>
      <c r="J257" s="60">
        <f t="shared" si="44"/>
        <v>0</v>
      </c>
      <c r="K257" s="61">
        <f t="shared" si="44"/>
        <v>0</v>
      </c>
      <c r="L257" s="85">
        <f t="shared" si="44"/>
        <v>0</v>
      </c>
      <c r="M257" s="59">
        <f t="shared" si="44"/>
        <v>0</v>
      </c>
      <c r="N257" s="60">
        <f t="shared" si="44"/>
        <v>0</v>
      </c>
      <c r="O257" s="60">
        <f t="shared" si="44"/>
        <v>0</v>
      </c>
      <c r="P257" s="60">
        <f t="shared" si="44"/>
        <v>0</v>
      </c>
      <c r="Q257" s="60">
        <f t="shared" si="44"/>
        <v>0</v>
      </c>
      <c r="R257" s="61">
        <f t="shared" si="44"/>
        <v>0</v>
      </c>
      <c r="S257" s="187" t="s">
        <v>45</v>
      </c>
      <c r="T257" s="36">
        <v>0</v>
      </c>
      <c r="U257" s="166" t="s">
        <v>97</v>
      </c>
      <c r="V257" s="37"/>
    </row>
    <row r="258" spans="1:22" ht="20.149999999999999" customHeight="1" outlineLevel="1" x14ac:dyDescent="0.2">
      <c r="A258" s="108" t="s">
        <v>20</v>
      </c>
      <c r="B258" s="152" t="s">
        <v>26</v>
      </c>
      <c r="C258" s="153" t="s">
        <v>61</v>
      </c>
      <c r="D258" s="154" t="s">
        <v>41</v>
      </c>
      <c r="E258" s="155" t="s">
        <v>39</v>
      </c>
      <c r="F258" s="176" t="s">
        <v>47</v>
      </c>
      <c r="G258" s="62">
        <f>G252*$T258</f>
        <v>0</v>
      </c>
      <c r="H258" s="63">
        <f t="shared" ref="H258:R258" si="45">H252*$T258</f>
        <v>0</v>
      </c>
      <c r="I258" s="63">
        <f t="shared" si="45"/>
        <v>0</v>
      </c>
      <c r="J258" s="63">
        <f t="shared" si="45"/>
        <v>0</v>
      </c>
      <c r="K258" s="64">
        <f t="shared" si="45"/>
        <v>0</v>
      </c>
      <c r="L258" s="86">
        <f t="shared" si="45"/>
        <v>0</v>
      </c>
      <c r="M258" s="80">
        <f t="shared" si="45"/>
        <v>0</v>
      </c>
      <c r="N258" s="63">
        <f t="shared" si="45"/>
        <v>0</v>
      </c>
      <c r="O258" s="63">
        <f t="shared" si="45"/>
        <v>0</v>
      </c>
      <c r="P258" s="63">
        <f t="shared" si="45"/>
        <v>0</v>
      </c>
      <c r="Q258" s="63">
        <f t="shared" si="45"/>
        <v>0</v>
      </c>
      <c r="R258" s="64">
        <f t="shared" si="45"/>
        <v>0</v>
      </c>
      <c r="S258" s="188" t="s">
        <v>51</v>
      </c>
      <c r="T258" s="38">
        <v>0</v>
      </c>
      <c r="U258" s="167" t="s">
        <v>95</v>
      </c>
    </row>
    <row r="259" spans="1:22" ht="20.149999999999999" customHeight="1" outlineLevel="1" x14ac:dyDescent="0.2">
      <c r="A259" s="156"/>
      <c r="B259" s="157"/>
      <c r="C259" s="158"/>
      <c r="D259" s="159" t="s">
        <v>42</v>
      </c>
      <c r="E259" s="160" t="s">
        <v>0</v>
      </c>
      <c r="F259" s="177" t="s">
        <v>48</v>
      </c>
      <c r="G259" s="65">
        <f t="shared" ref="G259:R261" si="46">G253*$T259</f>
        <v>0</v>
      </c>
      <c r="H259" s="66">
        <f t="shared" si="46"/>
        <v>0</v>
      </c>
      <c r="I259" s="66">
        <f t="shared" si="46"/>
        <v>0</v>
      </c>
      <c r="J259" s="66">
        <f t="shared" si="46"/>
        <v>0</v>
      </c>
      <c r="K259" s="67">
        <f t="shared" si="46"/>
        <v>0</v>
      </c>
      <c r="L259" s="87">
        <f t="shared" si="46"/>
        <v>0</v>
      </c>
      <c r="M259" s="81">
        <f t="shared" si="46"/>
        <v>0</v>
      </c>
      <c r="N259" s="66">
        <f t="shared" si="46"/>
        <v>0</v>
      </c>
      <c r="O259" s="66">
        <f t="shared" si="46"/>
        <v>0</v>
      </c>
      <c r="P259" s="66">
        <f t="shared" si="46"/>
        <v>0</v>
      </c>
      <c r="Q259" s="66">
        <f t="shared" si="46"/>
        <v>0</v>
      </c>
      <c r="R259" s="67">
        <f t="shared" si="46"/>
        <v>0</v>
      </c>
      <c r="S259" s="189" t="s">
        <v>52</v>
      </c>
      <c r="T259" s="39">
        <v>0</v>
      </c>
      <c r="U259" s="168" t="s">
        <v>95</v>
      </c>
    </row>
    <row r="260" spans="1:22" ht="20.149999999999999" customHeight="1" outlineLevel="1" x14ac:dyDescent="0.2">
      <c r="A260" s="156"/>
      <c r="B260" s="157"/>
      <c r="C260" s="158"/>
      <c r="D260" s="159" t="s">
        <v>43</v>
      </c>
      <c r="E260" s="160" t="s">
        <v>15</v>
      </c>
      <c r="F260" s="177" t="s">
        <v>49</v>
      </c>
      <c r="G260" s="65">
        <f t="shared" si="46"/>
        <v>0</v>
      </c>
      <c r="H260" s="66">
        <f t="shared" si="46"/>
        <v>0</v>
      </c>
      <c r="I260" s="66">
        <f t="shared" si="46"/>
        <v>0</v>
      </c>
      <c r="J260" s="66">
        <f t="shared" si="46"/>
        <v>0</v>
      </c>
      <c r="K260" s="67">
        <f t="shared" si="46"/>
        <v>0</v>
      </c>
      <c r="L260" s="87">
        <f t="shared" si="46"/>
        <v>0</v>
      </c>
      <c r="M260" s="81">
        <f t="shared" si="46"/>
        <v>0</v>
      </c>
      <c r="N260" s="66">
        <f t="shared" si="46"/>
        <v>0</v>
      </c>
      <c r="O260" s="66">
        <f t="shared" si="46"/>
        <v>0</v>
      </c>
      <c r="P260" s="66">
        <f t="shared" si="46"/>
        <v>0</v>
      </c>
      <c r="Q260" s="66">
        <f t="shared" si="46"/>
        <v>0</v>
      </c>
      <c r="R260" s="67">
        <f t="shared" si="46"/>
        <v>0</v>
      </c>
      <c r="S260" s="189" t="s">
        <v>53</v>
      </c>
      <c r="T260" s="39">
        <v>0</v>
      </c>
      <c r="U260" s="168" t="s">
        <v>95</v>
      </c>
    </row>
    <row r="261" spans="1:22" ht="20.149999999999999" customHeight="1" outlineLevel="1" thickBot="1" x14ac:dyDescent="0.25">
      <c r="A261" s="112"/>
      <c r="B261" s="161"/>
      <c r="C261" s="162"/>
      <c r="D261" s="163" t="s">
        <v>44</v>
      </c>
      <c r="E261" s="164" t="s">
        <v>1</v>
      </c>
      <c r="F261" s="178" t="s">
        <v>46</v>
      </c>
      <c r="G261" s="68">
        <f t="shared" si="46"/>
        <v>0</v>
      </c>
      <c r="H261" s="69">
        <f t="shared" si="46"/>
        <v>0</v>
      </c>
      <c r="I261" s="69">
        <f t="shared" si="46"/>
        <v>0</v>
      </c>
      <c r="J261" s="69">
        <f t="shared" si="46"/>
        <v>0</v>
      </c>
      <c r="K261" s="70">
        <f t="shared" si="46"/>
        <v>0</v>
      </c>
      <c r="L261" s="88">
        <f t="shared" si="46"/>
        <v>0</v>
      </c>
      <c r="M261" s="82">
        <f t="shared" si="46"/>
        <v>0</v>
      </c>
      <c r="N261" s="69">
        <f t="shared" si="46"/>
        <v>0</v>
      </c>
      <c r="O261" s="69">
        <f t="shared" si="46"/>
        <v>0</v>
      </c>
      <c r="P261" s="69">
        <f t="shared" si="46"/>
        <v>0</v>
      </c>
      <c r="Q261" s="69">
        <f t="shared" si="46"/>
        <v>0</v>
      </c>
      <c r="R261" s="70">
        <f t="shared" si="46"/>
        <v>0</v>
      </c>
      <c r="S261" s="190" t="s">
        <v>54</v>
      </c>
      <c r="T261" s="40">
        <v>0</v>
      </c>
      <c r="U261" s="169" t="s">
        <v>95</v>
      </c>
    </row>
    <row r="262" spans="1:22" ht="20.149999999999999" customHeight="1" outlineLevel="1" x14ac:dyDescent="0.2">
      <c r="A262" s="108" t="s">
        <v>21</v>
      </c>
      <c r="B262" s="152" t="s">
        <v>62</v>
      </c>
      <c r="C262" s="153" t="s">
        <v>61</v>
      </c>
      <c r="D262" s="172" t="s">
        <v>32</v>
      </c>
      <c r="E262" s="194" t="s">
        <v>40</v>
      </c>
      <c r="F262" s="179" t="s">
        <v>68</v>
      </c>
      <c r="G262" s="71">
        <f>ROUNDDOWN(G251*T262,2)</f>
        <v>0</v>
      </c>
      <c r="H262" s="72">
        <f>ROUNDDOWN(H251*T262,2)</f>
        <v>0</v>
      </c>
      <c r="I262" s="72">
        <f>ROUNDDOWN(I251*T262,2)</f>
        <v>0</v>
      </c>
      <c r="J262" s="72">
        <f>ROUNDDOWN(J251*T262,2)</f>
        <v>0</v>
      </c>
      <c r="K262" s="73">
        <f>ROUNDDOWN(K251*T262,2)</f>
        <v>0</v>
      </c>
      <c r="L262" s="89">
        <f>ROUNDDOWN(L251*T262,2)</f>
        <v>0</v>
      </c>
      <c r="M262" s="83">
        <f>ROUNDDOWN(M251*T262,2)</f>
        <v>0</v>
      </c>
      <c r="N262" s="72">
        <f>ROUNDDOWN(N251*T262,2)</f>
        <v>0</v>
      </c>
      <c r="O262" s="72">
        <f>ROUNDDOWN(O251*T262,2)</f>
        <v>0</v>
      </c>
      <c r="P262" s="72">
        <f>ROUNDDOWN(P251*T262,2)</f>
        <v>0</v>
      </c>
      <c r="Q262" s="72">
        <f>ROUNDDOWN(Q251*T262,2)</f>
        <v>0</v>
      </c>
      <c r="R262" s="73">
        <f>ROUNDDOWN(R251*T262,2)</f>
        <v>0</v>
      </c>
      <c r="S262" s="191" t="s">
        <v>55</v>
      </c>
      <c r="T262" s="41">
        <v>0</v>
      </c>
      <c r="U262" s="170" t="s">
        <v>86</v>
      </c>
    </row>
    <row r="263" spans="1:22" ht="20.149999999999999" customHeight="1" outlineLevel="1" thickBot="1" x14ac:dyDescent="0.25">
      <c r="A263" s="112"/>
      <c r="B263" s="161"/>
      <c r="C263" s="162"/>
      <c r="D263" s="173" t="s">
        <v>33</v>
      </c>
      <c r="E263" s="195" t="s">
        <v>57</v>
      </c>
      <c r="F263" s="180" t="s">
        <v>67</v>
      </c>
      <c r="G263" s="74">
        <f>ROUNDDOWN(SUM(G258:G261)*T263%,2)</f>
        <v>0</v>
      </c>
      <c r="H263" s="75">
        <f>ROUNDDOWN(SUM(H258:H261)*T263%,2)</f>
        <v>0</v>
      </c>
      <c r="I263" s="75">
        <f>ROUNDDOWN(SUM(I258:I261)*T263%,2)</f>
        <v>0</v>
      </c>
      <c r="J263" s="75">
        <f>ROUNDDOWN(SUM(J258:J261)*T263%,2)</f>
        <v>0</v>
      </c>
      <c r="K263" s="76">
        <f>ROUNDDOWN(SUM(K258:K261)*T263%,2)</f>
        <v>0</v>
      </c>
      <c r="L263" s="90">
        <f>ROUNDDOWN(SUM(L258:L261)*T263%,2)</f>
        <v>0</v>
      </c>
      <c r="M263" s="84">
        <f>ROUNDDOWN(SUM(M258:M261)*T263%,2)</f>
        <v>0</v>
      </c>
      <c r="N263" s="75">
        <f>ROUNDDOWN(SUM(N258:N261)*T263%,2)</f>
        <v>0</v>
      </c>
      <c r="O263" s="75">
        <f>ROUNDDOWN(SUM(O258:O261)*T263%,2)</f>
        <v>0</v>
      </c>
      <c r="P263" s="75">
        <f>ROUNDDOWN(SUM(P258:P261)*T263%,2)</f>
        <v>0</v>
      </c>
      <c r="Q263" s="75">
        <f>ROUNDDOWN(SUM(Q258:Q261)*T263%,2)</f>
        <v>0</v>
      </c>
      <c r="R263" s="76">
        <f>ROUNDDOWN(SUM(R258:R261)*T263%,2)</f>
        <v>0</v>
      </c>
      <c r="S263" s="192" t="s">
        <v>56</v>
      </c>
      <c r="T263" s="42">
        <v>0</v>
      </c>
      <c r="U263" s="171" t="s">
        <v>96</v>
      </c>
    </row>
    <row r="264" spans="1:22" ht="20.149999999999999" customHeight="1" x14ac:dyDescent="0.2">
      <c r="A264" s="108" t="s">
        <v>22</v>
      </c>
      <c r="B264" s="109" t="s">
        <v>25</v>
      </c>
      <c r="C264" s="109" t="s">
        <v>61</v>
      </c>
      <c r="D264" s="21"/>
      <c r="E264" s="196" t="s">
        <v>71</v>
      </c>
      <c r="F264" s="181" t="s">
        <v>89</v>
      </c>
      <c r="G264" s="77">
        <f>ROUNDDOWN(G257+SUM(G258:G261)-SUM(G262:G263),0)</f>
        <v>0</v>
      </c>
      <c r="H264" s="78">
        <f t="shared" ref="H264:R264" si="47">ROUNDDOWN(H257+SUM(H258:H261)-SUM(H262:H263),0)</f>
        <v>0</v>
      </c>
      <c r="I264" s="78">
        <f t="shared" si="47"/>
        <v>0</v>
      </c>
      <c r="J264" s="78">
        <f t="shared" si="47"/>
        <v>0</v>
      </c>
      <c r="K264" s="79">
        <f t="shared" si="47"/>
        <v>0</v>
      </c>
      <c r="L264" s="91">
        <f t="shared" si="47"/>
        <v>0</v>
      </c>
      <c r="M264" s="77">
        <f t="shared" si="47"/>
        <v>0</v>
      </c>
      <c r="N264" s="78">
        <f t="shared" si="47"/>
        <v>0</v>
      </c>
      <c r="O264" s="78">
        <f t="shared" si="47"/>
        <v>0</v>
      </c>
      <c r="P264" s="78">
        <f t="shared" si="47"/>
        <v>0</v>
      </c>
      <c r="Q264" s="78">
        <f t="shared" si="47"/>
        <v>0</v>
      </c>
      <c r="R264" s="91">
        <f t="shared" si="47"/>
        <v>0</v>
      </c>
      <c r="S264" s="193" t="s">
        <v>66</v>
      </c>
      <c r="T264" s="43"/>
      <c r="U264" s="44"/>
    </row>
    <row r="265" spans="1:22" ht="20.149999999999999" customHeight="1" x14ac:dyDescent="0.2">
      <c r="A265" s="112"/>
      <c r="B265" s="113"/>
      <c r="C265" s="113"/>
      <c r="D265" s="28"/>
      <c r="E265" s="197" t="s">
        <v>99</v>
      </c>
      <c r="F265" s="29"/>
      <c r="G265" s="45"/>
      <c r="H265" s="46"/>
      <c r="I265" s="46"/>
      <c r="J265" s="46"/>
      <c r="K265" s="198" t="s">
        <v>153</v>
      </c>
      <c r="L265" s="92">
        <f>SUM(G264:L264)</f>
        <v>0</v>
      </c>
      <c r="M265" s="45"/>
      <c r="N265" s="46"/>
      <c r="O265" s="46"/>
      <c r="P265" s="46"/>
      <c r="Q265" s="198" t="s">
        <v>154</v>
      </c>
      <c r="R265" s="92">
        <f>SUM(M264:R264)</f>
        <v>0</v>
      </c>
      <c r="S265" s="30"/>
      <c r="T265" s="31"/>
      <c r="U265" s="32"/>
    </row>
    <row r="266" spans="1:22" ht="20.149999999999999" customHeight="1" x14ac:dyDescent="0.2">
      <c r="A266" s="165" t="s">
        <v>27</v>
      </c>
      <c r="B266" s="151" t="s">
        <v>63</v>
      </c>
      <c r="C266" s="151" t="s">
        <v>61</v>
      </c>
      <c r="D266" s="16"/>
      <c r="E266" s="16"/>
      <c r="F266" s="199" t="s">
        <v>100</v>
      </c>
      <c r="G266" s="47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93">
        <f>SUM(L265,R265)</f>
        <v>0</v>
      </c>
      <c r="S266" s="49"/>
      <c r="T266" s="19"/>
      <c r="U266" s="20"/>
    </row>
    <row r="267" spans="1:22" ht="10" customHeight="1" x14ac:dyDescent="0.2">
      <c r="A267" s="14"/>
      <c r="B267" s="14"/>
      <c r="C267" s="14"/>
      <c r="D267" s="14"/>
      <c r="E267" s="14"/>
      <c r="F267" s="14"/>
      <c r="G267" s="9"/>
      <c r="L267" s="9"/>
    </row>
    <row r="268" spans="1:22" ht="20.149999999999999" customHeight="1" x14ac:dyDescent="0.2">
      <c r="A268" s="104">
        <v>13</v>
      </c>
      <c r="B268" s="105" t="s">
        <v>114</v>
      </c>
      <c r="C268" s="15"/>
    </row>
    <row r="269" spans="1:22" ht="20.149999999999999" customHeight="1" x14ac:dyDescent="0.2">
      <c r="A269" s="7"/>
      <c r="B269" s="103" t="s">
        <v>136</v>
      </c>
      <c r="N269" s="101" t="s">
        <v>35</v>
      </c>
      <c r="O269" s="106">
        <v>129</v>
      </c>
      <c r="P269" s="103" t="s">
        <v>34</v>
      </c>
      <c r="Q269" s="101" t="s">
        <v>36</v>
      </c>
      <c r="R269" s="107">
        <v>530</v>
      </c>
      <c r="S269" s="103" t="s">
        <v>69</v>
      </c>
    </row>
    <row r="270" spans="1:22" ht="20.149999999999999" customHeight="1" x14ac:dyDescent="0.2">
      <c r="A270" s="108" t="s">
        <v>23</v>
      </c>
      <c r="B270" s="109"/>
      <c r="C270" s="109"/>
      <c r="D270" s="109"/>
      <c r="E270" s="110"/>
      <c r="F270" s="111" t="s">
        <v>64</v>
      </c>
      <c r="G270" s="122" t="s">
        <v>98</v>
      </c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4"/>
      <c r="S270" s="116" t="s">
        <v>70</v>
      </c>
      <c r="T270" s="117"/>
      <c r="U270" s="118"/>
    </row>
    <row r="271" spans="1:22" ht="20.149999999999999" customHeight="1" x14ac:dyDescent="0.2">
      <c r="A271" s="112"/>
      <c r="B271" s="113"/>
      <c r="C271" s="113"/>
      <c r="D271" s="113"/>
      <c r="E271" s="114"/>
      <c r="F271" s="115"/>
      <c r="G271" s="125" t="s">
        <v>11</v>
      </c>
      <c r="H271" s="126" t="s">
        <v>12</v>
      </c>
      <c r="I271" s="126" t="s">
        <v>3</v>
      </c>
      <c r="J271" s="126" t="s">
        <v>4</v>
      </c>
      <c r="K271" s="127" t="s">
        <v>5</v>
      </c>
      <c r="L271" s="128" t="s">
        <v>6</v>
      </c>
      <c r="M271" s="125" t="s">
        <v>7</v>
      </c>
      <c r="N271" s="126" t="s">
        <v>8</v>
      </c>
      <c r="O271" s="126" t="s">
        <v>9</v>
      </c>
      <c r="P271" s="126" t="s">
        <v>13</v>
      </c>
      <c r="Q271" s="126" t="s">
        <v>14</v>
      </c>
      <c r="R271" s="128" t="s">
        <v>10</v>
      </c>
      <c r="S271" s="119"/>
      <c r="T271" s="120"/>
      <c r="U271" s="121"/>
    </row>
    <row r="272" spans="1:22" ht="20.149999999999999" customHeight="1" outlineLevel="1" x14ac:dyDescent="0.2">
      <c r="A272" s="150" t="s">
        <v>16</v>
      </c>
      <c r="B272" s="151" t="s">
        <v>24</v>
      </c>
      <c r="C272" s="151" t="s">
        <v>58</v>
      </c>
      <c r="D272" s="17"/>
      <c r="E272" s="17"/>
      <c r="F272" s="18"/>
      <c r="G272" s="129">
        <v>129</v>
      </c>
      <c r="H272" s="130">
        <v>129</v>
      </c>
      <c r="I272" s="130">
        <v>129</v>
      </c>
      <c r="J272" s="130">
        <v>129</v>
      </c>
      <c r="K272" s="131">
        <v>129</v>
      </c>
      <c r="L272" s="132">
        <v>129</v>
      </c>
      <c r="M272" s="133">
        <v>129</v>
      </c>
      <c r="N272" s="130">
        <v>129</v>
      </c>
      <c r="O272" s="130">
        <v>129</v>
      </c>
      <c r="P272" s="130">
        <v>129</v>
      </c>
      <c r="Q272" s="130">
        <v>129</v>
      </c>
      <c r="R272" s="132">
        <v>129</v>
      </c>
      <c r="S272" s="182" t="s">
        <v>65</v>
      </c>
      <c r="T272" s="19"/>
      <c r="U272" s="20"/>
    </row>
    <row r="273" spans="1:22" ht="20.149999999999999" customHeight="1" outlineLevel="1" x14ac:dyDescent="0.2">
      <c r="A273" s="200" t="s">
        <v>17</v>
      </c>
      <c r="B273" s="201" t="s">
        <v>2</v>
      </c>
      <c r="C273" s="153" t="s">
        <v>59</v>
      </c>
      <c r="D273" s="154" t="s">
        <v>28</v>
      </c>
      <c r="E273" s="155" t="s">
        <v>39</v>
      </c>
      <c r="F273" s="22"/>
      <c r="G273" s="134">
        <v>0</v>
      </c>
      <c r="H273" s="135">
        <v>0</v>
      </c>
      <c r="I273" s="135">
        <v>0</v>
      </c>
      <c r="J273" s="135">
        <v>0</v>
      </c>
      <c r="K273" s="136">
        <v>0</v>
      </c>
      <c r="L273" s="137">
        <v>0</v>
      </c>
      <c r="M273" s="134">
        <v>0</v>
      </c>
      <c r="N273" s="135">
        <v>0</v>
      </c>
      <c r="O273" s="135">
        <v>0</v>
      </c>
      <c r="P273" s="135">
        <v>0</v>
      </c>
      <c r="Q273" s="135">
        <v>0</v>
      </c>
      <c r="R273" s="137">
        <v>0</v>
      </c>
      <c r="S273" s="183" t="s">
        <v>65</v>
      </c>
      <c r="T273" s="23"/>
      <c r="U273" s="24"/>
    </row>
    <row r="274" spans="1:22" ht="20.149999999999999" customHeight="1" outlineLevel="1" x14ac:dyDescent="0.2">
      <c r="A274" s="202"/>
      <c r="B274" s="203"/>
      <c r="C274" s="158"/>
      <c r="D274" s="159" t="s">
        <v>29</v>
      </c>
      <c r="E274" s="160" t="s">
        <v>0</v>
      </c>
      <c r="F274" s="25"/>
      <c r="G274" s="138">
        <v>0</v>
      </c>
      <c r="H274" s="139">
        <v>0</v>
      </c>
      <c r="I274" s="139">
        <v>0</v>
      </c>
      <c r="J274" s="139">
        <v>4900</v>
      </c>
      <c r="K274" s="140">
        <v>4600</v>
      </c>
      <c r="L274" s="141">
        <v>4600</v>
      </c>
      <c r="M274" s="138">
        <v>0</v>
      </c>
      <c r="N274" s="139">
        <v>0</v>
      </c>
      <c r="O274" s="139">
        <v>0</v>
      </c>
      <c r="P274" s="139">
        <v>0</v>
      </c>
      <c r="Q274" s="139">
        <v>0</v>
      </c>
      <c r="R274" s="141">
        <v>0</v>
      </c>
      <c r="S274" s="184" t="s">
        <v>65</v>
      </c>
      <c r="T274" s="26"/>
      <c r="U274" s="27"/>
    </row>
    <row r="275" spans="1:22" ht="20.149999999999999" customHeight="1" outlineLevel="1" x14ac:dyDescent="0.2">
      <c r="A275" s="202"/>
      <c r="B275" s="203"/>
      <c r="C275" s="158"/>
      <c r="D275" s="159" t="s">
        <v>30</v>
      </c>
      <c r="E275" s="160" t="s">
        <v>15</v>
      </c>
      <c r="F275" s="25"/>
      <c r="G275" s="138">
        <v>4800</v>
      </c>
      <c r="H275" s="139">
        <v>4200</v>
      </c>
      <c r="I275" s="139">
        <v>4500</v>
      </c>
      <c r="J275" s="139">
        <v>0</v>
      </c>
      <c r="K275" s="140">
        <v>0</v>
      </c>
      <c r="L275" s="141">
        <v>0</v>
      </c>
      <c r="M275" s="138">
        <v>4100</v>
      </c>
      <c r="N275" s="139">
        <v>4000</v>
      </c>
      <c r="O275" s="139">
        <v>4500</v>
      </c>
      <c r="P275" s="139">
        <v>4500</v>
      </c>
      <c r="Q275" s="139">
        <v>4200</v>
      </c>
      <c r="R275" s="141">
        <v>4400</v>
      </c>
      <c r="S275" s="184" t="s">
        <v>65</v>
      </c>
      <c r="T275" s="26"/>
      <c r="U275" s="27"/>
    </row>
    <row r="276" spans="1:22" ht="20.149999999999999" customHeight="1" outlineLevel="1" x14ac:dyDescent="0.2">
      <c r="A276" s="204"/>
      <c r="B276" s="205"/>
      <c r="C276" s="162"/>
      <c r="D276" s="163" t="s">
        <v>31</v>
      </c>
      <c r="E276" s="164" t="s">
        <v>1</v>
      </c>
      <c r="F276" s="29"/>
      <c r="G276" s="142">
        <v>0</v>
      </c>
      <c r="H276" s="143">
        <v>0</v>
      </c>
      <c r="I276" s="143">
        <v>0</v>
      </c>
      <c r="J276" s="143">
        <v>0</v>
      </c>
      <c r="K276" s="144">
        <v>0</v>
      </c>
      <c r="L276" s="145">
        <v>0</v>
      </c>
      <c r="M276" s="142">
        <v>0</v>
      </c>
      <c r="N276" s="143">
        <v>0</v>
      </c>
      <c r="O276" s="143">
        <v>0</v>
      </c>
      <c r="P276" s="143">
        <v>0</v>
      </c>
      <c r="Q276" s="143">
        <v>0</v>
      </c>
      <c r="R276" s="145">
        <v>0</v>
      </c>
      <c r="S276" s="185" t="s">
        <v>65</v>
      </c>
      <c r="T276" s="31"/>
      <c r="U276" s="32"/>
    </row>
    <row r="277" spans="1:22" ht="20.149999999999999" customHeight="1" outlineLevel="1" thickBot="1" x14ac:dyDescent="0.25">
      <c r="A277" s="165" t="s">
        <v>18</v>
      </c>
      <c r="B277" s="151" t="s">
        <v>87</v>
      </c>
      <c r="C277" s="16"/>
      <c r="D277" s="17"/>
      <c r="E277" s="16"/>
      <c r="F277" s="174" t="s">
        <v>88</v>
      </c>
      <c r="G277" s="146">
        <v>1.19</v>
      </c>
      <c r="H277" s="147">
        <v>1.2000000000000002</v>
      </c>
      <c r="I277" s="147">
        <v>1.2000000000000002</v>
      </c>
      <c r="J277" s="147">
        <v>1.19</v>
      </c>
      <c r="K277" s="148">
        <v>1.2000000000000002</v>
      </c>
      <c r="L277" s="149">
        <v>1.2000000000000002</v>
      </c>
      <c r="M277" s="146">
        <v>1.2200000000000002</v>
      </c>
      <c r="N277" s="147">
        <v>1.21</v>
      </c>
      <c r="O277" s="147">
        <v>1.17</v>
      </c>
      <c r="P277" s="147">
        <v>1.17</v>
      </c>
      <c r="Q277" s="147">
        <v>1.17</v>
      </c>
      <c r="R277" s="149">
        <v>1.1800000000000002</v>
      </c>
      <c r="S277" s="186" t="s">
        <v>65</v>
      </c>
      <c r="T277" s="33"/>
      <c r="U277" s="34"/>
    </row>
    <row r="278" spans="1:22" ht="20.149999999999999" customHeight="1" outlineLevel="1" x14ac:dyDescent="0.2">
      <c r="A278" s="165" t="s">
        <v>19</v>
      </c>
      <c r="B278" s="151" t="s">
        <v>60</v>
      </c>
      <c r="C278" s="151" t="s">
        <v>61</v>
      </c>
      <c r="D278" s="35"/>
      <c r="E278" s="17"/>
      <c r="F278" s="175" t="s">
        <v>50</v>
      </c>
      <c r="G278" s="59">
        <f>G272*$T278*G277</f>
        <v>0</v>
      </c>
      <c r="H278" s="60">
        <f t="shared" ref="H278:R278" si="48">H272*$T278*H277</f>
        <v>0</v>
      </c>
      <c r="I278" s="60">
        <f t="shared" si="48"/>
        <v>0</v>
      </c>
      <c r="J278" s="60">
        <f t="shared" si="48"/>
        <v>0</v>
      </c>
      <c r="K278" s="61">
        <f t="shared" si="48"/>
        <v>0</v>
      </c>
      <c r="L278" s="85">
        <f t="shared" si="48"/>
        <v>0</v>
      </c>
      <c r="M278" s="59">
        <f t="shared" si="48"/>
        <v>0</v>
      </c>
      <c r="N278" s="60">
        <f t="shared" si="48"/>
        <v>0</v>
      </c>
      <c r="O278" s="60">
        <f t="shared" si="48"/>
        <v>0</v>
      </c>
      <c r="P278" s="60">
        <f t="shared" si="48"/>
        <v>0</v>
      </c>
      <c r="Q278" s="60">
        <f t="shared" si="48"/>
        <v>0</v>
      </c>
      <c r="R278" s="61">
        <f t="shared" si="48"/>
        <v>0</v>
      </c>
      <c r="S278" s="187" t="s">
        <v>45</v>
      </c>
      <c r="T278" s="36">
        <v>0</v>
      </c>
      <c r="U278" s="166" t="s">
        <v>97</v>
      </c>
      <c r="V278" s="37"/>
    </row>
    <row r="279" spans="1:22" ht="20.149999999999999" customHeight="1" outlineLevel="1" x14ac:dyDescent="0.2">
      <c r="A279" s="108" t="s">
        <v>20</v>
      </c>
      <c r="B279" s="152" t="s">
        <v>26</v>
      </c>
      <c r="C279" s="153" t="s">
        <v>61</v>
      </c>
      <c r="D279" s="154" t="s">
        <v>41</v>
      </c>
      <c r="E279" s="155" t="s">
        <v>39</v>
      </c>
      <c r="F279" s="176" t="s">
        <v>47</v>
      </c>
      <c r="G279" s="62">
        <f>G273*$T279</f>
        <v>0</v>
      </c>
      <c r="H279" s="63">
        <f t="shared" ref="H279:R279" si="49">H273*$T279</f>
        <v>0</v>
      </c>
      <c r="I279" s="63">
        <f t="shared" si="49"/>
        <v>0</v>
      </c>
      <c r="J279" s="63">
        <f t="shared" si="49"/>
        <v>0</v>
      </c>
      <c r="K279" s="64">
        <f t="shared" si="49"/>
        <v>0</v>
      </c>
      <c r="L279" s="86">
        <f t="shared" si="49"/>
        <v>0</v>
      </c>
      <c r="M279" s="80">
        <f t="shared" si="49"/>
        <v>0</v>
      </c>
      <c r="N279" s="63">
        <f t="shared" si="49"/>
        <v>0</v>
      </c>
      <c r="O279" s="63">
        <f t="shared" si="49"/>
        <v>0</v>
      </c>
      <c r="P279" s="63">
        <f t="shared" si="49"/>
        <v>0</v>
      </c>
      <c r="Q279" s="63">
        <f t="shared" si="49"/>
        <v>0</v>
      </c>
      <c r="R279" s="64">
        <f t="shared" si="49"/>
        <v>0</v>
      </c>
      <c r="S279" s="188" t="s">
        <v>51</v>
      </c>
      <c r="T279" s="38">
        <v>0</v>
      </c>
      <c r="U279" s="167" t="s">
        <v>95</v>
      </c>
    </row>
    <row r="280" spans="1:22" ht="20.149999999999999" customHeight="1" outlineLevel="1" x14ac:dyDescent="0.2">
      <c r="A280" s="156"/>
      <c r="B280" s="157"/>
      <c r="C280" s="158"/>
      <c r="D280" s="159" t="s">
        <v>42</v>
      </c>
      <c r="E280" s="160" t="s">
        <v>0</v>
      </c>
      <c r="F280" s="177" t="s">
        <v>48</v>
      </c>
      <c r="G280" s="65">
        <f t="shared" ref="G280:R282" si="50">G274*$T280</f>
        <v>0</v>
      </c>
      <c r="H280" s="66">
        <f t="shared" si="50"/>
        <v>0</v>
      </c>
      <c r="I280" s="66">
        <f t="shared" si="50"/>
        <v>0</v>
      </c>
      <c r="J280" s="66">
        <f t="shared" si="50"/>
        <v>0</v>
      </c>
      <c r="K280" s="67">
        <f t="shared" si="50"/>
        <v>0</v>
      </c>
      <c r="L280" s="87">
        <f t="shared" si="50"/>
        <v>0</v>
      </c>
      <c r="M280" s="81">
        <f t="shared" si="50"/>
        <v>0</v>
      </c>
      <c r="N280" s="66">
        <f t="shared" si="50"/>
        <v>0</v>
      </c>
      <c r="O280" s="66">
        <f t="shared" si="50"/>
        <v>0</v>
      </c>
      <c r="P280" s="66">
        <f t="shared" si="50"/>
        <v>0</v>
      </c>
      <c r="Q280" s="66">
        <f t="shared" si="50"/>
        <v>0</v>
      </c>
      <c r="R280" s="67">
        <f t="shared" si="50"/>
        <v>0</v>
      </c>
      <c r="S280" s="189" t="s">
        <v>52</v>
      </c>
      <c r="T280" s="39">
        <v>0</v>
      </c>
      <c r="U280" s="168" t="s">
        <v>95</v>
      </c>
    </row>
    <row r="281" spans="1:22" ht="20.149999999999999" customHeight="1" outlineLevel="1" x14ac:dyDescent="0.2">
      <c r="A281" s="156"/>
      <c r="B281" s="157"/>
      <c r="C281" s="158"/>
      <c r="D281" s="159" t="s">
        <v>43</v>
      </c>
      <c r="E281" s="160" t="s">
        <v>15</v>
      </c>
      <c r="F281" s="177" t="s">
        <v>49</v>
      </c>
      <c r="G281" s="65">
        <f t="shared" si="50"/>
        <v>0</v>
      </c>
      <c r="H281" s="66">
        <f t="shared" si="50"/>
        <v>0</v>
      </c>
      <c r="I281" s="66">
        <f t="shared" si="50"/>
        <v>0</v>
      </c>
      <c r="J281" s="66">
        <f t="shared" si="50"/>
        <v>0</v>
      </c>
      <c r="K281" s="67">
        <f t="shared" si="50"/>
        <v>0</v>
      </c>
      <c r="L281" s="87">
        <f t="shared" si="50"/>
        <v>0</v>
      </c>
      <c r="M281" s="81">
        <f t="shared" si="50"/>
        <v>0</v>
      </c>
      <c r="N281" s="66">
        <f t="shared" si="50"/>
        <v>0</v>
      </c>
      <c r="O281" s="66">
        <f t="shared" si="50"/>
        <v>0</v>
      </c>
      <c r="P281" s="66">
        <f t="shared" si="50"/>
        <v>0</v>
      </c>
      <c r="Q281" s="66">
        <f t="shared" si="50"/>
        <v>0</v>
      </c>
      <c r="R281" s="67">
        <f t="shared" si="50"/>
        <v>0</v>
      </c>
      <c r="S281" s="189" t="s">
        <v>53</v>
      </c>
      <c r="T281" s="39">
        <v>0</v>
      </c>
      <c r="U281" s="168" t="s">
        <v>95</v>
      </c>
    </row>
    <row r="282" spans="1:22" ht="20.149999999999999" customHeight="1" outlineLevel="1" thickBot="1" x14ac:dyDescent="0.25">
      <c r="A282" s="112"/>
      <c r="B282" s="161"/>
      <c r="C282" s="162"/>
      <c r="D282" s="163" t="s">
        <v>44</v>
      </c>
      <c r="E282" s="164" t="s">
        <v>1</v>
      </c>
      <c r="F282" s="178" t="s">
        <v>46</v>
      </c>
      <c r="G282" s="68">
        <f t="shared" si="50"/>
        <v>0</v>
      </c>
      <c r="H282" s="69">
        <f t="shared" si="50"/>
        <v>0</v>
      </c>
      <c r="I282" s="69">
        <f t="shared" si="50"/>
        <v>0</v>
      </c>
      <c r="J282" s="69">
        <f t="shared" si="50"/>
        <v>0</v>
      </c>
      <c r="K282" s="70">
        <f t="shared" si="50"/>
        <v>0</v>
      </c>
      <c r="L282" s="88">
        <f t="shared" si="50"/>
        <v>0</v>
      </c>
      <c r="M282" s="82">
        <f t="shared" si="50"/>
        <v>0</v>
      </c>
      <c r="N282" s="69">
        <f t="shared" si="50"/>
        <v>0</v>
      </c>
      <c r="O282" s="69">
        <f t="shared" si="50"/>
        <v>0</v>
      </c>
      <c r="P282" s="69">
        <f t="shared" si="50"/>
        <v>0</v>
      </c>
      <c r="Q282" s="69">
        <f t="shared" si="50"/>
        <v>0</v>
      </c>
      <c r="R282" s="70">
        <f t="shared" si="50"/>
        <v>0</v>
      </c>
      <c r="S282" s="190" t="s">
        <v>54</v>
      </c>
      <c r="T282" s="40">
        <v>0</v>
      </c>
      <c r="U282" s="169" t="s">
        <v>95</v>
      </c>
    </row>
    <row r="283" spans="1:22" ht="20.149999999999999" customHeight="1" outlineLevel="1" x14ac:dyDescent="0.2">
      <c r="A283" s="108" t="s">
        <v>21</v>
      </c>
      <c r="B283" s="152" t="s">
        <v>62</v>
      </c>
      <c r="C283" s="153" t="s">
        <v>61</v>
      </c>
      <c r="D283" s="172" t="s">
        <v>32</v>
      </c>
      <c r="E283" s="194" t="s">
        <v>40</v>
      </c>
      <c r="F283" s="179" t="s">
        <v>68</v>
      </c>
      <c r="G283" s="71">
        <f>ROUNDDOWN(G272*T283,2)</f>
        <v>0</v>
      </c>
      <c r="H283" s="72">
        <f>ROUNDDOWN(H272*T283,2)</f>
        <v>0</v>
      </c>
      <c r="I283" s="72">
        <f>ROUNDDOWN(I272*T283,2)</f>
        <v>0</v>
      </c>
      <c r="J283" s="72">
        <f>ROUNDDOWN(J272*T283,2)</f>
        <v>0</v>
      </c>
      <c r="K283" s="73">
        <f>ROUNDDOWN(K272*T283,2)</f>
        <v>0</v>
      </c>
      <c r="L283" s="89">
        <f>ROUNDDOWN(L272*T283,2)</f>
        <v>0</v>
      </c>
      <c r="M283" s="83">
        <f>ROUNDDOWN(M272*T283,2)</f>
        <v>0</v>
      </c>
      <c r="N283" s="72">
        <f>ROUNDDOWN(N272*T283,2)</f>
        <v>0</v>
      </c>
      <c r="O283" s="72">
        <f>ROUNDDOWN(O272*T283,2)</f>
        <v>0</v>
      </c>
      <c r="P283" s="72">
        <f>ROUNDDOWN(P272*T283,2)</f>
        <v>0</v>
      </c>
      <c r="Q283" s="72">
        <f>ROUNDDOWN(Q272*T283,2)</f>
        <v>0</v>
      </c>
      <c r="R283" s="73">
        <f>ROUNDDOWN(R272*T283,2)</f>
        <v>0</v>
      </c>
      <c r="S283" s="191" t="s">
        <v>55</v>
      </c>
      <c r="T283" s="41">
        <v>0</v>
      </c>
      <c r="U283" s="170" t="s">
        <v>86</v>
      </c>
    </row>
    <row r="284" spans="1:22" ht="20.149999999999999" customHeight="1" outlineLevel="1" thickBot="1" x14ac:dyDescent="0.25">
      <c r="A284" s="112"/>
      <c r="B284" s="161"/>
      <c r="C284" s="162"/>
      <c r="D284" s="173" t="s">
        <v>33</v>
      </c>
      <c r="E284" s="195" t="s">
        <v>57</v>
      </c>
      <c r="F284" s="180" t="s">
        <v>67</v>
      </c>
      <c r="G284" s="74">
        <f>ROUNDDOWN(SUM(G279:G282)*T284%,2)</f>
        <v>0</v>
      </c>
      <c r="H284" s="75">
        <f>ROUNDDOWN(SUM(H279:H282)*T284%,2)</f>
        <v>0</v>
      </c>
      <c r="I284" s="75">
        <f>ROUNDDOWN(SUM(I279:I282)*T284%,2)</f>
        <v>0</v>
      </c>
      <c r="J284" s="75">
        <f>ROUNDDOWN(SUM(J279:J282)*T284%,2)</f>
        <v>0</v>
      </c>
      <c r="K284" s="76">
        <f>ROUNDDOWN(SUM(K279:K282)*T284%,2)</f>
        <v>0</v>
      </c>
      <c r="L284" s="90">
        <f>ROUNDDOWN(SUM(L279:L282)*T284%,2)</f>
        <v>0</v>
      </c>
      <c r="M284" s="84">
        <f>ROUNDDOWN(SUM(M279:M282)*T284%,2)</f>
        <v>0</v>
      </c>
      <c r="N284" s="75">
        <f>ROUNDDOWN(SUM(N279:N282)*T284%,2)</f>
        <v>0</v>
      </c>
      <c r="O284" s="75">
        <f>ROUNDDOWN(SUM(O279:O282)*T284%,2)</f>
        <v>0</v>
      </c>
      <c r="P284" s="75">
        <f>ROUNDDOWN(SUM(P279:P282)*T284%,2)</f>
        <v>0</v>
      </c>
      <c r="Q284" s="75">
        <f>ROUNDDOWN(SUM(Q279:Q282)*T284%,2)</f>
        <v>0</v>
      </c>
      <c r="R284" s="76">
        <f>ROUNDDOWN(SUM(R279:R282)*T284%,2)</f>
        <v>0</v>
      </c>
      <c r="S284" s="192" t="s">
        <v>56</v>
      </c>
      <c r="T284" s="42">
        <v>0</v>
      </c>
      <c r="U284" s="171" t="s">
        <v>96</v>
      </c>
    </row>
    <row r="285" spans="1:22" ht="20.149999999999999" customHeight="1" x14ac:dyDescent="0.2">
      <c r="A285" s="108" t="s">
        <v>22</v>
      </c>
      <c r="B285" s="109" t="s">
        <v>25</v>
      </c>
      <c r="C285" s="109" t="s">
        <v>61</v>
      </c>
      <c r="D285" s="21"/>
      <c r="E285" s="196" t="s">
        <v>71</v>
      </c>
      <c r="F285" s="181" t="s">
        <v>89</v>
      </c>
      <c r="G285" s="77">
        <f>ROUNDDOWN(G278+SUM(G279:G282)-SUM(G283:G284),0)</f>
        <v>0</v>
      </c>
      <c r="H285" s="78">
        <f t="shared" ref="H285:R285" si="51">ROUNDDOWN(H278+SUM(H279:H282)-SUM(H283:H284),0)</f>
        <v>0</v>
      </c>
      <c r="I285" s="78">
        <f t="shared" si="51"/>
        <v>0</v>
      </c>
      <c r="J285" s="78">
        <f t="shared" si="51"/>
        <v>0</v>
      </c>
      <c r="K285" s="79">
        <f t="shared" si="51"/>
        <v>0</v>
      </c>
      <c r="L285" s="91">
        <f t="shared" si="51"/>
        <v>0</v>
      </c>
      <c r="M285" s="77">
        <f t="shared" si="51"/>
        <v>0</v>
      </c>
      <c r="N285" s="78">
        <f t="shared" si="51"/>
        <v>0</v>
      </c>
      <c r="O285" s="78">
        <f t="shared" si="51"/>
        <v>0</v>
      </c>
      <c r="P285" s="78">
        <f t="shared" si="51"/>
        <v>0</v>
      </c>
      <c r="Q285" s="78">
        <f t="shared" si="51"/>
        <v>0</v>
      </c>
      <c r="R285" s="91">
        <f t="shared" si="51"/>
        <v>0</v>
      </c>
      <c r="S285" s="193" t="s">
        <v>66</v>
      </c>
      <c r="T285" s="43"/>
      <c r="U285" s="44"/>
    </row>
    <row r="286" spans="1:22" ht="20.149999999999999" customHeight="1" x14ac:dyDescent="0.2">
      <c r="A286" s="112"/>
      <c r="B286" s="113"/>
      <c r="C286" s="113"/>
      <c r="D286" s="28"/>
      <c r="E286" s="197" t="s">
        <v>99</v>
      </c>
      <c r="F286" s="29"/>
      <c r="G286" s="45"/>
      <c r="H286" s="46"/>
      <c r="I286" s="46"/>
      <c r="J286" s="46"/>
      <c r="K286" s="198" t="s">
        <v>153</v>
      </c>
      <c r="L286" s="92">
        <f>SUM(G285:L285)</f>
        <v>0</v>
      </c>
      <c r="M286" s="45"/>
      <c r="N286" s="46"/>
      <c r="O286" s="46"/>
      <c r="P286" s="46"/>
      <c r="Q286" s="198" t="s">
        <v>154</v>
      </c>
      <c r="R286" s="92">
        <f>SUM(M285:R285)</f>
        <v>0</v>
      </c>
      <c r="S286" s="30"/>
      <c r="T286" s="31"/>
      <c r="U286" s="32"/>
    </row>
    <row r="287" spans="1:22" ht="20.149999999999999" customHeight="1" x14ac:dyDescent="0.2">
      <c r="A287" s="165" t="s">
        <v>27</v>
      </c>
      <c r="B287" s="151" t="s">
        <v>63</v>
      </c>
      <c r="C287" s="151" t="s">
        <v>61</v>
      </c>
      <c r="D287" s="16"/>
      <c r="E287" s="16"/>
      <c r="F287" s="199" t="s">
        <v>100</v>
      </c>
      <c r="G287" s="47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93">
        <f>SUM(L286,R286)</f>
        <v>0</v>
      </c>
      <c r="S287" s="49"/>
      <c r="T287" s="19"/>
      <c r="U287" s="20"/>
    </row>
    <row r="288" spans="1:22" ht="10" customHeight="1" x14ac:dyDescent="0.2">
      <c r="D288" s="7"/>
      <c r="E288" s="7"/>
      <c r="F288" s="50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2"/>
      <c r="S288" s="53"/>
      <c r="T288" s="54"/>
      <c r="U288" s="54"/>
    </row>
    <row r="289" spans="1:22" ht="20.149999999999999" customHeight="1" x14ac:dyDescent="0.2">
      <c r="A289" s="104">
        <v>14</v>
      </c>
      <c r="B289" s="105" t="s">
        <v>115</v>
      </c>
      <c r="C289" s="15"/>
    </row>
    <row r="290" spans="1:22" ht="20.149999999999999" customHeight="1" x14ac:dyDescent="0.2">
      <c r="A290" s="7"/>
      <c r="B290" s="103" t="s">
        <v>137</v>
      </c>
      <c r="N290" s="101" t="s">
        <v>35</v>
      </c>
      <c r="O290" s="106">
        <v>57</v>
      </c>
      <c r="P290" s="103" t="s">
        <v>34</v>
      </c>
      <c r="Q290" s="101" t="s">
        <v>36</v>
      </c>
      <c r="R290" s="107">
        <v>150</v>
      </c>
      <c r="S290" s="103" t="s">
        <v>69</v>
      </c>
    </row>
    <row r="291" spans="1:22" ht="20.149999999999999" customHeight="1" x14ac:dyDescent="0.2">
      <c r="A291" s="108" t="s">
        <v>23</v>
      </c>
      <c r="B291" s="109"/>
      <c r="C291" s="109"/>
      <c r="D291" s="109"/>
      <c r="E291" s="110"/>
      <c r="F291" s="111" t="s">
        <v>64</v>
      </c>
      <c r="G291" s="122" t="s">
        <v>98</v>
      </c>
      <c r="H291" s="123"/>
      <c r="I291" s="123"/>
      <c r="J291" s="123"/>
      <c r="K291" s="123"/>
      <c r="L291" s="123"/>
      <c r="M291" s="123"/>
      <c r="N291" s="123"/>
      <c r="O291" s="123"/>
      <c r="P291" s="123"/>
      <c r="Q291" s="123"/>
      <c r="R291" s="124"/>
      <c r="S291" s="116" t="s">
        <v>70</v>
      </c>
      <c r="T291" s="117"/>
      <c r="U291" s="118"/>
    </row>
    <row r="292" spans="1:22" ht="20.149999999999999" customHeight="1" x14ac:dyDescent="0.2">
      <c r="A292" s="112"/>
      <c r="B292" s="113"/>
      <c r="C292" s="113"/>
      <c r="D292" s="113"/>
      <c r="E292" s="114"/>
      <c r="F292" s="115"/>
      <c r="G292" s="125" t="s">
        <v>11</v>
      </c>
      <c r="H292" s="126" t="s">
        <v>12</v>
      </c>
      <c r="I292" s="126" t="s">
        <v>3</v>
      </c>
      <c r="J292" s="126" t="s">
        <v>4</v>
      </c>
      <c r="K292" s="127" t="s">
        <v>5</v>
      </c>
      <c r="L292" s="128" t="s">
        <v>6</v>
      </c>
      <c r="M292" s="125" t="s">
        <v>7</v>
      </c>
      <c r="N292" s="126" t="s">
        <v>8</v>
      </c>
      <c r="O292" s="126" t="s">
        <v>9</v>
      </c>
      <c r="P292" s="126" t="s">
        <v>13</v>
      </c>
      <c r="Q292" s="126" t="s">
        <v>14</v>
      </c>
      <c r="R292" s="128" t="s">
        <v>10</v>
      </c>
      <c r="S292" s="119"/>
      <c r="T292" s="120"/>
      <c r="U292" s="121"/>
    </row>
    <row r="293" spans="1:22" ht="20.149999999999999" customHeight="1" outlineLevel="1" x14ac:dyDescent="0.2">
      <c r="A293" s="150" t="s">
        <v>16</v>
      </c>
      <c r="B293" s="151" t="s">
        <v>24</v>
      </c>
      <c r="C293" s="151" t="s">
        <v>58</v>
      </c>
      <c r="D293" s="17"/>
      <c r="E293" s="17"/>
      <c r="F293" s="18"/>
      <c r="G293" s="129">
        <v>57</v>
      </c>
      <c r="H293" s="130">
        <v>57</v>
      </c>
      <c r="I293" s="130">
        <v>57</v>
      </c>
      <c r="J293" s="130">
        <v>57</v>
      </c>
      <c r="K293" s="131">
        <v>57</v>
      </c>
      <c r="L293" s="132">
        <v>57</v>
      </c>
      <c r="M293" s="133">
        <v>57</v>
      </c>
      <c r="N293" s="130">
        <v>57</v>
      </c>
      <c r="O293" s="130">
        <v>57</v>
      </c>
      <c r="P293" s="130">
        <v>57</v>
      </c>
      <c r="Q293" s="130">
        <v>57</v>
      </c>
      <c r="R293" s="132">
        <v>57</v>
      </c>
      <c r="S293" s="182" t="s">
        <v>65</v>
      </c>
      <c r="T293" s="19"/>
      <c r="U293" s="20"/>
    </row>
    <row r="294" spans="1:22" ht="20.149999999999999" customHeight="1" outlineLevel="1" x14ac:dyDescent="0.2">
      <c r="A294" s="200" t="s">
        <v>17</v>
      </c>
      <c r="B294" s="201" t="s">
        <v>2</v>
      </c>
      <c r="C294" s="153" t="s">
        <v>59</v>
      </c>
      <c r="D294" s="154" t="s">
        <v>28</v>
      </c>
      <c r="E294" s="155" t="s">
        <v>39</v>
      </c>
      <c r="F294" s="22"/>
      <c r="G294" s="134">
        <v>0</v>
      </c>
      <c r="H294" s="135">
        <v>0</v>
      </c>
      <c r="I294" s="135">
        <v>0</v>
      </c>
      <c r="J294" s="135">
        <v>0</v>
      </c>
      <c r="K294" s="136">
        <v>0</v>
      </c>
      <c r="L294" s="137">
        <v>0</v>
      </c>
      <c r="M294" s="134">
        <v>0</v>
      </c>
      <c r="N294" s="135">
        <v>0</v>
      </c>
      <c r="O294" s="135">
        <v>0</v>
      </c>
      <c r="P294" s="135">
        <v>0</v>
      </c>
      <c r="Q294" s="135">
        <v>0</v>
      </c>
      <c r="R294" s="137">
        <v>0</v>
      </c>
      <c r="S294" s="183" t="s">
        <v>65</v>
      </c>
      <c r="T294" s="23"/>
      <c r="U294" s="24"/>
    </row>
    <row r="295" spans="1:22" ht="20.149999999999999" customHeight="1" outlineLevel="1" x14ac:dyDescent="0.2">
      <c r="A295" s="202"/>
      <c r="B295" s="203"/>
      <c r="C295" s="158"/>
      <c r="D295" s="159" t="s">
        <v>29</v>
      </c>
      <c r="E295" s="160" t="s">
        <v>0</v>
      </c>
      <c r="F295" s="25"/>
      <c r="G295" s="138">
        <v>0</v>
      </c>
      <c r="H295" s="139">
        <v>0</v>
      </c>
      <c r="I295" s="139">
        <v>0</v>
      </c>
      <c r="J295" s="139">
        <v>8900</v>
      </c>
      <c r="K295" s="140">
        <v>8400</v>
      </c>
      <c r="L295" s="141">
        <v>10100</v>
      </c>
      <c r="M295" s="138">
        <v>0</v>
      </c>
      <c r="N295" s="139">
        <v>0</v>
      </c>
      <c r="O295" s="139">
        <v>0</v>
      </c>
      <c r="P295" s="139">
        <v>0</v>
      </c>
      <c r="Q295" s="139">
        <v>0</v>
      </c>
      <c r="R295" s="141">
        <v>0</v>
      </c>
      <c r="S295" s="184" t="s">
        <v>65</v>
      </c>
      <c r="T295" s="26"/>
      <c r="U295" s="27"/>
    </row>
    <row r="296" spans="1:22" ht="20.149999999999999" customHeight="1" outlineLevel="1" x14ac:dyDescent="0.2">
      <c r="A296" s="202"/>
      <c r="B296" s="203"/>
      <c r="C296" s="158"/>
      <c r="D296" s="159" t="s">
        <v>30</v>
      </c>
      <c r="E296" s="160" t="s">
        <v>15</v>
      </c>
      <c r="F296" s="25"/>
      <c r="G296" s="138">
        <v>8600</v>
      </c>
      <c r="H296" s="139">
        <v>8100</v>
      </c>
      <c r="I296" s="139">
        <v>8100</v>
      </c>
      <c r="J296" s="139">
        <v>0</v>
      </c>
      <c r="K296" s="140">
        <v>0</v>
      </c>
      <c r="L296" s="141">
        <v>0</v>
      </c>
      <c r="M296" s="138">
        <v>8700</v>
      </c>
      <c r="N296" s="139">
        <v>8300</v>
      </c>
      <c r="O296" s="139">
        <v>9000</v>
      </c>
      <c r="P296" s="139">
        <v>9100</v>
      </c>
      <c r="Q296" s="139">
        <v>8200</v>
      </c>
      <c r="R296" s="141">
        <v>9500</v>
      </c>
      <c r="S296" s="184" t="s">
        <v>65</v>
      </c>
      <c r="T296" s="26"/>
      <c r="U296" s="27"/>
    </row>
    <row r="297" spans="1:22" ht="20.149999999999999" customHeight="1" outlineLevel="1" x14ac:dyDescent="0.2">
      <c r="A297" s="204"/>
      <c r="B297" s="205"/>
      <c r="C297" s="162"/>
      <c r="D297" s="163" t="s">
        <v>31</v>
      </c>
      <c r="E297" s="164" t="s">
        <v>1</v>
      </c>
      <c r="F297" s="29"/>
      <c r="G297" s="142">
        <v>0</v>
      </c>
      <c r="H297" s="143">
        <v>0</v>
      </c>
      <c r="I297" s="143">
        <v>0</v>
      </c>
      <c r="J297" s="143">
        <v>0</v>
      </c>
      <c r="K297" s="144">
        <v>0</v>
      </c>
      <c r="L297" s="145">
        <v>0</v>
      </c>
      <c r="M297" s="142">
        <v>0</v>
      </c>
      <c r="N297" s="143">
        <v>0</v>
      </c>
      <c r="O297" s="143">
        <v>0</v>
      </c>
      <c r="P297" s="143">
        <v>0</v>
      </c>
      <c r="Q297" s="143">
        <v>0</v>
      </c>
      <c r="R297" s="145">
        <v>0</v>
      </c>
      <c r="S297" s="185" t="s">
        <v>65</v>
      </c>
      <c r="T297" s="31"/>
      <c r="U297" s="32"/>
    </row>
    <row r="298" spans="1:22" ht="20.149999999999999" customHeight="1" outlineLevel="1" thickBot="1" x14ac:dyDescent="0.25">
      <c r="A298" s="165" t="s">
        <v>18</v>
      </c>
      <c r="B298" s="151" t="s">
        <v>87</v>
      </c>
      <c r="C298" s="16"/>
      <c r="D298" s="17"/>
      <c r="E298" s="16"/>
      <c r="F298" s="174" t="s">
        <v>88</v>
      </c>
      <c r="G298" s="146">
        <v>0.93</v>
      </c>
      <c r="H298" s="147">
        <v>0.93</v>
      </c>
      <c r="I298" s="147">
        <v>0.93</v>
      </c>
      <c r="J298" s="147">
        <v>0.93</v>
      </c>
      <c r="K298" s="148">
        <v>0.93</v>
      </c>
      <c r="L298" s="149">
        <v>0.93</v>
      </c>
      <c r="M298" s="146">
        <v>0.93</v>
      </c>
      <c r="N298" s="147">
        <v>0.92</v>
      </c>
      <c r="O298" s="147">
        <v>0.91000000000000014</v>
      </c>
      <c r="P298" s="147">
        <v>0.91000000000000014</v>
      </c>
      <c r="Q298" s="147">
        <v>0.91000000000000014</v>
      </c>
      <c r="R298" s="149">
        <v>0.98000000000000009</v>
      </c>
      <c r="S298" s="186" t="s">
        <v>65</v>
      </c>
      <c r="T298" s="33"/>
      <c r="U298" s="34"/>
    </row>
    <row r="299" spans="1:22" ht="20.149999999999999" customHeight="1" outlineLevel="1" x14ac:dyDescent="0.2">
      <c r="A299" s="165" t="s">
        <v>19</v>
      </c>
      <c r="B299" s="151" t="s">
        <v>60</v>
      </c>
      <c r="C299" s="151" t="s">
        <v>61</v>
      </c>
      <c r="D299" s="35"/>
      <c r="E299" s="17"/>
      <c r="F299" s="175" t="s">
        <v>50</v>
      </c>
      <c r="G299" s="59">
        <f>G293*$T299*G298</f>
        <v>0</v>
      </c>
      <c r="H299" s="60">
        <f t="shared" ref="H299:R299" si="52">H293*$T299*H298</f>
        <v>0</v>
      </c>
      <c r="I299" s="60">
        <f t="shared" si="52"/>
        <v>0</v>
      </c>
      <c r="J299" s="60">
        <f t="shared" si="52"/>
        <v>0</v>
      </c>
      <c r="K299" s="61">
        <f t="shared" si="52"/>
        <v>0</v>
      </c>
      <c r="L299" s="85">
        <f t="shared" si="52"/>
        <v>0</v>
      </c>
      <c r="M299" s="59">
        <f t="shared" si="52"/>
        <v>0</v>
      </c>
      <c r="N299" s="60">
        <f t="shared" si="52"/>
        <v>0</v>
      </c>
      <c r="O299" s="60">
        <f t="shared" si="52"/>
        <v>0</v>
      </c>
      <c r="P299" s="60">
        <f t="shared" si="52"/>
        <v>0</v>
      </c>
      <c r="Q299" s="60">
        <f t="shared" si="52"/>
        <v>0</v>
      </c>
      <c r="R299" s="61">
        <f t="shared" si="52"/>
        <v>0</v>
      </c>
      <c r="S299" s="187" t="s">
        <v>45</v>
      </c>
      <c r="T299" s="36">
        <v>0</v>
      </c>
      <c r="U299" s="166" t="s">
        <v>97</v>
      </c>
      <c r="V299" s="37"/>
    </row>
    <row r="300" spans="1:22" ht="20.149999999999999" customHeight="1" outlineLevel="1" x14ac:dyDescent="0.2">
      <c r="A300" s="108" t="s">
        <v>20</v>
      </c>
      <c r="B300" s="152" t="s">
        <v>26</v>
      </c>
      <c r="C300" s="153" t="s">
        <v>61</v>
      </c>
      <c r="D300" s="154" t="s">
        <v>41</v>
      </c>
      <c r="E300" s="155" t="s">
        <v>39</v>
      </c>
      <c r="F300" s="176" t="s">
        <v>47</v>
      </c>
      <c r="G300" s="62">
        <f>G294*$T300</f>
        <v>0</v>
      </c>
      <c r="H300" s="63">
        <f t="shared" ref="H300:R300" si="53">H294*$T300</f>
        <v>0</v>
      </c>
      <c r="I300" s="63">
        <f t="shared" si="53"/>
        <v>0</v>
      </c>
      <c r="J300" s="63">
        <f t="shared" si="53"/>
        <v>0</v>
      </c>
      <c r="K300" s="64">
        <f t="shared" si="53"/>
        <v>0</v>
      </c>
      <c r="L300" s="86">
        <f t="shared" si="53"/>
        <v>0</v>
      </c>
      <c r="M300" s="80">
        <f t="shared" si="53"/>
        <v>0</v>
      </c>
      <c r="N300" s="63">
        <f t="shared" si="53"/>
        <v>0</v>
      </c>
      <c r="O300" s="63">
        <f t="shared" si="53"/>
        <v>0</v>
      </c>
      <c r="P300" s="63">
        <f t="shared" si="53"/>
        <v>0</v>
      </c>
      <c r="Q300" s="63">
        <f t="shared" si="53"/>
        <v>0</v>
      </c>
      <c r="R300" s="64">
        <f t="shared" si="53"/>
        <v>0</v>
      </c>
      <c r="S300" s="188" t="s">
        <v>51</v>
      </c>
      <c r="T300" s="38">
        <v>0</v>
      </c>
      <c r="U300" s="167" t="s">
        <v>95</v>
      </c>
    </row>
    <row r="301" spans="1:22" ht="20.149999999999999" customHeight="1" outlineLevel="1" x14ac:dyDescent="0.2">
      <c r="A301" s="156"/>
      <c r="B301" s="157"/>
      <c r="C301" s="158"/>
      <c r="D301" s="159" t="s">
        <v>42</v>
      </c>
      <c r="E301" s="160" t="s">
        <v>0</v>
      </c>
      <c r="F301" s="177" t="s">
        <v>48</v>
      </c>
      <c r="G301" s="65">
        <f t="shared" ref="G301:R303" si="54">G295*$T301</f>
        <v>0</v>
      </c>
      <c r="H301" s="66">
        <f t="shared" si="54"/>
        <v>0</v>
      </c>
      <c r="I301" s="66">
        <f t="shared" si="54"/>
        <v>0</v>
      </c>
      <c r="J301" s="66">
        <f t="shared" si="54"/>
        <v>0</v>
      </c>
      <c r="K301" s="67">
        <f t="shared" si="54"/>
        <v>0</v>
      </c>
      <c r="L301" s="87">
        <f t="shared" si="54"/>
        <v>0</v>
      </c>
      <c r="M301" s="81">
        <f t="shared" si="54"/>
        <v>0</v>
      </c>
      <c r="N301" s="66">
        <f t="shared" si="54"/>
        <v>0</v>
      </c>
      <c r="O301" s="66">
        <f t="shared" si="54"/>
        <v>0</v>
      </c>
      <c r="P301" s="66">
        <f t="shared" si="54"/>
        <v>0</v>
      </c>
      <c r="Q301" s="66">
        <f t="shared" si="54"/>
        <v>0</v>
      </c>
      <c r="R301" s="67">
        <f t="shared" si="54"/>
        <v>0</v>
      </c>
      <c r="S301" s="189" t="s">
        <v>52</v>
      </c>
      <c r="T301" s="39">
        <v>0</v>
      </c>
      <c r="U301" s="168" t="s">
        <v>95</v>
      </c>
    </row>
    <row r="302" spans="1:22" ht="20.149999999999999" customHeight="1" outlineLevel="1" x14ac:dyDescent="0.2">
      <c r="A302" s="156"/>
      <c r="B302" s="157"/>
      <c r="C302" s="158"/>
      <c r="D302" s="159" t="s">
        <v>43</v>
      </c>
      <c r="E302" s="160" t="s">
        <v>15</v>
      </c>
      <c r="F302" s="177" t="s">
        <v>49</v>
      </c>
      <c r="G302" s="65">
        <f t="shared" si="54"/>
        <v>0</v>
      </c>
      <c r="H302" s="66">
        <f t="shared" si="54"/>
        <v>0</v>
      </c>
      <c r="I302" s="66">
        <f t="shared" si="54"/>
        <v>0</v>
      </c>
      <c r="J302" s="66">
        <f t="shared" si="54"/>
        <v>0</v>
      </c>
      <c r="K302" s="67">
        <f t="shared" si="54"/>
        <v>0</v>
      </c>
      <c r="L302" s="87">
        <f t="shared" si="54"/>
        <v>0</v>
      </c>
      <c r="M302" s="81">
        <f t="shared" si="54"/>
        <v>0</v>
      </c>
      <c r="N302" s="66">
        <f t="shared" si="54"/>
        <v>0</v>
      </c>
      <c r="O302" s="66">
        <f t="shared" si="54"/>
        <v>0</v>
      </c>
      <c r="P302" s="66">
        <f t="shared" si="54"/>
        <v>0</v>
      </c>
      <c r="Q302" s="66">
        <f t="shared" si="54"/>
        <v>0</v>
      </c>
      <c r="R302" s="67">
        <f t="shared" si="54"/>
        <v>0</v>
      </c>
      <c r="S302" s="189" t="s">
        <v>53</v>
      </c>
      <c r="T302" s="39">
        <v>0</v>
      </c>
      <c r="U302" s="168" t="s">
        <v>95</v>
      </c>
    </row>
    <row r="303" spans="1:22" ht="20.149999999999999" customHeight="1" outlineLevel="1" thickBot="1" x14ac:dyDescent="0.25">
      <c r="A303" s="112"/>
      <c r="B303" s="161"/>
      <c r="C303" s="162"/>
      <c r="D303" s="163" t="s">
        <v>44</v>
      </c>
      <c r="E303" s="164" t="s">
        <v>1</v>
      </c>
      <c r="F303" s="178" t="s">
        <v>46</v>
      </c>
      <c r="G303" s="68">
        <f t="shared" si="54"/>
        <v>0</v>
      </c>
      <c r="H303" s="69">
        <f t="shared" si="54"/>
        <v>0</v>
      </c>
      <c r="I303" s="69">
        <f t="shared" si="54"/>
        <v>0</v>
      </c>
      <c r="J303" s="69">
        <f t="shared" si="54"/>
        <v>0</v>
      </c>
      <c r="K303" s="70">
        <f t="shared" si="54"/>
        <v>0</v>
      </c>
      <c r="L303" s="88">
        <f t="shared" si="54"/>
        <v>0</v>
      </c>
      <c r="M303" s="82">
        <f t="shared" si="54"/>
        <v>0</v>
      </c>
      <c r="N303" s="69">
        <f t="shared" si="54"/>
        <v>0</v>
      </c>
      <c r="O303" s="69">
        <f t="shared" si="54"/>
        <v>0</v>
      </c>
      <c r="P303" s="69">
        <f t="shared" si="54"/>
        <v>0</v>
      </c>
      <c r="Q303" s="69">
        <f t="shared" si="54"/>
        <v>0</v>
      </c>
      <c r="R303" s="70">
        <f t="shared" si="54"/>
        <v>0</v>
      </c>
      <c r="S303" s="190" t="s">
        <v>54</v>
      </c>
      <c r="T303" s="40">
        <v>0</v>
      </c>
      <c r="U303" s="169" t="s">
        <v>95</v>
      </c>
    </row>
    <row r="304" spans="1:22" ht="20.149999999999999" customHeight="1" outlineLevel="1" x14ac:dyDescent="0.2">
      <c r="A304" s="108" t="s">
        <v>21</v>
      </c>
      <c r="B304" s="152" t="s">
        <v>62</v>
      </c>
      <c r="C304" s="153" t="s">
        <v>61</v>
      </c>
      <c r="D304" s="172" t="s">
        <v>32</v>
      </c>
      <c r="E304" s="194" t="s">
        <v>40</v>
      </c>
      <c r="F304" s="179" t="s">
        <v>68</v>
      </c>
      <c r="G304" s="71">
        <f>ROUNDDOWN(G293*T304,2)</f>
        <v>0</v>
      </c>
      <c r="H304" s="72">
        <f>ROUNDDOWN(H293*T304,2)</f>
        <v>0</v>
      </c>
      <c r="I304" s="72">
        <f>ROUNDDOWN(I293*T304,2)</f>
        <v>0</v>
      </c>
      <c r="J304" s="72">
        <f>ROUNDDOWN(J293*T304,2)</f>
        <v>0</v>
      </c>
      <c r="K304" s="73">
        <f>ROUNDDOWN(K293*T304,2)</f>
        <v>0</v>
      </c>
      <c r="L304" s="89">
        <f>ROUNDDOWN(L293*T304,2)</f>
        <v>0</v>
      </c>
      <c r="M304" s="83">
        <f>ROUNDDOWN(M293*T304,2)</f>
        <v>0</v>
      </c>
      <c r="N304" s="72">
        <f>ROUNDDOWN(N293*T304,2)</f>
        <v>0</v>
      </c>
      <c r="O304" s="72">
        <f>ROUNDDOWN(O293*T304,2)</f>
        <v>0</v>
      </c>
      <c r="P304" s="72">
        <f>ROUNDDOWN(P293*T304,2)</f>
        <v>0</v>
      </c>
      <c r="Q304" s="72">
        <f>ROUNDDOWN(Q293*T304,2)</f>
        <v>0</v>
      </c>
      <c r="R304" s="73">
        <f>ROUNDDOWN(R293*T304,2)</f>
        <v>0</v>
      </c>
      <c r="S304" s="191" t="s">
        <v>55</v>
      </c>
      <c r="T304" s="41">
        <v>0</v>
      </c>
      <c r="U304" s="170" t="s">
        <v>86</v>
      </c>
    </row>
    <row r="305" spans="1:22" ht="20.149999999999999" customHeight="1" outlineLevel="1" thickBot="1" x14ac:dyDescent="0.25">
      <c r="A305" s="112"/>
      <c r="B305" s="161"/>
      <c r="C305" s="162"/>
      <c r="D305" s="173" t="s">
        <v>33</v>
      </c>
      <c r="E305" s="195" t="s">
        <v>57</v>
      </c>
      <c r="F305" s="180" t="s">
        <v>67</v>
      </c>
      <c r="G305" s="74">
        <f>ROUNDDOWN(SUM(G300:G303)*T305%,2)</f>
        <v>0</v>
      </c>
      <c r="H305" s="75">
        <f>ROUNDDOWN(SUM(H300:H303)*T305%,2)</f>
        <v>0</v>
      </c>
      <c r="I305" s="75">
        <f>ROUNDDOWN(SUM(I300:I303)*T305%,2)</f>
        <v>0</v>
      </c>
      <c r="J305" s="75">
        <f>ROUNDDOWN(SUM(J300:J303)*T305%,2)</f>
        <v>0</v>
      </c>
      <c r="K305" s="76">
        <f>ROUNDDOWN(SUM(K300:K303)*T305%,2)</f>
        <v>0</v>
      </c>
      <c r="L305" s="90">
        <f>ROUNDDOWN(SUM(L300:L303)*T305%,2)</f>
        <v>0</v>
      </c>
      <c r="M305" s="84">
        <f>ROUNDDOWN(SUM(M300:M303)*T305%,2)</f>
        <v>0</v>
      </c>
      <c r="N305" s="75">
        <f>ROUNDDOWN(SUM(N300:N303)*T305%,2)</f>
        <v>0</v>
      </c>
      <c r="O305" s="75">
        <f>ROUNDDOWN(SUM(O300:O303)*T305%,2)</f>
        <v>0</v>
      </c>
      <c r="P305" s="75">
        <f>ROUNDDOWN(SUM(P300:P303)*T305%,2)</f>
        <v>0</v>
      </c>
      <c r="Q305" s="75">
        <f>ROUNDDOWN(SUM(Q300:Q303)*T305%,2)</f>
        <v>0</v>
      </c>
      <c r="R305" s="76">
        <f>ROUNDDOWN(SUM(R300:R303)*T305%,2)</f>
        <v>0</v>
      </c>
      <c r="S305" s="192" t="s">
        <v>56</v>
      </c>
      <c r="T305" s="42">
        <v>0</v>
      </c>
      <c r="U305" s="171" t="s">
        <v>96</v>
      </c>
    </row>
    <row r="306" spans="1:22" ht="20.149999999999999" customHeight="1" x14ac:dyDescent="0.2">
      <c r="A306" s="108" t="s">
        <v>22</v>
      </c>
      <c r="B306" s="109" t="s">
        <v>25</v>
      </c>
      <c r="C306" s="109" t="s">
        <v>61</v>
      </c>
      <c r="D306" s="21"/>
      <c r="E306" s="196" t="s">
        <v>71</v>
      </c>
      <c r="F306" s="181" t="s">
        <v>89</v>
      </c>
      <c r="G306" s="77">
        <f>ROUNDDOWN(G299+SUM(G300:G303)-SUM(G304:G305),0)</f>
        <v>0</v>
      </c>
      <c r="H306" s="78">
        <f t="shared" ref="H306:R306" si="55">ROUNDDOWN(H299+SUM(H300:H303)-SUM(H304:H305),0)</f>
        <v>0</v>
      </c>
      <c r="I306" s="78">
        <f t="shared" si="55"/>
        <v>0</v>
      </c>
      <c r="J306" s="78">
        <f t="shared" si="55"/>
        <v>0</v>
      </c>
      <c r="K306" s="79">
        <f t="shared" si="55"/>
        <v>0</v>
      </c>
      <c r="L306" s="91">
        <f t="shared" si="55"/>
        <v>0</v>
      </c>
      <c r="M306" s="77">
        <f t="shared" si="55"/>
        <v>0</v>
      </c>
      <c r="N306" s="78">
        <f t="shared" si="55"/>
        <v>0</v>
      </c>
      <c r="O306" s="78">
        <f t="shared" si="55"/>
        <v>0</v>
      </c>
      <c r="P306" s="78">
        <f t="shared" si="55"/>
        <v>0</v>
      </c>
      <c r="Q306" s="78">
        <f t="shared" si="55"/>
        <v>0</v>
      </c>
      <c r="R306" s="91">
        <f t="shared" si="55"/>
        <v>0</v>
      </c>
      <c r="S306" s="193" t="s">
        <v>66</v>
      </c>
      <c r="T306" s="43"/>
      <c r="U306" s="44"/>
    </row>
    <row r="307" spans="1:22" ht="20.149999999999999" customHeight="1" x14ac:dyDescent="0.2">
      <c r="A307" s="112"/>
      <c r="B307" s="113"/>
      <c r="C307" s="113"/>
      <c r="D307" s="28"/>
      <c r="E307" s="197" t="s">
        <v>99</v>
      </c>
      <c r="F307" s="29"/>
      <c r="G307" s="45"/>
      <c r="H307" s="46"/>
      <c r="I307" s="46"/>
      <c r="J307" s="46"/>
      <c r="K307" s="198" t="s">
        <v>153</v>
      </c>
      <c r="L307" s="92">
        <f>SUM(G306:L306)</f>
        <v>0</v>
      </c>
      <c r="M307" s="45"/>
      <c r="N307" s="46"/>
      <c r="O307" s="46"/>
      <c r="P307" s="46"/>
      <c r="Q307" s="198" t="s">
        <v>154</v>
      </c>
      <c r="R307" s="92">
        <f>SUM(M306:R306)</f>
        <v>0</v>
      </c>
      <c r="S307" s="30"/>
      <c r="T307" s="31"/>
      <c r="U307" s="32"/>
    </row>
    <row r="308" spans="1:22" ht="20.149999999999999" customHeight="1" x14ac:dyDescent="0.2">
      <c r="A308" s="165" t="s">
        <v>27</v>
      </c>
      <c r="B308" s="151" t="s">
        <v>63</v>
      </c>
      <c r="C308" s="151" t="s">
        <v>61</v>
      </c>
      <c r="D308" s="16"/>
      <c r="E308" s="16"/>
      <c r="F308" s="199" t="s">
        <v>100</v>
      </c>
      <c r="G308" s="47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93">
        <f>SUM(L307,R307)</f>
        <v>0</v>
      </c>
      <c r="S308" s="49"/>
      <c r="T308" s="19"/>
      <c r="U308" s="20"/>
    </row>
    <row r="309" spans="1:22" ht="10" customHeight="1" x14ac:dyDescent="0.2">
      <c r="A309" s="14"/>
      <c r="B309" s="14"/>
      <c r="C309" s="14"/>
      <c r="D309" s="14"/>
      <c r="E309" s="14"/>
      <c r="F309" s="14"/>
      <c r="G309" s="9"/>
      <c r="L309" s="9"/>
    </row>
    <row r="310" spans="1:22" ht="20.149999999999999" customHeight="1" x14ac:dyDescent="0.2">
      <c r="A310" s="104">
        <v>15</v>
      </c>
      <c r="B310" s="105" t="s">
        <v>116</v>
      </c>
      <c r="C310" s="15"/>
    </row>
    <row r="311" spans="1:22" ht="20.149999999999999" customHeight="1" x14ac:dyDescent="0.2">
      <c r="A311" s="7"/>
      <c r="B311" s="103" t="s">
        <v>138</v>
      </c>
      <c r="N311" s="101" t="s">
        <v>35</v>
      </c>
      <c r="O311" s="106">
        <v>170</v>
      </c>
      <c r="P311" s="103" t="s">
        <v>34</v>
      </c>
      <c r="Q311" s="101" t="s">
        <v>36</v>
      </c>
      <c r="R311" s="107">
        <v>300</v>
      </c>
      <c r="S311" s="103" t="s">
        <v>69</v>
      </c>
    </row>
    <row r="312" spans="1:22" ht="20.149999999999999" customHeight="1" x14ac:dyDescent="0.2">
      <c r="A312" s="108" t="s">
        <v>23</v>
      </c>
      <c r="B312" s="109"/>
      <c r="C312" s="109"/>
      <c r="D312" s="109"/>
      <c r="E312" s="110"/>
      <c r="F312" s="111" t="s">
        <v>64</v>
      </c>
      <c r="G312" s="122" t="s">
        <v>98</v>
      </c>
      <c r="H312" s="123"/>
      <c r="I312" s="123"/>
      <c r="J312" s="123"/>
      <c r="K312" s="123"/>
      <c r="L312" s="123"/>
      <c r="M312" s="123"/>
      <c r="N312" s="123"/>
      <c r="O312" s="123"/>
      <c r="P312" s="123"/>
      <c r="Q312" s="123"/>
      <c r="R312" s="124"/>
      <c r="S312" s="116" t="s">
        <v>70</v>
      </c>
      <c r="T312" s="117"/>
      <c r="U312" s="118"/>
    </row>
    <row r="313" spans="1:22" ht="20.149999999999999" customHeight="1" x14ac:dyDescent="0.2">
      <c r="A313" s="112"/>
      <c r="B313" s="113"/>
      <c r="C313" s="113"/>
      <c r="D313" s="113"/>
      <c r="E313" s="114"/>
      <c r="F313" s="115"/>
      <c r="G313" s="125" t="s">
        <v>11</v>
      </c>
      <c r="H313" s="126" t="s">
        <v>12</v>
      </c>
      <c r="I313" s="126" t="s">
        <v>3</v>
      </c>
      <c r="J313" s="126" t="s">
        <v>4</v>
      </c>
      <c r="K313" s="127" t="s">
        <v>5</v>
      </c>
      <c r="L313" s="128" t="s">
        <v>6</v>
      </c>
      <c r="M313" s="125" t="s">
        <v>7</v>
      </c>
      <c r="N313" s="126" t="s">
        <v>8</v>
      </c>
      <c r="O313" s="126" t="s">
        <v>9</v>
      </c>
      <c r="P313" s="126" t="s">
        <v>13</v>
      </c>
      <c r="Q313" s="126" t="s">
        <v>14</v>
      </c>
      <c r="R313" s="128" t="s">
        <v>10</v>
      </c>
      <c r="S313" s="119"/>
      <c r="T313" s="120"/>
      <c r="U313" s="121"/>
    </row>
    <row r="314" spans="1:22" ht="20.149999999999999" customHeight="1" outlineLevel="1" x14ac:dyDescent="0.2">
      <c r="A314" s="150" t="s">
        <v>16</v>
      </c>
      <c r="B314" s="151" t="s">
        <v>24</v>
      </c>
      <c r="C314" s="151" t="s">
        <v>58</v>
      </c>
      <c r="D314" s="17"/>
      <c r="E314" s="17"/>
      <c r="F314" s="18"/>
      <c r="G314" s="129">
        <v>170</v>
      </c>
      <c r="H314" s="130">
        <v>170</v>
      </c>
      <c r="I314" s="130">
        <v>170</v>
      </c>
      <c r="J314" s="130">
        <v>170</v>
      </c>
      <c r="K314" s="131">
        <v>170</v>
      </c>
      <c r="L314" s="132">
        <v>170</v>
      </c>
      <c r="M314" s="133">
        <v>170</v>
      </c>
      <c r="N314" s="130">
        <v>170</v>
      </c>
      <c r="O314" s="130">
        <v>170</v>
      </c>
      <c r="P314" s="130">
        <v>170</v>
      </c>
      <c r="Q314" s="130">
        <v>170</v>
      </c>
      <c r="R314" s="132">
        <v>170</v>
      </c>
      <c r="S314" s="182" t="s">
        <v>65</v>
      </c>
      <c r="T314" s="19"/>
      <c r="U314" s="20"/>
    </row>
    <row r="315" spans="1:22" ht="20.149999999999999" customHeight="1" outlineLevel="1" x14ac:dyDescent="0.2">
      <c r="A315" s="200" t="s">
        <v>17</v>
      </c>
      <c r="B315" s="201" t="s">
        <v>2</v>
      </c>
      <c r="C315" s="153" t="s">
        <v>59</v>
      </c>
      <c r="D315" s="154" t="s">
        <v>28</v>
      </c>
      <c r="E315" s="155" t="s">
        <v>39</v>
      </c>
      <c r="F315" s="22"/>
      <c r="G315" s="134">
        <v>0</v>
      </c>
      <c r="H315" s="135">
        <v>0</v>
      </c>
      <c r="I315" s="135">
        <v>0</v>
      </c>
      <c r="J315" s="135">
        <v>0</v>
      </c>
      <c r="K315" s="136">
        <v>0</v>
      </c>
      <c r="L315" s="137">
        <v>0</v>
      </c>
      <c r="M315" s="134">
        <v>0</v>
      </c>
      <c r="N315" s="135">
        <v>0</v>
      </c>
      <c r="O315" s="135">
        <v>0</v>
      </c>
      <c r="P315" s="135">
        <v>0</v>
      </c>
      <c r="Q315" s="135">
        <v>0</v>
      </c>
      <c r="R315" s="137">
        <v>0</v>
      </c>
      <c r="S315" s="183" t="s">
        <v>65</v>
      </c>
      <c r="T315" s="23"/>
      <c r="U315" s="24"/>
    </row>
    <row r="316" spans="1:22" ht="20.149999999999999" customHeight="1" outlineLevel="1" x14ac:dyDescent="0.2">
      <c r="A316" s="202"/>
      <c r="B316" s="203"/>
      <c r="C316" s="158"/>
      <c r="D316" s="159" t="s">
        <v>29</v>
      </c>
      <c r="E316" s="160" t="s">
        <v>0</v>
      </c>
      <c r="F316" s="25"/>
      <c r="G316" s="138">
        <v>0</v>
      </c>
      <c r="H316" s="139">
        <v>0</v>
      </c>
      <c r="I316" s="139">
        <v>0</v>
      </c>
      <c r="J316" s="139">
        <v>4700</v>
      </c>
      <c r="K316" s="140">
        <v>4800</v>
      </c>
      <c r="L316" s="141">
        <v>4600</v>
      </c>
      <c r="M316" s="138">
        <v>0</v>
      </c>
      <c r="N316" s="139">
        <v>0</v>
      </c>
      <c r="O316" s="139">
        <v>0</v>
      </c>
      <c r="P316" s="139">
        <v>0</v>
      </c>
      <c r="Q316" s="139">
        <v>0</v>
      </c>
      <c r="R316" s="141">
        <v>0</v>
      </c>
      <c r="S316" s="184" t="s">
        <v>65</v>
      </c>
      <c r="T316" s="26"/>
      <c r="U316" s="27"/>
    </row>
    <row r="317" spans="1:22" ht="20.149999999999999" customHeight="1" outlineLevel="1" x14ac:dyDescent="0.2">
      <c r="A317" s="202"/>
      <c r="B317" s="203"/>
      <c r="C317" s="158"/>
      <c r="D317" s="159" t="s">
        <v>30</v>
      </c>
      <c r="E317" s="160" t="s">
        <v>15</v>
      </c>
      <c r="F317" s="25"/>
      <c r="G317" s="138">
        <v>3300</v>
      </c>
      <c r="H317" s="139">
        <v>4400</v>
      </c>
      <c r="I317" s="139">
        <v>4200</v>
      </c>
      <c r="J317" s="139">
        <v>0</v>
      </c>
      <c r="K317" s="140">
        <v>0</v>
      </c>
      <c r="L317" s="141">
        <v>0</v>
      </c>
      <c r="M317" s="138">
        <v>4200</v>
      </c>
      <c r="N317" s="139">
        <v>3300</v>
      </c>
      <c r="O317" s="139">
        <v>2200</v>
      </c>
      <c r="P317" s="139">
        <v>2400</v>
      </c>
      <c r="Q317" s="139">
        <v>2100</v>
      </c>
      <c r="R317" s="141">
        <v>5100</v>
      </c>
      <c r="S317" s="184" t="s">
        <v>65</v>
      </c>
      <c r="T317" s="26"/>
      <c r="U317" s="27"/>
    </row>
    <row r="318" spans="1:22" ht="20.149999999999999" customHeight="1" outlineLevel="1" x14ac:dyDescent="0.2">
      <c r="A318" s="204"/>
      <c r="B318" s="205"/>
      <c r="C318" s="162"/>
      <c r="D318" s="163" t="s">
        <v>31</v>
      </c>
      <c r="E318" s="164" t="s">
        <v>1</v>
      </c>
      <c r="F318" s="29"/>
      <c r="G318" s="142">
        <v>0</v>
      </c>
      <c r="H318" s="143">
        <v>0</v>
      </c>
      <c r="I318" s="143">
        <v>0</v>
      </c>
      <c r="J318" s="143">
        <v>0</v>
      </c>
      <c r="K318" s="144">
        <v>0</v>
      </c>
      <c r="L318" s="145">
        <v>0</v>
      </c>
      <c r="M318" s="142">
        <v>0</v>
      </c>
      <c r="N318" s="143">
        <v>0</v>
      </c>
      <c r="O318" s="143">
        <v>0</v>
      </c>
      <c r="P318" s="143">
        <v>0</v>
      </c>
      <c r="Q318" s="143">
        <v>0</v>
      </c>
      <c r="R318" s="145">
        <v>0</v>
      </c>
      <c r="S318" s="185" t="s">
        <v>65</v>
      </c>
      <c r="T318" s="31"/>
      <c r="U318" s="32"/>
    </row>
    <row r="319" spans="1:22" ht="20.149999999999999" customHeight="1" outlineLevel="1" thickBot="1" x14ac:dyDescent="0.25">
      <c r="A319" s="165" t="s">
        <v>18</v>
      </c>
      <c r="B319" s="151" t="s">
        <v>87</v>
      </c>
      <c r="C319" s="16"/>
      <c r="D319" s="17"/>
      <c r="E319" s="16"/>
      <c r="F319" s="174" t="s">
        <v>88</v>
      </c>
      <c r="G319" s="146">
        <v>0.8600000000000001</v>
      </c>
      <c r="H319" s="147">
        <v>0.87000000000000011</v>
      </c>
      <c r="I319" s="147">
        <v>0.8600000000000001</v>
      </c>
      <c r="J319" s="147">
        <v>0.85000000000000009</v>
      </c>
      <c r="K319" s="148">
        <v>0.8600000000000001</v>
      </c>
      <c r="L319" s="149">
        <v>0.8600000000000001</v>
      </c>
      <c r="M319" s="146">
        <v>0.8600000000000001</v>
      </c>
      <c r="N319" s="147">
        <v>0.8600000000000001</v>
      </c>
      <c r="O319" s="147">
        <v>0.85000000000000009</v>
      </c>
      <c r="P319" s="147">
        <v>0.85000000000000009</v>
      </c>
      <c r="Q319" s="147">
        <v>0.85000000000000009</v>
      </c>
      <c r="R319" s="149">
        <v>0.87000000000000011</v>
      </c>
      <c r="S319" s="186" t="s">
        <v>65</v>
      </c>
      <c r="T319" s="33"/>
      <c r="U319" s="34"/>
    </row>
    <row r="320" spans="1:22" ht="20.149999999999999" customHeight="1" outlineLevel="1" x14ac:dyDescent="0.2">
      <c r="A320" s="165" t="s">
        <v>19</v>
      </c>
      <c r="B320" s="151" t="s">
        <v>60</v>
      </c>
      <c r="C320" s="151" t="s">
        <v>61</v>
      </c>
      <c r="D320" s="35"/>
      <c r="E320" s="17"/>
      <c r="F320" s="175" t="s">
        <v>50</v>
      </c>
      <c r="G320" s="59">
        <f>G314*$T320*G319</f>
        <v>0</v>
      </c>
      <c r="H320" s="60">
        <f t="shared" ref="H320:R320" si="56">H314*$T320*H319</f>
        <v>0</v>
      </c>
      <c r="I320" s="60">
        <f t="shared" si="56"/>
        <v>0</v>
      </c>
      <c r="J320" s="60">
        <f t="shared" si="56"/>
        <v>0</v>
      </c>
      <c r="K320" s="61">
        <f t="shared" si="56"/>
        <v>0</v>
      </c>
      <c r="L320" s="85">
        <f t="shared" si="56"/>
        <v>0</v>
      </c>
      <c r="M320" s="59">
        <f t="shared" si="56"/>
        <v>0</v>
      </c>
      <c r="N320" s="60">
        <f t="shared" si="56"/>
        <v>0</v>
      </c>
      <c r="O320" s="60">
        <f t="shared" si="56"/>
        <v>0</v>
      </c>
      <c r="P320" s="60">
        <f t="shared" si="56"/>
        <v>0</v>
      </c>
      <c r="Q320" s="60">
        <f t="shared" si="56"/>
        <v>0</v>
      </c>
      <c r="R320" s="61">
        <f t="shared" si="56"/>
        <v>0</v>
      </c>
      <c r="S320" s="187" t="s">
        <v>45</v>
      </c>
      <c r="T320" s="36">
        <v>0</v>
      </c>
      <c r="U320" s="166" t="s">
        <v>97</v>
      </c>
      <c r="V320" s="37"/>
    </row>
    <row r="321" spans="1:21" ht="20.149999999999999" customHeight="1" outlineLevel="1" x14ac:dyDescent="0.2">
      <c r="A321" s="108" t="s">
        <v>20</v>
      </c>
      <c r="B321" s="152" t="s">
        <v>26</v>
      </c>
      <c r="C321" s="153" t="s">
        <v>61</v>
      </c>
      <c r="D321" s="154" t="s">
        <v>41</v>
      </c>
      <c r="E321" s="155" t="s">
        <v>39</v>
      </c>
      <c r="F321" s="176" t="s">
        <v>47</v>
      </c>
      <c r="G321" s="62">
        <f>G315*$T321</f>
        <v>0</v>
      </c>
      <c r="H321" s="63">
        <f t="shared" ref="H321:R321" si="57">H315*$T321</f>
        <v>0</v>
      </c>
      <c r="I321" s="63">
        <f t="shared" si="57"/>
        <v>0</v>
      </c>
      <c r="J321" s="63">
        <f t="shared" si="57"/>
        <v>0</v>
      </c>
      <c r="K321" s="64">
        <f t="shared" si="57"/>
        <v>0</v>
      </c>
      <c r="L321" s="86">
        <f t="shared" si="57"/>
        <v>0</v>
      </c>
      <c r="M321" s="80">
        <f t="shared" si="57"/>
        <v>0</v>
      </c>
      <c r="N321" s="63">
        <f t="shared" si="57"/>
        <v>0</v>
      </c>
      <c r="O321" s="63">
        <f t="shared" si="57"/>
        <v>0</v>
      </c>
      <c r="P321" s="63">
        <f t="shared" si="57"/>
        <v>0</v>
      </c>
      <c r="Q321" s="63">
        <f t="shared" si="57"/>
        <v>0</v>
      </c>
      <c r="R321" s="64">
        <f t="shared" si="57"/>
        <v>0</v>
      </c>
      <c r="S321" s="188" t="s">
        <v>51</v>
      </c>
      <c r="T321" s="38">
        <v>0</v>
      </c>
      <c r="U321" s="167" t="s">
        <v>95</v>
      </c>
    </row>
    <row r="322" spans="1:21" ht="20.149999999999999" customHeight="1" outlineLevel="1" x14ac:dyDescent="0.2">
      <c r="A322" s="156"/>
      <c r="B322" s="157"/>
      <c r="C322" s="158"/>
      <c r="D322" s="159" t="s">
        <v>42</v>
      </c>
      <c r="E322" s="160" t="s">
        <v>0</v>
      </c>
      <c r="F322" s="177" t="s">
        <v>48</v>
      </c>
      <c r="G322" s="65">
        <f t="shared" ref="G322:R324" si="58">G316*$T322</f>
        <v>0</v>
      </c>
      <c r="H322" s="66">
        <f t="shared" si="58"/>
        <v>0</v>
      </c>
      <c r="I322" s="66">
        <f t="shared" si="58"/>
        <v>0</v>
      </c>
      <c r="J322" s="66">
        <f t="shared" si="58"/>
        <v>0</v>
      </c>
      <c r="K322" s="67">
        <f t="shared" si="58"/>
        <v>0</v>
      </c>
      <c r="L322" s="87">
        <f t="shared" si="58"/>
        <v>0</v>
      </c>
      <c r="M322" s="81">
        <f t="shared" si="58"/>
        <v>0</v>
      </c>
      <c r="N322" s="66">
        <f t="shared" si="58"/>
        <v>0</v>
      </c>
      <c r="O322" s="66">
        <f t="shared" si="58"/>
        <v>0</v>
      </c>
      <c r="P322" s="66">
        <f t="shared" si="58"/>
        <v>0</v>
      </c>
      <c r="Q322" s="66">
        <f t="shared" si="58"/>
        <v>0</v>
      </c>
      <c r="R322" s="67">
        <f t="shared" si="58"/>
        <v>0</v>
      </c>
      <c r="S322" s="189" t="s">
        <v>52</v>
      </c>
      <c r="T322" s="39">
        <v>0</v>
      </c>
      <c r="U322" s="168" t="s">
        <v>95</v>
      </c>
    </row>
    <row r="323" spans="1:21" ht="20.149999999999999" customHeight="1" outlineLevel="1" x14ac:dyDescent="0.2">
      <c r="A323" s="156"/>
      <c r="B323" s="157"/>
      <c r="C323" s="158"/>
      <c r="D323" s="159" t="s">
        <v>43</v>
      </c>
      <c r="E323" s="160" t="s">
        <v>15</v>
      </c>
      <c r="F323" s="177" t="s">
        <v>49</v>
      </c>
      <c r="G323" s="65">
        <f t="shared" si="58"/>
        <v>0</v>
      </c>
      <c r="H323" s="66">
        <f t="shared" si="58"/>
        <v>0</v>
      </c>
      <c r="I323" s="66">
        <f t="shared" si="58"/>
        <v>0</v>
      </c>
      <c r="J323" s="66">
        <f t="shared" si="58"/>
        <v>0</v>
      </c>
      <c r="K323" s="67">
        <f t="shared" si="58"/>
        <v>0</v>
      </c>
      <c r="L323" s="87">
        <f t="shared" si="58"/>
        <v>0</v>
      </c>
      <c r="M323" s="81">
        <f t="shared" si="58"/>
        <v>0</v>
      </c>
      <c r="N323" s="66">
        <f t="shared" si="58"/>
        <v>0</v>
      </c>
      <c r="O323" s="66">
        <f t="shared" si="58"/>
        <v>0</v>
      </c>
      <c r="P323" s="66">
        <f t="shared" si="58"/>
        <v>0</v>
      </c>
      <c r="Q323" s="66">
        <f t="shared" si="58"/>
        <v>0</v>
      </c>
      <c r="R323" s="67">
        <f t="shared" si="58"/>
        <v>0</v>
      </c>
      <c r="S323" s="189" t="s">
        <v>53</v>
      </c>
      <c r="T323" s="39">
        <v>0</v>
      </c>
      <c r="U323" s="168" t="s">
        <v>95</v>
      </c>
    </row>
    <row r="324" spans="1:21" ht="20.149999999999999" customHeight="1" outlineLevel="1" thickBot="1" x14ac:dyDescent="0.25">
      <c r="A324" s="112"/>
      <c r="B324" s="161"/>
      <c r="C324" s="162"/>
      <c r="D324" s="163" t="s">
        <v>44</v>
      </c>
      <c r="E324" s="164" t="s">
        <v>1</v>
      </c>
      <c r="F324" s="178" t="s">
        <v>46</v>
      </c>
      <c r="G324" s="68">
        <f t="shared" si="58"/>
        <v>0</v>
      </c>
      <c r="H324" s="69">
        <f t="shared" si="58"/>
        <v>0</v>
      </c>
      <c r="I324" s="69">
        <f t="shared" si="58"/>
        <v>0</v>
      </c>
      <c r="J324" s="69">
        <f t="shared" si="58"/>
        <v>0</v>
      </c>
      <c r="K324" s="70">
        <f t="shared" si="58"/>
        <v>0</v>
      </c>
      <c r="L324" s="88">
        <f t="shared" si="58"/>
        <v>0</v>
      </c>
      <c r="M324" s="82">
        <f t="shared" si="58"/>
        <v>0</v>
      </c>
      <c r="N324" s="69">
        <f t="shared" si="58"/>
        <v>0</v>
      </c>
      <c r="O324" s="69">
        <f t="shared" si="58"/>
        <v>0</v>
      </c>
      <c r="P324" s="69">
        <f t="shared" si="58"/>
        <v>0</v>
      </c>
      <c r="Q324" s="69">
        <f t="shared" si="58"/>
        <v>0</v>
      </c>
      <c r="R324" s="70">
        <f t="shared" si="58"/>
        <v>0</v>
      </c>
      <c r="S324" s="190" t="s">
        <v>54</v>
      </c>
      <c r="T324" s="40">
        <v>0</v>
      </c>
      <c r="U324" s="169" t="s">
        <v>95</v>
      </c>
    </row>
    <row r="325" spans="1:21" ht="20.149999999999999" customHeight="1" outlineLevel="1" x14ac:dyDescent="0.2">
      <c r="A325" s="108" t="s">
        <v>21</v>
      </c>
      <c r="B325" s="152" t="s">
        <v>62</v>
      </c>
      <c r="C325" s="153" t="s">
        <v>61</v>
      </c>
      <c r="D325" s="172" t="s">
        <v>32</v>
      </c>
      <c r="E325" s="194" t="s">
        <v>40</v>
      </c>
      <c r="F325" s="179" t="s">
        <v>68</v>
      </c>
      <c r="G325" s="71">
        <f>ROUNDDOWN(G314*T325,2)</f>
        <v>0</v>
      </c>
      <c r="H325" s="72">
        <f>ROUNDDOWN(H314*T325,2)</f>
        <v>0</v>
      </c>
      <c r="I325" s="72">
        <f>ROUNDDOWN(I314*T325,2)</f>
        <v>0</v>
      </c>
      <c r="J325" s="72">
        <f>ROUNDDOWN(J314*T325,2)</f>
        <v>0</v>
      </c>
      <c r="K325" s="73">
        <f>ROUNDDOWN(K314*T325,2)</f>
        <v>0</v>
      </c>
      <c r="L325" s="89">
        <f>ROUNDDOWN(L314*T325,2)</f>
        <v>0</v>
      </c>
      <c r="M325" s="83">
        <f>ROUNDDOWN(M314*T325,2)</f>
        <v>0</v>
      </c>
      <c r="N325" s="72">
        <f>ROUNDDOWN(N314*T325,2)</f>
        <v>0</v>
      </c>
      <c r="O325" s="72">
        <f>ROUNDDOWN(O314*T325,2)</f>
        <v>0</v>
      </c>
      <c r="P325" s="72">
        <f>ROUNDDOWN(P314*T325,2)</f>
        <v>0</v>
      </c>
      <c r="Q325" s="72">
        <f>ROUNDDOWN(Q314*T325,2)</f>
        <v>0</v>
      </c>
      <c r="R325" s="73">
        <f>ROUNDDOWN(R314*T325,2)</f>
        <v>0</v>
      </c>
      <c r="S325" s="191" t="s">
        <v>55</v>
      </c>
      <c r="T325" s="41">
        <v>0</v>
      </c>
      <c r="U325" s="170" t="s">
        <v>86</v>
      </c>
    </row>
    <row r="326" spans="1:21" ht="20.149999999999999" customHeight="1" outlineLevel="1" thickBot="1" x14ac:dyDescent="0.25">
      <c r="A326" s="112"/>
      <c r="B326" s="161"/>
      <c r="C326" s="162"/>
      <c r="D326" s="173" t="s">
        <v>33</v>
      </c>
      <c r="E326" s="195" t="s">
        <v>57</v>
      </c>
      <c r="F326" s="180" t="s">
        <v>67</v>
      </c>
      <c r="G326" s="74">
        <f>ROUNDDOWN(SUM(G321:G324)*T326%,2)</f>
        <v>0</v>
      </c>
      <c r="H326" s="75">
        <f>ROUNDDOWN(SUM(H321:H324)*T326%,2)</f>
        <v>0</v>
      </c>
      <c r="I326" s="75">
        <f>ROUNDDOWN(SUM(I321:I324)*T326%,2)</f>
        <v>0</v>
      </c>
      <c r="J326" s="75">
        <f>ROUNDDOWN(SUM(J321:J324)*T326%,2)</f>
        <v>0</v>
      </c>
      <c r="K326" s="76">
        <f>ROUNDDOWN(SUM(K321:K324)*T326%,2)</f>
        <v>0</v>
      </c>
      <c r="L326" s="90">
        <f>ROUNDDOWN(SUM(L321:L324)*T326%,2)</f>
        <v>0</v>
      </c>
      <c r="M326" s="84">
        <f>ROUNDDOWN(SUM(M321:M324)*T326%,2)</f>
        <v>0</v>
      </c>
      <c r="N326" s="75">
        <f>ROUNDDOWN(SUM(N321:N324)*T326%,2)</f>
        <v>0</v>
      </c>
      <c r="O326" s="75">
        <f>ROUNDDOWN(SUM(O321:O324)*T326%,2)</f>
        <v>0</v>
      </c>
      <c r="P326" s="75">
        <f>ROUNDDOWN(SUM(P321:P324)*T326%,2)</f>
        <v>0</v>
      </c>
      <c r="Q326" s="75">
        <f>ROUNDDOWN(SUM(Q321:Q324)*T326%,2)</f>
        <v>0</v>
      </c>
      <c r="R326" s="76">
        <f>ROUNDDOWN(SUM(R321:R324)*T326%,2)</f>
        <v>0</v>
      </c>
      <c r="S326" s="192" t="s">
        <v>56</v>
      </c>
      <c r="T326" s="42">
        <v>0</v>
      </c>
      <c r="U326" s="171" t="s">
        <v>96</v>
      </c>
    </row>
    <row r="327" spans="1:21" ht="20.149999999999999" customHeight="1" x14ac:dyDescent="0.2">
      <c r="A327" s="108" t="s">
        <v>22</v>
      </c>
      <c r="B327" s="109" t="s">
        <v>25</v>
      </c>
      <c r="C327" s="109" t="s">
        <v>61</v>
      </c>
      <c r="D327" s="21"/>
      <c r="E327" s="196" t="s">
        <v>71</v>
      </c>
      <c r="F327" s="181" t="s">
        <v>89</v>
      </c>
      <c r="G327" s="77">
        <f>ROUNDDOWN(G320+SUM(G321:G324)-SUM(G325:G326),0)</f>
        <v>0</v>
      </c>
      <c r="H327" s="78">
        <f t="shared" ref="H327:R327" si="59">ROUNDDOWN(H320+SUM(H321:H324)-SUM(H325:H326),0)</f>
        <v>0</v>
      </c>
      <c r="I327" s="78">
        <f t="shared" si="59"/>
        <v>0</v>
      </c>
      <c r="J327" s="78">
        <f t="shared" si="59"/>
        <v>0</v>
      </c>
      <c r="K327" s="79">
        <f t="shared" si="59"/>
        <v>0</v>
      </c>
      <c r="L327" s="91">
        <f t="shared" si="59"/>
        <v>0</v>
      </c>
      <c r="M327" s="77">
        <f t="shared" si="59"/>
        <v>0</v>
      </c>
      <c r="N327" s="78">
        <f t="shared" si="59"/>
        <v>0</v>
      </c>
      <c r="O327" s="78">
        <f t="shared" si="59"/>
        <v>0</v>
      </c>
      <c r="P327" s="78">
        <f t="shared" si="59"/>
        <v>0</v>
      </c>
      <c r="Q327" s="78">
        <f t="shared" si="59"/>
        <v>0</v>
      </c>
      <c r="R327" s="91">
        <f t="shared" si="59"/>
        <v>0</v>
      </c>
      <c r="S327" s="193" t="s">
        <v>66</v>
      </c>
      <c r="T327" s="43"/>
      <c r="U327" s="44"/>
    </row>
    <row r="328" spans="1:21" ht="20.149999999999999" customHeight="1" x14ac:dyDescent="0.2">
      <c r="A328" s="112"/>
      <c r="B328" s="113"/>
      <c r="C328" s="113"/>
      <c r="D328" s="28"/>
      <c r="E328" s="197" t="s">
        <v>99</v>
      </c>
      <c r="F328" s="29"/>
      <c r="G328" s="45"/>
      <c r="H328" s="46"/>
      <c r="I328" s="46"/>
      <c r="J328" s="46"/>
      <c r="K328" s="198" t="s">
        <v>153</v>
      </c>
      <c r="L328" s="92">
        <f>SUM(G327:L327)</f>
        <v>0</v>
      </c>
      <c r="M328" s="45"/>
      <c r="N328" s="46"/>
      <c r="O328" s="46"/>
      <c r="P328" s="46"/>
      <c r="Q328" s="198" t="s">
        <v>154</v>
      </c>
      <c r="R328" s="92">
        <f>SUM(M327:R327)</f>
        <v>0</v>
      </c>
      <c r="S328" s="30"/>
      <c r="T328" s="31"/>
      <c r="U328" s="32"/>
    </row>
    <row r="329" spans="1:21" ht="20.149999999999999" customHeight="1" x14ac:dyDescent="0.2">
      <c r="A329" s="165" t="s">
        <v>27</v>
      </c>
      <c r="B329" s="151" t="s">
        <v>63</v>
      </c>
      <c r="C329" s="151" t="s">
        <v>61</v>
      </c>
      <c r="D329" s="16"/>
      <c r="E329" s="16"/>
      <c r="F329" s="199" t="s">
        <v>100</v>
      </c>
      <c r="G329" s="47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93">
        <f>SUM(L328,R328)</f>
        <v>0</v>
      </c>
      <c r="S329" s="49"/>
      <c r="T329" s="19"/>
      <c r="U329" s="20"/>
    </row>
    <row r="330" spans="1:21" ht="10" customHeight="1" x14ac:dyDescent="0.2">
      <c r="D330" s="7"/>
      <c r="E330" s="7"/>
      <c r="F330" s="50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2"/>
      <c r="S330" s="53"/>
      <c r="T330" s="54"/>
      <c r="U330" s="54"/>
    </row>
    <row r="331" spans="1:21" ht="20.149999999999999" customHeight="1" x14ac:dyDescent="0.2">
      <c r="A331" s="104">
        <v>16</v>
      </c>
      <c r="B331" s="105" t="s">
        <v>117</v>
      </c>
      <c r="C331" s="15"/>
    </row>
    <row r="332" spans="1:21" ht="20.149999999999999" customHeight="1" x14ac:dyDescent="0.2">
      <c r="A332" s="7"/>
      <c r="B332" s="103" t="s">
        <v>139</v>
      </c>
      <c r="N332" s="101" t="s">
        <v>35</v>
      </c>
      <c r="O332" s="106">
        <v>32</v>
      </c>
      <c r="P332" s="103" t="s">
        <v>34</v>
      </c>
      <c r="Q332" s="101" t="s">
        <v>36</v>
      </c>
      <c r="R332" s="107">
        <v>100</v>
      </c>
      <c r="S332" s="103" t="s">
        <v>69</v>
      </c>
    </row>
    <row r="333" spans="1:21" ht="20.149999999999999" customHeight="1" x14ac:dyDescent="0.2">
      <c r="A333" s="108" t="s">
        <v>23</v>
      </c>
      <c r="B333" s="109"/>
      <c r="C333" s="109"/>
      <c r="D333" s="109"/>
      <c r="E333" s="110"/>
      <c r="F333" s="111" t="s">
        <v>64</v>
      </c>
      <c r="G333" s="122" t="s">
        <v>98</v>
      </c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4"/>
      <c r="S333" s="116" t="s">
        <v>70</v>
      </c>
      <c r="T333" s="117"/>
      <c r="U333" s="118"/>
    </row>
    <row r="334" spans="1:21" ht="20.149999999999999" customHeight="1" x14ac:dyDescent="0.2">
      <c r="A334" s="112"/>
      <c r="B334" s="113"/>
      <c r="C334" s="113"/>
      <c r="D334" s="113"/>
      <c r="E334" s="114"/>
      <c r="F334" s="115"/>
      <c r="G334" s="125" t="s">
        <v>11</v>
      </c>
      <c r="H334" s="126" t="s">
        <v>12</v>
      </c>
      <c r="I334" s="126" t="s">
        <v>3</v>
      </c>
      <c r="J334" s="126" t="s">
        <v>4</v>
      </c>
      <c r="K334" s="127" t="s">
        <v>5</v>
      </c>
      <c r="L334" s="128" t="s">
        <v>6</v>
      </c>
      <c r="M334" s="125" t="s">
        <v>7</v>
      </c>
      <c r="N334" s="126" t="s">
        <v>8</v>
      </c>
      <c r="O334" s="126" t="s">
        <v>9</v>
      </c>
      <c r="P334" s="126" t="s">
        <v>13</v>
      </c>
      <c r="Q334" s="126" t="s">
        <v>14</v>
      </c>
      <c r="R334" s="128" t="s">
        <v>10</v>
      </c>
      <c r="S334" s="119"/>
      <c r="T334" s="120"/>
      <c r="U334" s="121"/>
    </row>
    <row r="335" spans="1:21" ht="20.149999999999999" customHeight="1" outlineLevel="1" x14ac:dyDescent="0.2">
      <c r="A335" s="150" t="s">
        <v>16</v>
      </c>
      <c r="B335" s="151" t="s">
        <v>24</v>
      </c>
      <c r="C335" s="151" t="s">
        <v>58</v>
      </c>
      <c r="D335" s="17"/>
      <c r="E335" s="17"/>
      <c r="F335" s="18"/>
      <c r="G335" s="129">
        <v>32</v>
      </c>
      <c r="H335" s="130">
        <v>32</v>
      </c>
      <c r="I335" s="130">
        <v>32</v>
      </c>
      <c r="J335" s="130">
        <v>32</v>
      </c>
      <c r="K335" s="131">
        <v>32</v>
      </c>
      <c r="L335" s="132">
        <v>32</v>
      </c>
      <c r="M335" s="133">
        <v>32</v>
      </c>
      <c r="N335" s="130">
        <v>32</v>
      </c>
      <c r="O335" s="130">
        <v>32</v>
      </c>
      <c r="P335" s="130">
        <v>32</v>
      </c>
      <c r="Q335" s="130">
        <v>32</v>
      </c>
      <c r="R335" s="132">
        <v>32</v>
      </c>
      <c r="S335" s="182" t="s">
        <v>65</v>
      </c>
      <c r="T335" s="19"/>
      <c r="U335" s="20"/>
    </row>
    <row r="336" spans="1:21" ht="20.149999999999999" customHeight="1" outlineLevel="1" x14ac:dyDescent="0.2">
      <c r="A336" s="200" t="s">
        <v>17</v>
      </c>
      <c r="B336" s="201" t="s">
        <v>2</v>
      </c>
      <c r="C336" s="153" t="s">
        <v>59</v>
      </c>
      <c r="D336" s="154" t="s">
        <v>28</v>
      </c>
      <c r="E336" s="155" t="s">
        <v>39</v>
      </c>
      <c r="F336" s="22"/>
      <c r="G336" s="134">
        <v>0</v>
      </c>
      <c r="H336" s="135">
        <v>0</v>
      </c>
      <c r="I336" s="135">
        <v>0</v>
      </c>
      <c r="J336" s="135">
        <v>0</v>
      </c>
      <c r="K336" s="136">
        <v>0</v>
      </c>
      <c r="L336" s="137">
        <v>0</v>
      </c>
      <c r="M336" s="134">
        <v>0</v>
      </c>
      <c r="N336" s="135">
        <v>0</v>
      </c>
      <c r="O336" s="135">
        <v>0</v>
      </c>
      <c r="P336" s="135">
        <v>0</v>
      </c>
      <c r="Q336" s="135">
        <v>0</v>
      </c>
      <c r="R336" s="137">
        <v>0</v>
      </c>
      <c r="S336" s="183" t="s">
        <v>65</v>
      </c>
      <c r="T336" s="23"/>
      <c r="U336" s="24"/>
    </row>
    <row r="337" spans="1:22" ht="20.149999999999999" customHeight="1" outlineLevel="1" x14ac:dyDescent="0.2">
      <c r="A337" s="202"/>
      <c r="B337" s="203"/>
      <c r="C337" s="158"/>
      <c r="D337" s="159" t="s">
        <v>29</v>
      </c>
      <c r="E337" s="160" t="s">
        <v>0</v>
      </c>
      <c r="F337" s="25"/>
      <c r="G337" s="138">
        <v>0</v>
      </c>
      <c r="H337" s="139">
        <v>0</v>
      </c>
      <c r="I337" s="139">
        <v>0</v>
      </c>
      <c r="J337" s="139">
        <v>9200</v>
      </c>
      <c r="K337" s="140">
        <v>8500</v>
      </c>
      <c r="L337" s="141">
        <v>9200</v>
      </c>
      <c r="M337" s="138">
        <v>0</v>
      </c>
      <c r="N337" s="139">
        <v>0</v>
      </c>
      <c r="O337" s="139">
        <v>0</v>
      </c>
      <c r="P337" s="139">
        <v>0</v>
      </c>
      <c r="Q337" s="139">
        <v>0</v>
      </c>
      <c r="R337" s="141">
        <v>0</v>
      </c>
      <c r="S337" s="184" t="s">
        <v>65</v>
      </c>
      <c r="T337" s="26"/>
      <c r="U337" s="27"/>
    </row>
    <row r="338" spans="1:22" ht="20.149999999999999" customHeight="1" outlineLevel="1" x14ac:dyDescent="0.2">
      <c r="A338" s="202"/>
      <c r="B338" s="203"/>
      <c r="C338" s="158"/>
      <c r="D338" s="159" t="s">
        <v>30</v>
      </c>
      <c r="E338" s="160" t="s">
        <v>15</v>
      </c>
      <c r="F338" s="25"/>
      <c r="G338" s="138">
        <v>9700</v>
      </c>
      <c r="H338" s="139">
        <v>9100</v>
      </c>
      <c r="I338" s="139">
        <v>8700</v>
      </c>
      <c r="J338" s="139">
        <v>0</v>
      </c>
      <c r="K338" s="140">
        <v>0</v>
      </c>
      <c r="L338" s="141">
        <v>0</v>
      </c>
      <c r="M338" s="138">
        <v>9300</v>
      </c>
      <c r="N338" s="139">
        <v>8600</v>
      </c>
      <c r="O338" s="139">
        <v>8700</v>
      </c>
      <c r="P338" s="139">
        <v>8800</v>
      </c>
      <c r="Q338" s="139">
        <v>8000</v>
      </c>
      <c r="R338" s="141">
        <v>10500</v>
      </c>
      <c r="S338" s="184" t="s">
        <v>65</v>
      </c>
      <c r="T338" s="26"/>
      <c r="U338" s="27"/>
    </row>
    <row r="339" spans="1:22" ht="20.149999999999999" customHeight="1" outlineLevel="1" x14ac:dyDescent="0.2">
      <c r="A339" s="204"/>
      <c r="B339" s="205"/>
      <c r="C339" s="162"/>
      <c r="D339" s="163" t="s">
        <v>31</v>
      </c>
      <c r="E339" s="164" t="s">
        <v>1</v>
      </c>
      <c r="F339" s="29"/>
      <c r="G339" s="142">
        <v>0</v>
      </c>
      <c r="H339" s="143">
        <v>0</v>
      </c>
      <c r="I339" s="143">
        <v>0</v>
      </c>
      <c r="J339" s="143">
        <v>0</v>
      </c>
      <c r="K339" s="144">
        <v>0</v>
      </c>
      <c r="L339" s="145">
        <v>0</v>
      </c>
      <c r="M339" s="142">
        <v>0</v>
      </c>
      <c r="N339" s="143">
        <v>0</v>
      </c>
      <c r="O339" s="143">
        <v>0</v>
      </c>
      <c r="P339" s="143">
        <v>0</v>
      </c>
      <c r="Q339" s="143">
        <v>0</v>
      </c>
      <c r="R339" s="145">
        <v>0</v>
      </c>
      <c r="S339" s="185" t="s">
        <v>65</v>
      </c>
      <c r="T339" s="31"/>
      <c r="U339" s="32"/>
    </row>
    <row r="340" spans="1:22" ht="20.149999999999999" customHeight="1" outlineLevel="1" thickBot="1" x14ac:dyDescent="0.25">
      <c r="A340" s="165" t="s">
        <v>18</v>
      </c>
      <c r="B340" s="151" t="s">
        <v>87</v>
      </c>
      <c r="C340" s="16"/>
      <c r="D340" s="17"/>
      <c r="E340" s="16"/>
      <c r="F340" s="174" t="s">
        <v>88</v>
      </c>
      <c r="G340" s="146">
        <v>0.88000000000000012</v>
      </c>
      <c r="H340" s="147">
        <v>0.88000000000000012</v>
      </c>
      <c r="I340" s="147">
        <v>0.88000000000000012</v>
      </c>
      <c r="J340" s="147">
        <v>0.88000000000000012</v>
      </c>
      <c r="K340" s="148">
        <v>0.88000000000000012</v>
      </c>
      <c r="L340" s="149">
        <v>0.89000000000000012</v>
      </c>
      <c r="M340" s="146">
        <v>0.88000000000000012</v>
      </c>
      <c r="N340" s="147">
        <v>0.88000000000000012</v>
      </c>
      <c r="O340" s="147">
        <v>0.87000000000000011</v>
      </c>
      <c r="P340" s="147">
        <v>0.87000000000000011</v>
      </c>
      <c r="Q340" s="147">
        <v>0.87000000000000011</v>
      </c>
      <c r="R340" s="149">
        <v>0.88000000000000012</v>
      </c>
      <c r="S340" s="186" t="s">
        <v>65</v>
      </c>
      <c r="T340" s="33"/>
      <c r="U340" s="34"/>
    </row>
    <row r="341" spans="1:22" ht="20.149999999999999" customHeight="1" outlineLevel="1" x14ac:dyDescent="0.2">
      <c r="A341" s="165" t="s">
        <v>19</v>
      </c>
      <c r="B341" s="151" t="s">
        <v>60</v>
      </c>
      <c r="C341" s="151" t="s">
        <v>61</v>
      </c>
      <c r="D341" s="35"/>
      <c r="E341" s="17"/>
      <c r="F341" s="175" t="s">
        <v>50</v>
      </c>
      <c r="G341" s="59">
        <f>G335*$T341*G340</f>
        <v>0</v>
      </c>
      <c r="H341" s="60">
        <f t="shared" ref="H341:R341" si="60">H335*$T341*H340</f>
        <v>0</v>
      </c>
      <c r="I341" s="60">
        <f t="shared" si="60"/>
        <v>0</v>
      </c>
      <c r="J341" s="60">
        <f t="shared" si="60"/>
        <v>0</v>
      </c>
      <c r="K341" s="61">
        <f t="shared" si="60"/>
        <v>0</v>
      </c>
      <c r="L341" s="85">
        <f t="shared" si="60"/>
        <v>0</v>
      </c>
      <c r="M341" s="59">
        <f t="shared" si="60"/>
        <v>0</v>
      </c>
      <c r="N341" s="60">
        <f t="shared" si="60"/>
        <v>0</v>
      </c>
      <c r="O341" s="60">
        <f t="shared" si="60"/>
        <v>0</v>
      </c>
      <c r="P341" s="60">
        <f t="shared" si="60"/>
        <v>0</v>
      </c>
      <c r="Q341" s="60">
        <f t="shared" si="60"/>
        <v>0</v>
      </c>
      <c r="R341" s="61">
        <f t="shared" si="60"/>
        <v>0</v>
      </c>
      <c r="S341" s="187" t="s">
        <v>45</v>
      </c>
      <c r="T341" s="36">
        <v>0</v>
      </c>
      <c r="U341" s="166" t="s">
        <v>97</v>
      </c>
      <c r="V341" s="37"/>
    </row>
    <row r="342" spans="1:22" ht="20.149999999999999" customHeight="1" outlineLevel="1" x14ac:dyDescent="0.2">
      <c r="A342" s="108" t="s">
        <v>20</v>
      </c>
      <c r="B342" s="152" t="s">
        <v>26</v>
      </c>
      <c r="C342" s="153" t="s">
        <v>61</v>
      </c>
      <c r="D342" s="154" t="s">
        <v>41</v>
      </c>
      <c r="E342" s="155" t="s">
        <v>39</v>
      </c>
      <c r="F342" s="176" t="s">
        <v>47</v>
      </c>
      <c r="G342" s="62">
        <f>G336*$T342</f>
        <v>0</v>
      </c>
      <c r="H342" s="63">
        <f t="shared" ref="H342:R342" si="61">H336*$T342</f>
        <v>0</v>
      </c>
      <c r="I342" s="63">
        <f t="shared" si="61"/>
        <v>0</v>
      </c>
      <c r="J342" s="63">
        <f t="shared" si="61"/>
        <v>0</v>
      </c>
      <c r="K342" s="64">
        <f t="shared" si="61"/>
        <v>0</v>
      </c>
      <c r="L342" s="86">
        <f t="shared" si="61"/>
        <v>0</v>
      </c>
      <c r="M342" s="80">
        <f t="shared" si="61"/>
        <v>0</v>
      </c>
      <c r="N342" s="63">
        <f t="shared" si="61"/>
        <v>0</v>
      </c>
      <c r="O342" s="63">
        <f t="shared" si="61"/>
        <v>0</v>
      </c>
      <c r="P342" s="63">
        <f t="shared" si="61"/>
        <v>0</v>
      </c>
      <c r="Q342" s="63">
        <f t="shared" si="61"/>
        <v>0</v>
      </c>
      <c r="R342" s="64">
        <f t="shared" si="61"/>
        <v>0</v>
      </c>
      <c r="S342" s="188" t="s">
        <v>51</v>
      </c>
      <c r="T342" s="38">
        <v>0</v>
      </c>
      <c r="U342" s="167" t="s">
        <v>95</v>
      </c>
    </row>
    <row r="343" spans="1:22" ht="20.149999999999999" customHeight="1" outlineLevel="1" x14ac:dyDescent="0.2">
      <c r="A343" s="156"/>
      <c r="B343" s="157"/>
      <c r="C343" s="158"/>
      <c r="D343" s="159" t="s">
        <v>42</v>
      </c>
      <c r="E343" s="160" t="s">
        <v>0</v>
      </c>
      <c r="F343" s="177" t="s">
        <v>48</v>
      </c>
      <c r="G343" s="65">
        <f t="shared" ref="G343:R345" si="62">G337*$T343</f>
        <v>0</v>
      </c>
      <c r="H343" s="66">
        <f t="shared" si="62"/>
        <v>0</v>
      </c>
      <c r="I343" s="66">
        <f t="shared" si="62"/>
        <v>0</v>
      </c>
      <c r="J343" s="66">
        <f t="shared" si="62"/>
        <v>0</v>
      </c>
      <c r="K343" s="67">
        <f t="shared" si="62"/>
        <v>0</v>
      </c>
      <c r="L343" s="87">
        <f t="shared" si="62"/>
        <v>0</v>
      </c>
      <c r="M343" s="81">
        <f t="shared" si="62"/>
        <v>0</v>
      </c>
      <c r="N343" s="66">
        <f t="shared" si="62"/>
        <v>0</v>
      </c>
      <c r="O343" s="66">
        <f t="shared" si="62"/>
        <v>0</v>
      </c>
      <c r="P343" s="66">
        <f t="shared" si="62"/>
        <v>0</v>
      </c>
      <c r="Q343" s="66">
        <f t="shared" si="62"/>
        <v>0</v>
      </c>
      <c r="R343" s="67">
        <f t="shared" si="62"/>
        <v>0</v>
      </c>
      <c r="S343" s="189" t="s">
        <v>52</v>
      </c>
      <c r="T343" s="39">
        <v>0</v>
      </c>
      <c r="U343" s="168" t="s">
        <v>95</v>
      </c>
    </row>
    <row r="344" spans="1:22" ht="20.149999999999999" customHeight="1" outlineLevel="1" x14ac:dyDescent="0.2">
      <c r="A344" s="156"/>
      <c r="B344" s="157"/>
      <c r="C344" s="158"/>
      <c r="D344" s="159" t="s">
        <v>43</v>
      </c>
      <c r="E344" s="160" t="s">
        <v>15</v>
      </c>
      <c r="F344" s="177" t="s">
        <v>49</v>
      </c>
      <c r="G344" s="65">
        <f t="shared" si="62"/>
        <v>0</v>
      </c>
      <c r="H344" s="66">
        <f t="shared" si="62"/>
        <v>0</v>
      </c>
      <c r="I344" s="66">
        <f t="shared" si="62"/>
        <v>0</v>
      </c>
      <c r="J344" s="66">
        <f t="shared" si="62"/>
        <v>0</v>
      </c>
      <c r="K344" s="67">
        <f t="shared" si="62"/>
        <v>0</v>
      </c>
      <c r="L344" s="87">
        <f t="shared" si="62"/>
        <v>0</v>
      </c>
      <c r="M344" s="81">
        <f t="shared" si="62"/>
        <v>0</v>
      </c>
      <c r="N344" s="66">
        <f t="shared" si="62"/>
        <v>0</v>
      </c>
      <c r="O344" s="66">
        <f t="shared" si="62"/>
        <v>0</v>
      </c>
      <c r="P344" s="66">
        <f t="shared" si="62"/>
        <v>0</v>
      </c>
      <c r="Q344" s="66">
        <f t="shared" si="62"/>
        <v>0</v>
      </c>
      <c r="R344" s="67">
        <f t="shared" si="62"/>
        <v>0</v>
      </c>
      <c r="S344" s="189" t="s">
        <v>53</v>
      </c>
      <c r="T344" s="39">
        <v>0</v>
      </c>
      <c r="U344" s="168" t="s">
        <v>95</v>
      </c>
    </row>
    <row r="345" spans="1:22" ht="20.149999999999999" customHeight="1" outlineLevel="1" thickBot="1" x14ac:dyDescent="0.25">
      <c r="A345" s="112"/>
      <c r="B345" s="161"/>
      <c r="C345" s="162"/>
      <c r="D345" s="163" t="s">
        <v>44</v>
      </c>
      <c r="E345" s="164" t="s">
        <v>1</v>
      </c>
      <c r="F345" s="178" t="s">
        <v>46</v>
      </c>
      <c r="G345" s="68">
        <f t="shared" si="62"/>
        <v>0</v>
      </c>
      <c r="H345" s="69">
        <f t="shared" si="62"/>
        <v>0</v>
      </c>
      <c r="I345" s="69">
        <f t="shared" si="62"/>
        <v>0</v>
      </c>
      <c r="J345" s="69">
        <f t="shared" si="62"/>
        <v>0</v>
      </c>
      <c r="K345" s="70">
        <f t="shared" si="62"/>
        <v>0</v>
      </c>
      <c r="L345" s="88">
        <f t="shared" si="62"/>
        <v>0</v>
      </c>
      <c r="M345" s="82">
        <f t="shared" si="62"/>
        <v>0</v>
      </c>
      <c r="N345" s="69">
        <f t="shared" si="62"/>
        <v>0</v>
      </c>
      <c r="O345" s="69">
        <f t="shared" si="62"/>
        <v>0</v>
      </c>
      <c r="P345" s="69">
        <f t="shared" si="62"/>
        <v>0</v>
      </c>
      <c r="Q345" s="69">
        <f t="shared" si="62"/>
        <v>0</v>
      </c>
      <c r="R345" s="70">
        <f t="shared" si="62"/>
        <v>0</v>
      </c>
      <c r="S345" s="190" t="s">
        <v>54</v>
      </c>
      <c r="T345" s="40">
        <v>0</v>
      </c>
      <c r="U345" s="169" t="s">
        <v>95</v>
      </c>
    </row>
    <row r="346" spans="1:22" ht="20.149999999999999" customHeight="1" outlineLevel="1" x14ac:dyDescent="0.2">
      <c r="A346" s="108" t="s">
        <v>21</v>
      </c>
      <c r="B346" s="152" t="s">
        <v>62</v>
      </c>
      <c r="C346" s="153" t="s">
        <v>61</v>
      </c>
      <c r="D346" s="172" t="s">
        <v>32</v>
      </c>
      <c r="E346" s="194" t="s">
        <v>40</v>
      </c>
      <c r="F346" s="179" t="s">
        <v>68</v>
      </c>
      <c r="G346" s="71">
        <f>ROUNDDOWN(G335*T346,2)</f>
        <v>0</v>
      </c>
      <c r="H346" s="72">
        <f>ROUNDDOWN(H335*T346,2)</f>
        <v>0</v>
      </c>
      <c r="I346" s="72">
        <f>ROUNDDOWN(I335*T346,2)</f>
        <v>0</v>
      </c>
      <c r="J346" s="72">
        <f>ROUNDDOWN(J335*T346,2)</f>
        <v>0</v>
      </c>
      <c r="K346" s="73">
        <f>ROUNDDOWN(K335*T346,2)</f>
        <v>0</v>
      </c>
      <c r="L346" s="89">
        <f>ROUNDDOWN(L335*T346,2)</f>
        <v>0</v>
      </c>
      <c r="M346" s="83">
        <f>ROUNDDOWN(M335*T346,2)</f>
        <v>0</v>
      </c>
      <c r="N346" s="72">
        <f>ROUNDDOWN(N335*T346,2)</f>
        <v>0</v>
      </c>
      <c r="O346" s="72">
        <f>ROUNDDOWN(O335*T346,2)</f>
        <v>0</v>
      </c>
      <c r="P346" s="72">
        <f>ROUNDDOWN(P335*T346,2)</f>
        <v>0</v>
      </c>
      <c r="Q346" s="72">
        <f>ROUNDDOWN(Q335*T346,2)</f>
        <v>0</v>
      </c>
      <c r="R346" s="73">
        <f>ROUNDDOWN(R335*T346,2)</f>
        <v>0</v>
      </c>
      <c r="S346" s="191" t="s">
        <v>55</v>
      </c>
      <c r="T346" s="41">
        <v>0</v>
      </c>
      <c r="U346" s="170" t="s">
        <v>86</v>
      </c>
    </row>
    <row r="347" spans="1:22" ht="20.149999999999999" customHeight="1" outlineLevel="1" thickBot="1" x14ac:dyDescent="0.25">
      <c r="A347" s="112"/>
      <c r="B347" s="161"/>
      <c r="C347" s="162"/>
      <c r="D347" s="173" t="s">
        <v>33</v>
      </c>
      <c r="E347" s="195" t="s">
        <v>57</v>
      </c>
      <c r="F347" s="180" t="s">
        <v>67</v>
      </c>
      <c r="G347" s="74">
        <f>ROUNDDOWN(SUM(G342:G345)*T347%,2)</f>
        <v>0</v>
      </c>
      <c r="H347" s="75">
        <f>ROUNDDOWN(SUM(H342:H345)*T347%,2)</f>
        <v>0</v>
      </c>
      <c r="I347" s="75">
        <f>ROUNDDOWN(SUM(I342:I345)*T347%,2)</f>
        <v>0</v>
      </c>
      <c r="J347" s="75">
        <f>ROUNDDOWN(SUM(J342:J345)*T347%,2)</f>
        <v>0</v>
      </c>
      <c r="K347" s="76">
        <f>ROUNDDOWN(SUM(K342:K345)*T347%,2)</f>
        <v>0</v>
      </c>
      <c r="L347" s="90">
        <f>ROUNDDOWN(SUM(L342:L345)*T347%,2)</f>
        <v>0</v>
      </c>
      <c r="M347" s="84">
        <f>ROUNDDOWN(SUM(M342:M345)*T347%,2)</f>
        <v>0</v>
      </c>
      <c r="N347" s="75">
        <f>ROUNDDOWN(SUM(N342:N345)*T347%,2)</f>
        <v>0</v>
      </c>
      <c r="O347" s="75">
        <f>ROUNDDOWN(SUM(O342:O345)*T347%,2)</f>
        <v>0</v>
      </c>
      <c r="P347" s="75">
        <f>ROUNDDOWN(SUM(P342:P345)*T347%,2)</f>
        <v>0</v>
      </c>
      <c r="Q347" s="75">
        <f>ROUNDDOWN(SUM(Q342:Q345)*T347%,2)</f>
        <v>0</v>
      </c>
      <c r="R347" s="76">
        <f>ROUNDDOWN(SUM(R342:R345)*T347%,2)</f>
        <v>0</v>
      </c>
      <c r="S347" s="192" t="s">
        <v>56</v>
      </c>
      <c r="T347" s="42">
        <v>0</v>
      </c>
      <c r="U347" s="171" t="s">
        <v>96</v>
      </c>
    </row>
    <row r="348" spans="1:22" ht="20.149999999999999" customHeight="1" x14ac:dyDescent="0.2">
      <c r="A348" s="108" t="s">
        <v>22</v>
      </c>
      <c r="B348" s="109" t="s">
        <v>25</v>
      </c>
      <c r="C348" s="109" t="s">
        <v>61</v>
      </c>
      <c r="D348" s="21"/>
      <c r="E348" s="196" t="s">
        <v>71</v>
      </c>
      <c r="F348" s="181" t="s">
        <v>89</v>
      </c>
      <c r="G348" s="77">
        <f>ROUNDDOWN(G341+SUM(G342:G345)-SUM(G346:G347),0)</f>
        <v>0</v>
      </c>
      <c r="H348" s="78">
        <f t="shared" ref="H348:R348" si="63">ROUNDDOWN(H341+SUM(H342:H345)-SUM(H346:H347),0)</f>
        <v>0</v>
      </c>
      <c r="I348" s="78">
        <f t="shared" si="63"/>
        <v>0</v>
      </c>
      <c r="J348" s="78">
        <f t="shared" si="63"/>
        <v>0</v>
      </c>
      <c r="K348" s="79">
        <f t="shared" si="63"/>
        <v>0</v>
      </c>
      <c r="L348" s="91">
        <f t="shared" si="63"/>
        <v>0</v>
      </c>
      <c r="M348" s="77">
        <f t="shared" si="63"/>
        <v>0</v>
      </c>
      <c r="N348" s="78">
        <f t="shared" si="63"/>
        <v>0</v>
      </c>
      <c r="O348" s="78">
        <f t="shared" si="63"/>
        <v>0</v>
      </c>
      <c r="P348" s="78">
        <f t="shared" si="63"/>
        <v>0</v>
      </c>
      <c r="Q348" s="78">
        <f t="shared" si="63"/>
        <v>0</v>
      </c>
      <c r="R348" s="91">
        <f t="shared" si="63"/>
        <v>0</v>
      </c>
      <c r="S348" s="193" t="s">
        <v>66</v>
      </c>
      <c r="T348" s="43"/>
      <c r="U348" s="44"/>
    </row>
    <row r="349" spans="1:22" ht="20.149999999999999" customHeight="1" x14ac:dyDescent="0.2">
      <c r="A349" s="112"/>
      <c r="B349" s="113"/>
      <c r="C349" s="113"/>
      <c r="D349" s="28"/>
      <c r="E349" s="197" t="s">
        <v>99</v>
      </c>
      <c r="F349" s="29"/>
      <c r="G349" s="45"/>
      <c r="H349" s="46"/>
      <c r="I349" s="46"/>
      <c r="J349" s="46"/>
      <c r="K349" s="198" t="s">
        <v>153</v>
      </c>
      <c r="L349" s="92">
        <f>SUM(G348:L348)</f>
        <v>0</v>
      </c>
      <c r="M349" s="45"/>
      <c r="N349" s="46"/>
      <c r="O349" s="46"/>
      <c r="P349" s="46"/>
      <c r="Q349" s="198" t="s">
        <v>154</v>
      </c>
      <c r="R349" s="92">
        <f>SUM(M348:R348)</f>
        <v>0</v>
      </c>
      <c r="S349" s="30"/>
      <c r="T349" s="31"/>
      <c r="U349" s="32"/>
    </row>
    <row r="350" spans="1:22" ht="20.149999999999999" customHeight="1" x14ac:dyDescent="0.2">
      <c r="A350" s="165" t="s">
        <v>27</v>
      </c>
      <c r="B350" s="151" t="s">
        <v>63</v>
      </c>
      <c r="C350" s="151" t="s">
        <v>61</v>
      </c>
      <c r="D350" s="16"/>
      <c r="E350" s="16"/>
      <c r="F350" s="199" t="s">
        <v>100</v>
      </c>
      <c r="G350" s="47"/>
      <c r="H350" s="48"/>
      <c r="I350" s="48"/>
      <c r="J350" s="48"/>
      <c r="K350" s="48"/>
      <c r="L350" s="48"/>
      <c r="M350" s="48"/>
      <c r="N350" s="48"/>
      <c r="O350" s="48"/>
      <c r="P350" s="48"/>
      <c r="Q350" s="48"/>
      <c r="R350" s="93">
        <f>SUM(L349,R349)</f>
        <v>0</v>
      </c>
      <c r="S350" s="49"/>
      <c r="T350" s="19"/>
      <c r="U350" s="20"/>
    </row>
    <row r="351" spans="1:22" ht="10" customHeight="1" x14ac:dyDescent="0.2">
      <c r="A351" s="14"/>
      <c r="B351" s="14"/>
      <c r="C351" s="14"/>
      <c r="D351" s="14"/>
      <c r="E351" s="14"/>
      <c r="F351" s="14"/>
      <c r="G351" s="9"/>
      <c r="L351" s="9"/>
    </row>
    <row r="352" spans="1:22" ht="20.149999999999999" customHeight="1" x14ac:dyDescent="0.2">
      <c r="A352" s="104">
        <v>17</v>
      </c>
      <c r="B352" s="105" t="s">
        <v>118</v>
      </c>
      <c r="C352" s="15"/>
    </row>
    <row r="353" spans="1:22" ht="20.149999999999999" customHeight="1" x14ac:dyDescent="0.2">
      <c r="A353" s="7"/>
      <c r="B353" s="103" t="s">
        <v>140</v>
      </c>
      <c r="N353" s="101" t="s">
        <v>35</v>
      </c>
      <c r="O353" s="106">
        <v>59</v>
      </c>
      <c r="P353" s="103" t="s">
        <v>34</v>
      </c>
      <c r="Q353" s="101" t="s">
        <v>36</v>
      </c>
      <c r="R353" s="107">
        <v>150</v>
      </c>
      <c r="S353" s="103" t="s">
        <v>69</v>
      </c>
    </row>
    <row r="354" spans="1:22" ht="20.149999999999999" customHeight="1" x14ac:dyDescent="0.2">
      <c r="A354" s="108" t="s">
        <v>23</v>
      </c>
      <c r="B354" s="109"/>
      <c r="C354" s="109"/>
      <c r="D354" s="109"/>
      <c r="E354" s="110"/>
      <c r="F354" s="111" t="s">
        <v>64</v>
      </c>
      <c r="G354" s="122" t="s">
        <v>98</v>
      </c>
      <c r="H354" s="123"/>
      <c r="I354" s="123"/>
      <c r="J354" s="123"/>
      <c r="K354" s="123"/>
      <c r="L354" s="123"/>
      <c r="M354" s="123"/>
      <c r="N354" s="123"/>
      <c r="O354" s="123"/>
      <c r="P354" s="123"/>
      <c r="Q354" s="123"/>
      <c r="R354" s="124"/>
      <c r="S354" s="116" t="s">
        <v>70</v>
      </c>
      <c r="T354" s="117"/>
      <c r="U354" s="118"/>
    </row>
    <row r="355" spans="1:22" ht="20.149999999999999" customHeight="1" x14ac:dyDescent="0.2">
      <c r="A355" s="112"/>
      <c r="B355" s="113"/>
      <c r="C355" s="113"/>
      <c r="D355" s="113"/>
      <c r="E355" s="114"/>
      <c r="F355" s="115"/>
      <c r="G355" s="125" t="s">
        <v>11</v>
      </c>
      <c r="H355" s="126" t="s">
        <v>12</v>
      </c>
      <c r="I355" s="126" t="s">
        <v>3</v>
      </c>
      <c r="J355" s="126" t="s">
        <v>4</v>
      </c>
      <c r="K355" s="127" t="s">
        <v>5</v>
      </c>
      <c r="L355" s="128" t="s">
        <v>6</v>
      </c>
      <c r="M355" s="125" t="s">
        <v>7</v>
      </c>
      <c r="N355" s="126" t="s">
        <v>8</v>
      </c>
      <c r="O355" s="126" t="s">
        <v>9</v>
      </c>
      <c r="P355" s="126" t="s">
        <v>13</v>
      </c>
      <c r="Q355" s="126" t="s">
        <v>14</v>
      </c>
      <c r="R355" s="128" t="s">
        <v>10</v>
      </c>
      <c r="S355" s="119"/>
      <c r="T355" s="120"/>
      <c r="U355" s="121"/>
    </row>
    <row r="356" spans="1:22" ht="20.149999999999999" customHeight="1" outlineLevel="1" x14ac:dyDescent="0.2">
      <c r="A356" s="150" t="s">
        <v>16</v>
      </c>
      <c r="B356" s="151" t="s">
        <v>24</v>
      </c>
      <c r="C356" s="151" t="s">
        <v>58</v>
      </c>
      <c r="D356" s="17"/>
      <c r="E356" s="17"/>
      <c r="F356" s="18"/>
      <c r="G356" s="129">
        <v>59</v>
      </c>
      <c r="H356" s="130">
        <v>59</v>
      </c>
      <c r="I356" s="130">
        <v>59</v>
      </c>
      <c r="J356" s="130">
        <v>59</v>
      </c>
      <c r="K356" s="131">
        <v>59</v>
      </c>
      <c r="L356" s="132">
        <v>59</v>
      </c>
      <c r="M356" s="133">
        <v>59</v>
      </c>
      <c r="N356" s="130">
        <v>59</v>
      </c>
      <c r="O356" s="130">
        <v>59</v>
      </c>
      <c r="P356" s="130">
        <v>59</v>
      </c>
      <c r="Q356" s="130">
        <v>59</v>
      </c>
      <c r="R356" s="132">
        <v>59</v>
      </c>
      <c r="S356" s="182" t="s">
        <v>65</v>
      </c>
      <c r="T356" s="19"/>
      <c r="U356" s="20"/>
    </row>
    <row r="357" spans="1:22" ht="20.149999999999999" customHeight="1" outlineLevel="1" x14ac:dyDescent="0.2">
      <c r="A357" s="200" t="s">
        <v>17</v>
      </c>
      <c r="B357" s="201" t="s">
        <v>2</v>
      </c>
      <c r="C357" s="153" t="s">
        <v>59</v>
      </c>
      <c r="D357" s="154" t="s">
        <v>28</v>
      </c>
      <c r="E357" s="155" t="s">
        <v>39</v>
      </c>
      <c r="F357" s="22"/>
      <c r="G357" s="134">
        <v>0</v>
      </c>
      <c r="H357" s="135">
        <v>0</v>
      </c>
      <c r="I357" s="135">
        <v>0</v>
      </c>
      <c r="J357" s="135">
        <v>0</v>
      </c>
      <c r="K357" s="136">
        <v>0</v>
      </c>
      <c r="L357" s="137">
        <v>0</v>
      </c>
      <c r="M357" s="134">
        <v>0</v>
      </c>
      <c r="N357" s="135">
        <v>0</v>
      </c>
      <c r="O357" s="135">
        <v>0</v>
      </c>
      <c r="P357" s="135">
        <v>0</v>
      </c>
      <c r="Q357" s="135">
        <v>0</v>
      </c>
      <c r="R357" s="137">
        <v>0</v>
      </c>
      <c r="S357" s="183" t="s">
        <v>65</v>
      </c>
      <c r="T357" s="23"/>
      <c r="U357" s="24"/>
    </row>
    <row r="358" spans="1:22" ht="20.149999999999999" customHeight="1" outlineLevel="1" x14ac:dyDescent="0.2">
      <c r="A358" s="202"/>
      <c r="B358" s="203"/>
      <c r="C358" s="158"/>
      <c r="D358" s="159" t="s">
        <v>29</v>
      </c>
      <c r="E358" s="160" t="s">
        <v>0</v>
      </c>
      <c r="F358" s="25"/>
      <c r="G358" s="138">
        <v>0</v>
      </c>
      <c r="H358" s="139">
        <v>0</v>
      </c>
      <c r="I358" s="139">
        <v>0</v>
      </c>
      <c r="J358" s="139">
        <v>7000</v>
      </c>
      <c r="K358" s="140">
        <v>6500</v>
      </c>
      <c r="L358" s="141">
        <v>7000</v>
      </c>
      <c r="M358" s="138">
        <v>0</v>
      </c>
      <c r="N358" s="139">
        <v>0</v>
      </c>
      <c r="O358" s="139">
        <v>0</v>
      </c>
      <c r="P358" s="139">
        <v>0</v>
      </c>
      <c r="Q358" s="139">
        <v>0</v>
      </c>
      <c r="R358" s="141">
        <v>0</v>
      </c>
      <c r="S358" s="184" t="s">
        <v>65</v>
      </c>
      <c r="T358" s="26"/>
      <c r="U358" s="27"/>
    </row>
    <row r="359" spans="1:22" ht="20.149999999999999" customHeight="1" outlineLevel="1" x14ac:dyDescent="0.2">
      <c r="A359" s="202"/>
      <c r="B359" s="203"/>
      <c r="C359" s="158"/>
      <c r="D359" s="159" t="s">
        <v>30</v>
      </c>
      <c r="E359" s="160" t="s">
        <v>15</v>
      </c>
      <c r="F359" s="25"/>
      <c r="G359" s="138">
        <v>7400</v>
      </c>
      <c r="H359" s="139">
        <v>6900</v>
      </c>
      <c r="I359" s="139">
        <v>6500</v>
      </c>
      <c r="J359" s="139">
        <v>0</v>
      </c>
      <c r="K359" s="140">
        <v>0</v>
      </c>
      <c r="L359" s="141">
        <v>0</v>
      </c>
      <c r="M359" s="138">
        <v>6600</v>
      </c>
      <c r="N359" s="139">
        <v>6400</v>
      </c>
      <c r="O359" s="139">
        <v>6900</v>
      </c>
      <c r="P359" s="139">
        <v>7000</v>
      </c>
      <c r="Q359" s="139">
        <v>6500</v>
      </c>
      <c r="R359" s="141">
        <v>8200</v>
      </c>
      <c r="S359" s="184" t="s">
        <v>65</v>
      </c>
      <c r="T359" s="26"/>
      <c r="U359" s="27"/>
    </row>
    <row r="360" spans="1:22" ht="20.149999999999999" customHeight="1" outlineLevel="1" x14ac:dyDescent="0.2">
      <c r="A360" s="204"/>
      <c r="B360" s="205"/>
      <c r="C360" s="162"/>
      <c r="D360" s="163" t="s">
        <v>31</v>
      </c>
      <c r="E360" s="164" t="s">
        <v>1</v>
      </c>
      <c r="F360" s="29"/>
      <c r="G360" s="142">
        <v>0</v>
      </c>
      <c r="H360" s="143">
        <v>0</v>
      </c>
      <c r="I360" s="143">
        <v>0</v>
      </c>
      <c r="J360" s="143">
        <v>0</v>
      </c>
      <c r="K360" s="144">
        <v>0</v>
      </c>
      <c r="L360" s="145">
        <v>0</v>
      </c>
      <c r="M360" s="142">
        <v>0</v>
      </c>
      <c r="N360" s="143">
        <v>0</v>
      </c>
      <c r="O360" s="143">
        <v>0</v>
      </c>
      <c r="P360" s="143">
        <v>0</v>
      </c>
      <c r="Q360" s="143">
        <v>0</v>
      </c>
      <c r="R360" s="145">
        <v>0</v>
      </c>
      <c r="S360" s="185" t="s">
        <v>65</v>
      </c>
      <c r="T360" s="31"/>
      <c r="U360" s="32"/>
    </row>
    <row r="361" spans="1:22" ht="20.149999999999999" customHeight="1" outlineLevel="1" thickBot="1" x14ac:dyDescent="0.25">
      <c r="A361" s="165" t="s">
        <v>18</v>
      </c>
      <c r="B361" s="151" t="s">
        <v>87</v>
      </c>
      <c r="C361" s="16"/>
      <c r="D361" s="17"/>
      <c r="E361" s="16"/>
      <c r="F361" s="174" t="s">
        <v>88</v>
      </c>
      <c r="G361" s="146">
        <v>0.95000000000000007</v>
      </c>
      <c r="H361" s="147">
        <v>0.94000000000000006</v>
      </c>
      <c r="I361" s="147">
        <v>0.94000000000000006</v>
      </c>
      <c r="J361" s="147">
        <v>0.95000000000000007</v>
      </c>
      <c r="K361" s="148">
        <v>0.95000000000000007</v>
      </c>
      <c r="L361" s="149">
        <v>0.95000000000000007</v>
      </c>
      <c r="M361" s="146">
        <v>0.94000000000000006</v>
      </c>
      <c r="N361" s="147">
        <v>0.94000000000000006</v>
      </c>
      <c r="O361" s="147">
        <v>0.93</v>
      </c>
      <c r="P361" s="147">
        <v>0.94000000000000006</v>
      </c>
      <c r="Q361" s="147">
        <v>0.94000000000000006</v>
      </c>
      <c r="R361" s="149">
        <v>0.94000000000000006</v>
      </c>
      <c r="S361" s="186" t="s">
        <v>65</v>
      </c>
      <c r="T361" s="33"/>
      <c r="U361" s="34"/>
    </row>
    <row r="362" spans="1:22" ht="20.149999999999999" customHeight="1" outlineLevel="1" x14ac:dyDescent="0.2">
      <c r="A362" s="165" t="s">
        <v>19</v>
      </c>
      <c r="B362" s="151" t="s">
        <v>60</v>
      </c>
      <c r="C362" s="151" t="s">
        <v>61</v>
      </c>
      <c r="D362" s="35"/>
      <c r="E362" s="17"/>
      <c r="F362" s="175" t="s">
        <v>50</v>
      </c>
      <c r="G362" s="59">
        <f>G356*$T362*G361</f>
        <v>0</v>
      </c>
      <c r="H362" s="60">
        <f t="shared" ref="H362:R362" si="64">H356*$T362*H361</f>
        <v>0</v>
      </c>
      <c r="I362" s="60">
        <f t="shared" si="64"/>
        <v>0</v>
      </c>
      <c r="J362" s="60">
        <f t="shared" si="64"/>
        <v>0</v>
      </c>
      <c r="K362" s="61">
        <f t="shared" si="64"/>
        <v>0</v>
      </c>
      <c r="L362" s="85">
        <f t="shared" si="64"/>
        <v>0</v>
      </c>
      <c r="M362" s="59">
        <f t="shared" si="64"/>
        <v>0</v>
      </c>
      <c r="N362" s="60">
        <f t="shared" si="64"/>
        <v>0</v>
      </c>
      <c r="O362" s="60">
        <f t="shared" si="64"/>
        <v>0</v>
      </c>
      <c r="P362" s="60">
        <f t="shared" si="64"/>
        <v>0</v>
      </c>
      <c r="Q362" s="60">
        <f t="shared" si="64"/>
        <v>0</v>
      </c>
      <c r="R362" s="61">
        <f t="shared" si="64"/>
        <v>0</v>
      </c>
      <c r="S362" s="187" t="s">
        <v>45</v>
      </c>
      <c r="T362" s="36">
        <v>0</v>
      </c>
      <c r="U362" s="166" t="s">
        <v>97</v>
      </c>
      <c r="V362" s="37"/>
    </row>
    <row r="363" spans="1:22" ht="20.149999999999999" customHeight="1" outlineLevel="1" x14ac:dyDescent="0.2">
      <c r="A363" s="108" t="s">
        <v>20</v>
      </c>
      <c r="B363" s="152" t="s">
        <v>26</v>
      </c>
      <c r="C363" s="153" t="s">
        <v>61</v>
      </c>
      <c r="D363" s="154" t="s">
        <v>41</v>
      </c>
      <c r="E363" s="155" t="s">
        <v>39</v>
      </c>
      <c r="F363" s="176" t="s">
        <v>47</v>
      </c>
      <c r="G363" s="62">
        <f>G357*$T363</f>
        <v>0</v>
      </c>
      <c r="H363" s="63">
        <f t="shared" ref="H363:R363" si="65">H357*$T363</f>
        <v>0</v>
      </c>
      <c r="I363" s="63">
        <f t="shared" si="65"/>
        <v>0</v>
      </c>
      <c r="J363" s="63">
        <f t="shared" si="65"/>
        <v>0</v>
      </c>
      <c r="K363" s="64">
        <f t="shared" si="65"/>
        <v>0</v>
      </c>
      <c r="L363" s="86">
        <f t="shared" si="65"/>
        <v>0</v>
      </c>
      <c r="M363" s="80">
        <f t="shared" si="65"/>
        <v>0</v>
      </c>
      <c r="N363" s="63">
        <f t="shared" si="65"/>
        <v>0</v>
      </c>
      <c r="O363" s="63">
        <f t="shared" si="65"/>
        <v>0</v>
      </c>
      <c r="P363" s="63">
        <f t="shared" si="65"/>
        <v>0</v>
      </c>
      <c r="Q363" s="63">
        <f t="shared" si="65"/>
        <v>0</v>
      </c>
      <c r="R363" s="64">
        <f t="shared" si="65"/>
        <v>0</v>
      </c>
      <c r="S363" s="188" t="s">
        <v>51</v>
      </c>
      <c r="T363" s="38">
        <v>0</v>
      </c>
      <c r="U363" s="167" t="s">
        <v>95</v>
      </c>
    </row>
    <row r="364" spans="1:22" ht="20.149999999999999" customHeight="1" outlineLevel="1" x14ac:dyDescent="0.2">
      <c r="A364" s="156"/>
      <c r="B364" s="157"/>
      <c r="C364" s="158"/>
      <c r="D364" s="159" t="s">
        <v>42</v>
      </c>
      <c r="E364" s="160" t="s">
        <v>0</v>
      </c>
      <c r="F364" s="177" t="s">
        <v>48</v>
      </c>
      <c r="G364" s="65">
        <f t="shared" ref="G364:R366" si="66">G358*$T364</f>
        <v>0</v>
      </c>
      <c r="H364" s="66">
        <f t="shared" si="66"/>
        <v>0</v>
      </c>
      <c r="I364" s="66">
        <f t="shared" si="66"/>
        <v>0</v>
      </c>
      <c r="J364" s="66">
        <f t="shared" si="66"/>
        <v>0</v>
      </c>
      <c r="K364" s="67">
        <f t="shared" si="66"/>
        <v>0</v>
      </c>
      <c r="L364" s="87">
        <f t="shared" si="66"/>
        <v>0</v>
      </c>
      <c r="M364" s="81">
        <f t="shared" si="66"/>
        <v>0</v>
      </c>
      <c r="N364" s="66">
        <f t="shared" si="66"/>
        <v>0</v>
      </c>
      <c r="O364" s="66">
        <f t="shared" si="66"/>
        <v>0</v>
      </c>
      <c r="P364" s="66">
        <f t="shared" si="66"/>
        <v>0</v>
      </c>
      <c r="Q364" s="66">
        <f t="shared" si="66"/>
        <v>0</v>
      </c>
      <c r="R364" s="67">
        <f t="shared" si="66"/>
        <v>0</v>
      </c>
      <c r="S364" s="189" t="s">
        <v>52</v>
      </c>
      <c r="T364" s="39">
        <v>0</v>
      </c>
      <c r="U364" s="168" t="s">
        <v>95</v>
      </c>
    </row>
    <row r="365" spans="1:22" ht="20.149999999999999" customHeight="1" outlineLevel="1" x14ac:dyDescent="0.2">
      <c r="A365" s="156"/>
      <c r="B365" s="157"/>
      <c r="C365" s="158"/>
      <c r="D365" s="159" t="s">
        <v>43</v>
      </c>
      <c r="E365" s="160" t="s">
        <v>15</v>
      </c>
      <c r="F365" s="177" t="s">
        <v>49</v>
      </c>
      <c r="G365" s="65">
        <f t="shared" si="66"/>
        <v>0</v>
      </c>
      <c r="H365" s="66">
        <f t="shared" si="66"/>
        <v>0</v>
      </c>
      <c r="I365" s="66">
        <f t="shared" si="66"/>
        <v>0</v>
      </c>
      <c r="J365" s="66">
        <f t="shared" si="66"/>
        <v>0</v>
      </c>
      <c r="K365" s="67">
        <f t="shared" si="66"/>
        <v>0</v>
      </c>
      <c r="L365" s="87">
        <f t="shared" si="66"/>
        <v>0</v>
      </c>
      <c r="M365" s="81">
        <f t="shared" si="66"/>
        <v>0</v>
      </c>
      <c r="N365" s="66">
        <f t="shared" si="66"/>
        <v>0</v>
      </c>
      <c r="O365" s="66">
        <f t="shared" si="66"/>
        <v>0</v>
      </c>
      <c r="P365" s="66">
        <f t="shared" si="66"/>
        <v>0</v>
      </c>
      <c r="Q365" s="66">
        <f t="shared" si="66"/>
        <v>0</v>
      </c>
      <c r="R365" s="67">
        <f t="shared" si="66"/>
        <v>0</v>
      </c>
      <c r="S365" s="189" t="s">
        <v>53</v>
      </c>
      <c r="T365" s="39">
        <v>0</v>
      </c>
      <c r="U365" s="168" t="s">
        <v>95</v>
      </c>
    </row>
    <row r="366" spans="1:22" ht="20.149999999999999" customHeight="1" outlineLevel="1" thickBot="1" x14ac:dyDescent="0.25">
      <c r="A366" s="112"/>
      <c r="B366" s="161"/>
      <c r="C366" s="162"/>
      <c r="D366" s="163" t="s">
        <v>44</v>
      </c>
      <c r="E366" s="164" t="s">
        <v>1</v>
      </c>
      <c r="F366" s="178" t="s">
        <v>46</v>
      </c>
      <c r="G366" s="68">
        <f t="shared" si="66"/>
        <v>0</v>
      </c>
      <c r="H366" s="69">
        <f t="shared" si="66"/>
        <v>0</v>
      </c>
      <c r="I366" s="69">
        <f t="shared" si="66"/>
        <v>0</v>
      </c>
      <c r="J366" s="69">
        <f t="shared" si="66"/>
        <v>0</v>
      </c>
      <c r="K366" s="70">
        <f t="shared" si="66"/>
        <v>0</v>
      </c>
      <c r="L366" s="88">
        <f t="shared" si="66"/>
        <v>0</v>
      </c>
      <c r="M366" s="82">
        <f t="shared" si="66"/>
        <v>0</v>
      </c>
      <c r="N366" s="69">
        <f t="shared" si="66"/>
        <v>0</v>
      </c>
      <c r="O366" s="69">
        <f t="shared" si="66"/>
        <v>0</v>
      </c>
      <c r="P366" s="69">
        <f t="shared" si="66"/>
        <v>0</v>
      </c>
      <c r="Q366" s="69">
        <f t="shared" si="66"/>
        <v>0</v>
      </c>
      <c r="R366" s="70">
        <f t="shared" si="66"/>
        <v>0</v>
      </c>
      <c r="S366" s="190" t="s">
        <v>54</v>
      </c>
      <c r="T366" s="40">
        <v>0</v>
      </c>
      <c r="U366" s="169" t="s">
        <v>95</v>
      </c>
    </row>
    <row r="367" spans="1:22" ht="20.149999999999999" customHeight="1" outlineLevel="1" x14ac:dyDescent="0.2">
      <c r="A367" s="108" t="s">
        <v>21</v>
      </c>
      <c r="B367" s="152" t="s">
        <v>62</v>
      </c>
      <c r="C367" s="153" t="s">
        <v>61</v>
      </c>
      <c r="D367" s="172" t="s">
        <v>32</v>
      </c>
      <c r="E367" s="194" t="s">
        <v>40</v>
      </c>
      <c r="F367" s="179" t="s">
        <v>68</v>
      </c>
      <c r="G367" s="71">
        <f>ROUNDDOWN(G356*T367,2)</f>
        <v>0</v>
      </c>
      <c r="H367" s="72">
        <f>ROUNDDOWN(H356*T367,2)</f>
        <v>0</v>
      </c>
      <c r="I367" s="72">
        <f>ROUNDDOWN(I356*T367,2)</f>
        <v>0</v>
      </c>
      <c r="J367" s="72">
        <f>ROUNDDOWN(J356*T367,2)</f>
        <v>0</v>
      </c>
      <c r="K367" s="73">
        <f>ROUNDDOWN(K356*T367,2)</f>
        <v>0</v>
      </c>
      <c r="L367" s="89">
        <f>ROUNDDOWN(L356*T367,2)</f>
        <v>0</v>
      </c>
      <c r="M367" s="83">
        <f>ROUNDDOWN(M356*T367,2)</f>
        <v>0</v>
      </c>
      <c r="N367" s="72">
        <f>ROUNDDOWN(N356*T367,2)</f>
        <v>0</v>
      </c>
      <c r="O367" s="72">
        <f>ROUNDDOWN(O356*T367,2)</f>
        <v>0</v>
      </c>
      <c r="P367" s="72">
        <f>ROUNDDOWN(P356*T367,2)</f>
        <v>0</v>
      </c>
      <c r="Q367" s="72">
        <f>ROUNDDOWN(Q356*T367,2)</f>
        <v>0</v>
      </c>
      <c r="R367" s="73">
        <f>ROUNDDOWN(R356*T367,2)</f>
        <v>0</v>
      </c>
      <c r="S367" s="191" t="s">
        <v>55</v>
      </c>
      <c r="T367" s="41">
        <v>0</v>
      </c>
      <c r="U367" s="170" t="s">
        <v>86</v>
      </c>
    </row>
    <row r="368" spans="1:22" ht="20.149999999999999" customHeight="1" outlineLevel="1" thickBot="1" x14ac:dyDescent="0.25">
      <c r="A368" s="112"/>
      <c r="B368" s="161"/>
      <c r="C368" s="162"/>
      <c r="D368" s="173" t="s">
        <v>33</v>
      </c>
      <c r="E368" s="195" t="s">
        <v>57</v>
      </c>
      <c r="F368" s="180" t="s">
        <v>67</v>
      </c>
      <c r="G368" s="74">
        <f>ROUNDDOWN(SUM(G363:G366)*T368%,2)</f>
        <v>0</v>
      </c>
      <c r="H368" s="75">
        <f>ROUNDDOWN(SUM(H363:H366)*T368%,2)</f>
        <v>0</v>
      </c>
      <c r="I368" s="75">
        <f>ROUNDDOWN(SUM(I363:I366)*T368%,2)</f>
        <v>0</v>
      </c>
      <c r="J368" s="75">
        <f>ROUNDDOWN(SUM(J363:J366)*T368%,2)</f>
        <v>0</v>
      </c>
      <c r="K368" s="76">
        <f>ROUNDDOWN(SUM(K363:K366)*T368%,2)</f>
        <v>0</v>
      </c>
      <c r="L368" s="90">
        <f>ROUNDDOWN(SUM(L363:L366)*T368%,2)</f>
        <v>0</v>
      </c>
      <c r="M368" s="84">
        <f>ROUNDDOWN(SUM(M363:M366)*T368%,2)</f>
        <v>0</v>
      </c>
      <c r="N368" s="75">
        <f>ROUNDDOWN(SUM(N363:N366)*T368%,2)</f>
        <v>0</v>
      </c>
      <c r="O368" s="75">
        <f>ROUNDDOWN(SUM(O363:O366)*T368%,2)</f>
        <v>0</v>
      </c>
      <c r="P368" s="75">
        <f>ROUNDDOWN(SUM(P363:P366)*T368%,2)</f>
        <v>0</v>
      </c>
      <c r="Q368" s="75">
        <f>ROUNDDOWN(SUM(Q363:Q366)*T368%,2)</f>
        <v>0</v>
      </c>
      <c r="R368" s="76">
        <f>ROUNDDOWN(SUM(R363:R366)*T368%,2)</f>
        <v>0</v>
      </c>
      <c r="S368" s="192" t="s">
        <v>56</v>
      </c>
      <c r="T368" s="42">
        <v>0</v>
      </c>
      <c r="U368" s="171" t="s">
        <v>96</v>
      </c>
    </row>
    <row r="369" spans="1:22" ht="20.149999999999999" customHeight="1" x14ac:dyDescent="0.2">
      <c r="A369" s="108" t="s">
        <v>22</v>
      </c>
      <c r="B369" s="109" t="s">
        <v>25</v>
      </c>
      <c r="C369" s="109" t="s">
        <v>61</v>
      </c>
      <c r="D369" s="21"/>
      <c r="E369" s="196" t="s">
        <v>71</v>
      </c>
      <c r="F369" s="181" t="s">
        <v>89</v>
      </c>
      <c r="G369" s="77">
        <f>ROUNDDOWN(G362+SUM(G363:G366)-SUM(G367:G368),0)</f>
        <v>0</v>
      </c>
      <c r="H369" s="78">
        <f t="shared" ref="H369:R369" si="67">ROUNDDOWN(H362+SUM(H363:H366)-SUM(H367:H368),0)</f>
        <v>0</v>
      </c>
      <c r="I369" s="78">
        <f t="shared" si="67"/>
        <v>0</v>
      </c>
      <c r="J369" s="78">
        <f t="shared" si="67"/>
        <v>0</v>
      </c>
      <c r="K369" s="79">
        <f t="shared" si="67"/>
        <v>0</v>
      </c>
      <c r="L369" s="91">
        <f t="shared" si="67"/>
        <v>0</v>
      </c>
      <c r="M369" s="77">
        <f t="shared" si="67"/>
        <v>0</v>
      </c>
      <c r="N369" s="78">
        <f t="shared" si="67"/>
        <v>0</v>
      </c>
      <c r="O369" s="78">
        <f t="shared" si="67"/>
        <v>0</v>
      </c>
      <c r="P369" s="78">
        <f t="shared" si="67"/>
        <v>0</v>
      </c>
      <c r="Q369" s="78">
        <f t="shared" si="67"/>
        <v>0</v>
      </c>
      <c r="R369" s="91">
        <f t="shared" si="67"/>
        <v>0</v>
      </c>
      <c r="S369" s="193" t="s">
        <v>66</v>
      </c>
      <c r="T369" s="43"/>
      <c r="U369" s="44"/>
    </row>
    <row r="370" spans="1:22" ht="20.149999999999999" customHeight="1" x14ac:dyDescent="0.2">
      <c r="A370" s="112"/>
      <c r="B370" s="113"/>
      <c r="C370" s="113"/>
      <c r="D370" s="28"/>
      <c r="E370" s="197" t="s">
        <v>99</v>
      </c>
      <c r="F370" s="29"/>
      <c r="G370" s="45"/>
      <c r="H370" s="46"/>
      <c r="I370" s="46"/>
      <c r="J370" s="46"/>
      <c r="K370" s="198" t="s">
        <v>153</v>
      </c>
      <c r="L370" s="92">
        <f>SUM(G369:L369)</f>
        <v>0</v>
      </c>
      <c r="M370" s="45"/>
      <c r="N370" s="46"/>
      <c r="O370" s="46"/>
      <c r="P370" s="46"/>
      <c r="Q370" s="198" t="s">
        <v>154</v>
      </c>
      <c r="R370" s="92">
        <f>SUM(M369:R369)</f>
        <v>0</v>
      </c>
      <c r="S370" s="30"/>
      <c r="T370" s="31"/>
      <c r="U370" s="32"/>
    </row>
    <row r="371" spans="1:22" ht="20.149999999999999" customHeight="1" x14ac:dyDescent="0.2">
      <c r="A371" s="165" t="s">
        <v>27</v>
      </c>
      <c r="B371" s="151" t="s">
        <v>63</v>
      </c>
      <c r="C371" s="151" t="s">
        <v>61</v>
      </c>
      <c r="D371" s="16"/>
      <c r="E371" s="16"/>
      <c r="F371" s="199" t="s">
        <v>100</v>
      </c>
      <c r="G371" s="47"/>
      <c r="H371" s="48"/>
      <c r="I371" s="48"/>
      <c r="J371" s="48"/>
      <c r="K371" s="48"/>
      <c r="L371" s="48"/>
      <c r="M371" s="48"/>
      <c r="N371" s="48"/>
      <c r="O371" s="48"/>
      <c r="P371" s="48"/>
      <c r="Q371" s="48"/>
      <c r="R371" s="93">
        <f>SUM(L370,R370)</f>
        <v>0</v>
      </c>
      <c r="S371" s="49"/>
      <c r="T371" s="19"/>
      <c r="U371" s="20"/>
    </row>
    <row r="372" spans="1:22" ht="10" customHeight="1" x14ac:dyDescent="0.2">
      <c r="D372" s="7"/>
      <c r="E372" s="7"/>
      <c r="F372" s="50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2"/>
      <c r="S372" s="53"/>
      <c r="T372" s="54"/>
      <c r="U372" s="54"/>
    </row>
    <row r="373" spans="1:22" ht="20.149999999999999" customHeight="1" x14ac:dyDescent="0.2">
      <c r="A373" s="104">
        <v>18</v>
      </c>
      <c r="B373" s="105" t="s">
        <v>119</v>
      </c>
      <c r="C373" s="15"/>
    </row>
    <row r="374" spans="1:22" ht="20.149999999999999" customHeight="1" x14ac:dyDescent="0.2">
      <c r="A374" s="7"/>
      <c r="B374" s="103" t="s">
        <v>141</v>
      </c>
      <c r="N374" s="101" t="s">
        <v>35</v>
      </c>
      <c r="O374" s="106">
        <v>51</v>
      </c>
      <c r="P374" s="103" t="s">
        <v>34</v>
      </c>
      <c r="Q374" s="101" t="s">
        <v>36</v>
      </c>
      <c r="R374" s="107">
        <v>150</v>
      </c>
      <c r="S374" s="103" t="s">
        <v>69</v>
      </c>
    </row>
    <row r="375" spans="1:22" ht="20.149999999999999" customHeight="1" x14ac:dyDescent="0.2">
      <c r="A375" s="108" t="s">
        <v>23</v>
      </c>
      <c r="B375" s="109"/>
      <c r="C375" s="109"/>
      <c r="D375" s="109"/>
      <c r="E375" s="110"/>
      <c r="F375" s="111" t="s">
        <v>64</v>
      </c>
      <c r="G375" s="122" t="s">
        <v>98</v>
      </c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4"/>
      <c r="S375" s="116" t="s">
        <v>70</v>
      </c>
      <c r="T375" s="117"/>
      <c r="U375" s="118"/>
    </row>
    <row r="376" spans="1:22" ht="20.149999999999999" customHeight="1" x14ac:dyDescent="0.2">
      <c r="A376" s="112"/>
      <c r="B376" s="113"/>
      <c r="C376" s="113"/>
      <c r="D376" s="113"/>
      <c r="E376" s="114"/>
      <c r="F376" s="115"/>
      <c r="G376" s="125" t="s">
        <v>11</v>
      </c>
      <c r="H376" s="126" t="s">
        <v>12</v>
      </c>
      <c r="I376" s="126" t="s">
        <v>3</v>
      </c>
      <c r="J376" s="126" t="s">
        <v>4</v>
      </c>
      <c r="K376" s="127" t="s">
        <v>5</v>
      </c>
      <c r="L376" s="128" t="s">
        <v>6</v>
      </c>
      <c r="M376" s="125" t="s">
        <v>7</v>
      </c>
      <c r="N376" s="126" t="s">
        <v>8</v>
      </c>
      <c r="O376" s="126" t="s">
        <v>9</v>
      </c>
      <c r="P376" s="126" t="s">
        <v>13</v>
      </c>
      <c r="Q376" s="126" t="s">
        <v>14</v>
      </c>
      <c r="R376" s="128" t="s">
        <v>10</v>
      </c>
      <c r="S376" s="119"/>
      <c r="T376" s="120"/>
      <c r="U376" s="121"/>
    </row>
    <row r="377" spans="1:22" ht="20.149999999999999" customHeight="1" outlineLevel="1" x14ac:dyDescent="0.2">
      <c r="A377" s="150" t="s">
        <v>16</v>
      </c>
      <c r="B377" s="151" t="s">
        <v>24</v>
      </c>
      <c r="C377" s="151" t="s">
        <v>58</v>
      </c>
      <c r="D377" s="17"/>
      <c r="E377" s="17"/>
      <c r="F377" s="18"/>
      <c r="G377" s="129">
        <v>51</v>
      </c>
      <c r="H377" s="130">
        <v>51</v>
      </c>
      <c r="I377" s="130">
        <v>51</v>
      </c>
      <c r="J377" s="130">
        <v>51</v>
      </c>
      <c r="K377" s="131">
        <v>51</v>
      </c>
      <c r="L377" s="132">
        <v>51</v>
      </c>
      <c r="M377" s="133">
        <v>51</v>
      </c>
      <c r="N377" s="130">
        <v>51</v>
      </c>
      <c r="O377" s="130">
        <v>51</v>
      </c>
      <c r="P377" s="130">
        <v>51</v>
      </c>
      <c r="Q377" s="130">
        <v>51</v>
      </c>
      <c r="R377" s="132">
        <v>51</v>
      </c>
      <c r="S377" s="182" t="s">
        <v>65</v>
      </c>
      <c r="T377" s="19"/>
      <c r="U377" s="20"/>
    </row>
    <row r="378" spans="1:22" ht="20.149999999999999" customHeight="1" outlineLevel="1" x14ac:dyDescent="0.2">
      <c r="A378" s="200" t="s">
        <v>17</v>
      </c>
      <c r="B378" s="201" t="s">
        <v>2</v>
      </c>
      <c r="C378" s="153" t="s">
        <v>59</v>
      </c>
      <c r="D378" s="154" t="s">
        <v>28</v>
      </c>
      <c r="E378" s="155" t="s">
        <v>39</v>
      </c>
      <c r="F378" s="22"/>
      <c r="G378" s="134">
        <v>0</v>
      </c>
      <c r="H378" s="135">
        <v>0</v>
      </c>
      <c r="I378" s="135">
        <v>0</v>
      </c>
      <c r="J378" s="135">
        <v>0</v>
      </c>
      <c r="K378" s="136">
        <v>0</v>
      </c>
      <c r="L378" s="137">
        <v>0</v>
      </c>
      <c r="M378" s="134">
        <v>0</v>
      </c>
      <c r="N378" s="135">
        <v>0</v>
      </c>
      <c r="O378" s="135">
        <v>0</v>
      </c>
      <c r="P378" s="135">
        <v>0</v>
      </c>
      <c r="Q378" s="135">
        <v>0</v>
      </c>
      <c r="R378" s="137">
        <v>0</v>
      </c>
      <c r="S378" s="183" t="s">
        <v>65</v>
      </c>
      <c r="T378" s="23"/>
      <c r="U378" s="24"/>
    </row>
    <row r="379" spans="1:22" ht="20.149999999999999" customHeight="1" outlineLevel="1" x14ac:dyDescent="0.2">
      <c r="A379" s="202"/>
      <c r="B379" s="203"/>
      <c r="C379" s="158"/>
      <c r="D379" s="159" t="s">
        <v>29</v>
      </c>
      <c r="E379" s="160" t="s">
        <v>0</v>
      </c>
      <c r="F379" s="25"/>
      <c r="G379" s="138">
        <v>0</v>
      </c>
      <c r="H379" s="139">
        <v>0</v>
      </c>
      <c r="I379" s="139">
        <v>0</v>
      </c>
      <c r="J379" s="139">
        <v>7300</v>
      </c>
      <c r="K379" s="140">
        <v>7300</v>
      </c>
      <c r="L379" s="141">
        <v>7200</v>
      </c>
      <c r="M379" s="138">
        <v>0</v>
      </c>
      <c r="N379" s="139">
        <v>0</v>
      </c>
      <c r="O379" s="139">
        <v>0</v>
      </c>
      <c r="P379" s="139">
        <v>0</v>
      </c>
      <c r="Q379" s="139">
        <v>0</v>
      </c>
      <c r="R379" s="141">
        <v>0</v>
      </c>
      <c r="S379" s="184" t="s">
        <v>65</v>
      </c>
      <c r="T379" s="26"/>
      <c r="U379" s="27"/>
    </row>
    <row r="380" spans="1:22" ht="20.149999999999999" customHeight="1" outlineLevel="1" x14ac:dyDescent="0.2">
      <c r="A380" s="202"/>
      <c r="B380" s="203"/>
      <c r="C380" s="158"/>
      <c r="D380" s="159" t="s">
        <v>30</v>
      </c>
      <c r="E380" s="160" t="s">
        <v>15</v>
      </c>
      <c r="F380" s="25"/>
      <c r="G380" s="138">
        <v>7000</v>
      </c>
      <c r="H380" s="139">
        <v>6900</v>
      </c>
      <c r="I380" s="139">
        <v>7500</v>
      </c>
      <c r="J380" s="139">
        <v>0</v>
      </c>
      <c r="K380" s="140">
        <v>0</v>
      </c>
      <c r="L380" s="141">
        <v>0</v>
      </c>
      <c r="M380" s="138">
        <v>7200</v>
      </c>
      <c r="N380" s="139">
        <v>6900</v>
      </c>
      <c r="O380" s="139">
        <v>7700</v>
      </c>
      <c r="P380" s="139">
        <v>7300</v>
      </c>
      <c r="Q380" s="139">
        <v>6700</v>
      </c>
      <c r="R380" s="141">
        <v>7100</v>
      </c>
      <c r="S380" s="184" t="s">
        <v>65</v>
      </c>
      <c r="T380" s="26"/>
      <c r="U380" s="27"/>
    </row>
    <row r="381" spans="1:22" ht="20.149999999999999" customHeight="1" outlineLevel="1" x14ac:dyDescent="0.2">
      <c r="A381" s="204"/>
      <c r="B381" s="205"/>
      <c r="C381" s="162"/>
      <c r="D381" s="163" t="s">
        <v>31</v>
      </c>
      <c r="E381" s="164" t="s">
        <v>1</v>
      </c>
      <c r="F381" s="29"/>
      <c r="G381" s="142">
        <v>0</v>
      </c>
      <c r="H381" s="143">
        <v>0</v>
      </c>
      <c r="I381" s="143">
        <v>0</v>
      </c>
      <c r="J381" s="143">
        <v>0</v>
      </c>
      <c r="K381" s="144">
        <v>0</v>
      </c>
      <c r="L381" s="145">
        <v>0</v>
      </c>
      <c r="M381" s="142">
        <v>0</v>
      </c>
      <c r="N381" s="143">
        <v>0</v>
      </c>
      <c r="O381" s="143">
        <v>0</v>
      </c>
      <c r="P381" s="143">
        <v>0</v>
      </c>
      <c r="Q381" s="143">
        <v>0</v>
      </c>
      <c r="R381" s="145">
        <v>0</v>
      </c>
      <c r="S381" s="185" t="s">
        <v>65</v>
      </c>
      <c r="T381" s="31"/>
      <c r="U381" s="32"/>
    </row>
    <row r="382" spans="1:22" ht="20.149999999999999" customHeight="1" outlineLevel="1" thickBot="1" x14ac:dyDescent="0.25">
      <c r="A382" s="165" t="s">
        <v>18</v>
      </c>
      <c r="B382" s="151" t="s">
        <v>87</v>
      </c>
      <c r="C382" s="16"/>
      <c r="D382" s="17"/>
      <c r="E382" s="16"/>
      <c r="F382" s="174" t="s">
        <v>88</v>
      </c>
      <c r="G382" s="146">
        <v>0.87000000000000011</v>
      </c>
      <c r="H382" s="147">
        <v>0.87000000000000011</v>
      </c>
      <c r="I382" s="147">
        <v>0.87000000000000011</v>
      </c>
      <c r="J382" s="147">
        <v>0.87000000000000011</v>
      </c>
      <c r="K382" s="148">
        <v>0.87000000000000011</v>
      </c>
      <c r="L382" s="149">
        <v>0.87000000000000011</v>
      </c>
      <c r="M382" s="146">
        <v>0.87000000000000011</v>
      </c>
      <c r="N382" s="147">
        <v>0.87000000000000011</v>
      </c>
      <c r="O382" s="147">
        <v>0.8600000000000001</v>
      </c>
      <c r="P382" s="147">
        <v>0.87000000000000011</v>
      </c>
      <c r="Q382" s="147">
        <v>0.87000000000000011</v>
      </c>
      <c r="R382" s="149">
        <v>0.87000000000000011</v>
      </c>
      <c r="S382" s="186" t="s">
        <v>65</v>
      </c>
      <c r="T382" s="33"/>
      <c r="U382" s="34"/>
    </row>
    <row r="383" spans="1:22" ht="20.149999999999999" customHeight="1" outlineLevel="1" x14ac:dyDescent="0.2">
      <c r="A383" s="165" t="s">
        <v>19</v>
      </c>
      <c r="B383" s="151" t="s">
        <v>60</v>
      </c>
      <c r="C383" s="151" t="s">
        <v>61</v>
      </c>
      <c r="D383" s="35"/>
      <c r="E383" s="17"/>
      <c r="F383" s="175" t="s">
        <v>50</v>
      </c>
      <c r="G383" s="59">
        <f>G377*$T383*G382</f>
        <v>0</v>
      </c>
      <c r="H383" s="60">
        <f t="shared" ref="H383:R383" si="68">H377*$T383*H382</f>
        <v>0</v>
      </c>
      <c r="I383" s="60">
        <f t="shared" si="68"/>
        <v>0</v>
      </c>
      <c r="J383" s="60">
        <f t="shared" si="68"/>
        <v>0</v>
      </c>
      <c r="K383" s="61">
        <f t="shared" si="68"/>
        <v>0</v>
      </c>
      <c r="L383" s="85">
        <f t="shared" si="68"/>
        <v>0</v>
      </c>
      <c r="M383" s="59">
        <f t="shared" si="68"/>
        <v>0</v>
      </c>
      <c r="N383" s="60">
        <f t="shared" si="68"/>
        <v>0</v>
      </c>
      <c r="O383" s="60">
        <f t="shared" si="68"/>
        <v>0</v>
      </c>
      <c r="P383" s="60">
        <f t="shared" si="68"/>
        <v>0</v>
      </c>
      <c r="Q383" s="60">
        <f t="shared" si="68"/>
        <v>0</v>
      </c>
      <c r="R383" s="61">
        <f t="shared" si="68"/>
        <v>0</v>
      </c>
      <c r="S383" s="187" t="s">
        <v>45</v>
      </c>
      <c r="T383" s="36">
        <v>0</v>
      </c>
      <c r="U383" s="166" t="s">
        <v>97</v>
      </c>
      <c r="V383" s="37"/>
    </row>
    <row r="384" spans="1:22" ht="20.149999999999999" customHeight="1" outlineLevel="1" x14ac:dyDescent="0.2">
      <c r="A384" s="108" t="s">
        <v>20</v>
      </c>
      <c r="B384" s="152" t="s">
        <v>26</v>
      </c>
      <c r="C384" s="153" t="s">
        <v>61</v>
      </c>
      <c r="D384" s="154" t="s">
        <v>41</v>
      </c>
      <c r="E384" s="155" t="s">
        <v>39</v>
      </c>
      <c r="F384" s="176" t="s">
        <v>47</v>
      </c>
      <c r="G384" s="62">
        <f>G378*$T384</f>
        <v>0</v>
      </c>
      <c r="H384" s="63">
        <f t="shared" ref="H384:R384" si="69">H378*$T384</f>
        <v>0</v>
      </c>
      <c r="I384" s="63">
        <f t="shared" si="69"/>
        <v>0</v>
      </c>
      <c r="J384" s="63">
        <f t="shared" si="69"/>
        <v>0</v>
      </c>
      <c r="K384" s="64">
        <f t="shared" si="69"/>
        <v>0</v>
      </c>
      <c r="L384" s="86">
        <f t="shared" si="69"/>
        <v>0</v>
      </c>
      <c r="M384" s="80">
        <f t="shared" si="69"/>
        <v>0</v>
      </c>
      <c r="N384" s="63">
        <f t="shared" si="69"/>
        <v>0</v>
      </c>
      <c r="O384" s="63">
        <f t="shared" si="69"/>
        <v>0</v>
      </c>
      <c r="P384" s="63">
        <f t="shared" si="69"/>
        <v>0</v>
      </c>
      <c r="Q384" s="63">
        <f t="shared" si="69"/>
        <v>0</v>
      </c>
      <c r="R384" s="64">
        <f t="shared" si="69"/>
        <v>0</v>
      </c>
      <c r="S384" s="188" t="s">
        <v>51</v>
      </c>
      <c r="T384" s="38">
        <v>0</v>
      </c>
      <c r="U384" s="167" t="s">
        <v>95</v>
      </c>
    </row>
    <row r="385" spans="1:21" ht="20.149999999999999" customHeight="1" outlineLevel="1" x14ac:dyDescent="0.2">
      <c r="A385" s="156"/>
      <c r="B385" s="157"/>
      <c r="C385" s="158"/>
      <c r="D385" s="159" t="s">
        <v>42</v>
      </c>
      <c r="E385" s="160" t="s">
        <v>0</v>
      </c>
      <c r="F385" s="177" t="s">
        <v>48</v>
      </c>
      <c r="G385" s="65">
        <f t="shared" ref="G385:R387" si="70">G379*$T385</f>
        <v>0</v>
      </c>
      <c r="H385" s="66">
        <f t="shared" si="70"/>
        <v>0</v>
      </c>
      <c r="I385" s="66">
        <f t="shared" si="70"/>
        <v>0</v>
      </c>
      <c r="J385" s="66">
        <f t="shared" si="70"/>
        <v>0</v>
      </c>
      <c r="K385" s="67">
        <f t="shared" si="70"/>
        <v>0</v>
      </c>
      <c r="L385" s="87">
        <f t="shared" si="70"/>
        <v>0</v>
      </c>
      <c r="M385" s="81">
        <f t="shared" si="70"/>
        <v>0</v>
      </c>
      <c r="N385" s="66">
        <f t="shared" si="70"/>
        <v>0</v>
      </c>
      <c r="O385" s="66">
        <f t="shared" si="70"/>
        <v>0</v>
      </c>
      <c r="P385" s="66">
        <f t="shared" si="70"/>
        <v>0</v>
      </c>
      <c r="Q385" s="66">
        <f t="shared" si="70"/>
        <v>0</v>
      </c>
      <c r="R385" s="67">
        <f t="shared" si="70"/>
        <v>0</v>
      </c>
      <c r="S385" s="189" t="s">
        <v>52</v>
      </c>
      <c r="T385" s="39">
        <v>0</v>
      </c>
      <c r="U385" s="168" t="s">
        <v>95</v>
      </c>
    </row>
    <row r="386" spans="1:21" ht="20.149999999999999" customHeight="1" outlineLevel="1" x14ac:dyDescent="0.2">
      <c r="A386" s="156"/>
      <c r="B386" s="157"/>
      <c r="C386" s="158"/>
      <c r="D386" s="159" t="s">
        <v>43</v>
      </c>
      <c r="E386" s="160" t="s">
        <v>15</v>
      </c>
      <c r="F386" s="177" t="s">
        <v>49</v>
      </c>
      <c r="G386" s="65">
        <f t="shared" si="70"/>
        <v>0</v>
      </c>
      <c r="H386" s="66">
        <f t="shared" si="70"/>
        <v>0</v>
      </c>
      <c r="I386" s="66">
        <f t="shared" si="70"/>
        <v>0</v>
      </c>
      <c r="J386" s="66">
        <f t="shared" si="70"/>
        <v>0</v>
      </c>
      <c r="K386" s="67">
        <f t="shared" si="70"/>
        <v>0</v>
      </c>
      <c r="L386" s="87">
        <f t="shared" si="70"/>
        <v>0</v>
      </c>
      <c r="M386" s="81">
        <f t="shared" si="70"/>
        <v>0</v>
      </c>
      <c r="N386" s="66">
        <f t="shared" si="70"/>
        <v>0</v>
      </c>
      <c r="O386" s="66">
        <f t="shared" si="70"/>
        <v>0</v>
      </c>
      <c r="P386" s="66">
        <f t="shared" si="70"/>
        <v>0</v>
      </c>
      <c r="Q386" s="66">
        <f t="shared" si="70"/>
        <v>0</v>
      </c>
      <c r="R386" s="67">
        <f t="shared" si="70"/>
        <v>0</v>
      </c>
      <c r="S386" s="189" t="s">
        <v>53</v>
      </c>
      <c r="T386" s="39">
        <v>0</v>
      </c>
      <c r="U386" s="168" t="s">
        <v>95</v>
      </c>
    </row>
    <row r="387" spans="1:21" ht="20.149999999999999" customHeight="1" outlineLevel="1" thickBot="1" x14ac:dyDescent="0.25">
      <c r="A387" s="112"/>
      <c r="B387" s="161"/>
      <c r="C387" s="162"/>
      <c r="D387" s="163" t="s">
        <v>44</v>
      </c>
      <c r="E387" s="164" t="s">
        <v>1</v>
      </c>
      <c r="F387" s="178" t="s">
        <v>46</v>
      </c>
      <c r="G387" s="68">
        <f t="shared" si="70"/>
        <v>0</v>
      </c>
      <c r="H387" s="69">
        <f t="shared" si="70"/>
        <v>0</v>
      </c>
      <c r="I387" s="69">
        <f t="shared" si="70"/>
        <v>0</v>
      </c>
      <c r="J387" s="69">
        <f t="shared" si="70"/>
        <v>0</v>
      </c>
      <c r="K387" s="70">
        <f t="shared" si="70"/>
        <v>0</v>
      </c>
      <c r="L387" s="88">
        <f t="shared" si="70"/>
        <v>0</v>
      </c>
      <c r="M387" s="82">
        <f t="shared" si="70"/>
        <v>0</v>
      </c>
      <c r="N387" s="69">
        <f t="shared" si="70"/>
        <v>0</v>
      </c>
      <c r="O387" s="69">
        <f t="shared" si="70"/>
        <v>0</v>
      </c>
      <c r="P387" s="69">
        <f t="shared" si="70"/>
        <v>0</v>
      </c>
      <c r="Q387" s="69">
        <f t="shared" si="70"/>
        <v>0</v>
      </c>
      <c r="R387" s="70">
        <f t="shared" si="70"/>
        <v>0</v>
      </c>
      <c r="S387" s="190" t="s">
        <v>54</v>
      </c>
      <c r="T387" s="40">
        <v>0</v>
      </c>
      <c r="U387" s="169" t="s">
        <v>95</v>
      </c>
    </row>
    <row r="388" spans="1:21" ht="20.149999999999999" customHeight="1" outlineLevel="1" x14ac:dyDescent="0.2">
      <c r="A388" s="108" t="s">
        <v>21</v>
      </c>
      <c r="B388" s="152" t="s">
        <v>62</v>
      </c>
      <c r="C388" s="153" t="s">
        <v>61</v>
      </c>
      <c r="D388" s="172" t="s">
        <v>32</v>
      </c>
      <c r="E388" s="194" t="s">
        <v>40</v>
      </c>
      <c r="F388" s="179" t="s">
        <v>68</v>
      </c>
      <c r="G388" s="71">
        <f>ROUNDDOWN(G377*T388,2)</f>
        <v>0</v>
      </c>
      <c r="H388" s="72">
        <f>ROUNDDOWN(H377*T388,2)</f>
        <v>0</v>
      </c>
      <c r="I388" s="72">
        <f>ROUNDDOWN(I377*T388,2)</f>
        <v>0</v>
      </c>
      <c r="J388" s="72">
        <f>ROUNDDOWN(J377*T388,2)</f>
        <v>0</v>
      </c>
      <c r="K388" s="73">
        <f>ROUNDDOWN(K377*T388,2)</f>
        <v>0</v>
      </c>
      <c r="L388" s="89">
        <f>ROUNDDOWN(L377*T388,2)</f>
        <v>0</v>
      </c>
      <c r="M388" s="83">
        <f>ROUNDDOWN(M377*T388,2)</f>
        <v>0</v>
      </c>
      <c r="N388" s="72">
        <f>ROUNDDOWN(N377*T388,2)</f>
        <v>0</v>
      </c>
      <c r="O388" s="72">
        <f>ROUNDDOWN(O377*T388,2)</f>
        <v>0</v>
      </c>
      <c r="P388" s="72">
        <f>ROUNDDOWN(P377*T388,2)</f>
        <v>0</v>
      </c>
      <c r="Q388" s="72">
        <f>ROUNDDOWN(Q377*T388,2)</f>
        <v>0</v>
      </c>
      <c r="R388" s="73">
        <f>ROUNDDOWN(R377*T388,2)</f>
        <v>0</v>
      </c>
      <c r="S388" s="191" t="s">
        <v>55</v>
      </c>
      <c r="T388" s="41">
        <v>0</v>
      </c>
      <c r="U388" s="170" t="s">
        <v>86</v>
      </c>
    </row>
    <row r="389" spans="1:21" ht="20.149999999999999" customHeight="1" outlineLevel="1" thickBot="1" x14ac:dyDescent="0.25">
      <c r="A389" s="112"/>
      <c r="B389" s="161"/>
      <c r="C389" s="162"/>
      <c r="D389" s="173" t="s">
        <v>33</v>
      </c>
      <c r="E389" s="195" t="s">
        <v>57</v>
      </c>
      <c r="F389" s="180" t="s">
        <v>67</v>
      </c>
      <c r="G389" s="74">
        <f>ROUNDDOWN(SUM(G384:G387)*T389%,2)</f>
        <v>0</v>
      </c>
      <c r="H389" s="75">
        <f>ROUNDDOWN(SUM(H384:H387)*T389%,2)</f>
        <v>0</v>
      </c>
      <c r="I389" s="75">
        <f>ROUNDDOWN(SUM(I384:I387)*T389%,2)</f>
        <v>0</v>
      </c>
      <c r="J389" s="75">
        <f>ROUNDDOWN(SUM(J384:J387)*T389%,2)</f>
        <v>0</v>
      </c>
      <c r="K389" s="76">
        <f>ROUNDDOWN(SUM(K384:K387)*T389%,2)</f>
        <v>0</v>
      </c>
      <c r="L389" s="90">
        <f>ROUNDDOWN(SUM(L384:L387)*T389%,2)</f>
        <v>0</v>
      </c>
      <c r="M389" s="84">
        <f>ROUNDDOWN(SUM(M384:M387)*T389%,2)</f>
        <v>0</v>
      </c>
      <c r="N389" s="75">
        <f>ROUNDDOWN(SUM(N384:N387)*T389%,2)</f>
        <v>0</v>
      </c>
      <c r="O389" s="75">
        <f>ROUNDDOWN(SUM(O384:O387)*T389%,2)</f>
        <v>0</v>
      </c>
      <c r="P389" s="75">
        <f>ROUNDDOWN(SUM(P384:P387)*T389%,2)</f>
        <v>0</v>
      </c>
      <c r="Q389" s="75">
        <f>ROUNDDOWN(SUM(Q384:Q387)*T389%,2)</f>
        <v>0</v>
      </c>
      <c r="R389" s="76">
        <f>ROUNDDOWN(SUM(R384:R387)*T389%,2)</f>
        <v>0</v>
      </c>
      <c r="S389" s="192" t="s">
        <v>56</v>
      </c>
      <c r="T389" s="42">
        <v>0</v>
      </c>
      <c r="U389" s="171" t="s">
        <v>96</v>
      </c>
    </row>
    <row r="390" spans="1:21" ht="20.149999999999999" customHeight="1" x14ac:dyDescent="0.2">
      <c r="A390" s="108" t="s">
        <v>22</v>
      </c>
      <c r="B390" s="109" t="s">
        <v>25</v>
      </c>
      <c r="C390" s="109" t="s">
        <v>61</v>
      </c>
      <c r="D390" s="21"/>
      <c r="E390" s="196" t="s">
        <v>71</v>
      </c>
      <c r="F390" s="181" t="s">
        <v>89</v>
      </c>
      <c r="G390" s="77">
        <f>ROUNDDOWN(G383+SUM(G384:G387)-SUM(G388:G389),0)</f>
        <v>0</v>
      </c>
      <c r="H390" s="78">
        <f t="shared" ref="H390:R390" si="71">ROUNDDOWN(H383+SUM(H384:H387)-SUM(H388:H389),0)</f>
        <v>0</v>
      </c>
      <c r="I390" s="78">
        <f t="shared" si="71"/>
        <v>0</v>
      </c>
      <c r="J390" s="78">
        <f t="shared" si="71"/>
        <v>0</v>
      </c>
      <c r="K390" s="79">
        <f t="shared" si="71"/>
        <v>0</v>
      </c>
      <c r="L390" s="91">
        <f t="shared" si="71"/>
        <v>0</v>
      </c>
      <c r="M390" s="77">
        <f t="shared" si="71"/>
        <v>0</v>
      </c>
      <c r="N390" s="78">
        <f t="shared" si="71"/>
        <v>0</v>
      </c>
      <c r="O390" s="78">
        <f t="shared" si="71"/>
        <v>0</v>
      </c>
      <c r="P390" s="78">
        <f t="shared" si="71"/>
        <v>0</v>
      </c>
      <c r="Q390" s="78">
        <f t="shared" si="71"/>
        <v>0</v>
      </c>
      <c r="R390" s="91">
        <f t="shared" si="71"/>
        <v>0</v>
      </c>
      <c r="S390" s="193" t="s">
        <v>66</v>
      </c>
      <c r="T390" s="43"/>
      <c r="U390" s="44"/>
    </row>
    <row r="391" spans="1:21" ht="20.149999999999999" customHeight="1" x14ac:dyDescent="0.2">
      <c r="A391" s="112"/>
      <c r="B391" s="113"/>
      <c r="C391" s="113"/>
      <c r="D391" s="28"/>
      <c r="E391" s="197" t="s">
        <v>99</v>
      </c>
      <c r="F391" s="29"/>
      <c r="G391" s="45"/>
      <c r="H391" s="46"/>
      <c r="I391" s="46"/>
      <c r="J391" s="46"/>
      <c r="K391" s="198" t="s">
        <v>153</v>
      </c>
      <c r="L391" s="92">
        <f>SUM(G390:L390)</f>
        <v>0</v>
      </c>
      <c r="M391" s="45"/>
      <c r="N391" s="46"/>
      <c r="O391" s="46"/>
      <c r="P391" s="46"/>
      <c r="Q391" s="198" t="s">
        <v>154</v>
      </c>
      <c r="R391" s="92">
        <f>SUM(M390:R390)</f>
        <v>0</v>
      </c>
      <c r="S391" s="30"/>
      <c r="T391" s="31"/>
      <c r="U391" s="32"/>
    </row>
    <row r="392" spans="1:21" ht="20.149999999999999" customHeight="1" x14ac:dyDescent="0.2">
      <c r="A392" s="165" t="s">
        <v>27</v>
      </c>
      <c r="B392" s="151" t="s">
        <v>63</v>
      </c>
      <c r="C392" s="151" t="s">
        <v>61</v>
      </c>
      <c r="D392" s="16"/>
      <c r="E392" s="16"/>
      <c r="F392" s="199" t="s">
        <v>100</v>
      </c>
      <c r="G392" s="47"/>
      <c r="H392" s="48"/>
      <c r="I392" s="48"/>
      <c r="J392" s="48"/>
      <c r="K392" s="48"/>
      <c r="L392" s="48"/>
      <c r="M392" s="48"/>
      <c r="N392" s="48"/>
      <c r="O392" s="48"/>
      <c r="P392" s="48"/>
      <c r="Q392" s="48"/>
      <c r="R392" s="93">
        <f>SUM(L391,R391)</f>
        <v>0</v>
      </c>
      <c r="S392" s="49"/>
      <c r="T392" s="19"/>
      <c r="U392" s="20"/>
    </row>
    <row r="393" spans="1:21" ht="10" customHeight="1" x14ac:dyDescent="0.2">
      <c r="A393" s="14"/>
      <c r="B393" s="14"/>
      <c r="C393" s="14"/>
      <c r="D393" s="14"/>
      <c r="E393" s="14"/>
      <c r="F393" s="14"/>
      <c r="G393" s="9"/>
      <c r="L393" s="9"/>
    </row>
    <row r="394" spans="1:21" ht="20.149999999999999" customHeight="1" x14ac:dyDescent="0.2">
      <c r="A394" s="104">
        <v>19</v>
      </c>
      <c r="B394" s="105" t="s">
        <v>120</v>
      </c>
      <c r="C394" s="15"/>
    </row>
    <row r="395" spans="1:21" ht="20.149999999999999" customHeight="1" x14ac:dyDescent="0.2">
      <c r="A395" s="7"/>
      <c r="B395" s="103" t="s">
        <v>142</v>
      </c>
      <c r="N395" s="101" t="s">
        <v>35</v>
      </c>
      <c r="O395" s="106">
        <v>35</v>
      </c>
      <c r="P395" s="103" t="s">
        <v>34</v>
      </c>
      <c r="Q395" s="101" t="s">
        <v>36</v>
      </c>
      <c r="R395" s="107">
        <v>200</v>
      </c>
      <c r="S395" s="103" t="s">
        <v>69</v>
      </c>
    </row>
    <row r="396" spans="1:21" ht="20.149999999999999" customHeight="1" x14ac:dyDescent="0.2">
      <c r="A396" s="108" t="s">
        <v>23</v>
      </c>
      <c r="B396" s="109"/>
      <c r="C396" s="109"/>
      <c r="D396" s="109"/>
      <c r="E396" s="110"/>
      <c r="F396" s="111" t="s">
        <v>64</v>
      </c>
      <c r="G396" s="122" t="s">
        <v>98</v>
      </c>
      <c r="H396" s="123"/>
      <c r="I396" s="123"/>
      <c r="J396" s="123"/>
      <c r="K396" s="123"/>
      <c r="L396" s="123"/>
      <c r="M396" s="123"/>
      <c r="N396" s="123"/>
      <c r="O396" s="123"/>
      <c r="P396" s="123"/>
      <c r="Q396" s="123"/>
      <c r="R396" s="124"/>
      <c r="S396" s="116" t="s">
        <v>70</v>
      </c>
      <c r="T396" s="117"/>
      <c r="U396" s="118"/>
    </row>
    <row r="397" spans="1:21" ht="20.149999999999999" customHeight="1" x14ac:dyDescent="0.2">
      <c r="A397" s="112"/>
      <c r="B397" s="113"/>
      <c r="C397" s="113"/>
      <c r="D397" s="113"/>
      <c r="E397" s="114"/>
      <c r="F397" s="115"/>
      <c r="G397" s="125" t="s">
        <v>11</v>
      </c>
      <c r="H397" s="126" t="s">
        <v>12</v>
      </c>
      <c r="I397" s="126" t="s">
        <v>3</v>
      </c>
      <c r="J397" s="126" t="s">
        <v>4</v>
      </c>
      <c r="K397" s="127" t="s">
        <v>5</v>
      </c>
      <c r="L397" s="128" t="s">
        <v>6</v>
      </c>
      <c r="M397" s="125" t="s">
        <v>7</v>
      </c>
      <c r="N397" s="126" t="s">
        <v>8</v>
      </c>
      <c r="O397" s="126" t="s">
        <v>9</v>
      </c>
      <c r="P397" s="126" t="s">
        <v>13</v>
      </c>
      <c r="Q397" s="126" t="s">
        <v>14</v>
      </c>
      <c r="R397" s="128" t="s">
        <v>10</v>
      </c>
      <c r="S397" s="119"/>
      <c r="T397" s="120"/>
      <c r="U397" s="121"/>
    </row>
    <row r="398" spans="1:21" ht="20.149999999999999" customHeight="1" outlineLevel="1" x14ac:dyDescent="0.2">
      <c r="A398" s="150" t="s">
        <v>16</v>
      </c>
      <c r="B398" s="151" t="s">
        <v>24</v>
      </c>
      <c r="C398" s="151" t="s">
        <v>58</v>
      </c>
      <c r="D398" s="17"/>
      <c r="E398" s="17"/>
      <c r="F398" s="18"/>
      <c r="G398" s="129">
        <v>35</v>
      </c>
      <c r="H398" s="130">
        <v>35</v>
      </c>
      <c r="I398" s="130">
        <v>35</v>
      </c>
      <c r="J398" s="130">
        <v>35</v>
      </c>
      <c r="K398" s="131">
        <v>35</v>
      </c>
      <c r="L398" s="132">
        <v>35</v>
      </c>
      <c r="M398" s="133">
        <v>35</v>
      </c>
      <c r="N398" s="130">
        <v>35</v>
      </c>
      <c r="O398" s="130">
        <v>35</v>
      </c>
      <c r="P398" s="130">
        <v>35</v>
      </c>
      <c r="Q398" s="130">
        <v>35</v>
      </c>
      <c r="R398" s="132">
        <v>35</v>
      </c>
      <c r="S398" s="182" t="s">
        <v>65</v>
      </c>
      <c r="T398" s="19"/>
      <c r="U398" s="20"/>
    </row>
    <row r="399" spans="1:21" ht="20.149999999999999" customHeight="1" outlineLevel="1" x14ac:dyDescent="0.2">
      <c r="A399" s="200" t="s">
        <v>17</v>
      </c>
      <c r="B399" s="201" t="s">
        <v>2</v>
      </c>
      <c r="C399" s="153" t="s">
        <v>59</v>
      </c>
      <c r="D399" s="154" t="s">
        <v>28</v>
      </c>
      <c r="E399" s="155" t="s">
        <v>39</v>
      </c>
      <c r="F399" s="22"/>
      <c r="G399" s="134">
        <v>0</v>
      </c>
      <c r="H399" s="135">
        <v>0</v>
      </c>
      <c r="I399" s="135">
        <v>0</v>
      </c>
      <c r="J399" s="135">
        <v>0</v>
      </c>
      <c r="K399" s="136">
        <v>0</v>
      </c>
      <c r="L399" s="137">
        <v>0</v>
      </c>
      <c r="M399" s="134">
        <v>0</v>
      </c>
      <c r="N399" s="135">
        <v>0</v>
      </c>
      <c r="O399" s="135">
        <v>0</v>
      </c>
      <c r="P399" s="135">
        <v>0</v>
      </c>
      <c r="Q399" s="135">
        <v>0</v>
      </c>
      <c r="R399" s="137">
        <v>0</v>
      </c>
      <c r="S399" s="183" t="s">
        <v>65</v>
      </c>
      <c r="T399" s="23"/>
      <c r="U399" s="24"/>
    </row>
    <row r="400" spans="1:21" ht="20.149999999999999" customHeight="1" outlineLevel="1" x14ac:dyDescent="0.2">
      <c r="A400" s="202"/>
      <c r="B400" s="203"/>
      <c r="C400" s="158"/>
      <c r="D400" s="159" t="s">
        <v>29</v>
      </c>
      <c r="E400" s="160" t="s">
        <v>0</v>
      </c>
      <c r="F400" s="25"/>
      <c r="G400" s="138">
        <v>0</v>
      </c>
      <c r="H400" s="139">
        <v>0</v>
      </c>
      <c r="I400" s="139">
        <v>0</v>
      </c>
      <c r="J400" s="139">
        <v>6000</v>
      </c>
      <c r="K400" s="140">
        <v>6000</v>
      </c>
      <c r="L400" s="141">
        <v>5500</v>
      </c>
      <c r="M400" s="138">
        <v>0</v>
      </c>
      <c r="N400" s="139">
        <v>0</v>
      </c>
      <c r="O400" s="139">
        <v>0</v>
      </c>
      <c r="P400" s="139">
        <v>0</v>
      </c>
      <c r="Q400" s="139">
        <v>0</v>
      </c>
      <c r="R400" s="141">
        <v>0</v>
      </c>
      <c r="S400" s="184" t="s">
        <v>65</v>
      </c>
      <c r="T400" s="26"/>
      <c r="U400" s="27"/>
    </row>
    <row r="401" spans="1:22" ht="20.149999999999999" customHeight="1" outlineLevel="1" x14ac:dyDescent="0.2">
      <c r="A401" s="202"/>
      <c r="B401" s="203"/>
      <c r="C401" s="158"/>
      <c r="D401" s="159" t="s">
        <v>30</v>
      </c>
      <c r="E401" s="160" t="s">
        <v>15</v>
      </c>
      <c r="F401" s="25"/>
      <c r="G401" s="138">
        <v>5700</v>
      </c>
      <c r="H401" s="139">
        <v>6100</v>
      </c>
      <c r="I401" s="139">
        <v>5700</v>
      </c>
      <c r="J401" s="139">
        <v>0</v>
      </c>
      <c r="K401" s="140">
        <v>0</v>
      </c>
      <c r="L401" s="141">
        <v>0</v>
      </c>
      <c r="M401" s="138">
        <v>5600</v>
      </c>
      <c r="N401" s="139">
        <v>5400</v>
      </c>
      <c r="O401" s="139">
        <v>6000</v>
      </c>
      <c r="P401" s="139">
        <v>6300</v>
      </c>
      <c r="Q401" s="139">
        <v>6000</v>
      </c>
      <c r="R401" s="141">
        <v>6600</v>
      </c>
      <c r="S401" s="184" t="s">
        <v>65</v>
      </c>
      <c r="T401" s="26"/>
      <c r="U401" s="27"/>
    </row>
    <row r="402" spans="1:22" ht="20.149999999999999" customHeight="1" outlineLevel="1" x14ac:dyDescent="0.2">
      <c r="A402" s="204"/>
      <c r="B402" s="205"/>
      <c r="C402" s="162"/>
      <c r="D402" s="163" t="s">
        <v>31</v>
      </c>
      <c r="E402" s="164" t="s">
        <v>1</v>
      </c>
      <c r="F402" s="29"/>
      <c r="G402" s="142">
        <v>0</v>
      </c>
      <c r="H402" s="143">
        <v>0</v>
      </c>
      <c r="I402" s="143">
        <v>0</v>
      </c>
      <c r="J402" s="143">
        <v>0</v>
      </c>
      <c r="K402" s="144">
        <v>0</v>
      </c>
      <c r="L402" s="145">
        <v>0</v>
      </c>
      <c r="M402" s="142">
        <v>0</v>
      </c>
      <c r="N402" s="143">
        <v>0</v>
      </c>
      <c r="O402" s="143">
        <v>0</v>
      </c>
      <c r="P402" s="143">
        <v>0</v>
      </c>
      <c r="Q402" s="143">
        <v>0</v>
      </c>
      <c r="R402" s="145">
        <v>0</v>
      </c>
      <c r="S402" s="185" t="s">
        <v>65</v>
      </c>
      <c r="T402" s="31"/>
      <c r="U402" s="32"/>
    </row>
    <row r="403" spans="1:22" ht="20.149999999999999" customHeight="1" outlineLevel="1" thickBot="1" x14ac:dyDescent="0.25">
      <c r="A403" s="165" t="s">
        <v>18</v>
      </c>
      <c r="B403" s="151" t="s">
        <v>87</v>
      </c>
      <c r="C403" s="16"/>
      <c r="D403" s="17"/>
      <c r="E403" s="16"/>
      <c r="F403" s="174" t="s">
        <v>88</v>
      </c>
      <c r="G403" s="146">
        <v>0.87000000000000011</v>
      </c>
      <c r="H403" s="147">
        <v>0.88000000000000012</v>
      </c>
      <c r="I403" s="147">
        <v>0.88000000000000012</v>
      </c>
      <c r="J403" s="147">
        <v>0.88000000000000012</v>
      </c>
      <c r="K403" s="148">
        <v>0.88000000000000012</v>
      </c>
      <c r="L403" s="149">
        <v>0.88000000000000012</v>
      </c>
      <c r="M403" s="146">
        <v>0.88000000000000012</v>
      </c>
      <c r="N403" s="147">
        <v>0.87000000000000011</v>
      </c>
      <c r="O403" s="147">
        <v>0.88000000000000012</v>
      </c>
      <c r="P403" s="147">
        <v>0.87000000000000011</v>
      </c>
      <c r="Q403" s="147">
        <v>0.87000000000000011</v>
      </c>
      <c r="R403" s="149">
        <v>0.87000000000000011</v>
      </c>
      <c r="S403" s="186" t="s">
        <v>65</v>
      </c>
      <c r="T403" s="33"/>
      <c r="U403" s="34"/>
    </row>
    <row r="404" spans="1:22" ht="20.149999999999999" customHeight="1" outlineLevel="1" x14ac:dyDescent="0.2">
      <c r="A404" s="165" t="s">
        <v>19</v>
      </c>
      <c r="B404" s="151" t="s">
        <v>60</v>
      </c>
      <c r="C404" s="151" t="s">
        <v>61</v>
      </c>
      <c r="D404" s="35"/>
      <c r="E404" s="17"/>
      <c r="F404" s="175" t="s">
        <v>50</v>
      </c>
      <c r="G404" s="59">
        <f>G398*$T404*G403</f>
        <v>0</v>
      </c>
      <c r="H404" s="60">
        <f t="shared" ref="H404:R404" si="72">H398*$T404*H403</f>
        <v>0</v>
      </c>
      <c r="I404" s="60">
        <f t="shared" si="72"/>
        <v>0</v>
      </c>
      <c r="J404" s="60">
        <f t="shared" si="72"/>
        <v>0</v>
      </c>
      <c r="K404" s="61">
        <f t="shared" si="72"/>
        <v>0</v>
      </c>
      <c r="L404" s="85">
        <f t="shared" si="72"/>
        <v>0</v>
      </c>
      <c r="M404" s="59">
        <f t="shared" si="72"/>
        <v>0</v>
      </c>
      <c r="N404" s="60">
        <f t="shared" si="72"/>
        <v>0</v>
      </c>
      <c r="O404" s="60">
        <f t="shared" si="72"/>
        <v>0</v>
      </c>
      <c r="P404" s="60">
        <f t="shared" si="72"/>
        <v>0</v>
      </c>
      <c r="Q404" s="60">
        <f t="shared" si="72"/>
        <v>0</v>
      </c>
      <c r="R404" s="61">
        <f t="shared" si="72"/>
        <v>0</v>
      </c>
      <c r="S404" s="187" t="s">
        <v>45</v>
      </c>
      <c r="T404" s="36">
        <v>0</v>
      </c>
      <c r="U404" s="166" t="s">
        <v>97</v>
      </c>
      <c r="V404" s="37"/>
    </row>
    <row r="405" spans="1:22" ht="20.149999999999999" customHeight="1" outlineLevel="1" x14ac:dyDescent="0.2">
      <c r="A405" s="108" t="s">
        <v>20</v>
      </c>
      <c r="B405" s="152" t="s">
        <v>26</v>
      </c>
      <c r="C405" s="153" t="s">
        <v>61</v>
      </c>
      <c r="D405" s="154" t="s">
        <v>41</v>
      </c>
      <c r="E405" s="155" t="s">
        <v>39</v>
      </c>
      <c r="F405" s="176" t="s">
        <v>47</v>
      </c>
      <c r="G405" s="62">
        <f>G399*$T405</f>
        <v>0</v>
      </c>
      <c r="H405" s="63">
        <f t="shared" ref="H405:R405" si="73">H399*$T405</f>
        <v>0</v>
      </c>
      <c r="I405" s="63">
        <f t="shared" si="73"/>
        <v>0</v>
      </c>
      <c r="J405" s="63">
        <f t="shared" si="73"/>
        <v>0</v>
      </c>
      <c r="K405" s="64">
        <f t="shared" si="73"/>
        <v>0</v>
      </c>
      <c r="L405" s="86">
        <f t="shared" si="73"/>
        <v>0</v>
      </c>
      <c r="M405" s="80">
        <f t="shared" si="73"/>
        <v>0</v>
      </c>
      <c r="N405" s="63">
        <f t="shared" si="73"/>
        <v>0</v>
      </c>
      <c r="O405" s="63">
        <f t="shared" si="73"/>
        <v>0</v>
      </c>
      <c r="P405" s="63">
        <f t="shared" si="73"/>
        <v>0</v>
      </c>
      <c r="Q405" s="63">
        <f t="shared" si="73"/>
        <v>0</v>
      </c>
      <c r="R405" s="64">
        <f t="shared" si="73"/>
        <v>0</v>
      </c>
      <c r="S405" s="188" t="s">
        <v>51</v>
      </c>
      <c r="T405" s="38">
        <v>0</v>
      </c>
      <c r="U405" s="167" t="s">
        <v>95</v>
      </c>
    </row>
    <row r="406" spans="1:22" ht="20.149999999999999" customHeight="1" outlineLevel="1" x14ac:dyDescent="0.2">
      <c r="A406" s="156"/>
      <c r="B406" s="157"/>
      <c r="C406" s="158"/>
      <c r="D406" s="159" t="s">
        <v>42</v>
      </c>
      <c r="E406" s="160" t="s">
        <v>0</v>
      </c>
      <c r="F406" s="177" t="s">
        <v>48</v>
      </c>
      <c r="G406" s="65">
        <f t="shared" ref="G406:R408" si="74">G400*$T406</f>
        <v>0</v>
      </c>
      <c r="H406" s="66">
        <f t="shared" si="74"/>
        <v>0</v>
      </c>
      <c r="I406" s="66">
        <f t="shared" si="74"/>
        <v>0</v>
      </c>
      <c r="J406" s="66">
        <f t="shared" si="74"/>
        <v>0</v>
      </c>
      <c r="K406" s="67">
        <f t="shared" si="74"/>
        <v>0</v>
      </c>
      <c r="L406" s="87">
        <f t="shared" si="74"/>
        <v>0</v>
      </c>
      <c r="M406" s="81">
        <f t="shared" si="74"/>
        <v>0</v>
      </c>
      <c r="N406" s="66">
        <f t="shared" si="74"/>
        <v>0</v>
      </c>
      <c r="O406" s="66">
        <f t="shared" si="74"/>
        <v>0</v>
      </c>
      <c r="P406" s="66">
        <f t="shared" si="74"/>
        <v>0</v>
      </c>
      <c r="Q406" s="66">
        <f t="shared" si="74"/>
        <v>0</v>
      </c>
      <c r="R406" s="67">
        <f t="shared" si="74"/>
        <v>0</v>
      </c>
      <c r="S406" s="189" t="s">
        <v>52</v>
      </c>
      <c r="T406" s="39">
        <v>0</v>
      </c>
      <c r="U406" s="168" t="s">
        <v>95</v>
      </c>
    </row>
    <row r="407" spans="1:22" ht="20.149999999999999" customHeight="1" outlineLevel="1" x14ac:dyDescent="0.2">
      <c r="A407" s="156"/>
      <c r="B407" s="157"/>
      <c r="C407" s="158"/>
      <c r="D407" s="159" t="s">
        <v>43</v>
      </c>
      <c r="E407" s="160" t="s">
        <v>15</v>
      </c>
      <c r="F407" s="177" t="s">
        <v>49</v>
      </c>
      <c r="G407" s="65">
        <f t="shared" si="74"/>
        <v>0</v>
      </c>
      <c r="H407" s="66">
        <f t="shared" si="74"/>
        <v>0</v>
      </c>
      <c r="I407" s="66">
        <f t="shared" si="74"/>
        <v>0</v>
      </c>
      <c r="J407" s="66">
        <f t="shared" si="74"/>
        <v>0</v>
      </c>
      <c r="K407" s="67">
        <f t="shared" si="74"/>
        <v>0</v>
      </c>
      <c r="L407" s="87">
        <f t="shared" si="74"/>
        <v>0</v>
      </c>
      <c r="M407" s="81">
        <f t="shared" si="74"/>
        <v>0</v>
      </c>
      <c r="N407" s="66">
        <f t="shared" si="74"/>
        <v>0</v>
      </c>
      <c r="O407" s="66">
        <f t="shared" si="74"/>
        <v>0</v>
      </c>
      <c r="P407" s="66">
        <f t="shared" si="74"/>
        <v>0</v>
      </c>
      <c r="Q407" s="66">
        <f t="shared" si="74"/>
        <v>0</v>
      </c>
      <c r="R407" s="67">
        <f t="shared" si="74"/>
        <v>0</v>
      </c>
      <c r="S407" s="189" t="s">
        <v>53</v>
      </c>
      <c r="T407" s="39">
        <v>0</v>
      </c>
      <c r="U407" s="168" t="s">
        <v>95</v>
      </c>
    </row>
    <row r="408" spans="1:22" ht="20.149999999999999" customHeight="1" outlineLevel="1" thickBot="1" x14ac:dyDescent="0.25">
      <c r="A408" s="112"/>
      <c r="B408" s="161"/>
      <c r="C408" s="162"/>
      <c r="D408" s="163" t="s">
        <v>44</v>
      </c>
      <c r="E408" s="164" t="s">
        <v>1</v>
      </c>
      <c r="F408" s="178" t="s">
        <v>46</v>
      </c>
      <c r="G408" s="68">
        <f t="shared" si="74"/>
        <v>0</v>
      </c>
      <c r="H408" s="69">
        <f t="shared" si="74"/>
        <v>0</v>
      </c>
      <c r="I408" s="69">
        <f t="shared" si="74"/>
        <v>0</v>
      </c>
      <c r="J408" s="69">
        <f t="shared" si="74"/>
        <v>0</v>
      </c>
      <c r="K408" s="70">
        <f t="shared" si="74"/>
        <v>0</v>
      </c>
      <c r="L408" s="88">
        <f t="shared" si="74"/>
        <v>0</v>
      </c>
      <c r="M408" s="82">
        <f t="shared" si="74"/>
        <v>0</v>
      </c>
      <c r="N408" s="69">
        <f t="shared" si="74"/>
        <v>0</v>
      </c>
      <c r="O408" s="69">
        <f t="shared" si="74"/>
        <v>0</v>
      </c>
      <c r="P408" s="69">
        <f t="shared" si="74"/>
        <v>0</v>
      </c>
      <c r="Q408" s="69">
        <f t="shared" si="74"/>
        <v>0</v>
      </c>
      <c r="R408" s="70">
        <f t="shared" si="74"/>
        <v>0</v>
      </c>
      <c r="S408" s="190" t="s">
        <v>54</v>
      </c>
      <c r="T408" s="40">
        <v>0</v>
      </c>
      <c r="U408" s="169" t="s">
        <v>95</v>
      </c>
    </row>
    <row r="409" spans="1:22" ht="20.149999999999999" customHeight="1" outlineLevel="1" x14ac:dyDescent="0.2">
      <c r="A409" s="108" t="s">
        <v>21</v>
      </c>
      <c r="B409" s="152" t="s">
        <v>62</v>
      </c>
      <c r="C409" s="153" t="s">
        <v>61</v>
      </c>
      <c r="D409" s="172" t="s">
        <v>32</v>
      </c>
      <c r="E409" s="194" t="s">
        <v>40</v>
      </c>
      <c r="F409" s="179" t="s">
        <v>68</v>
      </c>
      <c r="G409" s="71">
        <f>ROUNDDOWN(G398*T409,2)</f>
        <v>0</v>
      </c>
      <c r="H409" s="72">
        <f>ROUNDDOWN(H398*T409,2)</f>
        <v>0</v>
      </c>
      <c r="I409" s="72">
        <f>ROUNDDOWN(I398*T409,2)</f>
        <v>0</v>
      </c>
      <c r="J409" s="72">
        <f>ROUNDDOWN(J398*T409,2)</f>
        <v>0</v>
      </c>
      <c r="K409" s="73">
        <f>ROUNDDOWN(K398*T409,2)</f>
        <v>0</v>
      </c>
      <c r="L409" s="89">
        <f>ROUNDDOWN(L398*T409,2)</f>
        <v>0</v>
      </c>
      <c r="M409" s="83">
        <f>ROUNDDOWN(M398*T409,2)</f>
        <v>0</v>
      </c>
      <c r="N409" s="72">
        <f>ROUNDDOWN(N398*T409,2)</f>
        <v>0</v>
      </c>
      <c r="O409" s="72">
        <f>ROUNDDOWN(O398*T409,2)</f>
        <v>0</v>
      </c>
      <c r="P409" s="72">
        <f>ROUNDDOWN(P398*T409,2)</f>
        <v>0</v>
      </c>
      <c r="Q409" s="72">
        <f>ROUNDDOWN(Q398*T409,2)</f>
        <v>0</v>
      </c>
      <c r="R409" s="73">
        <f>ROUNDDOWN(R398*T409,2)</f>
        <v>0</v>
      </c>
      <c r="S409" s="191" t="s">
        <v>55</v>
      </c>
      <c r="T409" s="41">
        <v>0</v>
      </c>
      <c r="U409" s="170" t="s">
        <v>86</v>
      </c>
    </row>
    <row r="410" spans="1:22" ht="20.149999999999999" customHeight="1" outlineLevel="1" thickBot="1" x14ac:dyDescent="0.25">
      <c r="A410" s="112"/>
      <c r="B410" s="161"/>
      <c r="C410" s="162"/>
      <c r="D410" s="173" t="s">
        <v>33</v>
      </c>
      <c r="E410" s="195" t="s">
        <v>57</v>
      </c>
      <c r="F410" s="180" t="s">
        <v>67</v>
      </c>
      <c r="G410" s="74">
        <f>ROUNDDOWN(SUM(G405:G408)*T410%,2)</f>
        <v>0</v>
      </c>
      <c r="H410" s="75">
        <f>ROUNDDOWN(SUM(H405:H408)*T410%,2)</f>
        <v>0</v>
      </c>
      <c r="I410" s="75">
        <f>ROUNDDOWN(SUM(I405:I408)*T410%,2)</f>
        <v>0</v>
      </c>
      <c r="J410" s="75">
        <f>ROUNDDOWN(SUM(J405:J408)*T410%,2)</f>
        <v>0</v>
      </c>
      <c r="K410" s="76">
        <f>ROUNDDOWN(SUM(K405:K408)*T410%,2)</f>
        <v>0</v>
      </c>
      <c r="L410" s="90">
        <f>ROUNDDOWN(SUM(L405:L408)*T410%,2)</f>
        <v>0</v>
      </c>
      <c r="M410" s="84">
        <f>ROUNDDOWN(SUM(M405:M408)*T410%,2)</f>
        <v>0</v>
      </c>
      <c r="N410" s="75">
        <f>ROUNDDOWN(SUM(N405:N408)*T410%,2)</f>
        <v>0</v>
      </c>
      <c r="O410" s="75">
        <f>ROUNDDOWN(SUM(O405:O408)*T410%,2)</f>
        <v>0</v>
      </c>
      <c r="P410" s="75">
        <f>ROUNDDOWN(SUM(P405:P408)*T410%,2)</f>
        <v>0</v>
      </c>
      <c r="Q410" s="75">
        <f>ROUNDDOWN(SUM(Q405:Q408)*T410%,2)</f>
        <v>0</v>
      </c>
      <c r="R410" s="76">
        <f>ROUNDDOWN(SUM(R405:R408)*T410%,2)</f>
        <v>0</v>
      </c>
      <c r="S410" s="192" t="s">
        <v>56</v>
      </c>
      <c r="T410" s="42">
        <v>0</v>
      </c>
      <c r="U410" s="171" t="s">
        <v>96</v>
      </c>
    </row>
    <row r="411" spans="1:22" ht="20.149999999999999" customHeight="1" x14ac:dyDescent="0.2">
      <c r="A411" s="108" t="s">
        <v>22</v>
      </c>
      <c r="B411" s="109" t="s">
        <v>25</v>
      </c>
      <c r="C411" s="109" t="s">
        <v>61</v>
      </c>
      <c r="D411" s="21"/>
      <c r="E411" s="196" t="s">
        <v>71</v>
      </c>
      <c r="F411" s="181" t="s">
        <v>89</v>
      </c>
      <c r="G411" s="77">
        <f>ROUNDDOWN(G404+SUM(G405:G408)-SUM(G409:G410),0)</f>
        <v>0</v>
      </c>
      <c r="H411" s="78">
        <f t="shared" ref="H411:R411" si="75">ROUNDDOWN(H404+SUM(H405:H408)-SUM(H409:H410),0)</f>
        <v>0</v>
      </c>
      <c r="I411" s="78">
        <f t="shared" si="75"/>
        <v>0</v>
      </c>
      <c r="J411" s="78">
        <f t="shared" si="75"/>
        <v>0</v>
      </c>
      <c r="K411" s="79">
        <f t="shared" si="75"/>
        <v>0</v>
      </c>
      <c r="L411" s="91">
        <f t="shared" si="75"/>
        <v>0</v>
      </c>
      <c r="M411" s="77">
        <f t="shared" si="75"/>
        <v>0</v>
      </c>
      <c r="N411" s="78">
        <f t="shared" si="75"/>
        <v>0</v>
      </c>
      <c r="O411" s="78">
        <f t="shared" si="75"/>
        <v>0</v>
      </c>
      <c r="P411" s="78">
        <f t="shared" si="75"/>
        <v>0</v>
      </c>
      <c r="Q411" s="78">
        <f t="shared" si="75"/>
        <v>0</v>
      </c>
      <c r="R411" s="91">
        <f t="shared" si="75"/>
        <v>0</v>
      </c>
      <c r="S411" s="193" t="s">
        <v>66</v>
      </c>
      <c r="T411" s="43"/>
      <c r="U411" s="44"/>
    </row>
    <row r="412" spans="1:22" ht="20.149999999999999" customHeight="1" x14ac:dyDescent="0.2">
      <c r="A412" s="112"/>
      <c r="B412" s="113"/>
      <c r="C412" s="113"/>
      <c r="D412" s="28"/>
      <c r="E412" s="197" t="s">
        <v>99</v>
      </c>
      <c r="F412" s="29"/>
      <c r="G412" s="45"/>
      <c r="H412" s="46"/>
      <c r="I412" s="46"/>
      <c r="J412" s="46"/>
      <c r="K412" s="198" t="s">
        <v>153</v>
      </c>
      <c r="L412" s="92">
        <f>SUM(G411:L411)</f>
        <v>0</v>
      </c>
      <c r="M412" s="45"/>
      <c r="N412" s="46"/>
      <c r="O412" s="46"/>
      <c r="P412" s="46"/>
      <c r="Q412" s="198" t="s">
        <v>154</v>
      </c>
      <c r="R412" s="92">
        <f>SUM(M411:R411)</f>
        <v>0</v>
      </c>
      <c r="S412" s="30"/>
      <c r="T412" s="31"/>
      <c r="U412" s="32"/>
    </row>
    <row r="413" spans="1:22" ht="20.149999999999999" customHeight="1" x14ac:dyDescent="0.2">
      <c r="A413" s="165" t="s">
        <v>27</v>
      </c>
      <c r="B413" s="151" t="s">
        <v>63</v>
      </c>
      <c r="C413" s="151" t="s">
        <v>61</v>
      </c>
      <c r="D413" s="16"/>
      <c r="E413" s="16"/>
      <c r="F413" s="199" t="s">
        <v>100</v>
      </c>
      <c r="G413" s="47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93">
        <f>SUM(L412,R412)</f>
        <v>0</v>
      </c>
      <c r="S413" s="49"/>
      <c r="T413" s="19"/>
      <c r="U413" s="20"/>
    </row>
    <row r="414" spans="1:22" ht="10" customHeight="1" x14ac:dyDescent="0.2">
      <c r="D414" s="7"/>
      <c r="E414" s="7"/>
      <c r="F414" s="50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2"/>
      <c r="S414" s="53"/>
      <c r="T414" s="54"/>
      <c r="U414" s="54"/>
    </row>
    <row r="415" spans="1:22" ht="20.149999999999999" customHeight="1" x14ac:dyDescent="0.2">
      <c r="A415" s="104">
        <v>20</v>
      </c>
      <c r="B415" s="105" t="s">
        <v>121</v>
      </c>
      <c r="C415" s="15"/>
    </row>
    <row r="416" spans="1:22" ht="20.149999999999999" customHeight="1" x14ac:dyDescent="0.2">
      <c r="A416" s="7"/>
      <c r="B416" s="103" t="s">
        <v>143</v>
      </c>
      <c r="N416" s="101" t="s">
        <v>35</v>
      </c>
      <c r="O416" s="106">
        <v>96</v>
      </c>
      <c r="P416" s="103" t="s">
        <v>34</v>
      </c>
      <c r="Q416" s="101" t="s">
        <v>36</v>
      </c>
      <c r="R416" s="107">
        <v>210</v>
      </c>
      <c r="S416" s="103" t="s">
        <v>69</v>
      </c>
    </row>
    <row r="417" spans="1:22" ht="20.149999999999999" customHeight="1" x14ac:dyDescent="0.2">
      <c r="A417" s="108" t="s">
        <v>23</v>
      </c>
      <c r="B417" s="109"/>
      <c r="C417" s="109"/>
      <c r="D417" s="109"/>
      <c r="E417" s="110"/>
      <c r="F417" s="111" t="s">
        <v>64</v>
      </c>
      <c r="G417" s="122" t="s">
        <v>98</v>
      </c>
      <c r="H417" s="123"/>
      <c r="I417" s="123"/>
      <c r="J417" s="123"/>
      <c r="K417" s="123"/>
      <c r="L417" s="123"/>
      <c r="M417" s="123"/>
      <c r="N417" s="123"/>
      <c r="O417" s="123"/>
      <c r="P417" s="123"/>
      <c r="Q417" s="123"/>
      <c r="R417" s="124"/>
      <c r="S417" s="116" t="s">
        <v>70</v>
      </c>
      <c r="T417" s="117"/>
      <c r="U417" s="118"/>
    </row>
    <row r="418" spans="1:22" ht="20.149999999999999" customHeight="1" x14ac:dyDescent="0.2">
      <c r="A418" s="112"/>
      <c r="B418" s="113"/>
      <c r="C418" s="113"/>
      <c r="D418" s="113"/>
      <c r="E418" s="114"/>
      <c r="F418" s="115"/>
      <c r="G418" s="125" t="s">
        <v>11</v>
      </c>
      <c r="H418" s="126" t="s">
        <v>12</v>
      </c>
      <c r="I418" s="126" t="s">
        <v>3</v>
      </c>
      <c r="J418" s="126" t="s">
        <v>4</v>
      </c>
      <c r="K418" s="127" t="s">
        <v>5</v>
      </c>
      <c r="L418" s="128" t="s">
        <v>6</v>
      </c>
      <c r="M418" s="125" t="s">
        <v>7</v>
      </c>
      <c r="N418" s="126" t="s">
        <v>8</v>
      </c>
      <c r="O418" s="126" t="s">
        <v>9</v>
      </c>
      <c r="P418" s="126" t="s">
        <v>13</v>
      </c>
      <c r="Q418" s="126" t="s">
        <v>14</v>
      </c>
      <c r="R418" s="128" t="s">
        <v>10</v>
      </c>
      <c r="S418" s="119"/>
      <c r="T418" s="120"/>
      <c r="U418" s="121"/>
    </row>
    <row r="419" spans="1:22" ht="20.149999999999999" customHeight="1" outlineLevel="1" x14ac:dyDescent="0.2">
      <c r="A419" s="150" t="s">
        <v>16</v>
      </c>
      <c r="B419" s="151" t="s">
        <v>24</v>
      </c>
      <c r="C419" s="151" t="s">
        <v>58</v>
      </c>
      <c r="D419" s="17"/>
      <c r="E419" s="17"/>
      <c r="F419" s="18"/>
      <c r="G419" s="129">
        <v>96</v>
      </c>
      <c r="H419" s="130">
        <v>96</v>
      </c>
      <c r="I419" s="130">
        <v>96</v>
      </c>
      <c r="J419" s="130">
        <v>96</v>
      </c>
      <c r="K419" s="131">
        <v>96</v>
      </c>
      <c r="L419" s="132">
        <v>96</v>
      </c>
      <c r="M419" s="133">
        <v>96</v>
      </c>
      <c r="N419" s="130">
        <v>96</v>
      </c>
      <c r="O419" s="130">
        <v>96</v>
      </c>
      <c r="P419" s="130">
        <v>96</v>
      </c>
      <c r="Q419" s="130">
        <v>96</v>
      </c>
      <c r="R419" s="132">
        <v>96</v>
      </c>
      <c r="S419" s="182" t="s">
        <v>65</v>
      </c>
      <c r="T419" s="19"/>
      <c r="U419" s="20"/>
    </row>
    <row r="420" spans="1:22" ht="20.149999999999999" customHeight="1" outlineLevel="1" x14ac:dyDescent="0.2">
      <c r="A420" s="200" t="s">
        <v>17</v>
      </c>
      <c r="B420" s="201" t="s">
        <v>2</v>
      </c>
      <c r="C420" s="153" t="s">
        <v>59</v>
      </c>
      <c r="D420" s="154" t="s">
        <v>28</v>
      </c>
      <c r="E420" s="155" t="s">
        <v>39</v>
      </c>
      <c r="F420" s="22"/>
      <c r="G420" s="134">
        <v>0</v>
      </c>
      <c r="H420" s="135">
        <v>0</v>
      </c>
      <c r="I420" s="135">
        <v>0</v>
      </c>
      <c r="J420" s="135">
        <v>0</v>
      </c>
      <c r="K420" s="136">
        <v>0</v>
      </c>
      <c r="L420" s="137">
        <v>0</v>
      </c>
      <c r="M420" s="134">
        <v>0</v>
      </c>
      <c r="N420" s="135">
        <v>0</v>
      </c>
      <c r="O420" s="135">
        <v>0</v>
      </c>
      <c r="P420" s="135">
        <v>0</v>
      </c>
      <c r="Q420" s="135">
        <v>0</v>
      </c>
      <c r="R420" s="137">
        <v>0</v>
      </c>
      <c r="S420" s="183" t="s">
        <v>65</v>
      </c>
      <c r="T420" s="23"/>
      <c r="U420" s="24"/>
    </row>
    <row r="421" spans="1:22" ht="20.149999999999999" customHeight="1" outlineLevel="1" x14ac:dyDescent="0.2">
      <c r="A421" s="202"/>
      <c r="B421" s="203"/>
      <c r="C421" s="158"/>
      <c r="D421" s="159" t="s">
        <v>29</v>
      </c>
      <c r="E421" s="160" t="s">
        <v>0</v>
      </c>
      <c r="F421" s="25"/>
      <c r="G421" s="138">
        <v>0</v>
      </c>
      <c r="H421" s="139">
        <v>0</v>
      </c>
      <c r="I421" s="139">
        <v>0</v>
      </c>
      <c r="J421" s="139">
        <v>1300</v>
      </c>
      <c r="K421" s="140">
        <v>1100</v>
      </c>
      <c r="L421" s="141">
        <v>1600</v>
      </c>
      <c r="M421" s="138">
        <v>0</v>
      </c>
      <c r="N421" s="139">
        <v>0</v>
      </c>
      <c r="O421" s="139">
        <v>0</v>
      </c>
      <c r="P421" s="139">
        <v>0</v>
      </c>
      <c r="Q421" s="139">
        <v>0</v>
      </c>
      <c r="R421" s="141">
        <v>0</v>
      </c>
      <c r="S421" s="184" t="s">
        <v>65</v>
      </c>
      <c r="T421" s="26"/>
      <c r="U421" s="27"/>
    </row>
    <row r="422" spans="1:22" ht="20.149999999999999" customHeight="1" outlineLevel="1" x14ac:dyDescent="0.2">
      <c r="A422" s="202"/>
      <c r="B422" s="203"/>
      <c r="C422" s="158"/>
      <c r="D422" s="159" t="s">
        <v>30</v>
      </c>
      <c r="E422" s="160" t="s">
        <v>15</v>
      </c>
      <c r="F422" s="25"/>
      <c r="G422" s="138">
        <v>1300</v>
      </c>
      <c r="H422" s="139">
        <v>1200</v>
      </c>
      <c r="I422" s="139">
        <v>1400</v>
      </c>
      <c r="J422" s="139">
        <v>0</v>
      </c>
      <c r="K422" s="140">
        <v>0</v>
      </c>
      <c r="L422" s="141">
        <v>0</v>
      </c>
      <c r="M422" s="138">
        <v>1100</v>
      </c>
      <c r="N422" s="139">
        <v>1000</v>
      </c>
      <c r="O422" s="139">
        <v>1300</v>
      </c>
      <c r="P422" s="139">
        <v>1200</v>
      </c>
      <c r="Q422" s="139">
        <v>1100</v>
      </c>
      <c r="R422" s="141">
        <v>1300</v>
      </c>
      <c r="S422" s="184" t="s">
        <v>65</v>
      </c>
      <c r="T422" s="26"/>
      <c r="U422" s="27"/>
    </row>
    <row r="423" spans="1:22" ht="20.149999999999999" customHeight="1" outlineLevel="1" x14ac:dyDescent="0.2">
      <c r="A423" s="204"/>
      <c r="B423" s="205"/>
      <c r="C423" s="162"/>
      <c r="D423" s="163" t="s">
        <v>31</v>
      </c>
      <c r="E423" s="164" t="s">
        <v>1</v>
      </c>
      <c r="F423" s="29"/>
      <c r="G423" s="142">
        <v>0</v>
      </c>
      <c r="H423" s="143">
        <v>0</v>
      </c>
      <c r="I423" s="143">
        <v>0</v>
      </c>
      <c r="J423" s="143">
        <v>0</v>
      </c>
      <c r="K423" s="144">
        <v>0</v>
      </c>
      <c r="L423" s="145">
        <v>0</v>
      </c>
      <c r="M423" s="142">
        <v>0</v>
      </c>
      <c r="N423" s="143">
        <v>0</v>
      </c>
      <c r="O423" s="143">
        <v>0</v>
      </c>
      <c r="P423" s="143">
        <v>0</v>
      </c>
      <c r="Q423" s="143">
        <v>0</v>
      </c>
      <c r="R423" s="145">
        <v>0</v>
      </c>
      <c r="S423" s="185" t="s">
        <v>65</v>
      </c>
      <c r="T423" s="31"/>
      <c r="U423" s="32"/>
    </row>
    <row r="424" spans="1:22" ht="20.149999999999999" customHeight="1" outlineLevel="1" thickBot="1" x14ac:dyDescent="0.25">
      <c r="A424" s="165" t="s">
        <v>18</v>
      </c>
      <c r="B424" s="151" t="s">
        <v>87</v>
      </c>
      <c r="C424" s="16"/>
      <c r="D424" s="17"/>
      <c r="E424" s="16"/>
      <c r="F424" s="174" t="s">
        <v>88</v>
      </c>
      <c r="G424" s="146">
        <v>0.96000000000000008</v>
      </c>
      <c r="H424" s="147">
        <v>0.95000000000000007</v>
      </c>
      <c r="I424" s="147">
        <v>0.96000000000000008</v>
      </c>
      <c r="J424" s="147">
        <v>0.98000000000000009</v>
      </c>
      <c r="K424" s="148">
        <v>0.94000000000000006</v>
      </c>
      <c r="L424" s="149">
        <v>1.0100000000000002</v>
      </c>
      <c r="M424" s="146">
        <v>0.96000000000000008</v>
      </c>
      <c r="N424" s="147">
        <v>0.94000000000000006</v>
      </c>
      <c r="O424" s="147">
        <v>0.90000000000000013</v>
      </c>
      <c r="P424" s="147">
        <v>0.90000000000000013</v>
      </c>
      <c r="Q424" s="147">
        <v>0.92</v>
      </c>
      <c r="R424" s="149">
        <v>0.96000000000000008</v>
      </c>
      <c r="S424" s="186" t="s">
        <v>65</v>
      </c>
      <c r="T424" s="33"/>
      <c r="U424" s="34"/>
    </row>
    <row r="425" spans="1:22" ht="20.149999999999999" customHeight="1" outlineLevel="1" x14ac:dyDescent="0.2">
      <c r="A425" s="165" t="s">
        <v>19</v>
      </c>
      <c r="B425" s="151" t="s">
        <v>60</v>
      </c>
      <c r="C425" s="151" t="s">
        <v>61</v>
      </c>
      <c r="D425" s="35"/>
      <c r="E425" s="17"/>
      <c r="F425" s="175" t="s">
        <v>50</v>
      </c>
      <c r="G425" s="59">
        <f>G419*$T425*G424</f>
        <v>0</v>
      </c>
      <c r="H425" s="60">
        <f t="shared" ref="H425:R425" si="76">H419*$T425*H424</f>
        <v>0</v>
      </c>
      <c r="I425" s="60">
        <f t="shared" si="76"/>
        <v>0</v>
      </c>
      <c r="J425" s="60">
        <f t="shared" si="76"/>
        <v>0</v>
      </c>
      <c r="K425" s="61">
        <f t="shared" si="76"/>
        <v>0</v>
      </c>
      <c r="L425" s="85">
        <f t="shared" si="76"/>
        <v>0</v>
      </c>
      <c r="M425" s="59">
        <f t="shared" si="76"/>
        <v>0</v>
      </c>
      <c r="N425" s="60">
        <f t="shared" si="76"/>
        <v>0</v>
      </c>
      <c r="O425" s="60">
        <f t="shared" si="76"/>
        <v>0</v>
      </c>
      <c r="P425" s="60">
        <f t="shared" si="76"/>
        <v>0</v>
      </c>
      <c r="Q425" s="60">
        <f t="shared" si="76"/>
        <v>0</v>
      </c>
      <c r="R425" s="61">
        <f t="shared" si="76"/>
        <v>0</v>
      </c>
      <c r="S425" s="187" t="s">
        <v>45</v>
      </c>
      <c r="T425" s="36">
        <v>0</v>
      </c>
      <c r="U425" s="166" t="s">
        <v>97</v>
      </c>
      <c r="V425" s="37"/>
    </row>
    <row r="426" spans="1:22" ht="20.149999999999999" customHeight="1" outlineLevel="1" x14ac:dyDescent="0.2">
      <c r="A426" s="108" t="s">
        <v>20</v>
      </c>
      <c r="B426" s="152" t="s">
        <v>26</v>
      </c>
      <c r="C426" s="153" t="s">
        <v>61</v>
      </c>
      <c r="D426" s="154" t="s">
        <v>41</v>
      </c>
      <c r="E426" s="155" t="s">
        <v>39</v>
      </c>
      <c r="F426" s="176" t="s">
        <v>47</v>
      </c>
      <c r="G426" s="62">
        <f>G420*$T426</f>
        <v>0</v>
      </c>
      <c r="H426" s="63">
        <f t="shared" ref="H426:R426" si="77">H420*$T426</f>
        <v>0</v>
      </c>
      <c r="I426" s="63">
        <f t="shared" si="77"/>
        <v>0</v>
      </c>
      <c r="J426" s="63">
        <f t="shared" si="77"/>
        <v>0</v>
      </c>
      <c r="K426" s="64">
        <f t="shared" si="77"/>
        <v>0</v>
      </c>
      <c r="L426" s="86">
        <f t="shared" si="77"/>
        <v>0</v>
      </c>
      <c r="M426" s="80">
        <f t="shared" si="77"/>
        <v>0</v>
      </c>
      <c r="N426" s="63">
        <f t="shared" si="77"/>
        <v>0</v>
      </c>
      <c r="O426" s="63">
        <f t="shared" si="77"/>
        <v>0</v>
      </c>
      <c r="P426" s="63">
        <f t="shared" si="77"/>
        <v>0</v>
      </c>
      <c r="Q426" s="63">
        <f t="shared" si="77"/>
        <v>0</v>
      </c>
      <c r="R426" s="64">
        <f t="shared" si="77"/>
        <v>0</v>
      </c>
      <c r="S426" s="188" t="s">
        <v>51</v>
      </c>
      <c r="T426" s="38">
        <v>0</v>
      </c>
      <c r="U426" s="167" t="s">
        <v>95</v>
      </c>
    </row>
    <row r="427" spans="1:22" ht="20.149999999999999" customHeight="1" outlineLevel="1" x14ac:dyDescent="0.2">
      <c r="A427" s="156"/>
      <c r="B427" s="157"/>
      <c r="C427" s="158"/>
      <c r="D427" s="159" t="s">
        <v>42</v>
      </c>
      <c r="E427" s="160" t="s">
        <v>0</v>
      </c>
      <c r="F427" s="177" t="s">
        <v>48</v>
      </c>
      <c r="G427" s="65">
        <f t="shared" ref="G427:R429" si="78">G421*$T427</f>
        <v>0</v>
      </c>
      <c r="H427" s="66">
        <f t="shared" si="78"/>
        <v>0</v>
      </c>
      <c r="I427" s="66">
        <f t="shared" si="78"/>
        <v>0</v>
      </c>
      <c r="J427" s="66">
        <f t="shared" si="78"/>
        <v>0</v>
      </c>
      <c r="K427" s="67">
        <f t="shared" si="78"/>
        <v>0</v>
      </c>
      <c r="L427" s="87">
        <f t="shared" si="78"/>
        <v>0</v>
      </c>
      <c r="M427" s="81">
        <f t="shared" si="78"/>
        <v>0</v>
      </c>
      <c r="N427" s="66">
        <f t="shared" si="78"/>
        <v>0</v>
      </c>
      <c r="O427" s="66">
        <f t="shared" si="78"/>
        <v>0</v>
      </c>
      <c r="P427" s="66">
        <f t="shared" si="78"/>
        <v>0</v>
      </c>
      <c r="Q427" s="66">
        <f t="shared" si="78"/>
        <v>0</v>
      </c>
      <c r="R427" s="67">
        <f t="shared" si="78"/>
        <v>0</v>
      </c>
      <c r="S427" s="189" t="s">
        <v>52</v>
      </c>
      <c r="T427" s="39">
        <v>0</v>
      </c>
      <c r="U427" s="168" t="s">
        <v>95</v>
      </c>
    </row>
    <row r="428" spans="1:22" ht="20.149999999999999" customHeight="1" outlineLevel="1" x14ac:dyDescent="0.2">
      <c r="A428" s="156"/>
      <c r="B428" s="157"/>
      <c r="C428" s="158"/>
      <c r="D428" s="159" t="s">
        <v>43</v>
      </c>
      <c r="E428" s="160" t="s">
        <v>15</v>
      </c>
      <c r="F428" s="177" t="s">
        <v>49</v>
      </c>
      <c r="G428" s="65">
        <f t="shared" si="78"/>
        <v>0</v>
      </c>
      <c r="H428" s="66">
        <f t="shared" si="78"/>
        <v>0</v>
      </c>
      <c r="I428" s="66">
        <f t="shared" si="78"/>
        <v>0</v>
      </c>
      <c r="J428" s="66">
        <f t="shared" si="78"/>
        <v>0</v>
      </c>
      <c r="K428" s="67">
        <f t="shared" si="78"/>
        <v>0</v>
      </c>
      <c r="L428" s="87">
        <f t="shared" si="78"/>
        <v>0</v>
      </c>
      <c r="M428" s="81">
        <f t="shared" si="78"/>
        <v>0</v>
      </c>
      <c r="N428" s="66">
        <f t="shared" si="78"/>
        <v>0</v>
      </c>
      <c r="O428" s="66">
        <f t="shared" si="78"/>
        <v>0</v>
      </c>
      <c r="P428" s="66">
        <f t="shared" si="78"/>
        <v>0</v>
      </c>
      <c r="Q428" s="66">
        <f t="shared" si="78"/>
        <v>0</v>
      </c>
      <c r="R428" s="67">
        <f t="shared" si="78"/>
        <v>0</v>
      </c>
      <c r="S428" s="189" t="s">
        <v>53</v>
      </c>
      <c r="T428" s="39">
        <v>0</v>
      </c>
      <c r="U428" s="168" t="s">
        <v>95</v>
      </c>
    </row>
    <row r="429" spans="1:22" ht="20.149999999999999" customHeight="1" outlineLevel="1" thickBot="1" x14ac:dyDescent="0.25">
      <c r="A429" s="112"/>
      <c r="B429" s="161"/>
      <c r="C429" s="162"/>
      <c r="D429" s="163" t="s">
        <v>44</v>
      </c>
      <c r="E429" s="164" t="s">
        <v>1</v>
      </c>
      <c r="F429" s="178" t="s">
        <v>46</v>
      </c>
      <c r="G429" s="68">
        <f t="shared" si="78"/>
        <v>0</v>
      </c>
      <c r="H429" s="69">
        <f t="shared" si="78"/>
        <v>0</v>
      </c>
      <c r="I429" s="69">
        <f t="shared" si="78"/>
        <v>0</v>
      </c>
      <c r="J429" s="69">
        <f t="shared" si="78"/>
        <v>0</v>
      </c>
      <c r="K429" s="70">
        <f t="shared" si="78"/>
        <v>0</v>
      </c>
      <c r="L429" s="88">
        <f t="shared" si="78"/>
        <v>0</v>
      </c>
      <c r="M429" s="82">
        <f t="shared" si="78"/>
        <v>0</v>
      </c>
      <c r="N429" s="69">
        <f t="shared" si="78"/>
        <v>0</v>
      </c>
      <c r="O429" s="69">
        <f t="shared" si="78"/>
        <v>0</v>
      </c>
      <c r="P429" s="69">
        <f t="shared" si="78"/>
        <v>0</v>
      </c>
      <c r="Q429" s="69">
        <f t="shared" si="78"/>
        <v>0</v>
      </c>
      <c r="R429" s="70">
        <f t="shared" si="78"/>
        <v>0</v>
      </c>
      <c r="S429" s="190" t="s">
        <v>54</v>
      </c>
      <c r="T429" s="40">
        <v>0</v>
      </c>
      <c r="U429" s="169" t="s">
        <v>95</v>
      </c>
    </row>
    <row r="430" spans="1:22" ht="20.149999999999999" customHeight="1" outlineLevel="1" x14ac:dyDescent="0.2">
      <c r="A430" s="108" t="s">
        <v>21</v>
      </c>
      <c r="B430" s="152" t="s">
        <v>62</v>
      </c>
      <c r="C430" s="153" t="s">
        <v>61</v>
      </c>
      <c r="D430" s="172" t="s">
        <v>32</v>
      </c>
      <c r="E430" s="194" t="s">
        <v>40</v>
      </c>
      <c r="F430" s="179" t="s">
        <v>68</v>
      </c>
      <c r="G430" s="71">
        <f>ROUNDDOWN(G419*T430,2)</f>
        <v>0</v>
      </c>
      <c r="H430" s="72">
        <f>ROUNDDOWN(H419*T430,2)</f>
        <v>0</v>
      </c>
      <c r="I430" s="72">
        <f>ROUNDDOWN(I419*T430,2)</f>
        <v>0</v>
      </c>
      <c r="J430" s="72">
        <f>ROUNDDOWN(J419*T430,2)</f>
        <v>0</v>
      </c>
      <c r="K430" s="73">
        <f>ROUNDDOWN(K419*T430,2)</f>
        <v>0</v>
      </c>
      <c r="L430" s="89">
        <f>ROUNDDOWN(L419*T430,2)</f>
        <v>0</v>
      </c>
      <c r="M430" s="83">
        <f>ROUNDDOWN(M419*T430,2)</f>
        <v>0</v>
      </c>
      <c r="N430" s="72">
        <f>ROUNDDOWN(N419*T430,2)</f>
        <v>0</v>
      </c>
      <c r="O430" s="72">
        <f>ROUNDDOWN(O419*T430,2)</f>
        <v>0</v>
      </c>
      <c r="P430" s="72">
        <f>ROUNDDOWN(P419*T430,2)</f>
        <v>0</v>
      </c>
      <c r="Q430" s="72">
        <f>ROUNDDOWN(Q419*T430,2)</f>
        <v>0</v>
      </c>
      <c r="R430" s="73">
        <f>ROUNDDOWN(R419*T430,2)</f>
        <v>0</v>
      </c>
      <c r="S430" s="191" t="s">
        <v>55</v>
      </c>
      <c r="T430" s="41">
        <v>0</v>
      </c>
      <c r="U430" s="170" t="s">
        <v>86</v>
      </c>
    </row>
    <row r="431" spans="1:22" ht="20.149999999999999" customHeight="1" outlineLevel="1" thickBot="1" x14ac:dyDescent="0.25">
      <c r="A431" s="112"/>
      <c r="B431" s="161"/>
      <c r="C431" s="162"/>
      <c r="D431" s="173" t="s">
        <v>33</v>
      </c>
      <c r="E431" s="195" t="s">
        <v>57</v>
      </c>
      <c r="F431" s="180" t="s">
        <v>67</v>
      </c>
      <c r="G431" s="74">
        <f>ROUNDDOWN(SUM(G426:G429)*T431%,2)</f>
        <v>0</v>
      </c>
      <c r="H431" s="75">
        <f>ROUNDDOWN(SUM(H426:H429)*T431%,2)</f>
        <v>0</v>
      </c>
      <c r="I431" s="75">
        <f>ROUNDDOWN(SUM(I426:I429)*T431%,2)</f>
        <v>0</v>
      </c>
      <c r="J431" s="75">
        <f>ROUNDDOWN(SUM(J426:J429)*T431%,2)</f>
        <v>0</v>
      </c>
      <c r="K431" s="76">
        <f>ROUNDDOWN(SUM(K426:K429)*T431%,2)</f>
        <v>0</v>
      </c>
      <c r="L431" s="90">
        <f>ROUNDDOWN(SUM(L426:L429)*T431%,2)</f>
        <v>0</v>
      </c>
      <c r="M431" s="84">
        <f>ROUNDDOWN(SUM(M426:M429)*T431%,2)</f>
        <v>0</v>
      </c>
      <c r="N431" s="75">
        <f>ROUNDDOWN(SUM(N426:N429)*T431%,2)</f>
        <v>0</v>
      </c>
      <c r="O431" s="75">
        <f>ROUNDDOWN(SUM(O426:O429)*T431%,2)</f>
        <v>0</v>
      </c>
      <c r="P431" s="75">
        <f>ROUNDDOWN(SUM(P426:P429)*T431%,2)</f>
        <v>0</v>
      </c>
      <c r="Q431" s="75">
        <f>ROUNDDOWN(SUM(Q426:Q429)*T431%,2)</f>
        <v>0</v>
      </c>
      <c r="R431" s="76">
        <f>ROUNDDOWN(SUM(R426:R429)*T431%,2)</f>
        <v>0</v>
      </c>
      <c r="S431" s="192" t="s">
        <v>56</v>
      </c>
      <c r="T431" s="42">
        <v>0</v>
      </c>
      <c r="U431" s="171" t="s">
        <v>96</v>
      </c>
    </row>
    <row r="432" spans="1:22" ht="20.149999999999999" customHeight="1" x14ac:dyDescent="0.2">
      <c r="A432" s="108" t="s">
        <v>22</v>
      </c>
      <c r="B432" s="109" t="s">
        <v>25</v>
      </c>
      <c r="C432" s="109" t="s">
        <v>61</v>
      </c>
      <c r="D432" s="21"/>
      <c r="E432" s="196" t="s">
        <v>71</v>
      </c>
      <c r="F432" s="181" t="s">
        <v>89</v>
      </c>
      <c r="G432" s="77">
        <f>ROUNDDOWN(G425+SUM(G426:G429)-SUM(G430:G431),0)</f>
        <v>0</v>
      </c>
      <c r="H432" s="78">
        <f t="shared" ref="H432:R432" si="79">ROUNDDOWN(H425+SUM(H426:H429)-SUM(H430:H431),0)</f>
        <v>0</v>
      </c>
      <c r="I432" s="78">
        <f t="shared" si="79"/>
        <v>0</v>
      </c>
      <c r="J432" s="78">
        <f t="shared" si="79"/>
        <v>0</v>
      </c>
      <c r="K432" s="79">
        <f t="shared" si="79"/>
        <v>0</v>
      </c>
      <c r="L432" s="91">
        <f t="shared" si="79"/>
        <v>0</v>
      </c>
      <c r="M432" s="77">
        <f t="shared" si="79"/>
        <v>0</v>
      </c>
      <c r="N432" s="78">
        <f t="shared" si="79"/>
        <v>0</v>
      </c>
      <c r="O432" s="78">
        <f t="shared" si="79"/>
        <v>0</v>
      </c>
      <c r="P432" s="78">
        <f t="shared" si="79"/>
        <v>0</v>
      </c>
      <c r="Q432" s="78">
        <f t="shared" si="79"/>
        <v>0</v>
      </c>
      <c r="R432" s="91">
        <f t="shared" si="79"/>
        <v>0</v>
      </c>
      <c r="S432" s="193" t="s">
        <v>66</v>
      </c>
      <c r="T432" s="43"/>
      <c r="U432" s="44"/>
    </row>
    <row r="433" spans="1:22" ht="20.149999999999999" customHeight="1" x14ac:dyDescent="0.2">
      <c r="A433" s="112"/>
      <c r="B433" s="113"/>
      <c r="C433" s="113"/>
      <c r="D433" s="28"/>
      <c r="E433" s="197" t="s">
        <v>99</v>
      </c>
      <c r="F433" s="29"/>
      <c r="G433" s="45"/>
      <c r="H433" s="46"/>
      <c r="I433" s="46"/>
      <c r="J433" s="46"/>
      <c r="K433" s="198" t="s">
        <v>153</v>
      </c>
      <c r="L433" s="92">
        <f>SUM(G432:L432)</f>
        <v>0</v>
      </c>
      <c r="M433" s="45"/>
      <c r="N433" s="46"/>
      <c r="O433" s="46"/>
      <c r="P433" s="46"/>
      <c r="Q433" s="198" t="s">
        <v>154</v>
      </c>
      <c r="R433" s="92">
        <f>SUM(M432:R432)</f>
        <v>0</v>
      </c>
      <c r="S433" s="30"/>
      <c r="T433" s="31"/>
      <c r="U433" s="32"/>
    </row>
    <row r="434" spans="1:22" ht="20.149999999999999" customHeight="1" x14ac:dyDescent="0.2">
      <c r="A434" s="165" t="s">
        <v>27</v>
      </c>
      <c r="B434" s="151" t="s">
        <v>63</v>
      </c>
      <c r="C434" s="151" t="s">
        <v>61</v>
      </c>
      <c r="D434" s="16"/>
      <c r="E434" s="16"/>
      <c r="F434" s="199" t="s">
        <v>100</v>
      </c>
      <c r="G434" s="47"/>
      <c r="H434" s="48"/>
      <c r="I434" s="48"/>
      <c r="J434" s="48"/>
      <c r="K434" s="48"/>
      <c r="L434" s="48"/>
      <c r="M434" s="48"/>
      <c r="N434" s="48"/>
      <c r="O434" s="48"/>
      <c r="P434" s="48"/>
      <c r="Q434" s="48"/>
      <c r="R434" s="93">
        <f>SUM(L433,R433)</f>
        <v>0</v>
      </c>
      <c r="S434" s="49"/>
      <c r="T434" s="19"/>
      <c r="U434" s="20"/>
    </row>
    <row r="435" spans="1:22" ht="10" customHeight="1" x14ac:dyDescent="0.2">
      <c r="A435" s="14"/>
      <c r="B435" s="14"/>
      <c r="C435" s="14"/>
      <c r="D435" s="14"/>
      <c r="E435" s="14"/>
      <c r="F435" s="14"/>
      <c r="G435" s="9"/>
      <c r="L435" s="9"/>
    </row>
    <row r="436" spans="1:22" ht="20.149999999999999" customHeight="1" x14ac:dyDescent="0.2">
      <c r="A436" s="104">
        <v>21</v>
      </c>
      <c r="B436" s="105" t="s">
        <v>122</v>
      </c>
      <c r="C436" s="15"/>
    </row>
    <row r="437" spans="1:22" ht="20.149999999999999" customHeight="1" x14ac:dyDescent="0.2">
      <c r="A437" s="7"/>
      <c r="B437" s="103" t="s">
        <v>144</v>
      </c>
      <c r="N437" s="101" t="s">
        <v>35</v>
      </c>
      <c r="O437" s="106">
        <v>46</v>
      </c>
      <c r="P437" s="103" t="s">
        <v>34</v>
      </c>
      <c r="Q437" s="101" t="s">
        <v>36</v>
      </c>
      <c r="R437" s="107">
        <v>150</v>
      </c>
      <c r="S437" s="103" t="s">
        <v>69</v>
      </c>
    </row>
    <row r="438" spans="1:22" ht="20.149999999999999" customHeight="1" x14ac:dyDescent="0.2">
      <c r="A438" s="108" t="s">
        <v>23</v>
      </c>
      <c r="B438" s="109"/>
      <c r="C438" s="109"/>
      <c r="D438" s="109"/>
      <c r="E438" s="110"/>
      <c r="F438" s="111" t="s">
        <v>64</v>
      </c>
      <c r="G438" s="122" t="s">
        <v>98</v>
      </c>
      <c r="H438" s="123"/>
      <c r="I438" s="123"/>
      <c r="J438" s="123"/>
      <c r="K438" s="123"/>
      <c r="L438" s="123"/>
      <c r="M438" s="123"/>
      <c r="N438" s="123"/>
      <c r="O438" s="123"/>
      <c r="P438" s="123"/>
      <c r="Q438" s="123"/>
      <c r="R438" s="124"/>
      <c r="S438" s="116" t="s">
        <v>70</v>
      </c>
      <c r="T438" s="117"/>
      <c r="U438" s="118"/>
    </row>
    <row r="439" spans="1:22" ht="20.149999999999999" customHeight="1" x14ac:dyDescent="0.2">
      <c r="A439" s="112"/>
      <c r="B439" s="113"/>
      <c r="C439" s="113"/>
      <c r="D439" s="113"/>
      <c r="E439" s="114"/>
      <c r="F439" s="115"/>
      <c r="G439" s="125" t="s">
        <v>11</v>
      </c>
      <c r="H439" s="126" t="s">
        <v>12</v>
      </c>
      <c r="I439" s="126" t="s">
        <v>3</v>
      </c>
      <c r="J439" s="126" t="s">
        <v>4</v>
      </c>
      <c r="K439" s="127" t="s">
        <v>5</v>
      </c>
      <c r="L439" s="128" t="s">
        <v>6</v>
      </c>
      <c r="M439" s="125" t="s">
        <v>7</v>
      </c>
      <c r="N439" s="126" t="s">
        <v>8</v>
      </c>
      <c r="O439" s="126" t="s">
        <v>9</v>
      </c>
      <c r="P439" s="126" t="s">
        <v>13</v>
      </c>
      <c r="Q439" s="126" t="s">
        <v>14</v>
      </c>
      <c r="R439" s="128" t="s">
        <v>10</v>
      </c>
      <c r="S439" s="119"/>
      <c r="T439" s="120"/>
      <c r="U439" s="121"/>
    </row>
    <row r="440" spans="1:22" ht="20.149999999999999" customHeight="1" outlineLevel="1" x14ac:dyDescent="0.2">
      <c r="A440" s="150" t="s">
        <v>16</v>
      </c>
      <c r="B440" s="151" t="s">
        <v>24</v>
      </c>
      <c r="C440" s="151" t="s">
        <v>58</v>
      </c>
      <c r="D440" s="17"/>
      <c r="E440" s="17"/>
      <c r="F440" s="18"/>
      <c r="G440" s="129">
        <v>46</v>
      </c>
      <c r="H440" s="130">
        <v>46</v>
      </c>
      <c r="I440" s="130">
        <v>46</v>
      </c>
      <c r="J440" s="130">
        <v>46</v>
      </c>
      <c r="K440" s="131">
        <v>46</v>
      </c>
      <c r="L440" s="132">
        <v>46</v>
      </c>
      <c r="M440" s="133">
        <v>46</v>
      </c>
      <c r="N440" s="130">
        <v>46</v>
      </c>
      <c r="O440" s="130">
        <v>46</v>
      </c>
      <c r="P440" s="130">
        <v>46</v>
      </c>
      <c r="Q440" s="130">
        <v>46</v>
      </c>
      <c r="R440" s="132">
        <v>46</v>
      </c>
      <c r="S440" s="182" t="s">
        <v>65</v>
      </c>
      <c r="T440" s="19"/>
      <c r="U440" s="20"/>
    </row>
    <row r="441" spans="1:22" ht="20.149999999999999" customHeight="1" outlineLevel="1" x14ac:dyDescent="0.2">
      <c r="A441" s="200" t="s">
        <v>17</v>
      </c>
      <c r="B441" s="201" t="s">
        <v>2</v>
      </c>
      <c r="C441" s="153" t="s">
        <v>59</v>
      </c>
      <c r="D441" s="154" t="s">
        <v>28</v>
      </c>
      <c r="E441" s="155" t="s">
        <v>39</v>
      </c>
      <c r="F441" s="22"/>
      <c r="G441" s="134">
        <v>0</v>
      </c>
      <c r="H441" s="135">
        <v>0</v>
      </c>
      <c r="I441" s="135">
        <v>0</v>
      </c>
      <c r="J441" s="135">
        <v>0</v>
      </c>
      <c r="K441" s="136">
        <v>0</v>
      </c>
      <c r="L441" s="137">
        <v>0</v>
      </c>
      <c r="M441" s="134">
        <v>0</v>
      </c>
      <c r="N441" s="135">
        <v>0</v>
      </c>
      <c r="O441" s="135">
        <v>0</v>
      </c>
      <c r="P441" s="135">
        <v>0</v>
      </c>
      <c r="Q441" s="135">
        <v>0</v>
      </c>
      <c r="R441" s="137">
        <v>0</v>
      </c>
      <c r="S441" s="183" t="s">
        <v>65</v>
      </c>
      <c r="T441" s="23"/>
      <c r="U441" s="24"/>
    </row>
    <row r="442" spans="1:22" ht="20.149999999999999" customHeight="1" outlineLevel="1" x14ac:dyDescent="0.2">
      <c r="A442" s="202"/>
      <c r="B442" s="203"/>
      <c r="C442" s="158"/>
      <c r="D442" s="159" t="s">
        <v>29</v>
      </c>
      <c r="E442" s="160" t="s">
        <v>0</v>
      </c>
      <c r="F442" s="25"/>
      <c r="G442" s="138">
        <v>0</v>
      </c>
      <c r="H442" s="139">
        <v>0</v>
      </c>
      <c r="I442" s="139">
        <v>0</v>
      </c>
      <c r="J442" s="139">
        <v>1500</v>
      </c>
      <c r="K442" s="140">
        <v>1300</v>
      </c>
      <c r="L442" s="141">
        <v>1500</v>
      </c>
      <c r="M442" s="138">
        <v>0</v>
      </c>
      <c r="N442" s="139">
        <v>0</v>
      </c>
      <c r="O442" s="139">
        <v>0</v>
      </c>
      <c r="P442" s="139">
        <v>0</v>
      </c>
      <c r="Q442" s="139">
        <v>0</v>
      </c>
      <c r="R442" s="141">
        <v>0</v>
      </c>
      <c r="S442" s="184" t="s">
        <v>65</v>
      </c>
      <c r="T442" s="26"/>
      <c r="U442" s="27"/>
    </row>
    <row r="443" spans="1:22" ht="20.149999999999999" customHeight="1" outlineLevel="1" x14ac:dyDescent="0.2">
      <c r="A443" s="202"/>
      <c r="B443" s="203"/>
      <c r="C443" s="158"/>
      <c r="D443" s="159" t="s">
        <v>30</v>
      </c>
      <c r="E443" s="160" t="s">
        <v>15</v>
      </c>
      <c r="F443" s="25"/>
      <c r="G443" s="138">
        <v>1600</v>
      </c>
      <c r="H443" s="139">
        <v>1300</v>
      </c>
      <c r="I443" s="139">
        <v>1400</v>
      </c>
      <c r="J443" s="139">
        <v>0</v>
      </c>
      <c r="K443" s="140">
        <v>0</v>
      </c>
      <c r="L443" s="141">
        <v>0</v>
      </c>
      <c r="M443" s="138">
        <v>1500</v>
      </c>
      <c r="N443" s="139">
        <v>1700</v>
      </c>
      <c r="O443" s="139">
        <v>2300</v>
      </c>
      <c r="P443" s="139">
        <v>2600</v>
      </c>
      <c r="Q443" s="139">
        <v>2300</v>
      </c>
      <c r="R443" s="141">
        <v>2500</v>
      </c>
      <c r="S443" s="184" t="s">
        <v>65</v>
      </c>
      <c r="T443" s="26"/>
      <c r="U443" s="27"/>
    </row>
    <row r="444" spans="1:22" ht="20.149999999999999" customHeight="1" outlineLevel="1" x14ac:dyDescent="0.2">
      <c r="A444" s="204"/>
      <c r="B444" s="205"/>
      <c r="C444" s="162"/>
      <c r="D444" s="163" t="s">
        <v>31</v>
      </c>
      <c r="E444" s="164" t="s">
        <v>1</v>
      </c>
      <c r="F444" s="29"/>
      <c r="G444" s="142">
        <v>0</v>
      </c>
      <c r="H444" s="143">
        <v>0</v>
      </c>
      <c r="I444" s="143">
        <v>0</v>
      </c>
      <c r="J444" s="143">
        <v>0</v>
      </c>
      <c r="K444" s="144">
        <v>0</v>
      </c>
      <c r="L444" s="145">
        <v>0</v>
      </c>
      <c r="M444" s="142">
        <v>0</v>
      </c>
      <c r="N444" s="143">
        <v>0</v>
      </c>
      <c r="O444" s="143">
        <v>0</v>
      </c>
      <c r="P444" s="143">
        <v>0</v>
      </c>
      <c r="Q444" s="143">
        <v>0</v>
      </c>
      <c r="R444" s="145">
        <v>0</v>
      </c>
      <c r="S444" s="185" t="s">
        <v>65</v>
      </c>
      <c r="T444" s="31"/>
      <c r="U444" s="32"/>
    </row>
    <row r="445" spans="1:22" ht="20.149999999999999" customHeight="1" outlineLevel="1" thickBot="1" x14ac:dyDescent="0.25">
      <c r="A445" s="165" t="s">
        <v>18</v>
      </c>
      <c r="B445" s="151" t="s">
        <v>87</v>
      </c>
      <c r="C445" s="16"/>
      <c r="D445" s="17"/>
      <c r="E445" s="16"/>
      <c r="F445" s="174" t="s">
        <v>88</v>
      </c>
      <c r="G445" s="146">
        <v>0.8600000000000001</v>
      </c>
      <c r="H445" s="147">
        <v>0.8600000000000001</v>
      </c>
      <c r="I445" s="147">
        <v>0.87000000000000011</v>
      </c>
      <c r="J445" s="147">
        <v>0.87000000000000011</v>
      </c>
      <c r="K445" s="148">
        <v>0.8600000000000001</v>
      </c>
      <c r="L445" s="149">
        <v>0.87000000000000011</v>
      </c>
      <c r="M445" s="146">
        <v>0.8600000000000001</v>
      </c>
      <c r="N445" s="147">
        <v>0.8600000000000001</v>
      </c>
      <c r="O445" s="147">
        <v>0.85000000000000009</v>
      </c>
      <c r="P445" s="147">
        <v>0.85000000000000009</v>
      </c>
      <c r="Q445" s="147">
        <v>0.85000000000000009</v>
      </c>
      <c r="R445" s="149">
        <v>0.8600000000000001</v>
      </c>
      <c r="S445" s="186" t="s">
        <v>65</v>
      </c>
      <c r="T445" s="33"/>
      <c r="U445" s="34"/>
    </row>
    <row r="446" spans="1:22" ht="20.149999999999999" customHeight="1" outlineLevel="1" x14ac:dyDescent="0.2">
      <c r="A446" s="165" t="s">
        <v>19</v>
      </c>
      <c r="B446" s="151" t="s">
        <v>60</v>
      </c>
      <c r="C446" s="151" t="s">
        <v>61</v>
      </c>
      <c r="D446" s="35"/>
      <c r="E446" s="17"/>
      <c r="F446" s="175" t="s">
        <v>50</v>
      </c>
      <c r="G446" s="59">
        <f>G440*$T446*G445</f>
        <v>0</v>
      </c>
      <c r="H446" s="60">
        <f t="shared" ref="H446:R446" si="80">H440*$T446*H445</f>
        <v>0</v>
      </c>
      <c r="I446" s="60">
        <f t="shared" si="80"/>
        <v>0</v>
      </c>
      <c r="J446" s="60">
        <f t="shared" si="80"/>
        <v>0</v>
      </c>
      <c r="K446" s="61">
        <f t="shared" si="80"/>
        <v>0</v>
      </c>
      <c r="L446" s="85">
        <f t="shared" si="80"/>
        <v>0</v>
      </c>
      <c r="M446" s="59">
        <f t="shared" si="80"/>
        <v>0</v>
      </c>
      <c r="N446" s="60">
        <f t="shared" si="80"/>
        <v>0</v>
      </c>
      <c r="O446" s="60">
        <f t="shared" si="80"/>
        <v>0</v>
      </c>
      <c r="P446" s="60">
        <f t="shared" si="80"/>
        <v>0</v>
      </c>
      <c r="Q446" s="60">
        <f t="shared" si="80"/>
        <v>0</v>
      </c>
      <c r="R446" s="61">
        <f t="shared" si="80"/>
        <v>0</v>
      </c>
      <c r="S446" s="187" t="s">
        <v>45</v>
      </c>
      <c r="T446" s="36">
        <v>0</v>
      </c>
      <c r="U446" s="166" t="s">
        <v>97</v>
      </c>
      <c r="V446" s="37"/>
    </row>
    <row r="447" spans="1:22" ht="20.149999999999999" customHeight="1" outlineLevel="1" x14ac:dyDescent="0.2">
      <c r="A447" s="108" t="s">
        <v>20</v>
      </c>
      <c r="B447" s="152" t="s">
        <v>26</v>
      </c>
      <c r="C447" s="153" t="s">
        <v>61</v>
      </c>
      <c r="D447" s="154" t="s">
        <v>41</v>
      </c>
      <c r="E447" s="155" t="s">
        <v>39</v>
      </c>
      <c r="F447" s="176" t="s">
        <v>47</v>
      </c>
      <c r="G447" s="62">
        <f>G441*$T447</f>
        <v>0</v>
      </c>
      <c r="H447" s="63">
        <f t="shared" ref="H447:R447" si="81">H441*$T447</f>
        <v>0</v>
      </c>
      <c r="I447" s="63">
        <f t="shared" si="81"/>
        <v>0</v>
      </c>
      <c r="J447" s="63">
        <f t="shared" si="81"/>
        <v>0</v>
      </c>
      <c r="K447" s="64">
        <f t="shared" si="81"/>
        <v>0</v>
      </c>
      <c r="L447" s="86">
        <f t="shared" si="81"/>
        <v>0</v>
      </c>
      <c r="M447" s="80">
        <f t="shared" si="81"/>
        <v>0</v>
      </c>
      <c r="N447" s="63">
        <f t="shared" si="81"/>
        <v>0</v>
      </c>
      <c r="O447" s="63">
        <f t="shared" si="81"/>
        <v>0</v>
      </c>
      <c r="P447" s="63">
        <f t="shared" si="81"/>
        <v>0</v>
      </c>
      <c r="Q447" s="63">
        <f t="shared" si="81"/>
        <v>0</v>
      </c>
      <c r="R447" s="64">
        <f t="shared" si="81"/>
        <v>0</v>
      </c>
      <c r="S447" s="188" t="s">
        <v>51</v>
      </c>
      <c r="T447" s="38">
        <v>0</v>
      </c>
      <c r="U447" s="167" t="s">
        <v>95</v>
      </c>
    </row>
    <row r="448" spans="1:22" ht="20.149999999999999" customHeight="1" outlineLevel="1" x14ac:dyDescent="0.2">
      <c r="A448" s="156"/>
      <c r="B448" s="157"/>
      <c r="C448" s="158"/>
      <c r="D448" s="159" t="s">
        <v>42</v>
      </c>
      <c r="E448" s="160" t="s">
        <v>0</v>
      </c>
      <c r="F448" s="177" t="s">
        <v>48</v>
      </c>
      <c r="G448" s="65">
        <f t="shared" ref="G448:R450" si="82">G442*$T448</f>
        <v>0</v>
      </c>
      <c r="H448" s="66">
        <f t="shared" si="82"/>
        <v>0</v>
      </c>
      <c r="I448" s="66">
        <f t="shared" si="82"/>
        <v>0</v>
      </c>
      <c r="J448" s="66">
        <f t="shared" si="82"/>
        <v>0</v>
      </c>
      <c r="K448" s="67">
        <f t="shared" si="82"/>
        <v>0</v>
      </c>
      <c r="L448" s="87">
        <f t="shared" si="82"/>
        <v>0</v>
      </c>
      <c r="M448" s="81">
        <f t="shared" si="82"/>
        <v>0</v>
      </c>
      <c r="N448" s="66">
        <f t="shared" si="82"/>
        <v>0</v>
      </c>
      <c r="O448" s="66">
        <f t="shared" si="82"/>
        <v>0</v>
      </c>
      <c r="P448" s="66">
        <f t="shared" si="82"/>
        <v>0</v>
      </c>
      <c r="Q448" s="66">
        <f t="shared" si="82"/>
        <v>0</v>
      </c>
      <c r="R448" s="67">
        <f t="shared" si="82"/>
        <v>0</v>
      </c>
      <c r="S448" s="189" t="s">
        <v>52</v>
      </c>
      <c r="T448" s="39">
        <v>0</v>
      </c>
      <c r="U448" s="168" t="s">
        <v>95</v>
      </c>
    </row>
    <row r="449" spans="1:21" ht="20.149999999999999" customHeight="1" outlineLevel="1" x14ac:dyDescent="0.2">
      <c r="A449" s="156"/>
      <c r="B449" s="157"/>
      <c r="C449" s="158"/>
      <c r="D449" s="159" t="s">
        <v>43</v>
      </c>
      <c r="E449" s="160" t="s">
        <v>15</v>
      </c>
      <c r="F449" s="177" t="s">
        <v>49</v>
      </c>
      <c r="G449" s="65">
        <f t="shared" si="82"/>
        <v>0</v>
      </c>
      <c r="H449" s="66">
        <f t="shared" si="82"/>
        <v>0</v>
      </c>
      <c r="I449" s="66">
        <f t="shared" si="82"/>
        <v>0</v>
      </c>
      <c r="J449" s="66">
        <f t="shared" si="82"/>
        <v>0</v>
      </c>
      <c r="K449" s="67">
        <f t="shared" si="82"/>
        <v>0</v>
      </c>
      <c r="L449" s="87">
        <f t="shared" si="82"/>
        <v>0</v>
      </c>
      <c r="M449" s="81">
        <f t="shared" si="82"/>
        <v>0</v>
      </c>
      <c r="N449" s="66">
        <f t="shared" si="82"/>
        <v>0</v>
      </c>
      <c r="O449" s="66">
        <f t="shared" si="82"/>
        <v>0</v>
      </c>
      <c r="P449" s="66">
        <f t="shared" si="82"/>
        <v>0</v>
      </c>
      <c r="Q449" s="66">
        <f t="shared" si="82"/>
        <v>0</v>
      </c>
      <c r="R449" s="67">
        <f t="shared" si="82"/>
        <v>0</v>
      </c>
      <c r="S449" s="189" t="s">
        <v>53</v>
      </c>
      <c r="T449" s="39">
        <v>0</v>
      </c>
      <c r="U449" s="168" t="s">
        <v>95</v>
      </c>
    </row>
    <row r="450" spans="1:21" ht="20.149999999999999" customHeight="1" outlineLevel="1" thickBot="1" x14ac:dyDescent="0.25">
      <c r="A450" s="112"/>
      <c r="B450" s="161"/>
      <c r="C450" s="162"/>
      <c r="D450" s="163" t="s">
        <v>44</v>
      </c>
      <c r="E450" s="164" t="s">
        <v>1</v>
      </c>
      <c r="F450" s="178" t="s">
        <v>46</v>
      </c>
      <c r="G450" s="68">
        <f t="shared" si="82"/>
        <v>0</v>
      </c>
      <c r="H450" s="69">
        <f t="shared" si="82"/>
        <v>0</v>
      </c>
      <c r="I450" s="69">
        <f t="shared" si="82"/>
        <v>0</v>
      </c>
      <c r="J450" s="69">
        <f t="shared" si="82"/>
        <v>0</v>
      </c>
      <c r="K450" s="70">
        <f t="shared" si="82"/>
        <v>0</v>
      </c>
      <c r="L450" s="88">
        <f t="shared" si="82"/>
        <v>0</v>
      </c>
      <c r="M450" s="82">
        <f t="shared" si="82"/>
        <v>0</v>
      </c>
      <c r="N450" s="69">
        <f t="shared" si="82"/>
        <v>0</v>
      </c>
      <c r="O450" s="69">
        <f t="shared" si="82"/>
        <v>0</v>
      </c>
      <c r="P450" s="69">
        <f t="shared" si="82"/>
        <v>0</v>
      </c>
      <c r="Q450" s="69">
        <f t="shared" si="82"/>
        <v>0</v>
      </c>
      <c r="R450" s="70">
        <f t="shared" si="82"/>
        <v>0</v>
      </c>
      <c r="S450" s="190" t="s">
        <v>54</v>
      </c>
      <c r="T450" s="40">
        <v>0</v>
      </c>
      <c r="U450" s="169" t="s">
        <v>95</v>
      </c>
    </row>
    <row r="451" spans="1:21" ht="20.149999999999999" customHeight="1" outlineLevel="1" x14ac:dyDescent="0.2">
      <c r="A451" s="108" t="s">
        <v>21</v>
      </c>
      <c r="B451" s="152" t="s">
        <v>62</v>
      </c>
      <c r="C451" s="153" t="s">
        <v>61</v>
      </c>
      <c r="D451" s="172" t="s">
        <v>32</v>
      </c>
      <c r="E451" s="194" t="s">
        <v>40</v>
      </c>
      <c r="F451" s="179" t="s">
        <v>68</v>
      </c>
      <c r="G451" s="71">
        <f>ROUNDDOWN(G440*T451,2)</f>
        <v>0</v>
      </c>
      <c r="H451" s="72">
        <f>ROUNDDOWN(H440*T451,2)</f>
        <v>0</v>
      </c>
      <c r="I451" s="72">
        <f>ROUNDDOWN(I440*T451,2)</f>
        <v>0</v>
      </c>
      <c r="J451" s="72">
        <f>ROUNDDOWN(J440*T451,2)</f>
        <v>0</v>
      </c>
      <c r="K451" s="73">
        <f>ROUNDDOWN(K440*T451,2)</f>
        <v>0</v>
      </c>
      <c r="L451" s="89">
        <f>ROUNDDOWN(L440*T451,2)</f>
        <v>0</v>
      </c>
      <c r="M451" s="83">
        <f>ROUNDDOWN(M440*T451,2)</f>
        <v>0</v>
      </c>
      <c r="N451" s="72">
        <f>ROUNDDOWN(N440*T451,2)</f>
        <v>0</v>
      </c>
      <c r="O451" s="72">
        <f>ROUNDDOWN(O440*T451,2)</f>
        <v>0</v>
      </c>
      <c r="P451" s="72">
        <f>ROUNDDOWN(P440*T451,2)</f>
        <v>0</v>
      </c>
      <c r="Q451" s="72">
        <f>ROUNDDOWN(Q440*T451,2)</f>
        <v>0</v>
      </c>
      <c r="R451" s="73">
        <f>ROUNDDOWN(R440*T451,2)</f>
        <v>0</v>
      </c>
      <c r="S451" s="191" t="s">
        <v>55</v>
      </c>
      <c r="T451" s="41">
        <v>0</v>
      </c>
      <c r="U451" s="170" t="s">
        <v>86</v>
      </c>
    </row>
    <row r="452" spans="1:21" ht="20.149999999999999" customHeight="1" outlineLevel="1" thickBot="1" x14ac:dyDescent="0.25">
      <c r="A452" s="112"/>
      <c r="B452" s="161"/>
      <c r="C452" s="162"/>
      <c r="D452" s="173" t="s">
        <v>33</v>
      </c>
      <c r="E452" s="195" t="s">
        <v>57</v>
      </c>
      <c r="F452" s="180" t="s">
        <v>67</v>
      </c>
      <c r="G452" s="74">
        <f>ROUNDDOWN(SUM(G447:G450)*T452%,2)</f>
        <v>0</v>
      </c>
      <c r="H452" s="75">
        <f>ROUNDDOWN(SUM(H447:H450)*T452%,2)</f>
        <v>0</v>
      </c>
      <c r="I452" s="75">
        <f>ROUNDDOWN(SUM(I447:I450)*T452%,2)</f>
        <v>0</v>
      </c>
      <c r="J452" s="75">
        <f>ROUNDDOWN(SUM(J447:J450)*T452%,2)</f>
        <v>0</v>
      </c>
      <c r="K452" s="76">
        <f>ROUNDDOWN(SUM(K447:K450)*T452%,2)</f>
        <v>0</v>
      </c>
      <c r="L452" s="90">
        <f>ROUNDDOWN(SUM(L447:L450)*T452%,2)</f>
        <v>0</v>
      </c>
      <c r="M452" s="84">
        <f>ROUNDDOWN(SUM(M447:M450)*T452%,2)</f>
        <v>0</v>
      </c>
      <c r="N452" s="75">
        <f>ROUNDDOWN(SUM(N447:N450)*T452%,2)</f>
        <v>0</v>
      </c>
      <c r="O452" s="75">
        <f>ROUNDDOWN(SUM(O447:O450)*T452%,2)</f>
        <v>0</v>
      </c>
      <c r="P452" s="75">
        <f>ROUNDDOWN(SUM(P447:P450)*T452%,2)</f>
        <v>0</v>
      </c>
      <c r="Q452" s="75">
        <f>ROUNDDOWN(SUM(Q447:Q450)*T452%,2)</f>
        <v>0</v>
      </c>
      <c r="R452" s="76">
        <f>ROUNDDOWN(SUM(R447:R450)*T452%,2)</f>
        <v>0</v>
      </c>
      <c r="S452" s="192" t="s">
        <v>56</v>
      </c>
      <c r="T452" s="42">
        <v>0</v>
      </c>
      <c r="U452" s="171" t="s">
        <v>96</v>
      </c>
    </row>
    <row r="453" spans="1:21" ht="20.149999999999999" customHeight="1" x14ac:dyDescent="0.2">
      <c r="A453" s="108" t="s">
        <v>22</v>
      </c>
      <c r="B453" s="109" t="s">
        <v>25</v>
      </c>
      <c r="C453" s="109" t="s">
        <v>61</v>
      </c>
      <c r="D453" s="21"/>
      <c r="E453" s="196" t="s">
        <v>71</v>
      </c>
      <c r="F453" s="181" t="s">
        <v>89</v>
      </c>
      <c r="G453" s="77">
        <f>ROUNDDOWN(G446+SUM(G447:G450)-SUM(G451:G452),0)</f>
        <v>0</v>
      </c>
      <c r="H453" s="78">
        <f t="shared" ref="H453:R453" si="83">ROUNDDOWN(H446+SUM(H447:H450)-SUM(H451:H452),0)</f>
        <v>0</v>
      </c>
      <c r="I453" s="78">
        <f t="shared" si="83"/>
        <v>0</v>
      </c>
      <c r="J453" s="78">
        <f t="shared" si="83"/>
        <v>0</v>
      </c>
      <c r="K453" s="79">
        <f t="shared" si="83"/>
        <v>0</v>
      </c>
      <c r="L453" s="91">
        <f t="shared" si="83"/>
        <v>0</v>
      </c>
      <c r="M453" s="77">
        <f t="shared" si="83"/>
        <v>0</v>
      </c>
      <c r="N453" s="78">
        <f t="shared" si="83"/>
        <v>0</v>
      </c>
      <c r="O453" s="78">
        <f t="shared" si="83"/>
        <v>0</v>
      </c>
      <c r="P453" s="78">
        <f t="shared" si="83"/>
        <v>0</v>
      </c>
      <c r="Q453" s="78">
        <f t="shared" si="83"/>
        <v>0</v>
      </c>
      <c r="R453" s="91">
        <f t="shared" si="83"/>
        <v>0</v>
      </c>
      <c r="S453" s="193" t="s">
        <v>66</v>
      </c>
      <c r="T453" s="43"/>
      <c r="U453" s="44"/>
    </row>
    <row r="454" spans="1:21" ht="20.149999999999999" customHeight="1" x14ac:dyDescent="0.2">
      <c r="A454" s="112"/>
      <c r="B454" s="113"/>
      <c r="C454" s="113"/>
      <c r="D454" s="28"/>
      <c r="E454" s="197" t="s">
        <v>99</v>
      </c>
      <c r="F454" s="29"/>
      <c r="G454" s="45"/>
      <c r="H454" s="46"/>
      <c r="I454" s="46"/>
      <c r="J454" s="46"/>
      <c r="K454" s="198" t="s">
        <v>153</v>
      </c>
      <c r="L454" s="92">
        <f>SUM(G453:L453)</f>
        <v>0</v>
      </c>
      <c r="M454" s="45"/>
      <c r="N454" s="46"/>
      <c r="O454" s="46"/>
      <c r="P454" s="46"/>
      <c r="Q454" s="198" t="s">
        <v>154</v>
      </c>
      <c r="R454" s="92">
        <f>SUM(M453:R453)</f>
        <v>0</v>
      </c>
      <c r="S454" s="30"/>
      <c r="T454" s="31"/>
      <c r="U454" s="32"/>
    </row>
    <row r="455" spans="1:21" ht="20.149999999999999" customHeight="1" x14ac:dyDescent="0.2">
      <c r="A455" s="165" t="s">
        <v>27</v>
      </c>
      <c r="B455" s="151" t="s">
        <v>63</v>
      </c>
      <c r="C455" s="151" t="s">
        <v>61</v>
      </c>
      <c r="D455" s="16"/>
      <c r="E455" s="16"/>
      <c r="F455" s="199" t="s">
        <v>100</v>
      </c>
      <c r="G455" s="47"/>
      <c r="H455" s="48"/>
      <c r="I455" s="48"/>
      <c r="J455" s="48"/>
      <c r="K455" s="48"/>
      <c r="L455" s="48"/>
      <c r="M455" s="48"/>
      <c r="N455" s="48"/>
      <c r="O455" s="48"/>
      <c r="P455" s="48"/>
      <c r="Q455" s="48"/>
      <c r="R455" s="93">
        <f>SUM(L454,R454)</f>
        <v>0</v>
      </c>
      <c r="S455" s="49"/>
      <c r="T455" s="19"/>
      <c r="U455" s="20"/>
    </row>
    <row r="456" spans="1:21" ht="10" customHeight="1" x14ac:dyDescent="0.2">
      <c r="D456" s="7"/>
      <c r="E456" s="7"/>
      <c r="F456" s="50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2"/>
      <c r="S456" s="53"/>
      <c r="T456" s="54"/>
      <c r="U456" s="54"/>
    </row>
    <row r="457" spans="1:21" ht="20.149999999999999" customHeight="1" x14ac:dyDescent="0.2">
      <c r="A457" s="104">
        <v>22</v>
      </c>
      <c r="B457" s="105" t="s">
        <v>185</v>
      </c>
      <c r="C457" s="15"/>
    </row>
    <row r="458" spans="1:21" ht="20.149999999999999" customHeight="1" x14ac:dyDescent="0.2">
      <c r="A458" s="7"/>
      <c r="B458" s="103" t="s">
        <v>145</v>
      </c>
      <c r="N458" s="101" t="s">
        <v>35</v>
      </c>
      <c r="O458" s="106">
        <v>122</v>
      </c>
      <c r="P458" s="103" t="s">
        <v>34</v>
      </c>
      <c r="Q458" s="101" t="s">
        <v>36</v>
      </c>
      <c r="R458" s="107">
        <v>300</v>
      </c>
      <c r="S458" s="103" t="s">
        <v>69</v>
      </c>
    </row>
    <row r="459" spans="1:21" ht="20.149999999999999" customHeight="1" x14ac:dyDescent="0.2">
      <c r="A459" s="108" t="s">
        <v>23</v>
      </c>
      <c r="B459" s="109"/>
      <c r="C459" s="109"/>
      <c r="D459" s="109"/>
      <c r="E459" s="110"/>
      <c r="F459" s="111" t="s">
        <v>64</v>
      </c>
      <c r="G459" s="122" t="s">
        <v>98</v>
      </c>
      <c r="H459" s="123"/>
      <c r="I459" s="123"/>
      <c r="J459" s="123"/>
      <c r="K459" s="123"/>
      <c r="L459" s="123"/>
      <c r="M459" s="123"/>
      <c r="N459" s="123"/>
      <c r="O459" s="123"/>
      <c r="P459" s="123"/>
      <c r="Q459" s="123"/>
      <c r="R459" s="124"/>
      <c r="S459" s="116" t="s">
        <v>70</v>
      </c>
      <c r="T459" s="117"/>
      <c r="U459" s="118"/>
    </row>
    <row r="460" spans="1:21" ht="20.149999999999999" customHeight="1" x14ac:dyDescent="0.2">
      <c r="A460" s="112"/>
      <c r="B460" s="113"/>
      <c r="C460" s="113"/>
      <c r="D460" s="113"/>
      <c r="E460" s="114"/>
      <c r="F460" s="115"/>
      <c r="G460" s="125" t="s">
        <v>11</v>
      </c>
      <c r="H460" s="126" t="s">
        <v>12</v>
      </c>
      <c r="I460" s="126" t="s">
        <v>3</v>
      </c>
      <c r="J460" s="126" t="s">
        <v>4</v>
      </c>
      <c r="K460" s="127" t="s">
        <v>5</v>
      </c>
      <c r="L460" s="128" t="s">
        <v>6</v>
      </c>
      <c r="M460" s="125" t="s">
        <v>7</v>
      </c>
      <c r="N460" s="126" t="s">
        <v>8</v>
      </c>
      <c r="O460" s="126" t="s">
        <v>9</v>
      </c>
      <c r="P460" s="126" t="s">
        <v>13</v>
      </c>
      <c r="Q460" s="126" t="s">
        <v>14</v>
      </c>
      <c r="R460" s="128" t="s">
        <v>10</v>
      </c>
      <c r="S460" s="119"/>
      <c r="T460" s="120"/>
      <c r="U460" s="121"/>
    </row>
    <row r="461" spans="1:21" ht="20.149999999999999" customHeight="1" outlineLevel="1" x14ac:dyDescent="0.2">
      <c r="A461" s="150" t="s">
        <v>16</v>
      </c>
      <c r="B461" s="151" t="s">
        <v>24</v>
      </c>
      <c r="C461" s="151" t="s">
        <v>58</v>
      </c>
      <c r="D461" s="17"/>
      <c r="E461" s="17"/>
      <c r="F461" s="18"/>
      <c r="G461" s="129">
        <v>122</v>
      </c>
      <c r="H461" s="130">
        <v>122</v>
      </c>
      <c r="I461" s="130">
        <v>122</v>
      </c>
      <c r="J461" s="130">
        <v>122</v>
      </c>
      <c r="K461" s="131">
        <v>122</v>
      </c>
      <c r="L461" s="132">
        <v>122</v>
      </c>
      <c r="M461" s="133">
        <v>122</v>
      </c>
      <c r="N461" s="130">
        <v>122</v>
      </c>
      <c r="O461" s="130">
        <v>122</v>
      </c>
      <c r="P461" s="130">
        <v>122</v>
      </c>
      <c r="Q461" s="130">
        <v>122</v>
      </c>
      <c r="R461" s="132">
        <v>122</v>
      </c>
      <c r="S461" s="182" t="s">
        <v>65</v>
      </c>
      <c r="T461" s="19"/>
      <c r="U461" s="20"/>
    </row>
    <row r="462" spans="1:21" ht="20.149999999999999" customHeight="1" outlineLevel="1" x14ac:dyDescent="0.2">
      <c r="A462" s="200" t="s">
        <v>17</v>
      </c>
      <c r="B462" s="201" t="s">
        <v>2</v>
      </c>
      <c r="C462" s="153" t="s">
        <v>59</v>
      </c>
      <c r="D462" s="154" t="s">
        <v>28</v>
      </c>
      <c r="E462" s="155" t="s">
        <v>39</v>
      </c>
      <c r="F462" s="22"/>
      <c r="G462" s="134">
        <v>0</v>
      </c>
      <c r="H462" s="135">
        <v>0</v>
      </c>
      <c r="I462" s="135">
        <v>0</v>
      </c>
      <c r="J462" s="135">
        <v>0</v>
      </c>
      <c r="K462" s="136">
        <v>0</v>
      </c>
      <c r="L462" s="137">
        <v>0</v>
      </c>
      <c r="M462" s="134">
        <v>0</v>
      </c>
      <c r="N462" s="135">
        <v>0</v>
      </c>
      <c r="O462" s="135">
        <v>0</v>
      </c>
      <c r="P462" s="135">
        <v>0</v>
      </c>
      <c r="Q462" s="135">
        <v>0</v>
      </c>
      <c r="R462" s="137">
        <v>0</v>
      </c>
      <c r="S462" s="183" t="s">
        <v>65</v>
      </c>
      <c r="T462" s="23"/>
      <c r="U462" s="24"/>
    </row>
    <row r="463" spans="1:21" ht="20.149999999999999" customHeight="1" outlineLevel="1" x14ac:dyDescent="0.2">
      <c r="A463" s="202"/>
      <c r="B463" s="203"/>
      <c r="C463" s="158"/>
      <c r="D463" s="159" t="s">
        <v>29</v>
      </c>
      <c r="E463" s="160" t="s">
        <v>0</v>
      </c>
      <c r="F463" s="25"/>
      <c r="G463" s="138">
        <v>0</v>
      </c>
      <c r="H463" s="139">
        <v>0</v>
      </c>
      <c r="I463" s="139">
        <v>0</v>
      </c>
      <c r="J463" s="139">
        <v>22100</v>
      </c>
      <c r="K463" s="140">
        <v>20400</v>
      </c>
      <c r="L463" s="141">
        <v>20500</v>
      </c>
      <c r="M463" s="138">
        <v>0</v>
      </c>
      <c r="N463" s="139">
        <v>0</v>
      </c>
      <c r="O463" s="139">
        <v>0</v>
      </c>
      <c r="P463" s="139">
        <v>0</v>
      </c>
      <c r="Q463" s="139">
        <v>0</v>
      </c>
      <c r="R463" s="141">
        <v>0</v>
      </c>
      <c r="S463" s="184" t="s">
        <v>65</v>
      </c>
      <c r="T463" s="26"/>
      <c r="U463" s="27"/>
    </row>
    <row r="464" spans="1:21" ht="20.149999999999999" customHeight="1" outlineLevel="1" x14ac:dyDescent="0.2">
      <c r="A464" s="202"/>
      <c r="B464" s="203"/>
      <c r="C464" s="158"/>
      <c r="D464" s="159" t="s">
        <v>30</v>
      </c>
      <c r="E464" s="160" t="s">
        <v>15</v>
      </c>
      <c r="F464" s="25"/>
      <c r="G464" s="138">
        <v>18200</v>
      </c>
      <c r="H464" s="139">
        <v>16800</v>
      </c>
      <c r="I464" s="139">
        <v>17800</v>
      </c>
      <c r="J464" s="139">
        <v>0</v>
      </c>
      <c r="K464" s="140">
        <v>0</v>
      </c>
      <c r="L464" s="141">
        <v>0</v>
      </c>
      <c r="M464" s="138">
        <v>16400</v>
      </c>
      <c r="N464" s="139">
        <v>14100</v>
      </c>
      <c r="O464" s="139">
        <v>13700</v>
      </c>
      <c r="P464" s="139">
        <v>13600</v>
      </c>
      <c r="Q464" s="139">
        <v>11800</v>
      </c>
      <c r="R464" s="141">
        <v>18900</v>
      </c>
      <c r="S464" s="184" t="s">
        <v>65</v>
      </c>
      <c r="T464" s="26"/>
      <c r="U464" s="27"/>
    </row>
    <row r="465" spans="1:22" ht="20.149999999999999" customHeight="1" outlineLevel="1" x14ac:dyDescent="0.2">
      <c r="A465" s="204"/>
      <c r="B465" s="205"/>
      <c r="C465" s="162"/>
      <c r="D465" s="163" t="s">
        <v>31</v>
      </c>
      <c r="E465" s="164" t="s">
        <v>1</v>
      </c>
      <c r="F465" s="29"/>
      <c r="G465" s="142">
        <v>0</v>
      </c>
      <c r="H465" s="143">
        <v>0</v>
      </c>
      <c r="I465" s="143">
        <v>0</v>
      </c>
      <c r="J465" s="143">
        <v>0</v>
      </c>
      <c r="K465" s="144">
        <v>0</v>
      </c>
      <c r="L465" s="145">
        <v>0</v>
      </c>
      <c r="M465" s="142">
        <v>0</v>
      </c>
      <c r="N465" s="143">
        <v>0</v>
      </c>
      <c r="O465" s="143">
        <v>0</v>
      </c>
      <c r="P465" s="143">
        <v>0</v>
      </c>
      <c r="Q465" s="143">
        <v>0</v>
      </c>
      <c r="R465" s="145">
        <v>0</v>
      </c>
      <c r="S465" s="185" t="s">
        <v>65</v>
      </c>
      <c r="T465" s="31"/>
      <c r="U465" s="32"/>
    </row>
    <row r="466" spans="1:22" ht="20.149999999999999" customHeight="1" outlineLevel="1" thickBot="1" x14ac:dyDescent="0.25">
      <c r="A466" s="165" t="s">
        <v>18</v>
      </c>
      <c r="B466" s="151" t="s">
        <v>87</v>
      </c>
      <c r="C466" s="16"/>
      <c r="D466" s="17"/>
      <c r="E466" s="16"/>
      <c r="F466" s="174" t="s">
        <v>88</v>
      </c>
      <c r="G466" s="146">
        <v>1.0100000000000002</v>
      </c>
      <c r="H466" s="147">
        <v>1.02</v>
      </c>
      <c r="I466" s="147">
        <v>1.0100000000000002</v>
      </c>
      <c r="J466" s="147">
        <v>1</v>
      </c>
      <c r="K466" s="148">
        <v>1</v>
      </c>
      <c r="L466" s="149">
        <v>1.0100000000000002</v>
      </c>
      <c r="M466" s="146">
        <v>1.02</v>
      </c>
      <c r="N466" s="147">
        <v>1.02</v>
      </c>
      <c r="O466" s="147">
        <v>1.02</v>
      </c>
      <c r="P466" s="147">
        <v>1.0300000000000002</v>
      </c>
      <c r="Q466" s="147">
        <v>1.0300000000000002</v>
      </c>
      <c r="R466" s="149">
        <v>1.0100000000000002</v>
      </c>
      <c r="S466" s="186" t="s">
        <v>65</v>
      </c>
      <c r="T466" s="33"/>
      <c r="U466" s="34"/>
    </row>
    <row r="467" spans="1:22" ht="20.149999999999999" customHeight="1" outlineLevel="1" x14ac:dyDescent="0.2">
      <c r="A467" s="165" t="s">
        <v>19</v>
      </c>
      <c r="B467" s="151" t="s">
        <v>60</v>
      </c>
      <c r="C467" s="151" t="s">
        <v>61</v>
      </c>
      <c r="D467" s="35"/>
      <c r="E467" s="17"/>
      <c r="F467" s="175" t="s">
        <v>50</v>
      </c>
      <c r="G467" s="59">
        <f>G461*$T467*G466</f>
        <v>0</v>
      </c>
      <c r="H467" s="60">
        <f t="shared" ref="H467:R467" si="84">H461*$T467*H466</f>
        <v>0</v>
      </c>
      <c r="I467" s="60">
        <f t="shared" si="84"/>
        <v>0</v>
      </c>
      <c r="J467" s="60">
        <f t="shared" si="84"/>
        <v>0</v>
      </c>
      <c r="K467" s="61">
        <f t="shared" si="84"/>
        <v>0</v>
      </c>
      <c r="L467" s="85">
        <f t="shared" si="84"/>
        <v>0</v>
      </c>
      <c r="M467" s="59">
        <f t="shared" si="84"/>
        <v>0</v>
      </c>
      <c r="N467" s="60">
        <f t="shared" si="84"/>
        <v>0</v>
      </c>
      <c r="O467" s="60">
        <f t="shared" si="84"/>
        <v>0</v>
      </c>
      <c r="P467" s="60">
        <f t="shared" si="84"/>
        <v>0</v>
      </c>
      <c r="Q467" s="60">
        <f t="shared" si="84"/>
        <v>0</v>
      </c>
      <c r="R467" s="61">
        <f t="shared" si="84"/>
        <v>0</v>
      </c>
      <c r="S467" s="187" t="s">
        <v>45</v>
      </c>
      <c r="T467" s="36">
        <v>0</v>
      </c>
      <c r="U467" s="166" t="s">
        <v>97</v>
      </c>
      <c r="V467" s="37"/>
    </row>
    <row r="468" spans="1:22" ht="20.149999999999999" customHeight="1" outlineLevel="1" x14ac:dyDescent="0.2">
      <c r="A468" s="108" t="s">
        <v>20</v>
      </c>
      <c r="B468" s="152" t="s">
        <v>26</v>
      </c>
      <c r="C468" s="153" t="s">
        <v>61</v>
      </c>
      <c r="D468" s="154" t="s">
        <v>41</v>
      </c>
      <c r="E468" s="155" t="s">
        <v>39</v>
      </c>
      <c r="F468" s="176" t="s">
        <v>47</v>
      </c>
      <c r="G468" s="62">
        <f>G462*$T468</f>
        <v>0</v>
      </c>
      <c r="H468" s="63">
        <f t="shared" ref="H468:R468" si="85">H462*$T468</f>
        <v>0</v>
      </c>
      <c r="I468" s="63">
        <f t="shared" si="85"/>
        <v>0</v>
      </c>
      <c r="J468" s="63">
        <f t="shared" si="85"/>
        <v>0</v>
      </c>
      <c r="K468" s="64">
        <f t="shared" si="85"/>
        <v>0</v>
      </c>
      <c r="L468" s="86">
        <f t="shared" si="85"/>
        <v>0</v>
      </c>
      <c r="M468" s="80">
        <f t="shared" si="85"/>
        <v>0</v>
      </c>
      <c r="N468" s="63">
        <f t="shared" si="85"/>
        <v>0</v>
      </c>
      <c r="O468" s="63">
        <f t="shared" si="85"/>
        <v>0</v>
      </c>
      <c r="P468" s="63">
        <f t="shared" si="85"/>
        <v>0</v>
      </c>
      <c r="Q468" s="63">
        <f t="shared" si="85"/>
        <v>0</v>
      </c>
      <c r="R468" s="64">
        <f t="shared" si="85"/>
        <v>0</v>
      </c>
      <c r="S468" s="188" t="s">
        <v>51</v>
      </c>
      <c r="T468" s="38">
        <v>0</v>
      </c>
      <c r="U468" s="167" t="s">
        <v>95</v>
      </c>
    </row>
    <row r="469" spans="1:22" ht="20.149999999999999" customHeight="1" outlineLevel="1" x14ac:dyDescent="0.2">
      <c r="A469" s="156"/>
      <c r="B469" s="157"/>
      <c r="C469" s="158"/>
      <c r="D469" s="159" t="s">
        <v>42</v>
      </c>
      <c r="E469" s="160" t="s">
        <v>0</v>
      </c>
      <c r="F469" s="177" t="s">
        <v>48</v>
      </c>
      <c r="G469" s="65">
        <f t="shared" ref="G469:R471" si="86">G463*$T469</f>
        <v>0</v>
      </c>
      <c r="H469" s="66">
        <f t="shared" si="86"/>
        <v>0</v>
      </c>
      <c r="I469" s="66">
        <f t="shared" si="86"/>
        <v>0</v>
      </c>
      <c r="J469" s="66">
        <f t="shared" si="86"/>
        <v>0</v>
      </c>
      <c r="K469" s="67">
        <f t="shared" si="86"/>
        <v>0</v>
      </c>
      <c r="L469" s="87">
        <f t="shared" si="86"/>
        <v>0</v>
      </c>
      <c r="M469" s="81">
        <f t="shared" si="86"/>
        <v>0</v>
      </c>
      <c r="N469" s="66">
        <f t="shared" si="86"/>
        <v>0</v>
      </c>
      <c r="O469" s="66">
        <f t="shared" si="86"/>
        <v>0</v>
      </c>
      <c r="P469" s="66">
        <f t="shared" si="86"/>
        <v>0</v>
      </c>
      <c r="Q469" s="66">
        <f t="shared" si="86"/>
        <v>0</v>
      </c>
      <c r="R469" s="67">
        <f t="shared" si="86"/>
        <v>0</v>
      </c>
      <c r="S469" s="189" t="s">
        <v>52</v>
      </c>
      <c r="T469" s="39">
        <v>0</v>
      </c>
      <c r="U469" s="168" t="s">
        <v>95</v>
      </c>
    </row>
    <row r="470" spans="1:22" ht="20.149999999999999" customHeight="1" outlineLevel="1" x14ac:dyDescent="0.2">
      <c r="A470" s="156"/>
      <c r="B470" s="157"/>
      <c r="C470" s="158"/>
      <c r="D470" s="159" t="s">
        <v>43</v>
      </c>
      <c r="E470" s="160" t="s">
        <v>15</v>
      </c>
      <c r="F470" s="177" t="s">
        <v>49</v>
      </c>
      <c r="G470" s="65">
        <f t="shared" si="86"/>
        <v>0</v>
      </c>
      <c r="H470" s="66">
        <f t="shared" si="86"/>
        <v>0</v>
      </c>
      <c r="I470" s="66">
        <f t="shared" si="86"/>
        <v>0</v>
      </c>
      <c r="J470" s="66">
        <f t="shared" si="86"/>
        <v>0</v>
      </c>
      <c r="K470" s="67">
        <f t="shared" si="86"/>
        <v>0</v>
      </c>
      <c r="L470" s="87">
        <f t="shared" si="86"/>
        <v>0</v>
      </c>
      <c r="M470" s="81">
        <f t="shared" si="86"/>
        <v>0</v>
      </c>
      <c r="N470" s="66">
        <f t="shared" si="86"/>
        <v>0</v>
      </c>
      <c r="O470" s="66">
        <f t="shared" si="86"/>
        <v>0</v>
      </c>
      <c r="P470" s="66">
        <f t="shared" si="86"/>
        <v>0</v>
      </c>
      <c r="Q470" s="66">
        <f t="shared" si="86"/>
        <v>0</v>
      </c>
      <c r="R470" s="67">
        <f t="shared" si="86"/>
        <v>0</v>
      </c>
      <c r="S470" s="189" t="s">
        <v>53</v>
      </c>
      <c r="T470" s="39">
        <v>0</v>
      </c>
      <c r="U470" s="168" t="s">
        <v>95</v>
      </c>
    </row>
    <row r="471" spans="1:22" ht="20.149999999999999" customHeight="1" outlineLevel="1" thickBot="1" x14ac:dyDescent="0.25">
      <c r="A471" s="112"/>
      <c r="B471" s="161"/>
      <c r="C471" s="162"/>
      <c r="D471" s="163" t="s">
        <v>44</v>
      </c>
      <c r="E471" s="164" t="s">
        <v>1</v>
      </c>
      <c r="F471" s="178" t="s">
        <v>46</v>
      </c>
      <c r="G471" s="68">
        <f t="shared" si="86"/>
        <v>0</v>
      </c>
      <c r="H471" s="69">
        <f t="shared" si="86"/>
        <v>0</v>
      </c>
      <c r="I471" s="69">
        <f t="shared" si="86"/>
        <v>0</v>
      </c>
      <c r="J471" s="69">
        <f t="shared" si="86"/>
        <v>0</v>
      </c>
      <c r="K471" s="70">
        <f t="shared" si="86"/>
        <v>0</v>
      </c>
      <c r="L471" s="88">
        <f t="shared" si="86"/>
        <v>0</v>
      </c>
      <c r="M471" s="82">
        <f t="shared" si="86"/>
        <v>0</v>
      </c>
      <c r="N471" s="69">
        <f t="shared" si="86"/>
        <v>0</v>
      </c>
      <c r="O471" s="69">
        <f t="shared" si="86"/>
        <v>0</v>
      </c>
      <c r="P471" s="69">
        <f t="shared" si="86"/>
        <v>0</v>
      </c>
      <c r="Q471" s="69">
        <f t="shared" si="86"/>
        <v>0</v>
      </c>
      <c r="R471" s="70">
        <f t="shared" si="86"/>
        <v>0</v>
      </c>
      <c r="S471" s="190" t="s">
        <v>54</v>
      </c>
      <c r="T471" s="40">
        <v>0</v>
      </c>
      <c r="U471" s="169" t="s">
        <v>95</v>
      </c>
    </row>
    <row r="472" spans="1:22" ht="20.149999999999999" customHeight="1" outlineLevel="1" x14ac:dyDescent="0.2">
      <c r="A472" s="108" t="s">
        <v>21</v>
      </c>
      <c r="B472" s="152" t="s">
        <v>62</v>
      </c>
      <c r="C472" s="153" t="s">
        <v>61</v>
      </c>
      <c r="D472" s="172" t="s">
        <v>32</v>
      </c>
      <c r="E472" s="194" t="s">
        <v>40</v>
      </c>
      <c r="F472" s="179" t="s">
        <v>68</v>
      </c>
      <c r="G472" s="71">
        <f>ROUNDDOWN(G461*T472,2)</f>
        <v>0</v>
      </c>
      <c r="H472" s="72">
        <f>ROUNDDOWN(H461*T472,2)</f>
        <v>0</v>
      </c>
      <c r="I472" s="72">
        <f>ROUNDDOWN(I461*T472,2)</f>
        <v>0</v>
      </c>
      <c r="J472" s="72">
        <f>ROUNDDOWN(J461*T472,2)</f>
        <v>0</v>
      </c>
      <c r="K472" s="73">
        <f>ROUNDDOWN(K461*T472,2)</f>
        <v>0</v>
      </c>
      <c r="L472" s="89">
        <f>ROUNDDOWN(L461*T472,2)</f>
        <v>0</v>
      </c>
      <c r="M472" s="83">
        <f>ROUNDDOWN(M461*T472,2)</f>
        <v>0</v>
      </c>
      <c r="N472" s="72">
        <f>ROUNDDOWN(N461*T472,2)</f>
        <v>0</v>
      </c>
      <c r="O472" s="72">
        <f>ROUNDDOWN(O461*T472,2)</f>
        <v>0</v>
      </c>
      <c r="P472" s="72">
        <f>ROUNDDOWN(P461*T472,2)</f>
        <v>0</v>
      </c>
      <c r="Q472" s="72">
        <f>ROUNDDOWN(Q461*T472,2)</f>
        <v>0</v>
      </c>
      <c r="R472" s="73">
        <f>ROUNDDOWN(R461*T472,2)</f>
        <v>0</v>
      </c>
      <c r="S472" s="191" t="s">
        <v>55</v>
      </c>
      <c r="T472" s="41">
        <v>0</v>
      </c>
      <c r="U472" s="170" t="s">
        <v>86</v>
      </c>
    </row>
    <row r="473" spans="1:22" ht="20.149999999999999" customHeight="1" outlineLevel="1" thickBot="1" x14ac:dyDescent="0.25">
      <c r="A473" s="112"/>
      <c r="B473" s="161"/>
      <c r="C473" s="162"/>
      <c r="D473" s="173" t="s">
        <v>33</v>
      </c>
      <c r="E473" s="195" t="s">
        <v>57</v>
      </c>
      <c r="F473" s="180" t="s">
        <v>67</v>
      </c>
      <c r="G473" s="74">
        <f>ROUNDDOWN(SUM(G468:G471)*T473%,2)</f>
        <v>0</v>
      </c>
      <c r="H473" s="75">
        <f>ROUNDDOWN(SUM(H468:H471)*T473%,2)</f>
        <v>0</v>
      </c>
      <c r="I473" s="75">
        <f>ROUNDDOWN(SUM(I468:I471)*T473%,2)</f>
        <v>0</v>
      </c>
      <c r="J473" s="75">
        <f>ROUNDDOWN(SUM(J468:J471)*T473%,2)</f>
        <v>0</v>
      </c>
      <c r="K473" s="76">
        <f>ROUNDDOWN(SUM(K468:K471)*T473%,2)</f>
        <v>0</v>
      </c>
      <c r="L473" s="90">
        <f>ROUNDDOWN(SUM(L468:L471)*T473%,2)</f>
        <v>0</v>
      </c>
      <c r="M473" s="84">
        <f>ROUNDDOWN(SUM(M468:M471)*T473%,2)</f>
        <v>0</v>
      </c>
      <c r="N473" s="75">
        <f>ROUNDDOWN(SUM(N468:N471)*T473%,2)</f>
        <v>0</v>
      </c>
      <c r="O473" s="75">
        <f>ROUNDDOWN(SUM(O468:O471)*T473%,2)</f>
        <v>0</v>
      </c>
      <c r="P473" s="75">
        <f>ROUNDDOWN(SUM(P468:P471)*T473%,2)</f>
        <v>0</v>
      </c>
      <c r="Q473" s="75">
        <f>ROUNDDOWN(SUM(Q468:Q471)*T473%,2)</f>
        <v>0</v>
      </c>
      <c r="R473" s="76">
        <f>ROUNDDOWN(SUM(R468:R471)*T473%,2)</f>
        <v>0</v>
      </c>
      <c r="S473" s="192" t="s">
        <v>56</v>
      </c>
      <c r="T473" s="42">
        <v>0</v>
      </c>
      <c r="U473" s="171" t="s">
        <v>96</v>
      </c>
    </row>
    <row r="474" spans="1:22" ht="20.149999999999999" customHeight="1" x14ac:dyDescent="0.2">
      <c r="A474" s="108" t="s">
        <v>22</v>
      </c>
      <c r="B474" s="109" t="s">
        <v>25</v>
      </c>
      <c r="C474" s="109" t="s">
        <v>61</v>
      </c>
      <c r="D474" s="21"/>
      <c r="E474" s="196" t="s">
        <v>71</v>
      </c>
      <c r="F474" s="181" t="s">
        <v>89</v>
      </c>
      <c r="G474" s="77">
        <f>ROUNDDOWN(G467+SUM(G468:G471)-SUM(G472:G473),0)</f>
        <v>0</v>
      </c>
      <c r="H474" s="78">
        <f t="shared" ref="H474:R474" si="87">ROUNDDOWN(H467+SUM(H468:H471)-SUM(H472:H473),0)</f>
        <v>0</v>
      </c>
      <c r="I474" s="78">
        <f t="shared" si="87"/>
        <v>0</v>
      </c>
      <c r="J474" s="78">
        <f t="shared" si="87"/>
        <v>0</v>
      </c>
      <c r="K474" s="79">
        <f t="shared" si="87"/>
        <v>0</v>
      </c>
      <c r="L474" s="91">
        <f t="shared" si="87"/>
        <v>0</v>
      </c>
      <c r="M474" s="77">
        <f t="shared" si="87"/>
        <v>0</v>
      </c>
      <c r="N474" s="78">
        <f t="shared" si="87"/>
        <v>0</v>
      </c>
      <c r="O474" s="78">
        <f t="shared" si="87"/>
        <v>0</v>
      </c>
      <c r="P474" s="78">
        <f t="shared" si="87"/>
        <v>0</v>
      </c>
      <c r="Q474" s="78">
        <f t="shared" si="87"/>
        <v>0</v>
      </c>
      <c r="R474" s="91">
        <f t="shared" si="87"/>
        <v>0</v>
      </c>
      <c r="S474" s="193" t="s">
        <v>66</v>
      </c>
      <c r="T474" s="43"/>
      <c r="U474" s="44"/>
    </row>
    <row r="475" spans="1:22" ht="20.149999999999999" customHeight="1" x14ac:dyDescent="0.2">
      <c r="A475" s="112"/>
      <c r="B475" s="113"/>
      <c r="C475" s="113"/>
      <c r="D475" s="28"/>
      <c r="E475" s="197" t="s">
        <v>99</v>
      </c>
      <c r="F475" s="29"/>
      <c r="G475" s="45"/>
      <c r="H475" s="46"/>
      <c r="I475" s="46"/>
      <c r="J475" s="46"/>
      <c r="K475" s="198" t="s">
        <v>153</v>
      </c>
      <c r="L475" s="92">
        <f>SUM(G474:L474)</f>
        <v>0</v>
      </c>
      <c r="M475" s="45"/>
      <c r="N475" s="46"/>
      <c r="O475" s="46"/>
      <c r="P475" s="46"/>
      <c r="Q475" s="198" t="s">
        <v>154</v>
      </c>
      <c r="R475" s="92">
        <f>SUM(M474:R474)</f>
        <v>0</v>
      </c>
      <c r="S475" s="30"/>
      <c r="T475" s="31"/>
      <c r="U475" s="32"/>
    </row>
    <row r="476" spans="1:22" ht="20.149999999999999" customHeight="1" x14ac:dyDescent="0.2">
      <c r="A476" s="165" t="s">
        <v>27</v>
      </c>
      <c r="B476" s="151" t="s">
        <v>63</v>
      </c>
      <c r="C476" s="151" t="s">
        <v>61</v>
      </c>
      <c r="D476" s="16"/>
      <c r="E476" s="16"/>
      <c r="F476" s="199" t="s">
        <v>100</v>
      </c>
      <c r="G476" s="47"/>
      <c r="H476" s="48"/>
      <c r="I476" s="48"/>
      <c r="J476" s="48"/>
      <c r="K476" s="48"/>
      <c r="L476" s="48"/>
      <c r="M476" s="48"/>
      <c r="N476" s="48"/>
      <c r="O476" s="48"/>
      <c r="P476" s="48"/>
      <c r="Q476" s="48"/>
      <c r="R476" s="93">
        <f>SUM(L475,R475)</f>
        <v>0</v>
      </c>
      <c r="S476" s="49"/>
      <c r="T476" s="19"/>
      <c r="U476" s="20"/>
    </row>
    <row r="477" spans="1:22" ht="10" customHeight="1" x14ac:dyDescent="0.2">
      <c r="A477" s="14"/>
      <c r="B477" s="14"/>
      <c r="C477" s="14"/>
      <c r="D477" s="14"/>
      <c r="E477" s="14"/>
      <c r="F477" s="14"/>
      <c r="G477" s="9"/>
      <c r="L477" s="9"/>
    </row>
    <row r="478" spans="1:22" ht="20.149999999999999" customHeight="1" x14ac:dyDescent="0.2">
      <c r="A478" s="104">
        <v>23</v>
      </c>
      <c r="B478" s="105" t="s">
        <v>123</v>
      </c>
      <c r="C478" s="15"/>
    </row>
    <row r="479" spans="1:22" ht="20.149999999999999" customHeight="1" x14ac:dyDescent="0.2">
      <c r="A479" s="7"/>
      <c r="B479" s="103" t="s">
        <v>146</v>
      </c>
      <c r="N479" s="101" t="s">
        <v>35</v>
      </c>
      <c r="O479" s="106">
        <v>48</v>
      </c>
      <c r="P479" s="103" t="s">
        <v>34</v>
      </c>
      <c r="Q479" s="101" t="s">
        <v>36</v>
      </c>
      <c r="R479" s="107">
        <v>150</v>
      </c>
      <c r="S479" s="103" t="s">
        <v>69</v>
      </c>
    </row>
    <row r="480" spans="1:22" ht="20.149999999999999" customHeight="1" x14ac:dyDescent="0.2">
      <c r="A480" s="108" t="s">
        <v>23</v>
      </c>
      <c r="B480" s="109"/>
      <c r="C480" s="109"/>
      <c r="D480" s="109"/>
      <c r="E480" s="110"/>
      <c r="F480" s="111" t="s">
        <v>64</v>
      </c>
      <c r="G480" s="122" t="s">
        <v>98</v>
      </c>
      <c r="H480" s="123"/>
      <c r="I480" s="123"/>
      <c r="J480" s="123"/>
      <c r="K480" s="123"/>
      <c r="L480" s="123"/>
      <c r="M480" s="123"/>
      <c r="N480" s="123"/>
      <c r="O480" s="123"/>
      <c r="P480" s="123"/>
      <c r="Q480" s="123"/>
      <c r="R480" s="124"/>
      <c r="S480" s="116" t="s">
        <v>70</v>
      </c>
      <c r="T480" s="117"/>
      <c r="U480" s="118"/>
    </row>
    <row r="481" spans="1:22" ht="20.149999999999999" customHeight="1" x14ac:dyDescent="0.2">
      <c r="A481" s="112"/>
      <c r="B481" s="113"/>
      <c r="C481" s="113"/>
      <c r="D481" s="113"/>
      <c r="E481" s="114"/>
      <c r="F481" s="115"/>
      <c r="G481" s="125" t="s">
        <v>11</v>
      </c>
      <c r="H481" s="126" t="s">
        <v>12</v>
      </c>
      <c r="I481" s="126" t="s">
        <v>3</v>
      </c>
      <c r="J481" s="126" t="s">
        <v>4</v>
      </c>
      <c r="K481" s="127" t="s">
        <v>5</v>
      </c>
      <c r="L481" s="128" t="s">
        <v>6</v>
      </c>
      <c r="M481" s="125" t="s">
        <v>7</v>
      </c>
      <c r="N481" s="126" t="s">
        <v>8</v>
      </c>
      <c r="O481" s="126" t="s">
        <v>9</v>
      </c>
      <c r="P481" s="126" t="s">
        <v>13</v>
      </c>
      <c r="Q481" s="126" t="s">
        <v>14</v>
      </c>
      <c r="R481" s="128" t="s">
        <v>10</v>
      </c>
      <c r="S481" s="119"/>
      <c r="T481" s="120"/>
      <c r="U481" s="121"/>
    </row>
    <row r="482" spans="1:22" ht="20.149999999999999" customHeight="1" outlineLevel="1" x14ac:dyDescent="0.2">
      <c r="A482" s="150" t="s">
        <v>16</v>
      </c>
      <c r="B482" s="151" t="s">
        <v>24</v>
      </c>
      <c r="C482" s="151" t="s">
        <v>58</v>
      </c>
      <c r="D482" s="17"/>
      <c r="E482" s="17"/>
      <c r="F482" s="18"/>
      <c r="G482" s="129">
        <v>48</v>
      </c>
      <c r="H482" s="130">
        <v>48</v>
      </c>
      <c r="I482" s="130">
        <v>48</v>
      </c>
      <c r="J482" s="130">
        <v>48</v>
      </c>
      <c r="K482" s="131">
        <v>48</v>
      </c>
      <c r="L482" s="132">
        <v>48</v>
      </c>
      <c r="M482" s="133">
        <v>48</v>
      </c>
      <c r="N482" s="130">
        <v>48</v>
      </c>
      <c r="O482" s="130">
        <v>48</v>
      </c>
      <c r="P482" s="130">
        <v>48</v>
      </c>
      <c r="Q482" s="130">
        <v>48</v>
      </c>
      <c r="R482" s="132">
        <v>48</v>
      </c>
      <c r="S482" s="182" t="s">
        <v>65</v>
      </c>
      <c r="T482" s="19"/>
      <c r="U482" s="20"/>
    </row>
    <row r="483" spans="1:22" ht="20.149999999999999" customHeight="1" outlineLevel="1" x14ac:dyDescent="0.2">
      <c r="A483" s="200" t="s">
        <v>17</v>
      </c>
      <c r="B483" s="201" t="s">
        <v>2</v>
      </c>
      <c r="C483" s="153" t="s">
        <v>59</v>
      </c>
      <c r="D483" s="154" t="s">
        <v>28</v>
      </c>
      <c r="E483" s="155" t="s">
        <v>39</v>
      </c>
      <c r="F483" s="22"/>
      <c r="G483" s="134">
        <v>0</v>
      </c>
      <c r="H483" s="135">
        <v>0</v>
      </c>
      <c r="I483" s="135">
        <v>0</v>
      </c>
      <c r="J483" s="135">
        <v>2000</v>
      </c>
      <c r="K483" s="136">
        <v>2000</v>
      </c>
      <c r="L483" s="137">
        <v>1700</v>
      </c>
      <c r="M483" s="134">
        <v>0</v>
      </c>
      <c r="N483" s="135">
        <v>0</v>
      </c>
      <c r="O483" s="135">
        <v>0</v>
      </c>
      <c r="P483" s="135">
        <v>0</v>
      </c>
      <c r="Q483" s="135">
        <v>0</v>
      </c>
      <c r="R483" s="137">
        <v>0</v>
      </c>
      <c r="S483" s="183" t="s">
        <v>65</v>
      </c>
      <c r="T483" s="23"/>
      <c r="U483" s="24"/>
    </row>
    <row r="484" spans="1:22" ht="20.149999999999999" customHeight="1" outlineLevel="1" x14ac:dyDescent="0.2">
      <c r="A484" s="202"/>
      <c r="B484" s="203"/>
      <c r="C484" s="158"/>
      <c r="D484" s="159" t="s">
        <v>29</v>
      </c>
      <c r="E484" s="160" t="s">
        <v>0</v>
      </c>
      <c r="F484" s="25"/>
      <c r="G484" s="138">
        <v>0</v>
      </c>
      <c r="H484" s="139">
        <v>0</v>
      </c>
      <c r="I484" s="139">
        <v>0</v>
      </c>
      <c r="J484" s="139">
        <v>6600</v>
      </c>
      <c r="K484" s="140">
        <v>6700</v>
      </c>
      <c r="L484" s="141">
        <v>5600</v>
      </c>
      <c r="M484" s="138">
        <v>0</v>
      </c>
      <c r="N484" s="139">
        <v>0</v>
      </c>
      <c r="O484" s="139">
        <v>0</v>
      </c>
      <c r="P484" s="139">
        <v>0</v>
      </c>
      <c r="Q484" s="139">
        <v>0</v>
      </c>
      <c r="R484" s="141">
        <v>0</v>
      </c>
      <c r="S484" s="184" t="s">
        <v>65</v>
      </c>
      <c r="T484" s="26"/>
      <c r="U484" s="27"/>
    </row>
    <row r="485" spans="1:22" ht="20.149999999999999" customHeight="1" outlineLevel="1" x14ac:dyDescent="0.2">
      <c r="A485" s="202"/>
      <c r="B485" s="203"/>
      <c r="C485" s="158"/>
      <c r="D485" s="159" t="s">
        <v>30</v>
      </c>
      <c r="E485" s="160" t="s">
        <v>15</v>
      </c>
      <c r="F485" s="25"/>
      <c r="G485" s="138">
        <v>6900</v>
      </c>
      <c r="H485" s="139">
        <v>6400</v>
      </c>
      <c r="I485" s="139">
        <v>7600</v>
      </c>
      <c r="J485" s="139">
        <v>0</v>
      </c>
      <c r="K485" s="140">
        <v>0</v>
      </c>
      <c r="L485" s="141">
        <v>0</v>
      </c>
      <c r="M485" s="138">
        <v>7800</v>
      </c>
      <c r="N485" s="139">
        <v>7500</v>
      </c>
      <c r="O485" s="139">
        <v>7000</v>
      </c>
      <c r="P485" s="139">
        <v>6600</v>
      </c>
      <c r="Q485" s="139">
        <v>6200</v>
      </c>
      <c r="R485" s="141">
        <v>7200</v>
      </c>
      <c r="S485" s="184" t="s">
        <v>65</v>
      </c>
      <c r="T485" s="26"/>
      <c r="U485" s="27"/>
    </row>
    <row r="486" spans="1:22" ht="20.149999999999999" customHeight="1" outlineLevel="1" x14ac:dyDescent="0.2">
      <c r="A486" s="204"/>
      <c r="B486" s="205"/>
      <c r="C486" s="162"/>
      <c r="D486" s="163" t="s">
        <v>31</v>
      </c>
      <c r="E486" s="164" t="s">
        <v>1</v>
      </c>
      <c r="F486" s="29"/>
      <c r="G486" s="142">
        <v>7800</v>
      </c>
      <c r="H486" s="143">
        <v>9300</v>
      </c>
      <c r="I486" s="143">
        <v>7700</v>
      </c>
      <c r="J486" s="143">
        <v>8600</v>
      </c>
      <c r="K486" s="144">
        <v>8500</v>
      </c>
      <c r="L486" s="145">
        <v>8600</v>
      </c>
      <c r="M486" s="142">
        <v>8100</v>
      </c>
      <c r="N486" s="143">
        <v>8500</v>
      </c>
      <c r="O486" s="143">
        <v>8300</v>
      </c>
      <c r="P486" s="143">
        <v>9300</v>
      </c>
      <c r="Q486" s="143">
        <v>6900</v>
      </c>
      <c r="R486" s="145">
        <v>7500</v>
      </c>
      <c r="S486" s="185" t="s">
        <v>65</v>
      </c>
      <c r="T486" s="31"/>
      <c r="U486" s="32"/>
    </row>
    <row r="487" spans="1:22" ht="20.149999999999999" customHeight="1" outlineLevel="1" thickBot="1" x14ac:dyDescent="0.25">
      <c r="A487" s="165" t="s">
        <v>18</v>
      </c>
      <c r="B487" s="151" t="s">
        <v>87</v>
      </c>
      <c r="C487" s="16"/>
      <c r="D487" s="17"/>
      <c r="E487" s="16"/>
      <c r="F487" s="174" t="s">
        <v>88</v>
      </c>
      <c r="G487" s="146">
        <v>0.85000000000000009</v>
      </c>
      <c r="H487" s="147">
        <v>0.85000000000000009</v>
      </c>
      <c r="I487" s="147">
        <v>0.85000000000000009</v>
      </c>
      <c r="J487" s="147">
        <v>0.85000000000000009</v>
      </c>
      <c r="K487" s="148">
        <v>0.85000000000000009</v>
      </c>
      <c r="L487" s="149">
        <v>0.85000000000000009</v>
      </c>
      <c r="M487" s="146">
        <v>0.85000000000000009</v>
      </c>
      <c r="N487" s="147">
        <v>0.85000000000000009</v>
      </c>
      <c r="O487" s="147">
        <v>0.85000000000000009</v>
      </c>
      <c r="P487" s="147">
        <v>0.85000000000000009</v>
      </c>
      <c r="Q487" s="147">
        <v>0.85000000000000009</v>
      </c>
      <c r="R487" s="149">
        <v>0.85000000000000009</v>
      </c>
      <c r="S487" s="186" t="s">
        <v>65</v>
      </c>
      <c r="T487" s="33"/>
      <c r="U487" s="34"/>
    </row>
    <row r="488" spans="1:22" ht="20.149999999999999" customHeight="1" outlineLevel="1" x14ac:dyDescent="0.2">
      <c r="A488" s="165" t="s">
        <v>19</v>
      </c>
      <c r="B488" s="151" t="s">
        <v>60</v>
      </c>
      <c r="C488" s="151" t="s">
        <v>61</v>
      </c>
      <c r="D488" s="35"/>
      <c r="E488" s="17"/>
      <c r="F488" s="175" t="s">
        <v>50</v>
      </c>
      <c r="G488" s="59">
        <f>G482*$T488*G487</f>
        <v>0</v>
      </c>
      <c r="H488" s="60">
        <f t="shared" ref="H488:R488" si="88">H482*$T488*H487</f>
        <v>0</v>
      </c>
      <c r="I488" s="60">
        <f t="shared" si="88"/>
        <v>0</v>
      </c>
      <c r="J488" s="60">
        <f t="shared" si="88"/>
        <v>0</v>
      </c>
      <c r="K488" s="61">
        <f t="shared" si="88"/>
        <v>0</v>
      </c>
      <c r="L488" s="85">
        <f t="shared" si="88"/>
        <v>0</v>
      </c>
      <c r="M488" s="59">
        <f t="shared" si="88"/>
        <v>0</v>
      </c>
      <c r="N488" s="60">
        <f t="shared" si="88"/>
        <v>0</v>
      </c>
      <c r="O488" s="60">
        <f t="shared" si="88"/>
        <v>0</v>
      </c>
      <c r="P488" s="60">
        <f t="shared" si="88"/>
        <v>0</v>
      </c>
      <c r="Q488" s="60">
        <f t="shared" si="88"/>
        <v>0</v>
      </c>
      <c r="R488" s="61">
        <f t="shared" si="88"/>
        <v>0</v>
      </c>
      <c r="S488" s="187" t="s">
        <v>45</v>
      </c>
      <c r="T488" s="36">
        <v>0</v>
      </c>
      <c r="U488" s="166" t="s">
        <v>97</v>
      </c>
      <c r="V488" s="37"/>
    </row>
    <row r="489" spans="1:22" ht="20.149999999999999" customHeight="1" outlineLevel="1" x14ac:dyDescent="0.2">
      <c r="A489" s="108" t="s">
        <v>20</v>
      </c>
      <c r="B489" s="152" t="s">
        <v>26</v>
      </c>
      <c r="C489" s="153" t="s">
        <v>61</v>
      </c>
      <c r="D489" s="154" t="s">
        <v>41</v>
      </c>
      <c r="E489" s="155" t="s">
        <v>39</v>
      </c>
      <c r="F489" s="176" t="s">
        <v>47</v>
      </c>
      <c r="G489" s="62">
        <f>G483*$T489</f>
        <v>0</v>
      </c>
      <c r="H489" s="63">
        <f t="shared" ref="H489:R489" si="89">H483*$T489</f>
        <v>0</v>
      </c>
      <c r="I489" s="63">
        <f t="shared" si="89"/>
        <v>0</v>
      </c>
      <c r="J489" s="63">
        <f t="shared" si="89"/>
        <v>0</v>
      </c>
      <c r="K489" s="64">
        <f t="shared" si="89"/>
        <v>0</v>
      </c>
      <c r="L489" s="86">
        <f t="shared" si="89"/>
        <v>0</v>
      </c>
      <c r="M489" s="80">
        <f t="shared" si="89"/>
        <v>0</v>
      </c>
      <c r="N489" s="63">
        <f t="shared" si="89"/>
        <v>0</v>
      </c>
      <c r="O489" s="63">
        <f t="shared" si="89"/>
        <v>0</v>
      </c>
      <c r="P489" s="63">
        <f t="shared" si="89"/>
        <v>0</v>
      </c>
      <c r="Q489" s="63">
        <f t="shared" si="89"/>
        <v>0</v>
      </c>
      <c r="R489" s="64">
        <f t="shared" si="89"/>
        <v>0</v>
      </c>
      <c r="S489" s="188" t="s">
        <v>51</v>
      </c>
      <c r="T489" s="38">
        <v>0</v>
      </c>
      <c r="U489" s="167" t="s">
        <v>95</v>
      </c>
    </row>
    <row r="490" spans="1:22" ht="20.149999999999999" customHeight="1" outlineLevel="1" x14ac:dyDescent="0.2">
      <c r="A490" s="156"/>
      <c r="B490" s="157"/>
      <c r="C490" s="158"/>
      <c r="D490" s="159" t="s">
        <v>42</v>
      </c>
      <c r="E490" s="160" t="s">
        <v>0</v>
      </c>
      <c r="F490" s="177" t="s">
        <v>48</v>
      </c>
      <c r="G490" s="65">
        <f t="shared" ref="G490:R492" si="90">G484*$T490</f>
        <v>0</v>
      </c>
      <c r="H490" s="66">
        <f t="shared" si="90"/>
        <v>0</v>
      </c>
      <c r="I490" s="66">
        <f t="shared" si="90"/>
        <v>0</v>
      </c>
      <c r="J490" s="66">
        <f t="shared" si="90"/>
        <v>0</v>
      </c>
      <c r="K490" s="67">
        <f t="shared" si="90"/>
        <v>0</v>
      </c>
      <c r="L490" s="87">
        <f t="shared" si="90"/>
        <v>0</v>
      </c>
      <c r="M490" s="81">
        <f t="shared" si="90"/>
        <v>0</v>
      </c>
      <c r="N490" s="66">
        <f t="shared" si="90"/>
        <v>0</v>
      </c>
      <c r="O490" s="66">
        <f t="shared" si="90"/>
        <v>0</v>
      </c>
      <c r="P490" s="66">
        <f t="shared" si="90"/>
        <v>0</v>
      </c>
      <c r="Q490" s="66">
        <f t="shared" si="90"/>
        <v>0</v>
      </c>
      <c r="R490" s="67">
        <f t="shared" si="90"/>
        <v>0</v>
      </c>
      <c r="S490" s="189" t="s">
        <v>52</v>
      </c>
      <c r="T490" s="39">
        <v>0</v>
      </c>
      <c r="U490" s="168" t="s">
        <v>95</v>
      </c>
    </row>
    <row r="491" spans="1:22" ht="20.149999999999999" customHeight="1" outlineLevel="1" x14ac:dyDescent="0.2">
      <c r="A491" s="156"/>
      <c r="B491" s="157"/>
      <c r="C491" s="158"/>
      <c r="D491" s="159" t="s">
        <v>43</v>
      </c>
      <c r="E491" s="160" t="s">
        <v>15</v>
      </c>
      <c r="F491" s="177" t="s">
        <v>49</v>
      </c>
      <c r="G491" s="65">
        <f t="shared" si="90"/>
        <v>0</v>
      </c>
      <c r="H491" s="66">
        <f t="shared" si="90"/>
        <v>0</v>
      </c>
      <c r="I491" s="66">
        <f t="shared" si="90"/>
        <v>0</v>
      </c>
      <c r="J491" s="66">
        <f t="shared" si="90"/>
        <v>0</v>
      </c>
      <c r="K491" s="67">
        <f t="shared" si="90"/>
        <v>0</v>
      </c>
      <c r="L491" s="87">
        <f t="shared" si="90"/>
        <v>0</v>
      </c>
      <c r="M491" s="81">
        <f t="shared" si="90"/>
        <v>0</v>
      </c>
      <c r="N491" s="66">
        <f t="shared" si="90"/>
        <v>0</v>
      </c>
      <c r="O491" s="66">
        <f t="shared" si="90"/>
        <v>0</v>
      </c>
      <c r="P491" s="66">
        <f t="shared" si="90"/>
        <v>0</v>
      </c>
      <c r="Q491" s="66">
        <f t="shared" si="90"/>
        <v>0</v>
      </c>
      <c r="R491" s="67">
        <f t="shared" si="90"/>
        <v>0</v>
      </c>
      <c r="S491" s="189" t="s">
        <v>53</v>
      </c>
      <c r="T491" s="39">
        <v>0</v>
      </c>
      <c r="U491" s="168" t="s">
        <v>95</v>
      </c>
    </row>
    <row r="492" spans="1:22" ht="20.149999999999999" customHeight="1" outlineLevel="1" thickBot="1" x14ac:dyDescent="0.25">
      <c r="A492" s="112"/>
      <c r="B492" s="161"/>
      <c r="C492" s="162"/>
      <c r="D492" s="163" t="s">
        <v>44</v>
      </c>
      <c r="E492" s="164" t="s">
        <v>1</v>
      </c>
      <c r="F492" s="178" t="s">
        <v>46</v>
      </c>
      <c r="G492" s="68">
        <f t="shared" si="90"/>
        <v>0</v>
      </c>
      <c r="H492" s="69">
        <f t="shared" si="90"/>
        <v>0</v>
      </c>
      <c r="I492" s="69">
        <f t="shared" si="90"/>
        <v>0</v>
      </c>
      <c r="J492" s="69">
        <f t="shared" si="90"/>
        <v>0</v>
      </c>
      <c r="K492" s="70">
        <f t="shared" si="90"/>
        <v>0</v>
      </c>
      <c r="L492" s="88">
        <f t="shared" si="90"/>
        <v>0</v>
      </c>
      <c r="M492" s="82">
        <f t="shared" si="90"/>
        <v>0</v>
      </c>
      <c r="N492" s="69">
        <f t="shared" si="90"/>
        <v>0</v>
      </c>
      <c r="O492" s="69">
        <f t="shared" si="90"/>
        <v>0</v>
      </c>
      <c r="P492" s="69">
        <f t="shared" si="90"/>
        <v>0</v>
      </c>
      <c r="Q492" s="69">
        <f t="shared" si="90"/>
        <v>0</v>
      </c>
      <c r="R492" s="70">
        <f t="shared" si="90"/>
        <v>0</v>
      </c>
      <c r="S492" s="190" t="s">
        <v>54</v>
      </c>
      <c r="T492" s="40">
        <v>0</v>
      </c>
      <c r="U492" s="169" t="s">
        <v>95</v>
      </c>
    </row>
    <row r="493" spans="1:22" ht="20.149999999999999" customHeight="1" outlineLevel="1" x14ac:dyDescent="0.2">
      <c r="A493" s="108" t="s">
        <v>21</v>
      </c>
      <c r="B493" s="152" t="s">
        <v>62</v>
      </c>
      <c r="C493" s="153" t="s">
        <v>61</v>
      </c>
      <c r="D493" s="172" t="s">
        <v>32</v>
      </c>
      <c r="E493" s="194" t="s">
        <v>40</v>
      </c>
      <c r="F493" s="179" t="s">
        <v>68</v>
      </c>
      <c r="G493" s="71">
        <f>ROUNDDOWN(G482*T493,2)</f>
        <v>0</v>
      </c>
      <c r="H493" s="72">
        <f>ROUNDDOWN(H482*T493,2)</f>
        <v>0</v>
      </c>
      <c r="I493" s="72">
        <f>ROUNDDOWN(I482*T493,2)</f>
        <v>0</v>
      </c>
      <c r="J493" s="72">
        <f>ROUNDDOWN(J482*T493,2)</f>
        <v>0</v>
      </c>
      <c r="K493" s="73">
        <f>ROUNDDOWN(K482*T493,2)</f>
        <v>0</v>
      </c>
      <c r="L493" s="89">
        <f>ROUNDDOWN(L482*T493,2)</f>
        <v>0</v>
      </c>
      <c r="M493" s="83">
        <f>ROUNDDOWN(M482*T493,2)</f>
        <v>0</v>
      </c>
      <c r="N493" s="72">
        <f>ROUNDDOWN(N482*T493,2)</f>
        <v>0</v>
      </c>
      <c r="O493" s="72">
        <f>ROUNDDOWN(O482*T493,2)</f>
        <v>0</v>
      </c>
      <c r="P493" s="72">
        <f>ROUNDDOWN(P482*T493,2)</f>
        <v>0</v>
      </c>
      <c r="Q493" s="72">
        <f>ROUNDDOWN(Q482*T493,2)</f>
        <v>0</v>
      </c>
      <c r="R493" s="73">
        <f>ROUNDDOWN(R482*T493,2)</f>
        <v>0</v>
      </c>
      <c r="S493" s="191" t="s">
        <v>55</v>
      </c>
      <c r="T493" s="41">
        <v>0</v>
      </c>
      <c r="U493" s="170" t="s">
        <v>86</v>
      </c>
    </row>
    <row r="494" spans="1:22" ht="20.149999999999999" customHeight="1" outlineLevel="1" thickBot="1" x14ac:dyDescent="0.25">
      <c r="A494" s="112"/>
      <c r="B494" s="161"/>
      <c r="C494" s="162"/>
      <c r="D494" s="173" t="s">
        <v>33</v>
      </c>
      <c r="E494" s="195" t="s">
        <v>57</v>
      </c>
      <c r="F494" s="180" t="s">
        <v>67</v>
      </c>
      <c r="G494" s="74">
        <f>ROUNDDOWN(SUM(G489:G492)*T494%,2)</f>
        <v>0</v>
      </c>
      <c r="H494" s="75">
        <f>ROUNDDOWN(SUM(H489:H492)*T494%,2)</f>
        <v>0</v>
      </c>
      <c r="I494" s="75">
        <f>ROUNDDOWN(SUM(I489:I492)*T494%,2)</f>
        <v>0</v>
      </c>
      <c r="J494" s="75">
        <f>ROUNDDOWN(SUM(J489:J492)*T494%,2)</f>
        <v>0</v>
      </c>
      <c r="K494" s="76">
        <f>ROUNDDOWN(SUM(K489:K492)*T494%,2)</f>
        <v>0</v>
      </c>
      <c r="L494" s="90">
        <f>ROUNDDOWN(SUM(L489:L492)*T494%,2)</f>
        <v>0</v>
      </c>
      <c r="M494" s="84">
        <f>ROUNDDOWN(SUM(M489:M492)*T494%,2)</f>
        <v>0</v>
      </c>
      <c r="N494" s="75">
        <f>ROUNDDOWN(SUM(N489:N492)*T494%,2)</f>
        <v>0</v>
      </c>
      <c r="O494" s="75">
        <f>ROUNDDOWN(SUM(O489:O492)*T494%,2)</f>
        <v>0</v>
      </c>
      <c r="P494" s="75">
        <f>ROUNDDOWN(SUM(P489:P492)*T494%,2)</f>
        <v>0</v>
      </c>
      <c r="Q494" s="75">
        <f>ROUNDDOWN(SUM(Q489:Q492)*T494%,2)</f>
        <v>0</v>
      </c>
      <c r="R494" s="76">
        <f>ROUNDDOWN(SUM(R489:R492)*T494%,2)</f>
        <v>0</v>
      </c>
      <c r="S494" s="192" t="s">
        <v>56</v>
      </c>
      <c r="T494" s="42">
        <v>0</v>
      </c>
      <c r="U494" s="171" t="s">
        <v>96</v>
      </c>
    </row>
    <row r="495" spans="1:22" ht="20.149999999999999" customHeight="1" x14ac:dyDescent="0.2">
      <c r="A495" s="108" t="s">
        <v>22</v>
      </c>
      <c r="B495" s="109" t="s">
        <v>25</v>
      </c>
      <c r="C495" s="109" t="s">
        <v>61</v>
      </c>
      <c r="D495" s="21"/>
      <c r="E495" s="196" t="s">
        <v>71</v>
      </c>
      <c r="F495" s="181" t="s">
        <v>89</v>
      </c>
      <c r="G495" s="77">
        <f>ROUNDDOWN(G488+SUM(G489:G492)-SUM(G493:G494),0)</f>
        <v>0</v>
      </c>
      <c r="H495" s="78">
        <f t="shared" ref="H495:R495" si="91">ROUNDDOWN(H488+SUM(H489:H492)-SUM(H493:H494),0)</f>
        <v>0</v>
      </c>
      <c r="I495" s="78">
        <f t="shared" si="91"/>
        <v>0</v>
      </c>
      <c r="J495" s="78">
        <f t="shared" si="91"/>
        <v>0</v>
      </c>
      <c r="K495" s="79">
        <f t="shared" si="91"/>
        <v>0</v>
      </c>
      <c r="L495" s="91">
        <f t="shared" si="91"/>
        <v>0</v>
      </c>
      <c r="M495" s="77">
        <f t="shared" si="91"/>
        <v>0</v>
      </c>
      <c r="N495" s="78">
        <f t="shared" si="91"/>
        <v>0</v>
      </c>
      <c r="O495" s="78">
        <f t="shared" si="91"/>
        <v>0</v>
      </c>
      <c r="P495" s="78">
        <f t="shared" si="91"/>
        <v>0</v>
      </c>
      <c r="Q495" s="78">
        <f t="shared" si="91"/>
        <v>0</v>
      </c>
      <c r="R495" s="91">
        <f t="shared" si="91"/>
        <v>0</v>
      </c>
      <c r="S495" s="193" t="s">
        <v>66</v>
      </c>
      <c r="T495" s="43"/>
      <c r="U495" s="44"/>
    </row>
    <row r="496" spans="1:22" ht="20.149999999999999" customHeight="1" x14ac:dyDescent="0.2">
      <c r="A496" s="112"/>
      <c r="B496" s="113"/>
      <c r="C496" s="113"/>
      <c r="D496" s="28"/>
      <c r="E496" s="197" t="s">
        <v>99</v>
      </c>
      <c r="F496" s="29"/>
      <c r="G496" s="45"/>
      <c r="H496" s="46"/>
      <c r="I496" s="46"/>
      <c r="J496" s="46"/>
      <c r="K496" s="198" t="s">
        <v>153</v>
      </c>
      <c r="L496" s="92">
        <f>SUM(G495:L495)</f>
        <v>0</v>
      </c>
      <c r="M496" s="45"/>
      <c r="N496" s="46"/>
      <c r="O496" s="46"/>
      <c r="P496" s="46"/>
      <c r="Q496" s="198" t="s">
        <v>154</v>
      </c>
      <c r="R496" s="92">
        <f>SUM(M495:R495)</f>
        <v>0</v>
      </c>
      <c r="S496" s="30"/>
      <c r="T496" s="31"/>
      <c r="U496" s="32"/>
    </row>
    <row r="497" spans="1:22" ht="20.149999999999999" customHeight="1" x14ac:dyDescent="0.2">
      <c r="A497" s="165" t="s">
        <v>27</v>
      </c>
      <c r="B497" s="151" t="s">
        <v>63</v>
      </c>
      <c r="C497" s="151" t="s">
        <v>61</v>
      </c>
      <c r="D497" s="16"/>
      <c r="E497" s="16"/>
      <c r="F497" s="199" t="s">
        <v>100</v>
      </c>
      <c r="G497" s="47"/>
      <c r="H497" s="48"/>
      <c r="I497" s="48"/>
      <c r="J497" s="48"/>
      <c r="K497" s="48"/>
      <c r="L497" s="48"/>
      <c r="M497" s="48"/>
      <c r="N497" s="48"/>
      <c r="O497" s="48"/>
      <c r="P497" s="48"/>
      <c r="Q497" s="48"/>
      <c r="R497" s="93">
        <f>SUM(L496,R496)</f>
        <v>0</v>
      </c>
      <c r="S497" s="49"/>
      <c r="T497" s="19"/>
      <c r="U497" s="20"/>
    </row>
    <row r="498" spans="1:22" ht="10" customHeight="1" x14ac:dyDescent="0.2">
      <c r="D498" s="7"/>
      <c r="E498" s="7"/>
      <c r="F498" s="50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2"/>
      <c r="S498" s="53"/>
      <c r="T498" s="54"/>
      <c r="U498" s="54"/>
    </row>
    <row r="499" spans="1:22" ht="20.149999999999999" customHeight="1" x14ac:dyDescent="0.2">
      <c r="A499" s="104">
        <v>24</v>
      </c>
      <c r="B499" s="105" t="s">
        <v>124</v>
      </c>
      <c r="C499" s="15"/>
    </row>
    <row r="500" spans="1:22" ht="20.149999999999999" customHeight="1" x14ac:dyDescent="0.2">
      <c r="A500" s="7"/>
      <c r="B500" s="103" t="s">
        <v>147</v>
      </c>
      <c r="N500" s="101" t="s">
        <v>35</v>
      </c>
      <c r="O500" s="106">
        <v>53</v>
      </c>
      <c r="P500" s="103" t="s">
        <v>34</v>
      </c>
      <c r="Q500" s="101" t="s">
        <v>36</v>
      </c>
      <c r="R500" s="107">
        <v>100</v>
      </c>
      <c r="S500" s="103" t="s">
        <v>69</v>
      </c>
    </row>
    <row r="501" spans="1:22" ht="20.149999999999999" customHeight="1" x14ac:dyDescent="0.2">
      <c r="A501" s="108" t="s">
        <v>23</v>
      </c>
      <c r="B501" s="109"/>
      <c r="C501" s="109"/>
      <c r="D501" s="109"/>
      <c r="E501" s="110"/>
      <c r="F501" s="111" t="s">
        <v>64</v>
      </c>
      <c r="G501" s="122" t="s">
        <v>98</v>
      </c>
      <c r="H501" s="123"/>
      <c r="I501" s="123"/>
      <c r="J501" s="123"/>
      <c r="K501" s="123"/>
      <c r="L501" s="123"/>
      <c r="M501" s="123"/>
      <c r="N501" s="123"/>
      <c r="O501" s="123"/>
      <c r="P501" s="123"/>
      <c r="Q501" s="123"/>
      <c r="R501" s="124"/>
      <c r="S501" s="116" t="s">
        <v>70</v>
      </c>
      <c r="T501" s="117"/>
      <c r="U501" s="118"/>
    </row>
    <row r="502" spans="1:22" ht="20.149999999999999" customHeight="1" x14ac:dyDescent="0.2">
      <c r="A502" s="112"/>
      <c r="B502" s="113"/>
      <c r="C502" s="113"/>
      <c r="D502" s="113"/>
      <c r="E502" s="114"/>
      <c r="F502" s="115"/>
      <c r="G502" s="125" t="s">
        <v>11</v>
      </c>
      <c r="H502" s="126" t="s">
        <v>12</v>
      </c>
      <c r="I502" s="126" t="s">
        <v>3</v>
      </c>
      <c r="J502" s="126" t="s">
        <v>4</v>
      </c>
      <c r="K502" s="127" t="s">
        <v>5</v>
      </c>
      <c r="L502" s="128" t="s">
        <v>6</v>
      </c>
      <c r="M502" s="125" t="s">
        <v>7</v>
      </c>
      <c r="N502" s="126" t="s">
        <v>8</v>
      </c>
      <c r="O502" s="126" t="s">
        <v>9</v>
      </c>
      <c r="P502" s="126" t="s">
        <v>13</v>
      </c>
      <c r="Q502" s="126" t="s">
        <v>14</v>
      </c>
      <c r="R502" s="128" t="s">
        <v>10</v>
      </c>
      <c r="S502" s="119"/>
      <c r="T502" s="120"/>
      <c r="U502" s="121"/>
    </row>
    <row r="503" spans="1:22" ht="20.149999999999999" customHeight="1" outlineLevel="1" x14ac:dyDescent="0.2">
      <c r="A503" s="150" t="s">
        <v>16</v>
      </c>
      <c r="B503" s="151" t="s">
        <v>24</v>
      </c>
      <c r="C503" s="151" t="s">
        <v>58</v>
      </c>
      <c r="D503" s="17"/>
      <c r="E503" s="17"/>
      <c r="F503" s="18"/>
      <c r="G503" s="129">
        <v>53</v>
      </c>
      <c r="H503" s="130">
        <v>53</v>
      </c>
      <c r="I503" s="130">
        <v>53</v>
      </c>
      <c r="J503" s="130">
        <v>53</v>
      </c>
      <c r="K503" s="131">
        <v>53</v>
      </c>
      <c r="L503" s="132">
        <v>53</v>
      </c>
      <c r="M503" s="133">
        <v>53</v>
      </c>
      <c r="N503" s="130">
        <v>53</v>
      </c>
      <c r="O503" s="130">
        <v>53</v>
      </c>
      <c r="P503" s="130">
        <v>53</v>
      </c>
      <c r="Q503" s="130">
        <v>53</v>
      </c>
      <c r="R503" s="132">
        <v>53</v>
      </c>
      <c r="S503" s="182" t="s">
        <v>65</v>
      </c>
      <c r="T503" s="19"/>
      <c r="U503" s="20"/>
    </row>
    <row r="504" spans="1:22" ht="20.149999999999999" customHeight="1" outlineLevel="1" x14ac:dyDescent="0.2">
      <c r="A504" s="200" t="s">
        <v>17</v>
      </c>
      <c r="B504" s="201" t="s">
        <v>2</v>
      </c>
      <c r="C504" s="153" t="s">
        <v>59</v>
      </c>
      <c r="D504" s="154" t="s">
        <v>28</v>
      </c>
      <c r="E504" s="155" t="s">
        <v>39</v>
      </c>
      <c r="F504" s="22"/>
      <c r="G504" s="134">
        <v>0</v>
      </c>
      <c r="H504" s="135">
        <v>0</v>
      </c>
      <c r="I504" s="135">
        <v>0</v>
      </c>
      <c r="J504" s="135">
        <v>0</v>
      </c>
      <c r="K504" s="136">
        <v>0</v>
      </c>
      <c r="L504" s="137">
        <v>0</v>
      </c>
      <c r="M504" s="134">
        <v>0</v>
      </c>
      <c r="N504" s="135">
        <v>0</v>
      </c>
      <c r="O504" s="135">
        <v>0</v>
      </c>
      <c r="P504" s="135">
        <v>0</v>
      </c>
      <c r="Q504" s="135">
        <v>0</v>
      </c>
      <c r="R504" s="137">
        <v>0</v>
      </c>
      <c r="S504" s="183" t="s">
        <v>65</v>
      </c>
      <c r="T504" s="23"/>
      <c r="U504" s="24"/>
    </row>
    <row r="505" spans="1:22" ht="20.149999999999999" customHeight="1" outlineLevel="1" x14ac:dyDescent="0.2">
      <c r="A505" s="202"/>
      <c r="B505" s="203"/>
      <c r="C505" s="158"/>
      <c r="D505" s="159" t="s">
        <v>29</v>
      </c>
      <c r="E505" s="160" t="s">
        <v>0</v>
      </c>
      <c r="F505" s="25"/>
      <c r="G505" s="138">
        <v>0</v>
      </c>
      <c r="H505" s="139">
        <v>0</v>
      </c>
      <c r="I505" s="139">
        <v>0</v>
      </c>
      <c r="J505" s="139">
        <v>9600</v>
      </c>
      <c r="K505" s="140">
        <v>9100</v>
      </c>
      <c r="L505" s="141">
        <v>9900</v>
      </c>
      <c r="M505" s="138">
        <v>0</v>
      </c>
      <c r="N505" s="139">
        <v>0</v>
      </c>
      <c r="O505" s="139">
        <v>0</v>
      </c>
      <c r="P505" s="139">
        <v>0</v>
      </c>
      <c r="Q505" s="139">
        <v>0</v>
      </c>
      <c r="R505" s="141">
        <v>0</v>
      </c>
      <c r="S505" s="184" t="s">
        <v>65</v>
      </c>
      <c r="T505" s="26"/>
      <c r="U505" s="27"/>
    </row>
    <row r="506" spans="1:22" ht="20.149999999999999" customHeight="1" outlineLevel="1" x14ac:dyDescent="0.2">
      <c r="A506" s="202"/>
      <c r="B506" s="203"/>
      <c r="C506" s="158"/>
      <c r="D506" s="159" t="s">
        <v>30</v>
      </c>
      <c r="E506" s="160" t="s">
        <v>15</v>
      </c>
      <c r="F506" s="25"/>
      <c r="G506" s="138">
        <v>10000</v>
      </c>
      <c r="H506" s="139">
        <v>9400</v>
      </c>
      <c r="I506" s="139">
        <v>9200</v>
      </c>
      <c r="J506" s="139">
        <v>0</v>
      </c>
      <c r="K506" s="140">
        <v>0</v>
      </c>
      <c r="L506" s="141">
        <v>0</v>
      </c>
      <c r="M506" s="138">
        <v>9500</v>
      </c>
      <c r="N506" s="139">
        <v>8800</v>
      </c>
      <c r="O506" s="139">
        <v>9000</v>
      </c>
      <c r="P506" s="139">
        <v>9300</v>
      </c>
      <c r="Q506" s="139">
        <v>8400</v>
      </c>
      <c r="R506" s="141">
        <v>10400</v>
      </c>
      <c r="S506" s="184" t="s">
        <v>65</v>
      </c>
      <c r="T506" s="26"/>
      <c r="U506" s="27"/>
    </row>
    <row r="507" spans="1:22" ht="20.149999999999999" customHeight="1" outlineLevel="1" x14ac:dyDescent="0.2">
      <c r="A507" s="204"/>
      <c r="B507" s="205"/>
      <c r="C507" s="162"/>
      <c r="D507" s="163" t="s">
        <v>31</v>
      </c>
      <c r="E507" s="164" t="s">
        <v>1</v>
      </c>
      <c r="F507" s="29"/>
      <c r="G507" s="142">
        <v>0</v>
      </c>
      <c r="H507" s="143">
        <v>0</v>
      </c>
      <c r="I507" s="143">
        <v>0</v>
      </c>
      <c r="J507" s="143">
        <v>0</v>
      </c>
      <c r="K507" s="144">
        <v>0</v>
      </c>
      <c r="L507" s="145">
        <v>0</v>
      </c>
      <c r="M507" s="142">
        <v>0</v>
      </c>
      <c r="N507" s="143">
        <v>0</v>
      </c>
      <c r="O507" s="143">
        <v>0</v>
      </c>
      <c r="P507" s="143">
        <v>0</v>
      </c>
      <c r="Q507" s="143">
        <v>0</v>
      </c>
      <c r="R507" s="145">
        <v>0</v>
      </c>
      <c r="S507" s="185" t="s">
        <v>65</v>
      </c>
      <c r="T507" s="31"/>
      <c r="U507" s="32"/>
    </row>
    <row r="508" spans="1:22" ht="20.149999999999999" customHeight="1" outlineLevel="1" thickBot="1" x14ac:dyDescent="0.25">
      <c r="A508" s="165" t="s">
        <v>18</v>
      </c>
      <c r="B508" s="151" t="s">
        <v>87</v>
      </c>
      <c r="C508" s="16"/>
      <c r="D508" s="17"/>
      <c r="E508" s="16"/>
      <c r="F508" s="174" t="s">
        <v>88</v>
      </c>
      <c r="G508" s="146">
        <v>0.90000000000000013</v>
      </c>
      <c r="H508" s="147">
        <v>0.90000000000000013</v>
      </c>
      <c r="I508" s="147">
        <v>0.90000000000000013</v>
      </c>
      <c r="J508" s="147">
        <v>0.91000000000000014</v>
      </c>
      <c r="K508" s="148">
        <v>0.91000000000000014</v>
      </c>
      <c r="L508" s="149">
        <v>0.91000000000000014</v>
      </c>
      <c r="M508" s="146">
        <v>0.91000000000000014</v>
      </c>
      <c r="N508" s="147">
        <v>0.90000000000000013</v>
      </c>
      <c r="O508" s="147">
        <v>0.90000000000000013</v>
      </c>
      <c r="P508" s="147">
        <v>0.90000000000000013</v>
      </c>
      <c r="Q508" s="147">
        <v>0.90000000000000013</v>
      </c>
      <c r="R508" s="149">
        <v>0.90000000000000013</v>
      </c>
      <c r="S508" s="186" t="s">
        <v>65</v>
      </c>
      <c r="T508" s="33"/>
      <c r="U508" s="34"/>
    </row>
    <row r="509" spans="1:22" ht="20.149999999999999" customHeight="1" outlineLevel="1" x14ac:dyDescent="0.2">
      <c r="A509" s="165" t="s">
        <v>19</v>
      </c>
      <c r="B509" s="151" t="s">
        <v>60</v>
      </c>
      <c r="C509" s="151" t="s">
        <v>61</v>
      </c>
      <c r="D509" s="35"/>
      <c r="E509" s="17"/>
      <c r="F509" s="175" t="s">
        <v>50</v>
      </c>
      <c r="G509" s="59">
        <f>G503*$T509*G508</f>
        <v>0</v>
      </c>
      <c r="H509" s="60">
        <f t="shared" ref="H509:R509" si="92">H503*$T509*H508</f>
        <v>0</v>
      </c>
      <c r="I509" s="60">
        <f t="shared" si="92"/>
        <v>0</v>
      </c>
      <c r="J509" s="60">
        <f t="shared" si="92"/>
        <v>0</v>
      </c>
      <c r="K509" s="61">
        <f t="shared" si="92"/>
        <v>0</v>
      </c>
      <c r="L509" s="85">
        <f t="shared" si="92"/>
        <v>0</v>
      </c>
      <c r="M509" s="59">
        <f t="shared" si="92"/>
        <v>0</v>
      </c>
      <c r="N509" s="60">
        <f t="shared" si="92"/>
        <v>0</v>
      </c>
      <c r="O509" s="60">
        <f t="shared" si="92"/>
        <v>0</v>
      </c>
      <c r="P509" s="60">
        <f t="shared" si="92"/>
        <v>0</v>
      </c>
      <c r="Q509" s="60">
        <f t="shared" si="92"/>
        <v>0</v>
      </c>
      <c r="R509" s="61">
        <f t="shared" si="92"/>
        <v>0</v>
      </c>
      <c r="S509" s="187" t="s">
        <v>45</v>
      </c>
      <c r="T509" s="36">
        <v>0</v>
      </c>
      <c r="U509" s="166" t="s">
        <v>97</v>
      </c>
      <c r="V509" s="37"/>
    </row>
    <row r="510" spans="1:22" ht="20.149999999999999" customHeight="1" outlineLevel="1" x14ac:dyDescent="0.2">
      <c r="A510" s="108" t="s">
        <v>20</v>
      </c>
      <c r="B510" s="152" t="s">
        <v>26</v>
      </c>
      <c r="C510" s="153" t="s">
        <v>61</v>
      </c>
      <c r="D510" s="154" t="s">
        <v>41</v>
      </c>
      <c r="E510" s="155" t="s">
        <v>39</v>
      </c>
      <c r="F510" s="176" t="s">
        <v>47</v>
      </c>
      <c r="G510" s="62">
        <f>G504*$T510</f>
        <v>0</v>
      </c>
      <c r="H510" s="63">
        <f t="shared" ref="H510:R510" si="93">H504*$T510</f>
        <v>0</v>
      </c>
      <c r="I510" s="63">
        <f t="shared" si="93"/>
        <v>0</v>
      </c>
      <c r="J510" s="63">
        <f t="shared" si="93"/>
        <v>0</v>
      </c>
      <c r="K510" s="64">
        <f t="shared" si="93"/>
        <v>0</v>
      </c>
      <c r="L510" s="86">
        <f t="shared" si="93"/>
        <v>0</v>
      </c>
      <c r="M510" s="80">
        <f t="shared" si="93"/>
        <v>0</v>
      </c>
      <c r="N510" s="63">
        <f t="shared" si="93"/>
        <v>0</v>
      </c>
      <c r="O510" s="63">
        <f t="shared" si="93"/>
        <v>0</v>
      </c>
      <c r="P510" s="63">
        <f t="shared" si="93"/>
        <v>0</v>
      </c>
      <c r="Q510" s="63">
        <f t="shared" si="93"/>
        <v>0</v>
      </c>
      <c r="R510" s="64">
        <f t="shared" si="93"/>
        <v>0</v>
      </c>
      <c r="S510" s="188" t="s">
        <v>51</v>
      </c>
      <c r="T510" s="38">
        <v>0</v>
      </c>
      <c r="U510" s="167" t="s">
        <v>95</v>
      </c>
    </row>
    <row r="511" spans="1:22" ht="20.149999999999999" customHeight="1" outlineLevel="1" x14ac:dyDescent="0.2">
      <c r="A511" s="156"/>
      <c r="B511" s="157"/>
      <c r="C511" s="158"/>
      <c r="D511" s="159" t="s">
        <v>42</v>
      </c>
      <c r="E511" s="160" t="s">
        <v>0</v>
      </c>
      <c r="F511" s="177" t="s">
        <v>48</v>
      </c>
      <c r="G511" s="65">
        <f t="shared" ref="G511:R513" si="94">G505*$T511</f>
        <v>0</v>
      </c>
      <c r="H511" s="66">
        <f t="shared" si="94"/>
        <v>0</v>
      </c>
      <c r="I511" s="66">
        <f t="shared" si="94"/>
        <v>0</v>
      </c>
      <c r="J511" s="66">
        <f t="shared" si="94"/>
        <v>0</v>
      </c>
      <c r="K511" s="67">
        <f t="shared" si="94"/>
        <v>0</v>
      </c>
      <c r="L511" s="87">
        <f t="shared" si="94"/>
        <v>0</v>
      </c>
      <c r="M511" s="81">
        <f t="shared" si="94"/>
        <v>0</v>
      </c>
      <c r="N511" s="66">
        <f t="shared" si="94"/>
        <v>0</v>
      </c>
      <c r="O511" s="66">
        <f t="shared" si="94"/>
        <v>0</v>
      </c>
      <c r="P511" s="66">
        <f t="shared" si="94"/>
        <v>0</v>
      </c>
      <c r="Q511" s="66">
        <f t="shared" si="94"/>
        <v>0</v>
      </c>
      <c r="R511" s="67">
        <f t="shared" si="94"/>
        <v>0</v>
      </c>
      <c r="S511" s="189" t="s">
        <v>52</v>
      </c>
      <c r="T511" s="39">
        <v>0</v>
      </c>
      <c r="U511" s="168" t="s">
        <v>95</v>
      </c>
    </row>
    <row r="512" spans="1:22" ht="20.149999999999999" customHeight="1" outlineLevel="1" x14ac:dyDescent="0.2">
      <c r="A512" s="156"/>
      <c r="B512" s="157"/>
      <c r="C512" s="158"/>
      <c r="D512" s="159" t="s">
        <v>43</v>
      </c>
      <c r="E512" s="160" t="s">
        <v>15</v>
      </c>
      <c r="F512" s="177" t="s">
        <v>49</v>
      </c>
      <c r="G512" s="65">
        <f t="shared" si="94"/>
        <v>0</v>
      </c>
      <c r="H512" s="66">
        <f t="shared" si="94"/>
        <v>0</v>
      </c>
      <c r="I512" s="66">
        <f t="shared" si="94"/>
        <v>0</v>
      </c>
      <c r="J512" s="66">
        <f t="shared" si="94"/>
        <v>0</v>
      </c>
      <c r="K512" s="67">
        <f t="shared" si="94"/>
        <v>0</v>
      </c>
      <c r="L512" s="87">
        <f t="shared" si="94"/>
        <v>0</v>
      </c>
      <c r="M512" s="81">
        <f t="shared" si="94"/>
        <v>0</v>
      </c>
      <c r="N512" s="66">
        <f t="shared" si="94"/>
        <v>0</v>
      </c>
      <c r="O512" s="66">
        <f t="shared" si="94"/>
        <v>0</v>
      </c>
      <c r="P512" s="66">
        <f t="shared" si="94"/>
        <v>0</v>
      </c>
      <c r="Q512" s="66">
        <f t="shared" si="94"/>
        <v>0</v>
      </c>
      <c r="R512" s="67">
        <f t="shared" si="94"/>
        <v>0</v>
      </c>
      <c r="S512" s="189" t="s">
        <v>53</v>
      </c>
      <c r="T512" s="39">
        <v>0</v>
      </c>
      <c r="U512" s="168" t="s">
        <v>95</v>
      </c>
    </row>
    <row r="513" spans="1:21" ht="20.149999999999999" customHeight="1" outlineLevel="1" thickBot="1" x14ac:dyDescent="0.25">
      <c r="A513" s="112"/>
      <c r="B513" s="161"/>
      <c r="C513" s="162"/>
      <c r="D513" s="163" t="s">
        <v>44</v>
      </c>
      <c r="E513" s="164" t="s">
        <v>1</v>
      </c>
      <c r="F513" s="178" t="s">
        <v>46</v>
      </c>
      <c r="G513" s="68">
        <f t="shared" si="94"/>
        <v>0</v>
      </c>
      <c r="H513" s="69">
        <f t="shared" si="94"/>
        <v>0</v>
      </c>
      <c r="I513" s="69">
        <f t="shared" si="94"/>
        <v>0</v>
      </c>
      <c r="J513" s="69">
        <f t="shared" si="94"/>
        <v>0</v>
      </c>
      <c r="K513" s="70">
        <f t="shared" si="94"/>
        <v>0</v>
      </c>
      <c r="L513" s="88">
        <f t="shared" si="94"/>
        <v>0</v>
      </c>
      <c r="M513" s="82">
        <f t="shared" si="94"/>
        <v>0</v>
      </c>
      <c r="N513" s="69">
        <f t="shared" si="94"/>
        <v>0</v>
      </c>
      <c r="O513" s="69">
        <f t="shared" si="94"/>
        <v>0</v>
      </c>
      <c r="P513" s="69">
        <f t="shared" si="94"/>
        <v>0</v>
      </c>
      <c r="Q513" s="69">
        <f t="shared" si="94"/>
        <v>0</v>
      </c>
      <c r="R513" s="70">
        <f t="shared" si="94"/>
        <v>0</v>
      </c>
      <c r="S513" s="190" t="s">
        <v>54</v>
      </c>
      <c r="T513" s="40">
        <v>0</v>
      </c>
      <c r="U513" s="169" t="s">
        <v>95</v>
      </c>
    </row>
    <row r="514" spans="1:21" ht="20.149999999999999" customHeight="1" outlineLevel="1" x14ac:dyDescent="0.2">
      <c r="A514" s="108" t="s">
        <v>21</v>
      </c>
      <c r="B514" s="152" t="s">
        <v>62</v>
      </c>
      <c r="C514" s="153" t="s">
        <v>61</v>
      </c>
      <c r="D514" s="172" t="s">
        <v>32</v>
      </c>
      <c r="E514" s="194" t="s">
        <v>40</v>
      </c>
      <c r="F514" s="179" t="s">
        <v>68</v>
      </c>
      <c r="G514" s="71">
        <f>ROUNDDOWN(G503*T514,2)</f>
        <v>0</v>
      </c>
      <c r="H514" s="72">
        <f>ROUNDDOWN(H503*T514,2)</f>
        <v>0</v>
      </c>
      <c r="I514" s="72">
        <f>ROUNDDOWN(I503*T514,2)</f>
        <v>0</v>
      </c>
      <c r="J514" s="72">
        <f>ROUNDDOWN(J503*T514,2)</f>
        <v>0</v>
      </c>
      <c r="K514" s="73">
        <f>ROUNDDOWN(K503*T514,2)</f>
        <v>0</v>
      </c>
      <c r="L514" s="89">
        <f>ROUNDDOWN(L503*T514,2)</f>
        <v>0</v>
      </c>
      <c r="M514" s="83">
        <f>ROUNDDOWN(M503*T514,2)</f>
        <v>0</v>
      </c>
      <c r="N514" s="72">
        <f>ROUNDDOWN(N503*T514,2)</f>
        <v>0</v>
      </c>
      <c r="O514" s="72">
        <f>ROUNDDOWN(O503*T514,2)</f>
        <v>0</v>
      </c>
      <c r="P514" s="72">
        <f>ROUNDDOWN(P503*T514,2)</f>
        <v>0</v>
      </c>
      <c r="Q514" s="72">
        <f>ROUNDDOWN(Q503*T514,2)</f>
        <v>0</v>
      </c>
      <c r="R514" s="73">
        <f>ROUNDDOWN(R503*T514,2)</f>
        <v>0</v>
      </c>
      <c r="S514" s="191" t="s">
        <v>55</v>
      </c>
      <c r="T514" s="41">
        <v>0</v>
      </c>
      <c r="U514" s="170" t="s">
        <v>86</v>
      </c>
    </row>
    <row r="515" spans="1:21" ht="20.149999999999999" customHeight="1" outlineLevel="1" thickBot="1" x14ac:dyDescent="0.25">
      <c r="A515" s="112"/>
      <c r="B515" s="161"/>
      <c r="C515" s="162"/>
      <c r="D515" s="173" t="s">
        <v>33</v>
      </c>
      <c r="E515" s="195" t="s">
        <v>57</v>
      </c>
      <c r="F515" s="180" t="s">
        <v>67</v>
      </c>
      <c r="G515" s="74">
        <f>ROUNDDOWN(SUM(G510:G513)*T515%,2)</f>
        <v>0</v>
      </c>
      <c r="H515" s="75">
        <f>ROUNDDOWN(SUM(H510:H513)*T515%,2)</f>
        <v>0</v>
      </c>
      <c r="I515" s="75">
        <f>ROUNDDOWN(SUM(I510:I513)*T515%,2)</f>
        <v>0</v>
      </c>
      <c r="J515" s="75">
        <f>ROUNDDOWN(SUM(J510:J513)*T515%,2)</f>
        <v>0</v>
      </c>
      <c r="K515" s="76">
        <f>ROUNDDOWN(SUM(K510:K513)*T515%,2)</f>
        <v>0</v>
      </c>
      <c r="L515" s="90">
        <f>ROUNDDOWN(SUM(L510:L513)*T515%,2)</f>
        <v>0</v>
      </c>
      <c r="M515" s="84">
        <f>ROUNDDOWN(SUM(M510:M513)*T515%,2)</f>
        <v>0</v>
      </c>
      <c r="N515" s="75">
        <f>ROUNDDOWN(SUM(N510:N513)*T515%,2)</f>
        <v>0</v>
      </c>
      <c r="O515" s="75">
        <f>ROUNDDOWN(SUM(O510:O513)*T515%,2)</f>
        <v>0</v>
      </c>
      <c r="P515" s="75">
        <f>ROUNDDOWN(SUM(P510:P513)*T515%,2)</f>
        <v>0</v>
      </c>
      <c r="Q515" s="75">
        <f>ROUNDDOWN(SUM(Q510:Q513)*T515%,2)</f>
        <v>0</v>
      </c>
      <c r="R515" s="76">
        <f>ROUNDDOWN(SUM(R510:R513)*T515%,2)</f>
        <v>0</v>
      </c>
      <c r="S515" s="192" t="s">
        <v>56</v>
      </c>
      <c r="T515" s="42">
        <v>0</v>
      </c>
      <c r="U515" s="171" t="s">
        <v>96</v>
      </c>
    </row>
    <row r="516" spans="1:21" ht="20.149999999999999" customHeight="1" x14ac:dyDescent="0.2">
      <c r="A516" s="108" t="s">
        <v>22</v>
      </c>
      <c r="B516" s="109" t="s">
        <v>25</v>
      </c>
      <c r="C516" s="109" t="s">
        <v>61</v>
      </c>
      <c r="D516" s="21"/>
      <c r="E516" s="196" t="s">
        <v>71</v>
      </c>
      <c r="F516" s="181" t="s">
        <v>89</v>
      </c>
      <c r="G516" s="77">
        <f>ROUNDDOWN(G509+SUM(G510:G513)-SUM(G514:G515),0)</f>
        <v>0</v>
      </c>
      <c r="H516" s="78">
        <f t="shared" ref="H516:R516" si="95">ROUNDDOWN(H509+SUM(H510:H513)-SUM(H514:H515),0)</f>
        <v>0</v>
      </c>
      <c r="I516" s="78">
        <f t="shared" si="95"/>
        <v>0</v>
      </c>
      <c r="J516" s="78">
        <f t="shared" si="95"/>
        <v>0</v>
      </c>
      <c r="K516" s="79">
        <f t="shared" si="95"/>
        <v>0</v>
      </c>
      <c r="L516" s="91">
        <f t="shared" si="95"/>
        <v>0</v>
      </c>
      <c r="M516" s="77">
        <f t="shared" si="95"/>
        <v>0</v>
      </c>
      <c r="N516" s="78">
        <f t="shared" si="95"/>
        <v>0</v>
      </c>
      <c r="O516" s="78">
        <f t="shared" si="95"/>
        <v>0</v>
      </c>
      <c r="P516" s="78">
        <f t="shared" si="95"/>
        <v>0</v>
      </c>
      <c r="Q516" s="78">
        <f t="shared" si="95"/>
        <v>0</v>
      </c>
      <c r="R516" s="91">
        <f t="shared" si="95"/>
        <v>0</v>
      </c>
      <c r="S516" s="193" t="s">
        <v>66</v>
      </c>
      <c r="T516" s="43"/>
      <c r="U516" s="44"/>
    </row>
    <row r="517" spans="1:21" ht="20.149999999999999" customHeight="1" x14ac:dyDescent="0.2">
      <c r="A517" s="112"/>
      <c r="B517" s="113"/>
      <c r="C517" s="113"/>
      <c r="D517" s="28"/>
      <c r="E517" s="197" t="s">
        <v>99</v>
      </c>
      <c r="F517" s="29"/>
      <c r="G517" s="45"/>
      <c r="H517" s="46"/>
      <c r="I517" s="46"/>
      <c r="J517" s="46"/>
      <c r="K517" s="198" t="s">
        <v>153</v>
      </c>
      <c r="L517" s="92">
        <f>SUM(G516:L516)</f>
        <v>0</v>
      </c>
      <c r="M517" s="45"/>
      <c r="N517" s="46"/>
      <c r="O517" s="46"/>
      <c r="P517" s="46"/>
      <c r="Q517" s="198" t="s">
        <v>154</v>
      </c>
      <c r="R517" s="92">
        <f>SUM(M516:R516)</f>
        <v>0</v>
      </c>
      <c r="S517" s="30"/>
      <c r="T517" s="31"/>
      <c r="U517" s="32"/>
    </row>
    <row r="518" spans="1:21" ht="20.149999999999999" customHeight="1" x14ac:dyDescent="0.2">
      <c r="A518" s="165" t="s">
        <v>27</v>
      </c>
      <c r="B518" s="151" t="s">
        <v>63</v>
      </c>
      <c r="C518" s="151" t="s">
        <v>61</v>
      </c>
      <c r="D518" s="16"/>
      <c r="E518" s="16"/>
      <c r="F518" s="199" t="s">
        <v>100</v>
      </c>
      <c r="G518" s="47"/>
      <c r="H518" s="48"/>
      <c r="I518" s="48"/>
      <c r="J518" s="48"/>
      <c r="K518" s="48"/>
      <c r="L518" s="48"/>
      <c r="M518" s="48"/>
      <c r="N518" s="48"/>
      <c r="O518" s="48"/>
      <c r="P518" s="48"/>
      <c r="Q518" s="48"/>
      <c r="R518" s="93">
        <f>SUM(L517,R517)</f>
        <v>0</v>
      </c>
      <c r="S518" s="49"/>
      <c r="T518" s="19"/>
      <c r="U518" s="20"/>
    </row>
    <row r="519" spans="1:21" ht="10" customHeight="1" x14ac:dyDescent="0.2">
      <c r="A519" s="14"/>
      <c r="B519" s="14"/>
      <c r="C519" s="14"/>
      <c r="D519" s="14"/>
      <c r="E519" s="14"/>
      <c r="F519" s="14"/>
      <c r="G519" s="9"/>
      <c r="L519" s="9"/>
    </row>
    <row r="520" spans="1:21" ht="20.149999999999999" customHeight="1" x14ac:dyDescent="0.2">
      <c r="A520" s="104">
        <v>25</v>
      </c>
      <c r="B520" s="105" t="s">
        <v>125</v>
      </c>
      <c r="C520" s="15"/>
    </row>
    <row r="521" spans="1:21" ht="20.149999999999999" customHeight="1" x14ac:dyDescent="0.2">
      <c r="A521" s="7"/>
      <c r="B521" s="103" t="s">
        <v>148</v>
      </c>
      <c r="N521" s="101" t="s">
        <v>35</v>
      </c>
      <c r="O521" s="106">
        <v>40</v>
      </c>
      <c r="P521" s="103" t="s">
        <v>34</v>
      </c>
      <c r="Q521" s="101" t="s">
        <v>36</v>
      </c>
      <c r="R521" s="107">
        <v>160</v>
      </c>
      <c r="S521" s="103" t="s">
        <v>69</v>
      </c>
    </row>
    <row r="522" spans="1:21" ht="20.149999999999999" customHeight="1" x14ac:dyDescent="0.2">
      <c r="A522" s="108" t="s">
        <v>23</v>
      </c>
      <c r="B522" s="109"/>
      <c r="C522" s="109"/>
      <c r="D522" s="109"/>
      <c r="E522" s="110"/>
      <c r="F522" s="111" t="s">
        <v>64</v>
      </c>
      <c r="G522" s="122" t="s">
        <v>98</v>
      </c>
      <c r="H522" s="123"/>
      <c r="I522" s="123"/>
      <c r="J522" s="123"/>
      <c r="K522" s="123"/>
      <c r="L522" s="123"/>
      <c r="M522" s="123"/>
      <c r="N522" s="123"/>
      <c r="O522" s="123"/>
      <c r="P522" s="123"/>
      <c r="Q522" s="123"/>
      <c r="R522" s="124"/>
      <c r="S522" s="116" t="s">
        <v>70</v>
      </c>
      <c r="T522" s="117"/>
      <c r="U522" s="118"/>
    </row>
    <row r="523" spans="1:21" ht="20.149999999999999" customHeight="1" x14ac:dyDescent="0.2">
      <c r="A523" s="112"/>
      <c r="B523" s="113"/>
      <c r="C523" s="113"/>
      <c r="D523" s="113"/>
      <c r="E523" s="114"/>
      <c r="F523" s="115"/>
      <c r="G523" s="125" t="s">
        <v>11</v>
      </c>
      <c r="H523" s="126" t="s">
        <v>12</v>
      </c>
      <c r="I523" s="126" t="s">
        <v>3</v>
      </c>
      <c r="J523" s="126" t="s">
        <v>4</v>
      </c>
      <c r="K523" s="127" t="s">
        <v>5</v>
      </c>
      <c r="L523" s="128" t="s">
        <v>6</v>
      </c>
      <c r="M523" s="125" t="s">
        <v>7</v>
      </c>
      <c r="N523" s="126" t="s">
        <v>8</v>
      </c>
      <c r="O523" s="126" t="s">
        <v>9</v>
      </c>
      <c r="P523" s="126" t="s">
        <v>13</v>
      </c>
      <c r="Q523" s="126" t="s">
        <v>14</v>
      </c>
      <c r="R523" s="128" t="s">
        <v>10</v>
      </c>
      <c r="S523" s="119"/>
      <c r="T523" s="120"/>
      <c r="U523" s="121"/>
    </row>
    <row r="524" spans="1:21" ht="20.149999999999999" customHeight="1" outlineLevel="1" x14ac:dyDescent="0.2">
      <c r="A524" s="150" t="s">
        <v>16</v>
      </c>
      <c r="B524" s="151" t="s">
        <v>24</v>
      </c>
      <c r="C524" s="151" t="s">
        <v>58</v>
      </c>
      <c r="D524" s="17"/>
      <c r="E524" s="17"/>
      <c r="F524" s="18"/>
      <c r="G524" s="129">
        <v>40</v>
      </c>
      <c r="H524" s="130">
        <v>40</v>
      </c>
      <c r="I524" s="130">
        <v>40</v>
      </c>
      <c r="J524" s="130">
        <v>40</v>
      </c>
      <c r="K524" s="131">
        <v>40</v>
      </c>
      <c r="L524" s="132">
        <v>40</v>
      </c>
      <c r="M524" s="133">
        <v>40</v>
      </c>
      <c r="N524" s="130">
        <v>40</v>
      </c>
      <c r="O524" s="130">
        <v>40</v>
      </c>
      <c r="P524" s="130">
        <v>40</v>
      </c>
      <c r="Q524" s="130">
        <v>40</v>
      </c>
      <c r="R524" s="132">
        <v>40</v>
      </c>
      <c r="S524" s="182" t="s">
        <v>65</v>
      </c>
      <c r="T524" s="19"/>
      <c r="U524" s="20"/>
    </row>
    <row r="525" spans="1:21" ht="20.149999999999999" customHeight="1" outlineLevel="1" x14ac:dyDescent="0.2">
      <c r="A525" s="200" t="s">
        <v>17</v>
      </c>
      <c r="B525" s="201" t="s">
        <v>2</v>
      </c>
      <c r="C525" s="153" t="s">
        <v>59</v>
      </c>
      <c r="D525" s="154" t="s">
        <v>28</v>
      </c>
      <c r="E525" s="155" t="s">
        <v>39</v>
      </c>
      <c r="F525" s="22"/>
      <c r="G525" s="134">
        <v>0</v>
      </c>
      <c r="H525" s="135">
        <v>0</v>
      </c>
      <c r="I525" s="135">
        <v>0</v>
      </c>
      <c r="J525" s="135">
        <v>0</v>
      </c>
      <c r="K525" s="136">
        <v>0</v>
      </c>
      <c r="L525" s="137">
        <v>0</v>
      </c>
      <c r="M525" s="134">
        <v>0</v>
      </c>
      <c r="N525" s="135">
        <v>0</v>
      </c>
      <c r="O525" s="135">
        <v>0</v>
      </c>
      <c r="P525" s="135">
        <v>0</v>
      </c>
      <c r="Q525" s="135">
        <v>0</v>
      </c>
      <c r="R525" s="137">
        <v>0</v>
      </c>
      <c r="S525" s="183" t="s">
        <v>65</v>
      </c>
      <c r="T525" s="23"/>
      <c r="U525" s="24"/>
    </row>
    <row r="526" spans="1:21" ht="20.149999999999999" customHeight="1" outlineLevel="1" x14ac:dyDescent="0.2">
      <c r="A526" s="202"/>
      <c r="B526" s="203"/>
      <c r="C526" s="158"/>
      <c r="D526" s="159" t="s">
        <v>29</v>
      </c>
      <c r="E526" s="160" t="s">
        <v>0</v>
      </c>
      <c r="F526" s="25"/>
      <c r="G526" s="138">
        <v>0</v>
      </c>
      <c r="H526" s="139">
        <v>0</v>
      </c>
      <c r="I526" s="139">
        <v>0</v>
      </c>
      <c r="J526" s="139">
        <v>3700</v>
      </c>
      <c r="K526" s="140">
        <v>3400</v>
      </c>
      <c r="L526" s="141">
        <v>5000</v>
      </c>
      <c r="M526" s="138">
        <v>0</v>
      </c>
      <c r="N526" s="139">
        <v>0</v>
      </c>
      <c r="O526" s="139">
        <v>0</v>
      </c>
      <c r="P526" s="139">
        <v>0</v>
      </c>
      <c r="Q526" s="139">
        <v>0</v>
      </c>
      <c r="R526" s="141">
        <v>0</v>
      </c>
      <c r="S526" s="184" t="s">
        <v>65</v>
      </c>
      <c r="T526" s="26"/>
      <c r="U526" s="27"/>
    </row>
    <row r="527" spans="1:21" ht="20.149999999999999" customHeight="1" outlineLevel="1" x14ac:dyDescent="0.2">
      <c r="A527" s="202"/>
      <c r="B527" s="203"/>
      <c r="C527" s="158"/>
      <c r="D527" s="159" t="s">
        <v>30</v>
      </c>
      <c r="E527" s="160" t="s">
        <v>15</v>
      </c>
      <c r="F527" s="25"/>
      <c r="G527" s="138">
        <v>3800</v>
      </c>
      <c r="H527" s="139">
        <v>3500</v>
      </c>
      <c r="I527" s="139">
        <v>3500</v>
      </c>
      <c r="J527" s="139">
        <v>0</v>
      </c>
      <c r="K527" s="140">
        <v>0</v>
      </c>
      <c r="L527" s="141">
        <v>0</v>
      </c>
      <c r="M527" s="138">
        <v>3500</v>
      </c>
      <c r="N527" s="139">
        <v>3300</v>
      </c>
      <c r="O527" s="139">
        <v>4200</v>
      </c>
      <c r="P527" s="139">
        <v>4300</v>
      </c>
      <c r="Q527" s="139">
        <v>4400</v>
      </c>
      <c r="R527" s="141">
        <v>4600</v>
      </c>
      <c r="S527" s="184" t="s">
        <v>65</v>
      </c>
      <c r="T527" s="26"/>
      <c r="U527" s="27"/>
    </row>
    <row r="528" spans="1:21" ht="20.149999999999999" customHeight="1" outlineLevel="1" x14ac:dyDescent="0.2">
      <c r="A528" s="204"/>
      <c r="B528" s="205"/>
      <c r="C528" s="162"/>
      <c r="D528" s="163" t="s">
        <v>31</v>
      </c>
      <c r="E528" s="164" t="s">
        <v>1</v>
      </c>
      <c r="F528" s="29"/>
      <c r="G528" s="142">
        <v>0</v>
      </c>
      <c r="H528" s="143">
        <v>0</v>
      </c>
      <c r="I528" s="143">
        <v>0</v>
      </c>
      <c r="J528" s="143">
        <v>0</v>
      </c>
      <c r="K528" s="144">
        <v>0</v>
      </c>
      <c r="L528" s="145">
        <v>0</v>
      </c>
      <c r="M528" s="142">
        <v>0</v>
      </c>
      <c r="N528" s="143">
        <v>0</v>
      </c>
      <c r="O528" s="143">
        <v>0</v>
      </c>
      <c r="P528" s="143">
        <v>0</v>
      </c>
      <c r="Q528" s="143">
        <v>0</v>
      </c>
      <c r="R528" s="145">
        <v>0</v>
      </c>
      <c r="S528" s="185" t="s">
        <v>65</v>
      </c>
      <c r="T528" s="31"/>
      <c r="U528" s="32"/>
    </row>
    <row r="529" spans="1:22" ht="20.149999999999999" customHeight="1" outlineLevel="1" thickBot="1" x14ac:dyDescent="0.25">
      <c r="A529" s="165" t="s">
        <v>18</v>
      </c>
      <c r="B529" s="151" t="s">
        <v>87</v>
      </c>
      <c r="C529" s="16"/>
      <c r="D529" s="17"/>
      <c r="E529" s="16"/>
      <c r="F529" s="174" t="s">
        <v>88</v>
      </c>
      <c r="G529" s="146">
        <v>0.85000000000000009</v>
      </c>
      <c r="H529" s="147">
        <v>0.85000000000000009</v>
      </c>
      <c r="I529" s="147">
        <v>0.85000000000000009</v>
      </c>
      <c r="J529" s="147">
        <v>0.85000000000000009</v>
      </c>
      <c r="K529" s="148">
        <v>0.85000000000000009</v>
      </c>
      <c r="L529" s="149">
        <v>0.85000000000000009</v>
      </c>
      <c r="M529" s="146">
        <v>0.85000000000000009</v>
      </c>
      <c r="N529" s="147">
        <v>0.85000000000000009</v>
      </c>
      <c r="O529" s="147">
        <v>0.85000000000000009</v>
      </c>
      <c r="P529" s="147">
        <v>0.85000000000000009</v>
      </c>
      <c r="Q529" s="147">
        <v>0.85000000000000009</v>
      </c>
      <c r="R529" s="149">
        <v>0.85000000000000009</v>
      </c>
      <c r="S529" s="186" t="s">
        <v>65</v>
      </c>
      <c r="T529" s="33"/>
      <c r="U529" s="34"/>
    </row>
    <row r="530" spans="1:22" ht="20.149999999999999" customHeight="1" outlineLevel="1" x14ac:dyDescent="0.2">
      <c r="A530" s="165" t="s">
        <v>19</v>
      </c>
      <c r="B530" s="151" t="s">
        <v>60</v>
      </c>
      <c r="C530" s="151" t="s">
        <v>61</v>
      </c>
      <c r="D530" s="35"/>
      <c r="E530" s="17"/>
      <c r="F530" s="175" t="s">
        <v>50</v>
      </c>
      <c r="G530" s="59">
        <f>G524*$T530*G529</f>
        <v>0</v>
      </c>
      <c r="H530" s="60">
        <f t="shared" ref="H530:R530" si="96">H524*$T530*H529</f>
        <v>0</v>
      </c>
      <c r="I530" s="60">
        <f t="shared" si="96"/>
        <v>0</v>
      </c>
      <c r="J530" s="60">
        <f t="shared" si="96"/>
        <v>0</v>
      </c>
      <c r="K530" s="61">
        <f t="shared" si="96"/>
        <v>0</v>
      </c>
      <c r="L530" s="85">
        <f t="shared" si="96"/>
        <v>0</v>
      </c>
      <c r="M530" s="59">
        <f t="shared" si="96"/>
        <v>0</v>
      </c>
      <c r="N530" s="60">
        <f t="shared" si="96"/>
        <v>0</v>
      </c>
      <c r="O530" s="60">
        <f t="shared" si="96"/>
        <v>0</v>
      </c>
      <c r="P530" s="60">
        <f t="shared" si="96"/>
        <v>0</v>
      </c>
      <c r="Q530" s="60">
        <f t="shared" si="96"/>
        <v>0</v>
      </c>
      <c r="R530" s="61">
        <f t="shared" si="96"/>
        <v>0</v>
      </c>
      <c r="S530" s="187" t="s">
        <v>45</v>
      </c>
      <c r="T530" s="36">
        <v>0</v>
      </c>
      <c r="U530" s="166" t="s">
        <v>97</v>
      </c>
      <c r="V530" s="37"/>
    </row>
    <row r="531" spans="1:22" ht="20.149999999999999" customHeight="1" outlineLevel="1" x14ac:dyDescent="0.2">
      <c r="A531" s="108" t="s">
        <v>20</v>
      </c>
      <c r="B531" s="152" t="s">
        <v>26</v>
      </c>
      <c r="C531" s="153" t="s">
        <v>61</v>
      </c>
      <c r="D531" s="154" t="s">
        <v>41</v>
      </c>
      <c r="E531" s="155" t="s">
        <v>39</v>
      </c>
      <c r="F531" s="176" t="s">
        <v>47</v>
      </c>
      <c r="G531" s="62">
        <f>G525*$T531</f>
        <v>0</v>
      </c>
      <c r="H531" s="63">
        <f t="shared" ref="H531:R531" si="97">H525*$T531</f>
        <v>0</v>
      </c>
      <c r="I531" s="63">
        <f t="shared" si="97"/>
        <v>0</v>
      </c>
      <c r="J531" s="63">
        <f t="shared" si="97"/>
        <v>0</v>
      </c>
      <c r="K531" s="64">
        <f t="shared" si="97"/>
        <v>0</v>
      </c>
      <c r="L531" s="86">
        <f t="shared" si="97"/>
        <v>0</v>
      </c>
      <c r="M531" s="80">
        <f t="shared" si="97"/>
        <v>0</v>
      </c>
      <c r="N531" s="63">
        <f t="shared" si="97"/>
        <v>0</v>
      </c>
      <c r="O531" s="63">
        <f t="shared" si="97"/>
        <v>0</v>
      </c>
      <c r="P531" s="63">
        <f t="shared" si="97"/>
        <v>0</v>
      </c>
      <c r="Q531" s="63">
        <f t="shared" si="97"/>
        <v>0</v>
      </c>
      <c r="R531" s="64">
        <f t="shared" si="97"/>
        <v>0</v>
      </c>
      <c r="S531" s="188" t="s">
        <v>51</v>
      </c>
      <c r="T531" s="38">
        <v>0</v>
      </c>
      <c r="U531" s="167" t="s">
        <v>95</v>
      </c>
    </row>
    <row r="532" spans="1:22" ht="20.149999999999999" customHeight="1" outlineLevel="1" x14ac:dyDescent="0.2">
      <c r="A532" s="156"/>
      <c r="B532" s="157"/>
      <c r="C532" s="158"/>
      <c r="D532" s="159" t="s">
        <v>42</v>
      </c>
      <c r="E532" s="160" t="s">
        <v>0</v>
      </c>
      <c r="F532" s="177" t="s">
        <v>48</v>
      </c>
      <c r="G532" s="65">
        <f t="shared" ref="G532:R534" si="98">G526*$T532</f>
        <v>0</v>
      </c>
      <c r="H532" s="66">
        <f t="shared" si="98"/>
        <v>0</v>
      </c>
      <c r="I532" s="66">
        <f t="shared" si="98"/>
        <v>0</v>
      </c>
      <c r="J532" s="66">
        <f t="shared" si="98"/>
        <v>0</v>
      </c>
      <c r="K532" s="67">
        <f t="shared" si="98"/>
        <v>0</v>
      </c>
      <c r="L532" s="87">
        <f t="shared" si="98"/>
        <v>0</v>
      </c>
      <c r="M532" s="81">
        <f t="shared" si="98"/>
        <v>0</v>
      </c>
      <c r="N532" s="66">
        <f t="shared" si="98"/>
        <v>0</v>
      </c>
      <c r="O532" s="66">
        <f t="shared" si="98"/>
        <v>0</v>
      </c>
      <c r="P532" s="66">
        <f t="shared" si="98"/>
        <v>0</v>
      </c>
      <c r="Q532" s="66">
        <f t="shared" si="98"/>
        <v>0</v>
      </c>
      <c r="R532" s="67">
        <f t="shared" si="98"/>
        <v>0</v>
      </c>
      <c r="S532" s="189" t="s">
        <v>52</v>
      </c>
      <c r="T532" s="39">
        <v>0</v>
      </c>
      <c r="U532" s="168" t="s">
        <v>95</v>
      </c>
    </row>
    <row r="533" spans="1:22" ht="20.149999999999999" customHeight="1" outlineLevel="1" x14ac:dyDescent="0.2">
      <c r="A533" s="156"/>
      <c r="B533" s="157"/>
      <c r="C533" s="158"/>
      <c r="D533" s="159" t="s">
        <v>43</v>
      </c>
      <c r="E533" s="160" t="s">
        <v>15</v>
      </c>
      <c r="F533" s="177" t="s">
        <v>49</v>
      </c>
      <c r="G533" s="65">
        <f t="shared" si="98"/>
        <v>0</v>
      </c>
      <c r="H533" s="66">
        <f t="shared" si="98"/>
        <v>0</v>
      </c>
      <c r="I533" s="66">
        <f t="shared" si="98"/>
        <v>0</v>
      </c>
      <c r="J533" s="66">
        <f t="shared" si="98"/>
        <v>0</v>
      </c>
      <c r="K533" s="67">
        <f t="shared" si="98"/>
        <v>0</v>
      </c>
      <c r="L533" s="87">
        <f t="shared" si="98"/>
        <v>0</v>
      </c>
      <c r="M533" s="81">
        <f t="shared" si="98"/>
        <v>0</v>
      </c>
      <c r="N533" s="66">
        <f t="shared" si="98"/>
        <v>0</v>
      </c>
      <c r="O533" s="66">
        <f t="shared" si="98"/>
        <v>0</v>
      </c>
      <c r="P533" s="66">
        <f t="shared" si="98"/>
        <v>0</v>
      </c>
      <c r="Q533" s="66">
        <f t="shared" si="98"/>
        <v>0</v>
      </c>
      <c r="R533" s="67">
        <f t="shared" si="98"/>
        <v>0</v>
      </c>
      <c r="S533" s="189" t="s">
        <v>53</v>
      </c>
      <c r="T533" s="39">
        <v>0</v>
      </c>
      <c r="U533" s="168" t="s">
        <v>95</v>
      </c>
    </row>
    <row r="534" spans="1:22" ht="20.149999999999999" customHeight="1" outlineLevel="1" thickBot="1" x14ac:dyDescent="0.25">
      <c r="A534" s="112"/>
      <c r="B534" s="161"/>
      <c r="C534" s="162"/>
      <c r="D534" s="163" t="s">
        <v>44</v>
      </c>
      <c r="E534" s="164" t="s">
        <v>1</v>
      </c>
      <c r="F534" s="178" t="s">
        <v>46</v>
      </c>
      <c r="G534" s="68">
        <f t="shared" si="98"/>
        <v>0</v>
      </c>
      <c r="H534" s="69">
        <f t="shared" si="98"/>
        <v>0</v>
      </c>
      <c r="I534" s="69">
        <f t="shared" si="98"/>
        <v>0</v>
      </c>
      <c r="J534" s="69">
        <f t="shared" si="98"/>
        <v>0</v>
      </c>
      <c r="K534" s="70">
        <f t="shared" si="98"/>
        <v>0</v>
      </c>
      <c r="L534" s="88">
        <f t="shared" si="98"/>
        <v>0</v>
      </c>
      <c r="M534" s="82">
        <f t="shared" si="98"/>
        <v>0</v>
      </c>
      <c r="N534" s="69">
        <f t="shared" si="98"/>
        <v>0</v>
      </c>
      <c r="O534" s="69">
        <f t="shared" si="98"/>
        <v>0</v>
      </c>
      <c r="P534" s="69">
        <f t="shared" si="98"/>
        <v>0</v>
      </c>
      <c r="Q534" s="69">
        <f t="shared" si="98"/>
        <v>0</v>
      </c>
      <c r="R534" s="70">
        <f t="shared" si="98"/>
        <v>0</v>
      </c>
      <c r="S534" s="190" t="s">
        <v>54</v>
      </c>
      <c r="T534" s="40">
        <v>0</v>
      </c>
      <c r="U534" s="169" t="s">
        <v>95</v>
      </c>
    </row>
    <row r="535" spans="1:22" ht="20.149999999999999" customHeight="1" outlineLevel="1" x14ac:dyDescent="0.2">
      <c r="A535" s="108" t="s">
        <v>21</v>
      </c>
      <c r="B535" s="152" t="s">
        <v>62</v>
      </c>
      <c r="C535" s="153" t="s">
        <v>61</v>
      </c>
      <c r="D535" s="172" t="s">
        <v>32</v>
      </c>
      <c r="E535" s="194" t="s">
        <v>40</v>
      </c>
      <c r="F535" s="179" t="s">
        <v>68</v>
      </c>
      <c r="G535" s="71">
        <f>ROUNDDOWN(G524*T535,2)</f>
        <v>0</v>
      </c>
      <c r="H535" s="72">
        <f>ROUNDDOWN(H524*T535,2)</f>
        <v>0</v>
      </c>
      <c r="I535" s="72">
        <f>ROUNDDOWN(I524*T535,2)</f>
        <v>0</v>
      </c>
      <c r="J535" s="72">
        <f>ROUNDDOWN(J524*T535,2)</f>
        <v>0</v>
      </c>
      <c r="K535" s="73">
        <f>ROUNDDOWN(K524*T535,2)</f>
        <v>0</v>
      </c>
      <c r="L535" s="89">
        <f>ROUNDDOWN(L524*T535,2)</f>
        <v>0</v>
      </c>
      <c r="M535" s="83">
        <f>ROUNDDOWN(M524*T535,2)</f>
        <v>0</v>
      </c>
      <c r="N535" s="72">
        <f>ROUNDDOWN(N524*T535,2)</f>
        <v>0</v>
      </c>
      <c r="O535" s="72">
        <f>ROUNDDOWN(O524*T535,2)</f>
        <v>0</v>
      </c>
      <c r="P535" s="72">
        <f>ROUNDDOWN(P524*T535,2)</f>
        <v>0</v>
      </c>
      <c r="Q535" s="72">
        <f>ROUNDDOWN(Q524*T535,2)</f>
        <v>0</v>
      </c>
      <c r="R535" s="73">
        <f>ROUNDDOWN(R524*T535,2)</f>
        <v>0</v>
      </c>
      <c r="S535" s="191" t="s">
        <v>55</v>
      </c>
      <c r="T535" s="41">
        <v>0</v>
      </c>
      <c r="U535" s="170" t="s">
        <v>86</v>
      </c>
    </row>
    <row r="536" spans="1:22" ht="20.149999999999999" customHeight="1" outlineLevel="1" thickBot="1" x14ac:dyDescent="0.25">
      <c r="A536" s="112"/>
      <c r="B536" s="161"/>
      <c r="C536" s="162"/>
      <c r="D536" s="173" t="s">
        <v>33</v>
      </c>
      <c r="E536" s="195" t="s">
        <v>57</v>
      </c>
      <c r="F536" s="180" t="s">
        <v>67</v>
      </c>
      <c r="G536" s="74">
        <f>ROUNDDOWN(SUM(G531:G534)*T536%,2)</f>
        <v>0</v>
      </c>
      <c r="H536" s="75">
        <f>ROUNDDOWN(SUM(H531:H534)*T536%,2)</f>
        <v>0</v>
      </c>
      <c r="I536" s="75">
        <f>ROUNDDOWN(SUM(I531:I534)*T536%,2)</f>
        <v>0</v>
      </c>
      <c r="J536" s="75">
        <f>ROUNDDOWN(SUM(J531:J534)*T536%,2)</f>
        <v>0</v>
      </c>
      <c r="K536" s="76">
        <f>ROUNDDOWN(SUM(K531:K534)*T536%,2)</f>
        <v>0</v>
      </c>
      <c r="L536" s="90">
        <f>ROUNDDOWN(SUM(L531:L534)*T536%,2)</f>
        <v>0</v>
      </c>
      <c r="M536" s="84">
        <f>ROUNDDOWN(SUM(M531:M534)*T536%,2)</f>
        <v>0</v>
      </c>
      <c r="N536" s="75">
        <f>ROUNDDOWN(SUM(N531:N534)*T536%,2)</f>
        <v>0</v>
      </c>
      <c r="O536" s="75">
        <f>ROUNDDOWN(SUM(O531:O534)*T536%,2)</f>
        <v>0</v>
      </c>
      <c r="P536" s="75">
        <f>ROUNDDOWN(SUM(P531:P534)*T536%,2)</f>
        <v>0</v>
      </c>
      <c r="Q536" s="75">
        <f>ROUNDDOWN(SUM(Q531:Q534)*T536%,2)</f>
        <v>0</v>
      </c>
      <c r="R536" s="76">
        <f>ROUNDDOWN(SUM(R531:R534)*T536%,2)</f>
        <v>0</v>
      </c>
      <c r="S536" s="192" t="s">
        <v>56</v>
      </c>
      <c r="T536" s="42">
        <v>0</v>
      </c>
      <c r="U536" s="171" t="s">
        <v>96</v>
      </c>
    </row>
    <row r="537" spans="1:22" ht="20.149999999999999" customHeight="1" x14ac:dyDescent="0.2">
      <c r="A537" s="108" t="s">
        <v>22</v>
      </c>
      <c r="B537" s="109" t="s">
        <v>25</v>
      </c>
      <c r="C537" s="109" t="s">
        <v>61</v>
      </c>
      <c r="D537" s="21"/>
      <c r="E537" s="196" t="s">
        <v>71</v>
      </c>
      <c r="F537" s="181" t="s">
        <v>89</v>
      </c>
      <c r="G537" s="77">
        <f>ROUNDDOWN(G530+SUM(G531:G534)-SUM(G535:G536),0)</f>
        <v>0</v>
      </c>
      <c r="H537" s="78">
        <f t="shared" ref="H537:R537" si="99">ROUNDDOWN(H530+SUM(H531:H534)-SUM(H535:H536),0)</f>
        <v>0</v>
      </c>
      <c r="I537" s="78">
        <f t="shared" si="99"/>
        <v>0</v>
      </c>
      <c r="J537" s="78">
        <f t="shared" si="99"/>
        <v>0</v>
      </c>
      <c r="K537" s="79">
        <f t="shared" si="99"/>
        <v>0</v>
      </c>
      <c r="L537" s="91">
        <f t="shared" si="99"/>
        <v>0</v>
      </c>
      <c r="M537" s="77">
        <f t="shared" si="99"/>
        <v>0</v>
      </c>
      <c r="N537" s="78">
        <f t="shared" si="99"/>
        <v>0</v>
      </c>
      <c r="O537" s="78">
        <f t="shared" si="99"/>
        <v>0</v>
      </c>
      <c r="P537" s="78">
        <f t="shared" si="99"/>
        <v>0</v>
      </c>
      <c r="Q537" s="78">
        <f t="shared" si="99"/>
        <v>0</v>
      </c>
      <c r="R537" s="91">
        <f t="shared" si="99"/>
        <v>0</v>
      </c>
      <c r="S537" s="193" t="s">
        <v>66</v>
      </c>
      <c r="T537" s="43"/>
      <c r="U537" s="44"/>
    </row>
    <row r="538" spans="1:22" ht="20.149999999999999" customHeight="1" x14ac:dyDescent="0.2">
      <c r="A538" s="112"/>
      <c r="B538" s="113"/>
      <c r="C538" s="113"/>
      <c r="D538" s="28"/>
      <c r="E538" s="197" t="s">
        <v>99</v>
      </c>
      <c r="F538" s="29"/>
      <c r="G538" s="45"/>
      <c r="H538" s="46"/>
      <c r="I538" s="46"/>
      <c r="J538" s="46"/>
      <c r="K538" s="198" t="s">
        <v>153</v>
      </c>
      <c r="L538" s="92">
        <f>SUM(G537:L537)</f>
        <v>0</v>
      </c>
      <c r="M538" s="45"/>
      <c r="N538" s="46"/>
      <c r="O538" s="46"/>
      <c r="P538" s="46"/>
      <c r="Q538" s="198" t="s">
        <v>154</v>
      </c>
      <c r="R538" s="92">
        <f>SUM(M537:R537)</f>
        <v>0</v>
      </c>
      <c r="S538" s="30"/>
      <c r="T538" s="31"/>
      <c r="U538" s="32"/>
    </row>
    <row r="539" spans="1:22" ht="20.149999999999999" customHeight="1" x14ac:dyDescent="0.2">
      <c r="A539" s="165" t="s">
        <v>27</v>
      </c>
      <c r="B539" s="151" t="s">
        <v>63</v>
      </c>
      <c r="C539" s="151" t="s">
        <v>61</v>
      </c>
      <c r="D539" s="16"/>
      <c r="E539" s="16"/>
      <c r="F539" s="199" t="s">
        <v>100</v>
      </c>
      <c r="G539" s="47"/>
      <c r="H539" s="48"/>
      <c r="I539" s="48"/>
      <c r="J539" s="48"/>
      <c r="K539" s="48"/>
      <c r="L539" s="48"/>
      <c r="M539" s="48"/>
      <c r="N539" s="48"/>
      <c r="O539" s="48"/>
      <c r="P539" s="48"/>
      <c r="Q539" s="48"/>
      <c r="R539" s="93">
        <f>SUM(L538,R538)</f>
        <v>0</v>
      </c>
      <c r="S539" s="49"/>
      <c r="T539" s="19"/>
      <c r="U539" s="20"/>
    </row>
    <row r="540" spans="1:22" ht="10" customHeight="1" x14ac:dyDescent="0.2">
      <c r="D540" s="7"/>
      <c r="E540" s="7"/>
      <c r="F540" s="50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2"/>
      <c r="S540" s="53"/>
      <c r="T540" s="54"/>
      <c r="U540" s="54"/>
    </row>
    <row r="541" spans="1:22" ht="20.149999999999999" customHeight="1" x14ac:dyDescent="0.2">
      <c r="A541" s="104">
        <v>26</v>
      </c>
      <c r="B541" s="105" t="s">
        <v>126</v>
      </c>
      <c r="C541" s="15"/>
    </row>
    <row r="542" spans="1:22" ht="20.149999999999999" customHeight="1" x14ac:dyDescent="0.2">
      <c r="A542" s="7"/>
      <c r="B542" s="103" t="s">
        <v>149</v>
      </c>
      <c r="N542" s="101" t="s">
        <v>35</v>
      </c>
      <c r="O542" s="106">
        <v>42</v>
      </c>
      <c r="P542" s="103" t="s">
        <v>34</v>
      </c>
      <c r="Q542" s="101" t="s">
        <v>36</v>
      </c>
      <c r="R542" s="107">
        <v>100</v>
      </c>
      <c r="S542" s="103" t="s">
        <v>69</v>
      </c>
    </row>
    <row r="543" spans="1:22" ht="20.149999999999999" customHeight="1" x14ac:dyDescent="0.2">
      <c r="A543" s="108" t="s">
        <v>23</v>
      </c>
      <c r="B543" s="109"/>
      <c r="C543" s="109"/>
      <c r="D543" s="109"/>
      <c r="E543" s="110"/>
      <c r="F543" s="111" t="s">
        <v>64</v>
      </c>
      <c r="G543" s="122" t="s">
        <v>98</v>
      </c>
      <c r="H543" s="123"/>
      <c r="I543" s="123"/>
      <c r="J543" s="123"/>
      <c r="K543" s="123"/>
      <c r="L543" s="123"/>
      <c r="M543" s="123"/>
      <c r="N543" s="123"/>
      <c r="O543" s="123"/>
      <c r="P543" s="123"/>
      <c r="Q543" s="123"/>
      <c r="R543" s="124"/>
      <c r="S543" s="116" t="s">
        <v>70</v>
      </c>
      <c r="T543" s="117"/>
      <c r="U543" s="118"/>
    </row>
    <row r="544" spans="1:22" ht="20.149999999999999" customHeight="1" x14ac:dyDescent="0.2">
      <c r="A544" s="112"/>
      <c r="B544" s="113"/>
      <c r="C544" s="113"/>
      <c r="D544" s="113"/>
      <c r="E544" s="114"/>
      <c r="F544" s="115"/>
      <c r="G544" s="125" t="s">
        <v>11</v>
      </c>
      <c r="H544" s="126" t="s">
        <v>12</v>
      </c>
      <c r="I544" s="126" t="s">
        <v>3</v>
      </c>
      <c r="J544" s="126" t="s">
        <v>4</v>
      </c>
      <c r="K544" s="127" t="s">
        <v>5</v>
      </c>
      <c r="L544" s="128" t="s">
        <v>6</v>
      </c>
      <c r="M544" s="125" t="s">
        <v>7</v>
      </c>
      <c r="N544" s="126" t="s">
        <v>8</v>
      </c>
      <c r="O544" s="126" t="s">
        <v>9</v>
      </c>
      <c r="P544" s="126" t="s">
        <v>13</v>
      </c>
      <c r="Q544" s="126" t="s">
        <v>14</v>
      </c>
      <c r="R544" s="128" t="s">
        <v>10</v>
      </c>
      <c r="S544" s="119"/>
      <c r="T544" s="120"/>
      <c r="U544" s="121"/>
    </row>
    <row r="545" spans="1:22" ht="20.149999999999999" customHeight="1" outlineLevel="1" x14ac:dyDescent="0.2">
      <c r="A545" s="150" t="s">
        <v>16</v>
      </c>
      <c r="B545" s="151" t="s">
        <v>24</v>
      </c>
      <c r="C545" s="151" t="s">
        <v>58</v>
      </c>
      <c r="D545" s="17"/>
      <c r="E545" s="17"/>
      <c r="F545" s="18"/>
      <c r="G545" s="129">
        <v>42</v>
      </c>
      <c r="H545" s="130">
        <v>42</v>
      </c>
      <c r="I545" s="130">
        <v>42</v>
      </c>
      <c r="J545" s="130">
        <v>42</v>
      </c>
      <c r="K545" s="131">
        <v>42</v>
      </c>
      <c r="L545" s="132">
        <v>42</v>
      </c>
      <c r="M545" s="133">
        <v>42</v>
      </c>
      <c r="N545" s="130">
        <v>42</v>
      </c>
      <c r="O545" s="130">
        <v>42</v>
      </c>
      <c r="P545" s="130">
        <v>42</v>
      </c>
      <c r="Q545" s="130">
        <v>42</v>
      </c>
      <c r="R545" s="132">
        <v>42</v>
      </c>
      <c r="S545" s="182" t="s">
        <v>65</v>
      </c>
      <c r="T545" s="19"/>
      <c r="U545" s="20"/>
    </row>
    <row r="546" spans="1:22" ht="20.149999999999999" customHeight="1" outlineLevel="1" x14ac:dyDescent="0.2">
      <c r="A546" s="200" t="s">
        <v>17</v>
      </c>
      <c r="B546" s="201" t="s">
        <v>2</v>
      </c>
      <c r="C546" s="153" t="s">
        <v>59</v>
      </c>
      <c r="D546" s="154" t="s">
        <v>28</v>
      </c>
      <c r="E546" s="155" t="s">
        <v>39</v>
      </c>
      <c r="F546" s="22"/>
      <c r="G546" s="134">
        <v>0</v>
      </c>
      <c r="H546" s="135">
        <v>0</v>
      </c>
      <c r="I546" s="135">
        <v>0</v>
      </c>
      <c r="J546" s="135">
        <v>0</v>
      </c>
      <c r="K546" s="136">
        <v>0</v>
      </c>
      <c r="L546" s="137">
        <v>0</v>
      </c>
      <c r="M546" s="134">
        <v>0</v>
      </c>
      <c r="N546" s="135">
        <v>0</v>
      </c>
      <c r="O546" s="135">
        <v>0</v>
      </c>
      <c r="P546" s="135">
        <v>0</v>
      </c>
      <c r="Q546" s="135">
        <v>0</v>
      </c>
      <c r="R546" s="137">
        <v>0</v>
      </c>
      <c r="S546" s="183" t="s">
        <v>65</v>
      </c>
      <c r="T546" s="23"/>
      <c r="U546" s="24"/>
    </row>
    <row r="547" spans="1:22" ht="20.149999999999999" customHeight="1" outlineLevel="1" x14ac:dyDescent="0.2">
      <c r="A547" s="202"/>
      <c r="B547" s="203"/>
      <c r="C547" s="158"/>
      <c r="D547" s="159" t="s">
        <v>29</v>
      </c>
      <c r="E547" s="160" t="s">
        <v>0</v>
      </c>
      <c r="F547" s="25"/>
      <c r="G547" s="138">
        <v>0</v>
      </c>
      <c r="H547" s="139">
        <v>0</v>
      </c>
      <c r="I547" s="139">
        <v>0</v>
      </c>
      <c r="J547" s="139">
        <v>3500</v>
      </c>
      <c r="K547" s="140">
        <v>3300</v>
      </c>
      <c r="L547" s="141">
        <v>3400</v>
      </c>
      <c r="M547" s="138">
        <v>0</v>
      </c>
      <c r="N547" s="139">
        <v>0</v>
      </c>
      <c r="O547" s="139">
        <v>0</v>
      </c>
      <c r="P547" s="139">
        <v>0</v>
      </c>
      <c r="Q547" s="139">
        <v>0</v>
      </c>
      <c r="R547" s="141">
        <v>0</v>
      </c>
      <c r="S547" s="184" t="s">
        <v>65</v>
      </c>
      <c r="T547" s="26"/>
      <c r="U547" s="27"/>
    </row>
    <row r="548" spans="1:22" ht="20.149999999999999" customHeight="1" outlineLevel="1" x14ac:dyDescent="0.2">
      <c r="A548" s="202"/>
      <c r="B548" s="203"/>
      <c r="C548" s="158"/>
      <c r="D548" s="159" t="s">
        <v>30</v>
      </c>
      <c r="E548" s="160" t="s">
        <v>15</v>
      </c>
      <c r="F548" s="25"/>
      <c r="G548" s="138">
        <v>3900</v>
      </c>
      <c r="H548" s="139">
        <v>3700</v>
      </c>
      <c r="I548" s="139">
        <v>3500</v>
      </c>
      <c r="J548" s="139">
        <v>0</v>
      </c>
      <c r="K548" s="140">
        <v>0</v>
      </c>
      <c r="L548" s="141">
        <v>0</v>
      </c>
      <c r="M548" s="138">
        <v>3700</v>
      </c>
      <c r="N548" s="139">
        <v>4000</v>
      </c>
      <c r="O548" s="139">
        <v>4400</v>
      </c>
      <c r="P548" s="139">
        <v>4400</v>
      </c>
      <c r="Q548" s="139">
        <v>4000</v>
      </c>
      <c r="R548" s="141">
        <v>4400</v>
      </c>
      <c r="S548" s="184" t="s">
        <v>65</v>
      </c>
      <c r="T548" s="26"/>
      <c r="U548" s="27"/>
    </row>
    <row r="549" spans="1:22" ht="20.149999999999999" customHeight="1" outlineLevel="1" x14ac:dyDescent="0.2">
      <c r="A549" s="204"/>
      <c r="B549" s="205"/>
      <c r="C549" s="162"/>
      <c r="D549" s="163" t="s">
        <v>31</v>
      </c>
      <c r="E549" s="164" t="s">
        <v>1</v>
      </c>
      <c r="F549" s="29"/>
      <c r="G549" s="142">
        <v>0</v>
      </c>
      <c r="H549" s="143">
        <v>0</v>
      </c>
      <c r="I549" s="143">
        <v>0</v>
      </c>
      <c r="J549" s="143">
        <v>0</v>
      </c>
      <c r="K549" s="144">
        <v>0</v>
      </c>
      <c r="L549" s="145">
        <v>0</v>
      </c>
      <c r="M549" s="142">
        <v>0</v>
      </c>
      <c r="N549" s="143">
        <v>0</v>
      </c>
      <c r="O549" s="143">
        <v>0</v>
      </c>
      <c r="P549" s="143">
        <v>0</v>
      </c>
      <c r="Q549" s="143">
        <v>0</v>
      </c>
      <c r="R549" s="145">
        <v>0</v>
      </c>
      <c r="S549" s="185" t="s">
        <v>65</v>
      </c>
      <c r="T549" s="31"/>
      <c r="U549" s="32"/>
    </row>
    <row r="550" spans="1:22" ht="20.149999999999999" customHeight="1" outlineLevel="1" thickBot="1" x14ac:dyDescent="0.25">
      <c r="A550" s="165" t="s">
        <v>18</v>
      </c>
      <c r="B550" s="151" t="s">
        <v>87</v>
      </c>
      <c r="C550" s="16"/>
      <c r="D550" s="17"/>
      <c r="E550" s="16"/>
      <c r="F550" s="174" t="s">
        <v>88</v>
      </c>
      <c r="G550" s="146">
        <v>0.8600000000000001</v>
      </c>
      <c r="H550" s="147">
        <v>0.8600000000000001</v>
      </c>
      <c r="I550" s="147">
        <v>0.8600000000000001</v>
      </c>
      <c r="J550" s="147">
        <v>0.8600000000000001</v>
      </c>
      <c r="K550" s="148">
        <v>0.8600000000000001</v>
      </c>
      <c r="L550" s="149">
        <v>0.8600000000000001</v>
      </c>
      <c r="M550" s="146">
        <v>0.8600000000000001</v>
      </c>
      <c r="N550" s="147">
        <v>0.8600000000000001</v>
      </c>
      <c r="O550" s="147">
        <v>0.8600000000000001</v>
      </c>
      <c r="P550" s="147">
        <v>0.8600000000000001</v>
      </c>
      <c r="Q550" s="147">
        <v>0.8600000000000001</v>
      </c>
      <c r="R550" s="149">
        <v>0.8600000000000001</v>
      </c>
      <c r="S550" s="186" t="s">
        <v>65</v>
      </c>
      <c r="T550" s="33"/>
      <c r="U550" s="34"/>
    </row>
    <row r="551" spans="1:22" ht="20.149999999999999" customHeight="1" outlineLevel="1" x14ac:dyDescent="0.2">
      <c r="A551" s="165" t="s">
        <v>19</v>
      </c>
      <c r="B551" s="151" t="s">
        <v>60</v>
      </c>
      <c r="C551" s="151" t="s">
        <v>61</v>
      </c>
      <c r="D551" s="35"/>
      <c r="E551" s="17"/>
      <c r="F551" s="175" t="s">
        <v>50</v>
      </c>
      <c r="G551" s="59">
        <f>G545*$T551*G550</f>
        <v>0</v>
      </c>
      <c r="H551" s="60">
        <f t="shared" ref="H551:R551" si="100">H545*$T551*H550</f>
        <v>0</v>
      </c>
      <c r="I551" s="60">
        <f t="shared" si="100"/>
        <v>0</v>
      </c>
      <c r="J551" s="60">
        <f t="shared" si="100"/>
        <v>0</v>
      </c>
      <c r="K551" s="61">
        <f t="shared" si="100"/>
        <v>0</v>
      </c>
      <c r="L551" s="85">
        <f t="shared" si="100"/>
        <v>0</v>
      </c>
      <c r="M551" s="59">
        <f t="shared" si="100"/>
        <v>0</v>
      </c>
      <c r="N551" s="60">
        <f t="shared" si="100"/>
        <v>0</v>
      </c>
      <c r="O551" s="60">
        <f t="shared" si="100"/>
        <v>0</v>
      </c>
      <c r="P551" s="60">
        <f t="shared" si="100"/>
        <v>0</v>
      </c>
      <c r="Q551" s="60">
        <f t="shared" si="100"/>
        <v>0</v>
      </c>
      <c r="R551" s="61">
        <f t="shared" si="100"/>
        <v>0</v>
      </c>
      <c r="S551" s="187" t="s">
        <v>45</v>
      </c>
      <c r="T551" s="36">
        <v>0</v>
      </c>
      <c r="U551" s="166" t="s">
        <v>97</v>
      </c>
      <c r="V551" s="37"/>
    </row>
    <row r="552" spans="1:22" ht="20.149999999999999" customHeight="1" outlineLevel="1" x14ac:dyDescent="0.2">
      <c r="A552" s="108" t="s">
        <v>20</v>
      </c>
      <c r="B552" s="152" t="s">
        <v>26</v>
      </c>
      <c r="C552" s="153" t="s">
        <v>61</v>
      </c>
      <c r="D552" s="154" t="s">
        <v>41</v>
      </c>
      <c r="E552" s="155" t="s">
        <v>39</v>
      </c>
      <c r="F552" s="176" t="s">
        <v>47</v>
      </c>
      <c r="G552" s="62">
        <f>G546*$T552</f>
        <v>0</v>
      </c>
      <c r="H552" s="63">
        <f t="shared" ref="H552:R552" si="101">H546*$T552</f>
        <v>0</v>
      </c>
      <c r="I552" s="63">
        <f t="shared" si="101"/>
        <v>0</v>
      </c>
      <c r="J552" s="63">
        <f t="shared" si="101"/>
        <v>0</v>
      </c>
      <c r="K552" s="64">
        <f t="shared" si="101"/>
        <v>0</v>
      </c>
      <c r="L552" s="86">
        <f t="shared" si="101"/>
        <v>0</v>
      </c>
      <c r="M552" s="80">
        <f t="shared" si="101"/>
        <v>0</v>
      </c>
      <c r="N552" s="63">
        <f t="shared" si="101"/>
        <v>0</v>
      </c>
      <c r="O552" s="63">
        <f t="shared" si="101"/>
        <v>0</v>
      </c>
      <c r="P552" s="63">
        <f t="shared" si="101"/>
        <v>0</v>
      </c>
      <c r="Q552" s="63">
        <f t="shared" si="101"/>
        <v>0</v>
      </c>
      <c r="R552" s="64">
        <f t="shared" si="101"/>
        <v>0</v>
      </c>
      <c r="S552" s="188" t="s">
        <v>51</v>
      </c>
      <c r="T552" s="38">
        <v>0</v>
      </c>
      <c r="U552" s="167" t="s">
        <v>95</v>
      </c>
    </row>
    <row r="553" spans="1:22" ht="20.149999999999999" customHeight="1" outlineLevel="1" x14ac:dyDescent="0.2">
      <c r="A553" s="156"/>
      <c r="B553" s="157"/>
      <c r="C553" s="158"/>
      <c r="D553" s="159" t="s">
        <v>42</v>
      </c>
      <c r="E553" s="160" t="s">
        <v>0</v>
      </c>
      <c r="F553" s="177" t="s">
        <v>48</v>
      </c>
      <c r="G553" s="65">
        <f t="shared" ref="G553:R555" si="102">G547*$T553</f>
        <v>0</v>
      </c>
      <c r="H553" s="66">
        <f t="shared" si="102"/>
        <v>0</v>
      </c>
      <c r="I553" s="66">
        <f t="shared" si="102"/>
        <v>0</v>
      </c>
      <c r="J553" s="66">
        <f t="shared" si="102"/>
        <v>0</v>
      </c>
      <c r="K553" s="67">
        <f t="shared" si="102"/>
        <v>0</v>
      </c>
      <c r="L553" s="87">
        <f t="shared" si="102"/>
        <v>0</v>
      </c>
      <c r="M553" s="81">
        <f t="shared" si="102"/>
        <v>0</v>
      </c>
      <c r="N553" s="66">
        <f t="shared" si="102"/>
        <v>0</v>
      </c>
      <c r="O553" s="66">
        <f t="shared" si="102"/>
        <v>0</v>
      </c>
      <c r="P553" s="66">
        <f t="shared" si="102"/>
        <v>0</v>
      </c>
      <c r="Q553" s="66">
        <f t="shared" si="102"/>
        <v>0</v>
      </c>
      <c r="R553" s="67">
        <f t="shared" si="102"/>
        <v>0</v>
      </c>
      <c r="S553" s="189" t="s">
        <v>52</v>
      </c>
      <c r="T553" s="39">
        <v>0</v>
      </c>
      <c r="U553" s="168" t="s">
        <v>95</v>
      </c>
    </row>
    <row r="554" spans="1:22" ht="20.149999999999999" customHeight="1" outlineLevel="1" x14ac:dyDescent="0.2">
      <c r="A554" s="156"/>
      <c r="B554" s="157"/>
      <c r="C554" s="158"/>
      <c r="D554" s="159" t="s">
        <v>43</v>
      </c>
      <c r="E554" s="160" t="s">
        <v>15</v>
      </c>
      <c r="F554" s="177" t="s">
        <v>49</v>
      </c>
      <c r="G554" s="65">
        <f t="shared" si="102"/>
        <v>0</v>
      </c>
      <c r="H554" s="66">
        <f t="shared" si="102"/>
        <v>0</v>
      </c>
      <c r="I554" s="66">
        <f t="shared" si="102"/>
        <v>0</v>
      </c>
      <c r="J554" s="66">
        <f t="shared" si="102"/>
        <v>0</v>
      </c>
      <c r="K554" s="67">
        <f t="shared" si="102"/>
        <v>0</v>
      </c>
      <c r="L554" s="87">
        <f t="shared" si="102"/>
        <v>0</v>
      </c>
      <c r="M554" s="81">
        <f t="shared" si="102"/>
        <v>0</v>
      </c>
      <c r="N554" s="66">
        <f t="shared" si="102"/>
        <v>0</v>
      </c>
      <c r="O554" s="66">
        <f t="shared" si="102"/>
        <v>0</v>
      </c>
      <c r="P554" s="66">
        <f t="shared" si="102"/>
        <v>0</v>
      </c>
      <c r="Q554" s="66">
        <f t="shared" si="102"/>
        <v>0</v>
      </c>
      <c r="R554" s="67">
        <f t="shared" si="102"/>
        <v>0</v>
      </c>
      <c r="S554" s="189" t="s">
        <v>53</v>
      </c>
      <c r="T554" s="39">
        <v>0</v>
      </c>
      <c r="U554" s="168" t="s">
        <v>95</v>
      </c>
    </row>
    <row r="555" spans="1:22" ht="20.149999999999999" customHeight="1" outlineLevel="1" thickBot="1" x14ac:dyDescent="0.25">
      <c r="A555" s="112"/>
      <c r="B555" s="161"/>
      <c r="C555" s="162"/>
      <c r="D555" s="163" t="s">
        <v>44</v>
      </c>
      <c r="E555" s="164" t="s">
        <v>1</v>
      </c>
      <c r="F555" s="178" t="s">
        <v>46</v>
      </c>
      <c r="G555" s="68">
        <f t="shared" si="102"/>
        <v>0</v>
      </c>
      <c r="H555" s="69">
        <f t="shared" si="102"/>
        <v>0</v>
      </c>
      <c r="I555" s="69">
        <f t="shared" si="102"/>
        <v>0</v>
      </c>
      <c r="J555" s="69">
        <f t="shared" si="102"/>
        <v>0</v>
      </c>
      <c r="K555" s="70">
        <f t="shared" si="102"/>
        <v>0</v>
      </c>
      <c r="L555" s="88">
        <f t="shared" si="102"/>
        <v>0</v>
      </c>
      <c r="M555" s="82">
        <f t="shared" si="102"/>
        <v>0</v>
      </c>
      <c r="N555" s="69">
        <f t="shared" si="102"/>
        <v>0</v>
      </c>
      <c r="O555" s="69">
        <f t="shared" si="102"/>
        <v>0</v>
      </c>
      <c r="P555" s="69">
        <f t="shared" si="102"/>
        <v>0</v>
      </c>
      <c r="Q555" s="69">
        <f t="shared" si="102"/>
        <v>0</v>
      </c>
      <c r="R555" s="70">
        <f t="shared" si="102"/>
        <v>0</v>
      </c>
      <c r="S555" s="190" t="s">
        <v>54</v>
      </c>
      <c r="T555" s="40">
        <v>0</v>
      </c>
      <c r="U555" s="169" t="s">
        <v>95</v>
      </c>
    </row>
    <row r="556" spans="1:22" ht="20.149999999999999" customHeight="1" outlineLevel="1" x14ac:dyDescent="0.2">
      <c r="A556" s="108" t="s">
        <v>21</v>
      </c>
      <c r="B556" s="152" t="s">
        <v>62</v>
      </c>
      <c r="C556" s="153" t="s">
        <v>61</v>
      </c>
      <c r="D556" s="172" t="s">
        <v>32</v>
      </c>
      <c r="E556" s="194" t="s">
        <v>40</v>
      </c>
      <c r="F556" s="179" t="s">
        <v>68</v>
      </c>
      <c r="G556" s="71">
        <f>ROUNDDOWN(G545*T556,2)</f>
        <v>0</v>
      </c>
      <c r="H556" s="72">
        <f>ROUNDDOWN(H545*T556,2)</f>
        <v>0</v>
      </c>
      <c r="I556" s="72">
        <f>ROUNDDOWN(I545*T556,2)</f>
        <v>0</v>
      </c>
      <c r="J556" s="72">
        <f>ROUNDDOWN(J545*T556,2)</f>
        <v>0</v>
      </c>
      <c r="K556" s="73">
        <f>ROUNDDOWN(K545*T556,2)</f>
        <v>0</v>
      </c>
      <c r="L556" s="89">
        <f>ROUNDDOWN(L545*T556,2)</f>
        <v>0</v>
      </c>
      <c r="M556" s="83">
        <f>ROUNDDOWN(M545*T556,2)</f>
        <v>0</v>
      </c>
      <c r="N556" s="72">
        <f>ROUNDDOWN(N545*T556,2)</f>
        <v>0</v>
      </c>
      <c r="O556" s="72">
        <f>ROUNDDOWN(O545*T556,2)</f>
        <v>0</v>
      </c>
      <c r="P556" s="72">
        <f>ROUNDDOWN(P545*T556,2)</f>
        <v>0</v>
      </c>
      <c r="Q556" s="72">
        <f>ROUNDDOWN(Q545*T556,2)</f>
        <v>0</v>
      </c>
      <c r="R556" s="73">
        <f>ROUNDDOWN(R545*T556,2)</f>
        <v>0</v>
      </c>
      <c r="S556" s="191" t="s">
        <v>55</v>
      </c>
      <c r="T556" s="41">
        <v>0</v>
      </c>
      <c r="U556" s="170" t="s">
        <v>86</v>
      </c>
    </row>
    <row r="557" spans="1:22" ht="20.149999999999999" customHeight="1" outlineLevel="1" thickBot="1" x14ac:dyDescent="0.25">
      <c r="A557" s="112"/>
      <c r="B557" s="161"/>
      <c r="C557" s="162"/>
      <c r="D557" s="173" t="s">
        <v>33</v>
      </c>
      <c r="E557" s="195" t="s">
        <v>57</v>
      </c>
      <c r="F557" s="180" t="s">
        <v>67</v>
      </c>
      <c r="G557" s="74">
        <f>ROUNDDOWN(SUM(G552:G555)*T557%,2)</f>
        <v>0</v>
      </c>
      <c r="H557" s="75">
        <f>ROUNDDOWN(SUM(H552:H555)*T557%,2)</f>
        <v>0</v>
      </c>
      <c r="I557" s="75">
        <f>ROUNDDOWN(SUM(I552:I555)*T557%,2)</f>
        <v>0</v>
      </c>
      <c r="J557" s="75">
        <f>ROUNDDOWN(SUM(J552:J555)*T557%,2)</f>
        <v>0</v>
      </c>
      <c r="K557" s="76">
        <f>ROUNDDOWN(SUM(K552:K555)*T557%,2)</f>
        <v>0</v>
      </c>
      <c r="L557" s="90">
        <f>ROUNDDOWN(SUM(L552:L555)*T557%,2)</f>
        <v>0</v>
      </c>
      <c r="M557" s="84">
        <f>ROUNDDOWN(SUM(M552:M555)*T557%,2)</f>
        <v>0</v>
      </c>
      <c r="N557" s="75">
        <f>ROUNDDOWN(SUM(N552:N555)*T557%,2)</f>
        <v>0</v>
      </c>
      <c r="O557" s="75">
        <f>ROUNDDOWN(SUM(O552:O555)*T557%,2)</f>
        <v>0</v>
      </c>
      <c r="P557" s="75">
        <f>ROUNDDOWN(SUM(P552:P555)*T557%,2)</f>
        <v>0</v>
      </c>
      <c r="Q557" s="75">
        <f>ROUNDDOWN(SUM(Q552:Q555)*T557%,2)</f>
        <v>0</v>
      </c>
      <c r="R557" s="76">
        <f>ROUNDDOWN(SUM(R552:R555)*T557%,2)</f>
        <v>0</v>
      </c>
      <c r="S557" s="192" t="s">
        <v>56</v>
      </c>
      <c r="T557" s="42">
        <v>0</v>
      </c>
      <c r="U557" s="171" t="s">
        <v>96</v>
      </c>
    </row>
    <row r="558" spans="1:22" ht="20.149999999999999" customHeight="1" x14ac:dyDescent="0.2">
      <c r="A558" s="108" t="s">
        <v>22</v>
      </c>
      <c r="B558" s="109" t="s">
        <v>25</v>
      </c>
      <c r="C558" s="109" t="s">
        <v>61</v>
      </c>
      <c r="D558" s="21"/>
      <c r="E558" s="196" t="s">
        <v>71</v>
      </c>
      <c r="F558" s="181" t="s">
        <v>89</v>
      </c>
      <c r="G558" s="77">
        <f>ROUNDDOWN(G551+SUM(G552:G555)-SUM(G556:G557),0)</f>
        <v>0</v>
      </c>
      <c r="H558" s="78">
        <f t="shared" ref="H558:R558" si="103">ROUNDDOWN(H551+SUM(H552:H555)-SUM(H556:H557),0)</f>
        <v>0</v>
      </c>
      <c r="I558" s="78">
        <f t="shared" si="103"/>
        <v>0</v>
      </c>
      <c r="J558" s="78">
        <f t="shared" si="103"/>
        <v>0</v>
      </c>
      <c r="K558" s="79">
        <f t="shared" si="103"/>
        <v>0</v>
      </c>
      <c r="L558" s="91">
        <f t="shared" si="103"/>
        <v>0</v>
      </c>
      <c r="M558" s="77">
        <f t="shared" si="103"/>
        <v>0</v>
      </c>
      <c r="N558" s="78">
        <f t="shared" si="103"/>
        <v>0</v>
      </c>
      <c r="O558" s="78">
        <f t="shared" si="103"/>
        <v>0</v>
      </c>
      <c r="P558" s="78">
        <f t="shared" si="103"/>
        <v>0</v>
      </c>
      <c r="Q558" s="78">
        <f t="shared" si="103"/>
        <v>0</v>
      </c>
      <c r="R558" s="91">
        <f t="shared" si="103"/>
        <v>0</v>
      </c>
      <c r="S558" s="193" t="s">
        <v>66</v>
      </c>
      <c r="T558" s="43"/>
      <c r="U558" s="44"/>
    </row>
    <row r="559" spans="1:22" ht="20.149999999999999" customHeight="1" x14ac:dyDescent="0.2">
      <c r="A559" s="112"/>
      <c r="B559" s="113"/>
      <c r="C559" s="113"/>
      <c r="D559" s="28"/>
      <c r="E559" s="197" t="s">
        <v>99</v>
      </c>
      <c r="F559" s="29"/>
      <c r="G559" s="45"/>
      <c r="H559" s="46"/>
      <c r="I559" s="46"/>
      <c r="J559" s="46"/>
      <c r="K559" s="198" t="s">
        <v>153</v>
      </c>
      <c r="L559" s="92">
        <f>SUM(G558:L558)</f>
        <v>0</v>
      </c>
      <c r="M559" s="45"/>
      <c r="N559" s="46"/>
      <c r="O559" s="46"/>
      <c r="P559" s="46"/>
      <c r="Q559" s="198" t="s">
        <v>154</v>
      </c>
      <c r="R559" s="92">
        <f>SUM(M558:R558)</f>
        <v>0</v>
      </c>
      <c r="S559" s="30"/>
      <c r="T559" s="31"/>
      <c r="U559" s="32"/>
    </row>
    <row r="560" spans="1:22" ht="20.149999999999999" customHeight="1" x14ac:dyDescent="0.2">
      <c r="A560" s="165" t="s">
        <v>27</v>
      </c>
      <c r="B560" s="151" t="s">
        <v>63</v>
      </c>
      <c r="C560" s="151" t="s">
        <v>61</v>
      </c>
      <c r="D560" s="16"/>
      <c r="E560" s="16"/>
      <c r="F560" s="199" t="s">
        <v>100</v>
      </c>
      <c r="G560" s="47"/>
      <c r="H560" s="48"/>
      <c r="I560" s="48"/>
      <c r="J560" s="48"/>
      <c r="K560" s="48"/>
      <c r="L560" s="48"/>
      <c r="M560" s="48"/>
      <c r="N560" s="48"/>
      <c r="O560" s="48"/>
      <c r="P560" s="48"/>
      <c r="Q560" s="48"/>
      <c r="R560" s="93">
        <f>SUM(L559,R559)</f>
        <v>0</v>
      </c>
      <c r="S560" s="49"/>
      <c r="T560" s="19"/>
      <c r="U560" s="20"/>
    </row>
    <row r="561" spans="1:22" ht="10" customHeight="1" x14ac:dyDescent="0.2">
      <c r="A561" s="14"/>
      <c r="B561" s="14"/>
      <c r="C561" s="14"/>
      <c r="D561" s="14"/>
      <c r="E561" s="14"/>
      <c r="F561" s="14"/>
      <c r="G561" s="9"/>
      <c r="L561" s="9"/>
    </row>
    <row r="562" spans="1:22" ht="20.149999999999999" customHeight="1" x14ac:dyDescent="0.2">
      <c r="A562" s="104">
        <v>27</v>
      </c>
      <c r="B562" s="105" t="s">
        <v>127</v>
      </c>
      <c r="C562" s="15"/>
    </row>
    <row r="563" spans="1:22" ht="20.149999999999999" customHeight="1" x14ac:dyDescent="0.2">
      <c r="A563" s="7"/>
      <c r="B563" s="103" t="s">
        <v>150</v>
      </c>
      <c r="N563" s="101" t="s">
        <v>35</v>
      </c>
      <c r="O563" s="106">
        <v>104</v>
      </c>
      <c r="P563" s="103" t="s">
        <v>34</v>
      </c>
      <c r="Q563" s="101" t="s">
        <v>36</v>
      </c>
      <c r="R563" s="107">
        <v>200</v>
      </c>
      <c r="S563" s="103" t="s">
        <v>69</v>
      </c>
    </row>
    <row r="564" spans="1:22" ht="20.149999999999999" customHeight="1" x14ac:dyDescent="0.2">
      <c r="A564" s="108" t="s">
        <v>23</v>
      </c>
      <c r="B564" s="109"/>
      <c r="C564" s="109"/>
      <c r="D564" s="109"/>
      <c r="E564" s="110"/>
      <c r="F564" s="111" t="s">
        <v>64</v>
      </c>
      <c r="G564" s="122" t="s">
        <v>98</v>
      </c>
      <c r="H564" s="123"/>
      <c r="I564" s="123"/>
      <c r="J564" s="123"/>
      <c r="K564" s="123"/>
      <c r="L564" s="123"/>
      <c r="M564" s="123"/>
      <c r="N564" s="123"/>
      <c r="O564" s="123"/>
      <c r="P564" s="123"/>
      <c r="Q564" s="123"/>
      <c r="R564" s="124"/>
      <c r="S564" s="116" t="s">
        <v>70</v>
      </c>
      <c r="T564" s="117"/>
      <c r="U564" s="118"/>
    </row>
    <row r="565" spans="1:22" ht="20.149999999999999" customHeight="1" x14ac:dyDescent="0.2">
      <c r="A565" s="112"/>
      <c r="B565" s="113"/>
      <c r="C565" s="113"/>
      <c r="D565" s="113"/>
      <c r="E565" s="114"/>
      <c r="F565" s="115"/>
      <c r="G565" s="125" t="s">
        <v>11</v>
      </c>
      <c r="H565" s="126" t="s">
        <v>12</v>
      </c>
      <c r="I565" s="126" t="s">
        <v>3</v>
      </c>
      <c r="J565" s="126" t="s">
        <v>4</v>
      </c>
      <c r="K565" s="127" t="s">
        <v>5</v>
      </c>
      <c r="L565" s="128" t="s">
        <v>6</v>
      </c>
      <c r="M565" s="125" t="s">
        <v>7</v>
      </c>
      <c r="N565" s="126" t="s">
        <v>8</v>
      </c>
      <c r="O565" s="126" t="s">
        <v>9</v>
      </c>
      <c r="P565" s="126" t="s">
        <v>13</v>
      </c>
      <c r="Q565" s="126" t="s">
        <v>14</v>
      </c>
      <c r="R565" s="128" t="s">
        <v>10</v>
      </c>
      <c r="S565" s="119"/>
      <c r="T565" s="120"/>
      <c r="U565" s="121"/>
    </row>
    <row r="566" spans="1:22" ht="20.149999999999999" customHeight="1" outlineLevel="1" x14ac:dyDescent="0.2">
      <c r="A566" s="150" t="s">
        <v>16</v>
      </c>
      <c r="B566" s="151" t="s">
        <v>24</v>
      </c>
      <c r="C566" s="151" t="s">
        <v>58</v>
      </c>
      <c r="D566" s="17"/>
      <c r="E566" s="17"/>
      <c r="F566" s="18"/>
      <c r="G566" s="129">
        <v>104</v>
      </c>
      <c r="H566" s="130">
        <v>104</v>
      </c>
      <c r="I566" s="130">
        <v>104</v>
      </c>
      <c r="J566" s="130">
        <v>104</v>
      </c>
      <c r="K566" s="131">
        <v>104</v>
      </c>
      <c r="L566" s="132">
        <v>104</v>
      </c>
      <c r="M566" s="133">
        <v>104</v>
      </c>
      <c r="N566" s="130">
        <v>104</v>
      </c>
      <c r="O566" s="130">
        <v>104</v>
      </c>
      <c r="P566" s="130">
        <v>104</v>
      </c>
      <c r="Q566" s="130">
        <v>104</v>
      </c>
      <c r="R566" s="132">
        <v>104</v>
      </c>
      <c r="S566" s="182" t="s">
        <v>65</v>
      </c>
      <c r="T566" s="19"/>
      <c r="U566" s="20"/>
    </row>
    <row r="567" spans="1:22" ht="20.149999999999999" customHeight="1" outlineLevel="1" x14ac:dyDescent="0.2">
      <c r="A567" s="200" t="s">
        <v>17</v>
      </c>
      <c r="B567" s="201" t="s">
        <v>2</v>
      </c>
      <c r="C567" s="153" t="s">
        <v>59</v>
      </c>
      <c r="D567" s="154" t="s">
        <v>28</v>
      </c>
      <c r="E567" s="155" t="s">
        <v>39</v>
      </c>
      <c r="F567" s="22"/>
      <c r="G567" s="134">
        <v>0</v>
      </c>
      <c r="H567" s="135">
        <v>0</v>
      </c>
      <c r="I567" s="135">
        <v>0</v>
      </c>
      <c r="J567" s="135">
        <v>0</v>
      </c>
      <c r="K567" s="136">
        <v>0</v>
      </c>
      <c r="L567" s="137">
        <v>0</v>
      </c>
      <c r="M567" s="134">
        <v>0</v>
      </c>
      <c r="N567" s="135">
        <v>0</v>
      </c>
      <c r="O567" s="135">
        <v>0</v>
      </c>
      <c r="P567" s="135">
        <v>0</v>
      </c>
      <c r="Q567" s="135">
        <v>0</v>
      </c>
      <c r="R567" s="137">
        <v>0</v>
      </c>
      <c r="S567" s="183" t="s">
        <v>65</v>
      </c>
      <c r="T567" s="23"/>
      <c r="U567" s="24"/>
    </row>
    <row r="568" spans="1:22" ht="20.149999999999999" customHeight="1" outlineLevel="1" x14ac:dyDescent="0.2">
      <c r="A568" s="202"/>
      <c r="B568" s="203"/>
      <c r="C568" s="158"/>
      <c r="D568" s="159" t="s">
        <v>29</v>
      </c>
      <c r="E568" s="160" t="s">
        <v>0</v>
      </c>
      <c r="F568" s="25"/>
      <c r="G568" s="138">
        <v>0</v>
      </c>
      <c r="H568" s="139">
        <v>0</v>
      </c>
      <c r="I568" s="139">
        <v>0</v>
      </c>
      <c r="J568" s="139">
        <v>2900</v>
      </c>
      <c r="K568" s="140">
        <v>2200</v>
      </c>
      <c r="L568" s="141">
        <v>2700</v>
      </c>
      <c r="M568" s="138">
        <v>0</v>
      </c>
      <c r="N568" s="139">
        <v>0</v>
      </c>
      <c r="O568" s="139">
        <v>0</v>
      </c>
      <c r="P568" s="139">
        <v>0</v>
      </c>
      <c r="Q568" s="139">
        <v>0</v>
      </c>
      <c r="R568" s="141">
        <v>0</v>
      </c>
      <c r="S568" s="184" t="s">
        <v>65</v>
      </c>
      <c r="T568" s="26"/>
      <c r="U568" s="27"/>
    </row>
    <row r="569" spans="1:22" ht="20.149999999999999" customHeight="1" outlineLevel="1" x14ac:dyDescent="0.2">
      <c r="A569" s="202"/>
      <c r="B569" s="203"/>
      <c r="C569" s="158"/>
      <c r="D569" s="159" t="s">
        <v>30</v>
      </c>
      <c r="E569" s="160" t="s">
        <v>15</v>
      </c>
      <c r="F569" s="25"/>
      <c r="G569" s="138">
        <v>2000</v>
      </c>
      <c r="H569" s="139">
        <v>1800</v>
      </c>
      <c r="I569" s="139">
        <v>2100</v>
      </c>
      <c r="J569" s="139">
        <v>0</v>
      </c>
      <c r="K569" s="140">
        <v>0</v>
      </c>
      <c r="L569" s="141">
        <v>0</v>
      </c>
      <c r="M569" s="138">
        <v>2000</v>
      </c>
      <c r="N569" s="139">
        <v>1400</v>
      </c>
      <c r="O569" s="139">
        <v>1100</v>
      </c>
      <c r="P569" s="139">
        <v>1200</v>
      </c>
      <c r="Q569" s="139">
        <v>1000</v>
      </c>
      <c r="R569" s="141">
        <v>2200</v>
      </c>
      <c r="S569" s="184" t="s">
        <v>65</v>
      </c>
      <c r="T569" s="26"/>
      <c r="U569" s="27"/>
    </row>
    <row r="570" spans="1:22" ht="20.149999999999999" customHeight="1" outlineLevel="1" x14ac:dyDescent="0.2">
      <c r="A570" s="204"/>
      <c r="B570" s="205"/>
      <c r="C570" s="162"/>
      <c r="D570" s="163" t="s">
        <v>31</v>
      </c>
      <c r="E570" s="164" t="s">
        <v>1</v>
      </c>
      <c r="F570" s="29"/>
      <c r="G570" s="142">
        <v>0</v>
      </c>
      <c r="H570" s="143">
        <v>0</v>
      </c>
      <c r="I570" s="143">
        <v>0</v>
      </c>
      <c r="J570" s="143">
        <v>0</v>
      </c>
      <c r="K570" s="144">
        <v>0</v>
      </c>
      <c r="L570" s="145">
        <v>0</v>
      </c>
      <c r="M570" s="142">
        <v>0</v>
      </c>
      <c r="N570" s="143">
        <v>0</v>
      </c>
      <c r="O570" s="143">
        <v>0</v>
      </c>
      <c r="P570" s="143">
        <v>0</v>
      </c>
      <c r="Q570" s="143">
        <v>0</v>
      </c>
      <c r="R570" s="145">
        <v>0</v>
      </c>
      <c r="S570" s="185" t="s">
        <v>65</v>
      </c>
      <c r="T570" s="31"/>
      <c r="U570" s="32"/>
    </row>
    <row r="571" spans="1:22" ht="20.149999999999999" customHeight="1" outlineLevel="1" thickBot="1" x14ac:dyDescent="0.25">
      <c r="A571" s="165" t="s">
        <v>18</v>
      </c>
      <c r="B571" s="151" t="s">
        <v>87</v>
      </c>
      <c r="C571" s="16"/>
      <c r="D571" s="17"/>
      <c r="E571" s="16"/>
      <c r="F571" s="174" t="s">
        <v>88</v>
      </c>
      <c r="G571" s="146">
        <v>0.88000000000000012</v>
      </c>
      <c r="H571" s="147">
        <v>0.87000000000000011</v>
      </c>
      <c r="I571" s="147">
        <v>0.8600000000000001</v>
      </c>
      <c r="J571" s="147">
        <v>0.8600000000000001</v>
      </c>
      <c r="K571" s="148">
        <v>0.85000000000000009</v>
      </c>
      <c r="L571" s="149">
        <v>0.87000000000000011</v>
      </c>
      <c r="M571" s="146">
        <v>0.85000000000000009</v>
      </c>
      <c r="N571" s="147">
        <v>0.85000000000000009</v>
      </c>
      <c r="O571" s="147">
        <v>0.85000000000000009</v>
      </c>
      <c r="P571" s="147">
        <v>0.85000000000000009</v>
      </c>
      <c r="Q571" s="147">
        <v>0.85000000000000009</v>
      </c>
      <c r="R571" s="149">
        <v>0.87000000000000011</v>
      </c>
      <c r="S571" s="186" t="s">
        <v>65</v>
      </c>
      <c r="T571" s="33"/>
      <c r="U571" s="34"/>
    </row>
    <row r="572" spans="1:22" ht="20.149999999999999" customHeight="1" outlineLevel="1" x14ac:dyDescent="0.2">
      <c r="A572" s="165" t="s">
        <v>19</v>
      </c>
      <c r="B572" s="151" t="s">
        <v>60</v>
      </c>
      <c r="C572" s="151" t="s">
        <v>61</v>
      </c>
      <c r="D572" s="35"/>
      <c r="E572" s="17"/>
      <c r="F572" s="175" t="s">
        <v>50</v>
      </c>
      <c r="G572" s="59">
        <f>G566*$T572*G571</f>
        <v>0</v>
      </c>
      <c r="H572" s="60">
        <f t="shared" ref="H572:R572" si="104">H566*$T572*H571</f>
        <v>0</v>
      </c>
      <c r="I572" s="60">
        <f t="shared" si="104"/>
        <v>0</v>
      </c>
      <c r="J572" s="60">
        <f t="shared" si="104"/>
        <v>0</v>
      </c>
      <c r="K572" s="61">
        <f t="shared" si="104"/>
        <v>0</v>
      </c>
      <c r="L572" s="85">
        <f t="shared" si="104"/>
        <v>0</v>
      </c>
      <c r="M572" s="59">
        <f t="shared" si="104"/>
        <v>0</v>
      </c>
      <c r="N572" s="60">
        <f t="shared" si="104"/>
        <v>0</v>
      </c>
      <c r="O572" s="60">
        <f t="shared" si="104"/>
        <v>0</v>
      </c>
      <c r="P572" s="60">
        <f t="shared" si="104"/>
        <v>0</v>
      </c>
      <c r="Q572" s="60">
        <f t="shared" si="104"/>
        <v>0</v>
      </c>
      <c r="R572" s="61">
        <f t="shared" si="104"/>
        <v>0</v>
      </c>
      <c r="S572" s="187" t="s">
        <v>45</v>
      </c>
      <c r="T572" s="36">
        <v>0</v>
      </c>
      <c r="U572" s="166" t="s">
        <v>97</v>
      </c>
      <c r="V572" s="37"/>
    </row>
    <row r="573" spans="1:22" ht="20.149999999999999" customHeight="1" outlineLevel="1" x14ac:dyDescent="0.2">
      <c r="A573" s="108" t="s">
        <v>20</v>
      </c>
      <c r="B573" s="152" t="s">
        <v>26</v>
      </c>
      <c r="C573" s="153" t="s">
        <v>61</v>
      </c>
      <c r="D573" s="154" t="s">
        <v>41</v>
      </c>
      <c r="E573" s="155" t="s">
        <v>39</v>
      </c>
      <c r="F573" s="176" t="s">
        <v>47</v>
      </c>
      <c r="G573" s="62">
        <f>G567*$T573</f>
        <v>0</v>
      </c>
      <c r="H573" s="63">
        <f t="shared" ref="H573:R573" si="105">H567*$T573</f>
        <v>0</v>
      </c>
      <c r="I573" s="63">
        <f t="shared" si="105"/>
        <v>0</v>
      </c>
      <c r="J573" s="63">
        <f t="shared" si="105"/>
        <v>0</v>
      </c>
      <c r="K573" s="64">
        <f t="shared" si="105"/>
        <v>0</v>
      </c>
      <c r="L573" s="86">
        <f t="shared" si="105"/>
        <v>0</v>
      </c>
      <c r="M573" s="80">
        <f t="shared" si="105"/>
        <v>0</v>
      </c>
      <c r="N573" s="63">
        <f t="shared" si="105"/>
        <v>0</v>
      </c>
      <c r="O573" s="63">
        <f t="shared" si="105"/>
        <v>0</v>
      </c>
      <c r="P573" s="63">
        <f t="shared" si="105"/>
        <v>0</v>
      </c>
      <c r="Q573" s="63">
        <f t="shared" si="105"/>
        <v>0</v>
      </c>
      <c r="R573" s="64">
        <f t="shared" si="105"/>
        <v>0</v>
      </c>
      <c r="S573" s="188" t="s">
        <v>51</v>
      </c>
      <c r="T573" s="38">
        <v>0</v>
      </c>
      <c r="U573" s="167" t="s">
        <v>95</v>
      </c>
    </row>
    <row r="574" spans="1:22" ht="20.149999999999999" customHeight="1" outlineLevel="1" x14ac:dyDescent="0.2">
      <c r="A574" s="156"/>
      <c r="B574" s="157"/>
      <c r="C574" s="158"/>
      <c r="D574" s="159" t="s">
        <v>42</v>
      </c>
      <c r="E574" s="160" t="s">
        <v>0</v>
      </c>
      <c r="F574" s="177" t="s">
        <v>48</v>
      </c>
      <c r="G574" s="65">
        <f t="shared" ref="G574:R576" si="106">G568*$T574</f>
        <v>0</v>
      </c>
      <c r="H574" s="66">
        <f t="shared" si="106"/>
        <v>0</v>
      </c>
      <c r="I574" s="66">
        <f t="shared" si="106"/>
        <v>0</v>
      </c>
      <c r="J574" s="66">
        <f t="shared" si="106"/>
        <v>0</v>
      </c>
      <c r="K574" s="67">
        <f t="shared" si="106"/>
        <v>0</v>
      </c>
      <c r="L574" s="87">
        <f t="shared" si="106"/>
        <v>0</v>
      </c>
      <c r="M574" s="81">
        <f t="shared" si="106"/>
        <v>0</v>
      </c>
      <c r="N574" s="66">
        <f t="shared" si="106"/>
        <v>0</v>
      </c>
      <c r="O574" s="66">
        <f t="shared" si="106"/>
        <v>0</v>
      </c>
      <c r="P574" s="66">
        <f t="shared" si="106"/>
        <v>0</v>
      </c>
      <c r="Q574" s="66">
        <f t="shared" si="106"/>
        <v>0</v>
      </c>
      <c r="R574" s="67">
        <f t="shared" si="106"/>
        <v>0</v>
      </c>
      <c r="S574" s="189" t="s">
        <v>52</v>
      </c>
      <c r="T574" s="39">
        <v>0</v>
      </c>
      <c r="U574" s="168" t="s">
        <v>95</v>
      </c>
    </row>
    <row r="575" spans="1:22" ht="20.149999999999999" customHeight="1" outlineLevel="1" x14ac:dyDescent="0.2">
      <c r="A575" s="156"/>
      <c r="B575" s="157"/>
      <c r="C575" s="158"/>
      <c r="D575" s="159" t="s">
        <v>43</v>
      </c>
      <c r="E575" s="160" t="s">
        <v>15</v>
      </c>
      <c r="F575" s="177" t="s">
        <v>49</v>
      </c>
      <c r="G575" s="65">
        <f t="shared" si="106"/>
        <v>0</v>
      </c>
      <c r="H575" s="66">
        <f t="shared" si="106"/>
        <v>0</v>
      </c>
      <c r="I575" s="66">
        <f t="shared" si="106"/>
        <v>0</v>
      </c>
      <c r="J575" s="66">
        <f t="shared" si="106"/>
        <v>0</v>
      </c>
      <c r="K575" s="67">
        <f t="shared" si="106"/>
        <v>0</v>
      </c>
      <c r="L575" s="87">
        <f t="shared" si="106"/>
        <v>0</v>
      </c>
      <c r="M575" s="81">
        <f t="shared" si="106"/>
        <v>0</v>
      </c>
      <c r="N575" s="66">
        <f t="shared" si="106"/>
        <v>0</v>
      </c>
      <c r="O575" s="66">
        <f t="shared" si="106"/>
        <v>0</v>
      </c>
      <c r="P575" s="66">
        <f t="shared" si="106"/>
        <v>0</v>
      </c>
      <c r="Q575" s="66">
        <f t="shared" si="106"/>
        <v>0</v>
      </c>
      <c r="R575" s="67">
        <f t="shared" si="106"/>
        <v>0</v>
      </c>
      <c r="S575" s="189" t="s">
        <v>53</v>
      </c>
      <c r="T575" s="39">
        <v>0</v>
      </c>
      <c r="U575" s="168" t="s">
        <v>95</v>
      </c>
    </row>
    <row r="576" spans="1:22" ht="20.149999999999999" customHeight="1" outlineLevel="1" thickBot="1" x14ac:dyDescent="0.25">
      <c r="A576" s="112"/>
      <c r="B576" s="161"/>
      <c r="C576" s="162"/>
      <c r="D576" s="163" t="s">
        <v>44</v>
      </c>
      <c r="E576" s="164" t="s">
        <v>1</v>
      </c>
      <c r="F576" s="178" t="s">
        <v>46</v>
      </c>
      <c r="G576" s="68">
        <f t="shared" si="106"/>
        <v>0</v>
      </c>
      <c r="H576" s="69">
        <f t="shared" si="106"/>
        <v>0</v>
      </c>
      <c r="I576" s="69">
        <f t="shared" si="106"/>
        <v>0</v>
      </c>
      <c r="J576" s="69">
        <f t="shared" si="106"/>
        <v>0</v>
      </c>
      <c r="K576" s="70">
        <f t="shared" si="106"/>
        <v>0</v>
      </c>
      <c r="L576" s="88">
        <f t="shared" si="106"/>
        <v>0</v>
      </c>
      <c r="M576" s="82">
        <f t="shared" si="106"/>
        <v>0</v>
      </c>
      <c r="N576" s="69">
        <f t="shared" si="106"/>
        <v>0</v>
      </c>
      <c r="O576" s="69">
        <f t="shared" si="106"/>
        <v>0</v>
      </c>
      <c r="P576" s="69">
        <f t="shared" si="106"/>
        <v>0</v>
      </c>
      <c r="Q576" s="69">
        <f t="shared" si="106"/>
        <v>0</v>
      </c>
      <c r="R576" s="70">
        <f t="shared" si="106"/>
        <v>0</v>
      </c>
      <c r="S576" s="190" t="s">
        <v>54</v>
      </c>
      <c r="T576" s="40">
        <v>0</v>
      </c>
      <c r="U576" s="169" t="s">
        <v>95</v>
      </c>
    </row>
    <row r="577" spans="1:21" ht="20.149999999999999" customHeight="1" outlineLevel="1" x14ac:dyDescent="0.2">
      <c r="A577" s="108" t="s">
        <v>21</v>
      </c>
      <c r="B577" s="152" t="s">
        <v>62</v>
      </c>
      <c r="C577" s="153" t="s">
        <v>61</v>
      </c>
      <c r="D577" s="172" t="s">
        <v>32</v>
      </c>
      <c r="E577" s="194" t="s">
        <v>40</v>
      </c>
      <c r="F577" s="179" t="s">
        <v>68</v>
      </c>
      <c r="G577" s="71">
        <f>ROUNDDOWN(G566*T577,2)</f>
        <v>0</v>
      </c>
      <c r="H577" s="72">
        <f>ROUNDDOWN(H566*T577,2)</f>
        <v>0</v>
      </c>
      <c r="I577" s="72">
        <f>ROUNDDOWN(I566*T577,2)</f>
        <v>0</v>
      </c>
      <c r="J577" s="72">
        <f>ROUNDDOWN(J566*T577,2)</f>
        <v>0</v>
      </c>
      <c r="K577" s="73">
        <f>ROUNDDOWN(K566*T577,2)</f>
        <v>0</v>
      </c>
      <c r="L577" s="89">
        <f>ROUNDDOWN(L566*T577,2)</f>
        <v>0</v>
      </c>
      <c r="M577" s="83">
        <f>ROUNDDOWN(M566*T577,2)</f>
        <v>0</v>
      </c>
      <c r="N577" s="72">
        <f>ROUNDDOWN(N566*T577,2)</f>
        <v>0</v>
      </c>
      <c r="O577" s="72">
        <f>ROUNDDOWN(O566*T577,2)</f>
        <v>0</v>
      </c>
      <c r="P577" s="72">
        <f>ROUNDDOWN(P566*T577,2)</f>
        <v>0</v>
      </c>
      <c r="Q577" s="72">
        <f>ROUNDDOWN(Q566*T577,2)</f>
        <v>0</v>
      </c>
      <c r="R577" s="73">
        <f>ROUNDDOWN(R566*T577,2)</f>
        <v>0</v>
      </c>
      <c r="S577" s="191" t="s">
        <v>55</v>
      </c>
      <c r="T577" s="41">
        <v>0</v>
      </c>
      <c r="U577" s="170" t="s">
        <v>86</v>
      </c>
    </row>
    <row r="578" spans="1:21" ht="20.149999999999999" customHeight="1" outlineLevel="1" thickBot="1" x14ac:dyDescent="0.25">
      <c r="A578" s="112"/>
      <c r="B578" s="161"/>
      <c r="C578" s="162"/>
      <c r="D578" s="173" t="s">
        <v>33</v>
      </c>
      <c r="E578" s="195" t="s">
        <v>57</v>
      </c>
      <c r="F578" s="180" t="s">
        <v>67</v>
      </c>
      <c r="G578" s="74">
        <f>ROUNDDOWN(SUM(G573:G576)*T578%,2)</f>
        <v>0</v>
      </c>
      <c r="H578" s="75">
        <f>ROUNDDOWN(SUM(H573:H576)*T578%,2)</f>
        <v>0</v>
      </c>
      <c r="I578" s="75">
        <f>ROUNDDOWN(SUM(I573:I576)*T578%,2)</f>
        <v>0</v>
      </c>
      <c r="J578" s="75">
        <f>ROUNDDOWN(SUM(J573:J576)*T578%,2)</f>
        <v>0</v>
      </c>
      <c r="K578" s="76">
        <f>ROUNDDOWN(SUM(K573:K576)*T578%,2)</f>
        <v>0</v>
      </c>
      <c r="L578" s="90">
        <f>ROUNDDOWN(SUM(L573:L576)*T578%,2)</f>
        <v>0</v>
      </c>
      <c r="M578" s="84">
        <f>ROUNDDOWN(SUM(M573:M576)*T578%,2)</f>
        <v>0</v>
      </c>
      <c r="N578" s="75">
        <f>ROUNDDOWN(SUM(N573:N576)*T578%,2)</f>
        <v>0</v>
      </c>
      <c r="O578" s="75">
        <f>ROUNDDOWN(SUM(O573:O576)*T578%,2)</f>
        <v>0</v>
      </c>
      <c r="P578" s="75">
        <f>ROUNDDOWN(SUM(P573:P576)*T578%,2)</f>
        <v>0</v>
      </c>
      <c r="Q578" s="75">
        <f>ROUNDDOWN(SUM(Q573:Q576)*T578%,2)</f>
        <v>0</v>
      </c>
      <c r="R578" s="76">
        <f>ROUNDDOWN(SUM(R573:R576)*T578%,2)</f>
        <v>0</v>
      </c>
      <c r="S578" s="192" t="s">
        <v>56</v>
      </c>
      <c r="T578" s="42">
        <v>0</v>
      </c>
      <c r="U578" s="171" t="s">
        <v>96</v>
      </c>
    </row>
    <row r="579" spans="1:21" ht="20.149999999999999" customHeight="1" x14ac:dyDescent="0.2">
      <c r="A579" s="108" t="s">
        <v>22</v>
      </c>
      <c r="B579" s="109" t="s">
        <v>25</v>
      </c>
      <c r="C579" s="109" t="s">
        <v>61</v>
      </c>
      <c r="D579" s="21"/>
      <c r="E579" s="196" t="s">
        <v>71</v>
      </c>
      <c r="F579" s="181" t="s">
        <v>89</v>
      </c>
      <c r="G579" s="77">
        <f>ROUNDDOWN(G572+SUM(G573:G576)-SUM(G577:G578),0)</f>
        <v>0</v>
      </c>
      <c r="H579" s="78">
        <f t="shared" ref="H579:R579" si="107">ROUNDDOWN(H572+SUM(H573:H576)-SUM(H577:H578),0)</f>
        <v>0</v>
      </c>
      <c r="I579" s="78">
        <f t="shared" si="107"/>
        <v>0</v>
      </c>
      <c r="J579" s="78">
        <f t="shared" si="107"/>
        <v>0</v>
      </c>
      <c r="K579" s="79">
        <f t="shared" si="107"/>
        <v>0</v>
      </c>
      <c r="L579" s="91">
        <f t="shared" si="107"/>
        <v>0</v>
      </c>
      <c r="M579" s="77">
        <f t="shared" si="107"/>
        <v>0</v>
      </c>
      <c r="N579" s="78">
        <f t="shared" si="107"/>
        <v>0</v>
      </c>
      <c r="O579" s="78">
        <f t="shared" si="107"/>
        <v>0</v>
      </c>
      <c r="P579" s="78">
        <f t="shared" si="107"/>
        <v>0</v>
      </c>
      <c r="Q579" s="78">
        <f t="shared" si="107"/>
        <v>0</v>
      </c>
      <c r="R579" s="91">
        <f t="shared" si="107"/>
        <v>0</v>
      </c>
      <c r="S579" s="193" t="s">
        <v>66</v>
      </c>
      <c r="T579" s="43"/>
      <c r="U579" s="44"/>
    </row>
    <row r="580" spans="1:21" ht="20.149999999999999" customHeight="1" x14ac:dyDescent="0.2">
      <c r="A580" s="112"/>
      <c r="B580" s="113"/>
      <c r="C580" s="113"/>
      <c r="D580" s="28"/>
      <c r="E580" s="197" t="s">
        <v>99</v>
      </c>
      <c r="F580" s="29"/>
      <c r="G580" s="45"/>
      <c r="H580" s="46"/>
      <c r="I580" s="46"/>
      <c r="J580" s="46"/>
      <c r="K580" s="198" t="s">
        <v>153</v>
      </c>
      <c r="L580" s="92">
        <f>SUM(G579:L579)</f>
        <v>0</v>
      </c>
      <c r="M580" s="45"/>
      <c r="N580" s="46"/>
      <c r="O580" s="46"/>
      <c r="P580" s="46"/>
      <c r="Q580" s="198" t="s">
        <v>154</v>
      </c>
      <c r="R580" s="92">
        <f>SUM(M579:R579)</f>
        <v>0</v>
      </c>
      <c r="S580" s="30"/>
      <c r="T580" s="31"/>
      <c r="U580" s="32"/>
    </row>
    <row r="581" spans="1:21" ht="20.149999999999999" customHeight="1" x14ac:dyDescent="0.2">
      <c r="A581" s="165" t="s">
        <v>27</v>
      </c>
      <c r="B581" s="151" t="s">
        <v>63</v>
      </c>
      <c r="C581" s="151" t="s">
        <v>61</v>
      </c>
      <c r="D581" s="16"/>
      <c r="E581" s="16"/>
      <c r="F581" s="199" t="s">
        <v>100</v>
      </c>
      <c r="G581" s="47"/>
      <c r="H581" s="48"/>
      <c r="I581" s="48"/>
      <c r="J581" s="48"/>
      <c r="K581" s="48"/>
      <c r="L581" s="48"/>
      <c r="M581" s="48"/>
      <c r="N581" s="48"/>
      <c r="O581" s="48"/>
      <c r="P581" s="48"/>
      <c r="Q581" s="48"/>
      <c r="R581" s="93">
        <f>SUM(L580,R580)</f>
        <v>0</v>
      </c>
      <c r="S581" s="49"/>
      <c r="T581" s="19"/>
      <c r="U581" s="20"/>
    </row>
    <row r="582" spans="1:21" ht="10" customHeight="1" x14ac:dyDescent="0.2">
      <c r="D582" s="7"/>
      <c r="E582" s="7"/>
      <c r="F582" s="50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2"/>
      <c r="S582" s="53"/>
      <c r="T582" s="54"/>
      <c r="U582" s="54"/>
    </row>
    <row r="583" spans="1:21" ht="20.149999999999999" customHeight="1" x14ac:dyDescent="0.2">
      <c r="A583" s="104">
        <v>28</v>
      </c>
      <c r="B583" s="105" t="s">
        <v>128</v>
      </c>
      <c r="C583" s="15"/>
    </row>
    <row r="584" spans="1:21" ht="20.149999999999999" customHeight="1" x14ac:dyDescent="0.2">
      <c r="A584" s="7"/>
      <c r="B584" s="103" t="s">
        <v>151</v>
      </c>
      <c r="N584" s="101" t="s">
        <v>35</v>
      </c>
      <c r="O584" s="106">
        <v>71</v>
      </c>
      <c r="P584" s="103" t="s">
        <v>34</v>
      </c>
      <c r="Q584" s="101" t="s">
        <v>36</v>
      </c>
      <c r="R584" s="107">
        <v>100</v>
      </c>
      <c r="S584" s="103" t="s">
        <v>69</v>
      </c>
    </row>
    <row r="585" spans="1:21" ht="20.149999999999999" customHeight="1" x14ac:dyDescent="0.2">
      <c r="A585" s="108" t="s">
        <v>23</v>
      </c>
      <c r="B585" s="109"/>
      <c r="C585" s="109"/>
      <c r="D585" s="109"/>
      <c r="E585" s="110"/>
      <c r="F585" s="111" t="s">
        <v>64</v>
      </c>
      <c r="G585" s="122" t="s">
        <v>98</v>
      </c>
      <c r="H585" s="123"/>
      <c r="I585" s="123"/>
      <c r="J585" s="123"/>
      <c r="K585" s="123"/>
      <c r="L585" s="123"/>
      <c r="M585" s="123"/>
      <c r="N585" s="123"/>
      <c r="O585" s="123"/>
      <c r="P585" s="123"/>
      <c r="Q585" s="123"/>
      <c r="R585" s="124"/>
      <c r="S585" s="116" t="s">
        <v>70</v>
      </c>
      <c r="T585" s="117"/>
      <c r="U585" s="118"/>
    </row>
    <row r="586" spans="1:21" ht="20.149999999999999" customHeight="1" x14ac:dyDescent="0.2">
      <c r="A586" s="112"/>
      <c r="B586" s="113"/>
      <c r="C586" s="113"/>
      <c r="D586" s="113"/>
      <c r="E586" s="114"/>
      <c r="F586" s="115"/>
      <c r="G586" s="125" t="s">
        <v>11</v>
      </c>
      <c r="H586" s="126" t="s">
        <v>12</v>
      </c>
      <c r="I586" s="126" t="s">
        <v>3</v>
      </c>
      <c r="J586" s="126" t="s">
        <v>4</v>
      </c>
      <c r="K586" s="127" t="s">
        <v>5</v>
      </c>
      <c r="L586" s="128" t="s">
        <v>6</v>
      </c>
      <c r="M586" s="125" t="s">
        <v>7</v>
      </c>
      <c r="N586" s="126" t="s">
        <v>8</v>
      </c>
      <c r="O586" s="126" t="s">
        <v>9</v>
      </c>
      <c r="P586" s="126" t="s">
        <v>13</v>
      </c>
      <c r="Q586" s="126" t="s">
        <v>14</v>
      </c>
      <c r="R586" s="128" t="s">
        <v>10</v>
      </c>
      <c r="S586" s="119"/>
      <c r="T586" s="120"/>
      <c r="U586" s="121"/>
    </row>
    <row r="587" spans="1:21" ht="20.149999999999999" customHeight="1" outlineLevel="1" x14ac:dyDescent="0.2">
      <c r="A587" s="150" t="s">
        <v>16</v>
      </c>
      <c r="B587" s="151" t="s">
        <v>24</v>
      </c>
      <c r="C587" s="151" t="s">
        <v>58</v>
      </c>
      <c r="D587" s="17"/>
      <c r="E587" s="17"/>
      <c r="F587" s="18"/>
      <c r="G587" s="129">
        <v>71</v>
      </c>
      <c r="H587" s="130">
        <v>71</v>
      </c>
      <c r="I587" s="130">
        <v>71</v>
      </c>
      <c r="J587" s="130">
        <v>71</v>
      </c>
      <c r="K587" s="131">
        <v>71</v>
      </c>
      <c r="L587" s="132">
        <v>71</v>
      </c>
      <c r="M587" s="133">
        <v>71</v>
      </c>
      <c r="N587" s="130">
        <v>71</v>
      </c>
      <c r="O587" s="130">
        <v>71</v>
      </c>
      <c r="P587" s="130">
        <v>71</v>
      </c>
      <c r="Q587" s="130">
        <v>71</v>
      </c>
      <c r="R587" s="132">
        <v>71</v>
      </c>
      <c r="S587" s="182" t="s">
        <v>65</v>
      </c>
      <c r="T587" s="19"/>
      <c r="U587" s="20"/>
    </row>
    <row r="588" spans="1:21" ht="20.149999999999999" customHeight="1" outlineLevel="1" x14ac:dyDescent="0.2">
      <c r="A588" s="200" t="s">
        <v>17</v>
      </c>
      <c r="B588" s="201" t="s">
        <v>2</v>
      </c>
      <c r="C588" s="153" t="s">
        <v>59</v>
      </c>
      <c r="D588" s="154" t="s">
        <v>28</v>
      </c>
      <c r="E588" s="155" t="s">
        <v>39</v>
      </c>
      <c r="F588" s="22"/>
      <c r="G588" s="134">
        <v>0</v>
      </c>
      <c r="H588" s="135">
        <v>0</v>
      </c>
      <c r="I588" s="135">
        <v>0</v>
      </c>
      <c r="J588" s="135">
        <v>0</v>
      </c>
      <c r="K588" s="136">
        <v>0</v>
      </c>
      <c r="L588" s="137">
        <v>0</v>
      </c>
      <c r="M588" s="134">
        <v>0</v>
      </c>
      <c r="N588" s="135">
        <v>0</v>
      </c>
      <c r="O588" s="135">
        <v>0</v>
      </c>
      <c r="P588" s="135">
        <v>0</v>
      </c>
      <c r="Q588" s="135">
        <v>0</v>
      </c>
      <c r="R588" s="137">
        <v>0</v>
      </c>
      <c r="S588" s="183" t="s">
        <v>65</v>
      </c>
      <c r="T588" s="23"/>
      <c r="U588" s="24"/>
    </row>
    <row r="589" spans="1:21" ht="20.149999999999999" customHeight="1" outlineLevel="1" x14ac:dyDescent="0.2">
      <c r="A589" s="202"/>
      <c r="B589" s="203"/>
      <c r="C589" s="158"/>
      <c r="D589" s="159" t="s">
        <v>29</v>
      </c>
      <c r="E589" s="160" t="s">
        <v>0</v>
      </c>
      <c r="F589" s="25"/>
      <c r="G589" s="138">
        <v>0</v>
      </c>
      <c r="H589" s="139">
        <v>0</v>
      </c>
      <c r="I589" s="139">
        <v>0</v>
      </c>
      <c r="J589" s="139">
        <v>1500</v>
      </c>
      <c r="K589" s="140">
        <v>1200</v>
      </c>
      <c r="L589" s="141">
        <v>1700</v>
      </c>
      <c r="M589" s="138">
        <v>0</v>
      </c>
      <c r="N589" s="139">
        <v>0</v>
      </c>
      <c r="O589" s="139">
        <v>0</v>
      </c>
      <c r="P589" s="139">
        <v>0</v>
      </c>
      <c r="Q589" s="139">
        <v>0</v>
      </c>
      <c r="R589" s="141">
        <v>0</v>
      </c>
      <c r="S589" s="184" t="s">
        <v>65</v>
      </c>
      <c r="T589" s="26"/>
      <c r="U589" s="27"/>
    </row>
    <row r="590" spans="1:21" ht="20.149999999999999" customHeight="1" outlineLevel="1" x14ac:dyDescent="0.2">
      <c r="A590" s="202"/>
      <c r="B590" s="203"/>
      <c r="C590" s="158"/>
      <c r="D590" s="159" t="s">
        <v>30</v>
      </c>
      <c r="E590" s="160" t="s">
        <v>15</v>
      </c>
      <c r="F590" s="25"/>
      <c r="G590" s="138">
        <v>1400</v>
      </c>
      <c r="H590" s="139">
        <v>1200</v>
      </c>
      <c r="I590" s="139">
        <v>1400</v>
      </c>
      <c r="J590" s="139">
        <v>0</v>
      </c>
      <c r="K590" s="140">
        <v>0</v>
      </c>
      <c r="L590" s="141">
        <v>0</v>
      </c>
      <c r="M590" s="138">
        <v>1300</v>
      </c>
      <c r="N590" s="139">
        <v>1100</v>
      </c>
      <c r="O590" s="139">
        <v>900</v>
      </c>
      <c r="P590" s="139">
        <v>1000</v>
      </c>
      <c r="Q590" s="139">
        <v>800</v>
      </c>
      <c r="R590" s="141">
        <v>1400</v>
      </c>
      <c r="S590" s="184" t="s">
        <v>65</v>
      </c>
      <c r="T590" s="26"/>
      <c r="U590" s="27"/>
    </row>
    <row r="591" spans="1:21" ht="20.149999999999999" customHeight="1" outlineLevel="1" x14ac:dyDescent="0.2">
      <c r="A591" s="204"/>
      <c r="B591" s="205"/>
      <c r="C591" s="162"/>
      <c r="D591" s="163" t="s">
        <v>31</v>
      </c>
      <c r="E591" s="164" t="s">
        <v>1</v>
      </c>
      <c r="F591" s="29"/>
      <c r="G591" s="142">
        <v>0</v>
      </c>
      <c r="H591" s="143">
        <v>0</v>
      </c>
      <c r="I591" s="143">
        <v>0</v>
      </c>
      <c r="J591" s="143">
        <v>0</v>
      </c>
      <c r="K591" s="144">
        <v>0</v>
      </c>
      <c r="L591" s="145">
        <v>0</v>
      </c>
      <c r="M591" s="142">
        <v>0</v>
      </c>
      <c r="N591" s="143">
        <v>0</v>
      </c>
      <c r="O591" s="143">
        <v>0</v>
      </c>
      <c r="P591" s="143">
        <v>0</v>
      </c>
      <c r="Q591" s="143">
        <v>0</v>
      </c>
      <c r="R591" s="145">
        <v>0</v>
      </c>
      <c r="S591" s="185" t="s">
        <v>65</v>
      </c>
      <c r="T591" s="31"/>
      <c r="U591" s="32"/>
    </row>
    <row r="592" spans="1:21" ht="20.149999999999999" customHeight="1" outlineLevel="1" thickBot="1" x14ac:dyDescent="0.25">
      <c r="A592" s="165" t="s">
        <v>18</v>
      </c>
      <c r="B592" s="151" t="s">
        <v>87</v>
      </c>
      <c r="C592" s="16"/>
      <c r="D592" s="17"/>
      <c r="E592" s="16"/>
      <c r="F592" s="174" t="s">
        <v>88</v>
      </c>
      <c r="G592" s="146">
        <v>0.85000000000000009</v>
      </c>
      <c r="H592" s="147">
        <v>0.85000000000000009</v>
      </c>
      <c r="I592" s="147">
        <v>0.85000000000000009</v>
      </c>
      <c r="J592" s="147">
        <v>0.85000000000000009</v>
      </c>
      <c r="K592" s="148">
        <v>0.85000000000000009</v>
      </c>
      <c r="L592" s="149">
        <v>0.85000000000000009</v>
      </c>
      <c r="M592" s="146">
        <v>0.85000000000000009</v>
      </c>
      <c r="N592" s="147">
        <v>0.85000000000000009</v>
      </c>
      <c r="O592" s="147">
        <v>0.85000000000000009</v>
      </c>
      <c r="P592" s="147">
        <v>0.85000000000000009</v>
      </c>
      <c r="Q592" s="147">
        <v>0.85000000000000009</v>
      </c>
      <c r="R592" s="149">
        <v>0.85000000000000009</v>
      </c>
      <c r="S592" s="186" t="s">
        <v>65</v>
      </c>
      <c r="T592" s="33"/>
      <c r="U592" s="34"/>
    </row>
    <row r="593" spans="1:22" ht="20.149999999999999" customHeight="1" outlineLevel="1" x14ac:dyDescent="0.2">
      <c r="A593" s="165" t="s">
        <v>19</v>
      </c>
      <c r="B593" s="151" t="s">
        <v>60</v>
      </c>
      <c r="C593" s="151" t="s">
        <v>61</v>
      </c>
      <c r="D593" s="35"/>
      <c r="E593" s="17"/>
      <c r="F593" s="175" t="s">
        <v>50</v>
      </c>
      <c r="G593" s="59">
        <f>G587*$T593*G592</f>
        <v>0</v>
      </c>
      <c r="H593" s="60">
        <f t="shared" ref="H593:R593" si="108">H587*$T593*H592</f>
        <v>0</v>
      </c>
      <c r="I593" s="60">
        <f t="shared" si="108"/>
        <v>0</v>
      </c>
      <c r="J593" s="60">
        <f t="shared" si="108"/>
        <v>0</v>
      </c>
      <c r="K593" s="61">
        <f t="shared" si="108"/>
        <v>0</v>
      </c>
      <c r="L593" s="85">
        <f t="shared" si="108"/>
        <v>0</v>
      </c>
      <c r="M593" s="59">
        <f t="shared" si="108"/>
        <v>0</v>
      </c>
      <c r="N593" s="60">
        <f t="shared" si="108"/>
        <v>0</v>
      </c>
      <c r="O593" s="60">
        <f t="shared" si="108"/>
        <v>0</v>
      </c>
      <c r="P593" s="60">
        <f t="shared" si="108"/>
        <v>0</v>
      </c>
      <c r="Q593" s="60">
        <f t="shared" si="108"/>
        <v>0</v>
      </c>
      <c r="R593" s="61">
        <f t="shared" si="108"/>
        <v>0</v>
      </c>
      <c r="S593" s="187" t="s">
        <v>45</v>
      </c>
      <c r="T593" s="36">
        <v>0</v>
      </c>
      <c r="U593" s="166" t="s">
        <v>97</v>
      </c>
      <c r="V593" s="37"/>
    </row>
    <row r="594" spans="1:22" ht="20.149999999999999" customHeight="1" outlineLevel="1" x14ac:dyDescent="0.2">
      <c r="A594" s="108" t="s">
        <v>20</v>
      </c>
      <c r="B594" s="152" t="s">
        <v>26</v>
      </c>
      <c r="C594" s="153" t="s">
        <v>61</v>
      </c>
      <c r="D594" s="154" t="s">
        <v>41</v>
      </c>
      <c r="E594" s="155" t="s">
        <v>39</v>
      </c>
      <c r="F594" s="176" t="s">
        <v>47</v>
      </c>
      <c r="G594" s="62">
        <f>G588*$T594</f>
        <v>0</v>
      </c>
      <c r="H594" s="63">
        <f t="shared" ref="H594:R594" si="109">H588*$T594</f>
        <v>0</v>
      </c>
      <c r="I594" s="63">
        <f t="shared" si="109"/>
        <v>0</v>
      </c>
      <c r="J594" s="63">
        <f t="shared" si="109"/>
        <v>0</v>
      </c>
      <c r="K594" s="64">
        <f t="shared" si="109"/>
        <v>0</v>
      </c>
      <c r="L594" s="86">
        <f t="shared" si="109"/>
        <v>0</v>
      </c>
      <c r="M594" s="80">
        <f t="shared" si="109"/>
        <v>0</v>
      </c>
      <c r="N594" s="63">
        <f t="shared" si="109"/>
        <v>0</v>
      </c>
      <c r="O594" s="63">
        <f t="shared" si="109"/>
        <v>0</v>
      </c>
      <c r="P594" s="63">
        <f t="shared" si="109"/>
        <v>0</v>
      </c>
      <c r="Q594" s="63">
        <f t="shared" si="109"/>
        <v>0</v>
      </c>
      <c r="R594" s="64">
        <f t="shared" si="109"/>
        <v>0</v>
      </c>
      <c r="S594" s="188" t="s">
        <v>51</v>
      </c>
      <c r="T594" s="38">
        <v>0</v>
      </c>
      <c r="U594" s="167" t="s">
        <v>95</v>
      </c>
    </row>
    <row r="595" spans="1:22" ht="20.149999999999999" customHeight="1" outlineLevel="1" x14ac:dyDescent="0.2">
      <c r="A595" s="156"/>
      <c r="B595" s="157"/>
      <c r="C595" s="158"/>
      <c r="D595" s="159" t="s">
        <v>42</v>
      </c>
      <c r="E595" s="160" t="s">
        <v>0</v>
      </c>
      <c r="F595" s="177" t="s">
        <v>48</v>
      </c>
      <c r="G595" s="65">
        <f t="shared" ref="G595:R597" si="110">G589*$T595</f>
        <v>0</v>
      </c>
      <c r="H595" s="66">
        <f t="shared" si="110"/>
        <v>0</v>
      </c>
      <c r="I595" s="66">
        <f t="shared" si="110"/>
        <v>0</v>
      </c>
      <c r="J595" s="66">
        <f t="shared" si="110"/>
        <v>0</v>
      </c>
      <c r="K595" s="67">
        <f t="shared" si="110"/>
        <v>0</v>
      </c>
      <c r="L595" s="87">
        <f t="shared" si="110"/>
        <v>0</v>
      </c>
      <c r="M595" s="81">
        <f t="shared" si="110"/>
        <v>0</v>
      </c>
      <c r="N595" s="66">
        <f t="shared" si="110"/>
        <v>0</v>
      </c>
      <c r="O595" s="66">
        <f t="shared" si="110"/>
        <v>0</v>
      </c>
      <c r="P595" s="66">
        <f t="shared" si="110"/>
        <v>0</v>
      </c>
      <c r="Q595" s="66">
        <f t="shared" si="110"/>
        <v>0</v>
      </c>
      <c r="R595" s="67">
        <f t="shared" si="110"/>
        <v>0</v>
      </c>
      <c r="S595" s="189" t="s">
        <v>52</v>
      </c>
      <c r="T595" s="39">
        <v>0</v>
      </c>
      <c r="U595" s="168" t="s">
        <v>95</v>
      </c>
    </row>
    <row r="596" spans="1:22" ht="20.149999999999999" customHeight="1" outlineLevel="1" x14ac:dyDescent="0.2">
      <c r="A596" s="156"/>
      <c r="B596" s="157"/>
      <c r="C596" s="158"/>
      <c r="D596" s="159" t="s">
        <v>43</v>
      </c>
      <c r="E596" s="160" t="s">
        <v>15</v>
      </c>
      <c r="F596" s="177" t="s">
        <v>49</v>
      </c>
      <c r="G596" s="65">
        <f t="shared" si="110"/>
        <v>0</v>
      </c>
      <c r="H596" s="66">
        <f t="shared" si="110"/>
        <v>0</v>
      </c>
      <c r="I596" s="66">
        <f t="shared" si="110"/>
        <v>0</v>
      </c>
      <c r="J596" s="66">
        <f t="shared" si="110"/>
        <v>0</v>
      </c>
      <c r="K596" s="67">
        <f t="shared" si="110"/>
        <v>0</v>
      </c>
      <c r="L596" s="87">
        <f t="shared" si="110"/>
        <v>0</v>
      </c>
      <c r="M596" s="81">
        <f t="shared" si="110"/>
        <v>0</v>
      </c>
      <c r="N596" s="66">
        <f t="shared" si="110"/>
        <v>0</v>
      </c>
      <c r="O596" s="66">
        <f t="shared" si="110"/>
        <v>0</v>
      </c>
      <c r="P596" s="66">
        <f t="shared" si="110"/>
        <v>0</v>
      </c>
      <c r="Q596" s="66">
        <f t="shared" si="110"/>
        <v>0</v>
      </c>
      <c r="R596" s="67">
        <f t="shared" si="110"/>
        <v>0</v>
      </c>
      <c r="S596" s="189" t="s">
        <v>53</v>
      </c>
      <c r="T596" s="39">
        <v>0</v>
      </c>
      <c r="U596" s="168" t="s">
        <v>95</v>
      </c>
    </row>
    <row r="597" spans="1:22" ht="20.149999999999999" customHeight="1" outlineLevel="1" thickBot="1" x14ac:dyDescent="0.25">
      <c r="A597" s="112"/>
      <c r="B597" s="161"/>
      <c r="C597" s="162"/>
      <c r="D597" s="163" t="s">
        <v>44</v>
      </c>
      <c r="E597" s="164" t="s">
        <v>1</v>
      </c>
      <c r="F597" s="178" t="s">
        <v>46</v>
      </c>
      <c r="G597" s="68">
        <f t="shared" si="110"/>
        <v>0</v>
      </c>
      <c r="H597" s="69">
        <f t="shared" si="110"/>
        <v>0</v>
      </c>
      <c r="I597" s="69">
        <f t="shared" si="110"/>
        <v>0</v>
      </c>
      <c r="J597" s="69">
        <f t="shared" si="110"/>
        <v>0</v>
      </c>
      <c r="K597" s="70">
        <f t="shared" si="110"/>
        <v>0</v>
      </c>
      <c r="L597" s="88">
        <f t="shared" si="110"/>
        <v>0</v>
      </c>
      <c r="M597" s="82">
        <f t="shared" si="110"/>
        <v>0</v>
      </c>
      <c r="N597" s="69">
        <f t="shared" si="110"/>
        <v>0</v>
      </c>
      <c r="O597" s="69">
        <f t="shared" si="110"/>
        <v>0</v>
      </c>
      <c r="P597" s="69">
        <f t="shared" si="110"/>
        <v>0</v>
      </c>
      <c r="Q597" s="69">
        <f t="shared" si="110"/>
        <v>0</v>
      </c>
      <c r="R597" s="70">
        <f t="shared" si="110"/>
        <v>0</v>
      </c>
      <c r="S597" s="190" t="s">
        <v>54</v>
      </c>
      <c r="T597" s="40">
        <v>0</v>
      </c>
      <c r="U597" s="169" t="s">
        <v>95</v>
      </c>
    </row>
    <row r="598" spans="1:22" ht="20.149999999999999" customHeight="1" outlineLevel="1" x14ac:dyDescent="0.2">
      <c r="A598" s="108" t="s">
        <v>21</v>
      </c>
      <c r="B598" s="152" t="s">
        <v>62</v>
      </c>
      <c r="C598" s="153" t="s">
        <v>61</v>
      </c>
      <c r="D598" s="172" t="s">
        <v>32</v>
      </c>
      <c r="E598" s="194" t="s">
        <v>40</v>
      </c>
      <c r="F598" s="179" t="s">
        <v>68</v>
      </c>
      <c r="G598" s="71">
        <f>ROUNDDOWN(G587*T598,2)</f>
        <v>0</v>
      </c>
      <c r="H598" s="72">
        <f>ROUNDDOWN(H587*T598,2)</f>
        <v>0</v>
      </c>
      <c r="I598" s="72">
        <f>ROUNDDOWN(I587*T598,2)</f>
        <v>0</v>
      </c>
      <c r="J598" s="72">
        <f>ROUNDDOWN(J587*T598,2)</f>
        <v>0</v>
      </c>
      <c r="K598" s="73">
        <f>ROUNDDOWN(K587*T598,2)</f>
        <v>0</v>
      </c>
      <c r="L598" s="89">
        <f>ROUNDDOWN(L587*T598,2)</f>
        <v>0</v>
      </c>
      <c r="M598" s="83">
        <f>ROUNDDOWN(M587*T598,2)</f>
        <v>0</v>
      </c>
      <c r="N598" s="72">
        <f>ROUNDDOWN(N587*T598,2)</f>
        <v>0</v>
      </c>
      <c r="O598" s="72">
        <f>ROUNDDOWN(O587*T598,2)</f>
        <v>0</v>
      </c>
      <c r="P598" s="72">
        <f>ROUNDDOWN(P587*T598,2)</f>
        <v>0</v>
      </c>
      <c r="Q598" s="72">
        <f>ROUNDDOWN(Q587*T598,2)</f>
        <v>0</v>
      </c>
      <c r="R598" s="73">
        <f>ROUNDDOWN(R587*T598,2)</f>
        <v>0</v>
      </c>
      <c r="S598" s="191" t="s">
        <v>55</v>
      </c>
      <c r="T598" s="41">
        <v>0</v>
      </c>
      <c r="U598" s="170" t="s">
        <v>86</v>
      </c>
    </row>
    <row r="599" spans="1:22" ht="20.149999999999999" customHeight="1" outlineLevel="1" thickBot="1" x14ac:dyDescent="0.25">
      <c r="A599" s="112"/>
      <c r="B599" s="161"/>
      <c r="C599" s="162"/>
      <c r="D599" s="173" t="s">
        <v>33</v>
      </c>
      <c r="E599" s="195" t="s">
        <v>57</v>
      </c>
      <c r="F599" s="180" t="s">
        <v>67</v>
      </c>
      <c r="G599" s="74">
        <f>ROUNDDOWN(SUM(G594:G597)*T599%,2)</f>
        <v>0</v>
      </c>
      <c r="H599" s="75">
        <f>ROUNDDOWN(SUM(H594:H597)*T599%,2)</f>
        <v>0</v>
      </c>
      <c r="I599" s="75">
        <f>ROUNDDOWN(SUM(I594:I597)*T599%,2)</f>
        <v>0</v>
      </c>
      <c r="J599" s="75">
        <f>ROUNDDOWN(SUM(J594:J597)*T599%,2)</f>
        <v>0</v>
      </c>
      <c r="K599" s="76">
        <f>ROUNDDOWN(SUM(K594:K597)*T599%,2)</f>
        <v>0</v>
      </c>
      <c r="L599" s="90">
        <f>ROUNDDOWN(SUM(L594:L597)*T599%,2)</f>
        <v>0</v>
      </c>
      <c r="M599" s="84">
        <f>ROUNDDOWN(SUM(M594:M597)*T599%,2)</f>
        <v>0</v>
      </c>
      <c r="N599" s="75">
        <f>ROUNDDOWN(SUM(N594:N597)*T599%,2)</f>
        <v>0</v>
      </c>
      <c r="O599" s="75">
        <f>ROUNDDOWN(SUM(O594:O597)*T599%,2)</f>
        <v>0</v>
      </c>
      <c r="P599" s="75">
        <f>ROUNDDOWN(SUM(P594:P597)*T599%,2)</f>
        <v>0</v>
      </c>
      <c r="Q599" s="75">
        <f>ROUNDDOWN(SUM(Q594:Q597)*T599%,2)</f>
        <v>0</v>
      </c>
      <c r="R599" s="76">
        <f>ROUNDDOWN(SUM(R594:R597)*T599%,2)</f>
        <v>0</v>
      </c>
      <c r="S599" s="192" t="s">
        <v>56</v>
      </c>
      <c r="T599" s="42">
        <v>0</v>
      </c>
      <c r="U599" s="171" t="s">
        <v>96</v>
      </c>
    </row>
    <row r="600" spans="1:22" ht="20.149999999999999" customHeight="1" x14ac:dyDescent="0.2">
      <c r="A600" s="108" t="s">
        <v>22</v>
      </c>
      <c r="B600" s="109" t="s">
        <v>25</v>
      </c>
      <c r="C600" s="109" t="s">
        <v>61</v>
      </c>
      <c r="D600" s="21"/>
      <c r="E600" s="196" t="s">
        <v>71</v>
      </c>
      <c r="F600" s="181" t="s">
        <v>89</v>
      </c>
      <c r="G600" s="77">
        <f>ROUNDDOWN(G593+SUM(G594:G597)-SUM(G598:G599),0)</f>
        <v>0</v>
      </c>
      <c r="H600" s="78">
        <f t="shared" ref="H600:R600" si="111">ROUNDDOWN(H593+SUM(H594:H597)-SUM(H598:H599),0)</f>
        <v>0</v>
      </c>
      <c r="I600" s="78">
        <f t="shared" si="111"/>
        <v>0</v>
      </c>
      <c r="J600" s="78">
        <f t="shared" si="111"/>
        <v>0</v>
      </c>
      <c r="K600" s="79">
        <f t="shared" si="111"/>
        <v>0</v>
      </c>
      <c r="L600" s="91">
        <f t="shared" si="111"/>
        <v>0</v>
      </c>
      <c r="M600" s="77">
        <f t="shared" si="111"/>
        <v>0</v>
      </c>
      <c r="N600" s="78">
        <f t="shared" si="111"/>
        <v>0</v>
      </c>
      <c r="O600" s="78">
        <f t="shared" si="111"/>
        <v>0</v>
      </c>
      <c r="P600" s="78">
        <f t="shared" si="111"/>
        <v>0</v>
      </c>
      <c r="Q600" s="78">
        <f t="shared" si="111"/>
        <v>0</v>
      </c>
      <c r="R600" s="91">
        <f t="shared" si="111"/>
        <v>0</v>
      </c>
      <c r="S600" s="193" t="s">
        <v>66</v>
      </c>
      <c r="T600" s="43"/>
      <c r="U600" s="44"/>
    </row>
    <row r="601" spans="1:22" ht="20.149999999999999" customHeight="1" x14ac:dyDescent="0.2">
      <c r="A601" s="112"/>
      <c r="B601" s="113"/>
      <c r="C601" s="113"/>
      <c r="D601" s="28"/>
      <c r="E601" s="197" t="s">
        <v>99</v>
      </c>
      <c r="F601" s="29"/>
      <c r="G601" s="45"/>
      <c r="H601" s="46"/>
      <c r="I601" s="46"/>
      <c r="J601" s="46"/>
      <c r="K601" s="198" t="s">
        <v>153</v>
      </c>
      <c r="L601" s="92">
        <f>SUM(G600:L600)</f>
        <v>0</v>
      </c>
      <c r="M601" s="45"/>
      <c r="N601" s="46"/>
      <c r="O601" s="46"/>
      <c r="P601" s="46"/>
      <c r="Q601" s="198" t="s">
        <v>154</v>
      </c>
      <c r="R601" s="92">
        <f>SUM(M600:R600)</f>
        <v>0</v>
      </c>
      <c r="S601" s="30"/>
      <c r="T601" s="31"/>
      <c r="U601" s="32"/>
    </row>
    <row r="602" spans="1:22" ht="20.149999999999999" customHeight="1" x14ac:dyDescent="0.2">
      <c r="A602" s="165" t="s">
        <v>27</v>
      </c>
      <c r="B602" s="151" t="s">
        <v>63</v>
      </c>
      <c r="C602" s="151" t="s">
        <v>61</v>
      </c>
      <c r="D602" s="16"/>
      <c r="E602" s="16"/>
      <c r="F602" s="199" t="s">
        <v>100</v>
      </c>
      <c r="G602" s="47"/>
      <c r="H602" s="48"/>
      <c r="I602" s="48"/>
      <c r="J602" s="48"/>
      <c r="K602" s="48"/>
      <c r="L602" s="48"/>
      <c r="M602" s="48"/>
      <c r="N602" s="48"/>
      <c r="O602" s="48"/>
      <c r="P602" s="48"/>
      <c r="Q602" s="48"/>
      <c r="R602" s="93">
        <f>SUM(L601,R601)</f>
        <v>0</v>
      </c>
      <c r="S602" s="49"/>
      <c r="T602" s="19"/>
      <c r="U602" s="20"/>
    </row>
    <row r="603" spans="1:22" ht="10" customHeight="1" x14ac:dyDescent="0.2">
      <c r="A603" s="14"/>
      <c r="B603" s="14"/>
      <c r="C603" s="14"/>
      <c r="D603" s="14"/>
      <c r="E603" s="14"/>
      <c r="F603" s="14"/>
      <c r="G603" s="9"/>
      <c r="L603" s="9"/>
    </row>
    <row r="604" spans="1:22" ht="20.149999999999999" customHeight="1" x14ac:dyDescent="0.2">
      <c r="A604" s="104">
        <v>29</v>
      </c>
      <c r="B604" s="105" t="s">
        <v>129</v>
      </c>
      <c r="C604" s="15"/>
    </row>
    <row r="605" spans="1:22" ht="20.149999999999999" customHeight="1" x14ac:dyDescent="0.2">
      <c r="A605" s="7"/>
      <c r="B605" s="103" t="s">
        <v>186</v>
      </c>
      <c r="N605" s="101" t="s">
        <v>35</v>
      </c>
      <c r="O605" s="106">
        <v>59</v>
      </c>
      <c r="P605" s="103" t="s">
        <v>34</v>
      </c>
      <c r="Q605" s="101" t="s">
        <v>36</v>
      </c>
      <c r="R605" s="107">
        <v>100</v>
      </c>
      <c r="S605" s="103" t="s">
        <v>69</v>
      </c>
    </row>
    <row r="606" spans="1:22" ht="20.149999999999999" customHeight="1" x14ac:dyDescent="0.2">
      <c r="A606" s="108" t="s">
        <v>23</v>
      </c>
      <c r="B606" s="109"/>
      <c r="C606" s="109"/>
      <c r="D606" s="109"/>
      <c r="E606" s="110"/>
      <c r="F606" s="111" t="s">
        <v>64</v>
      </c>
      <c r="G606" s="122" t="s">
        <v>98</v>
      </c>
      <c r="H606" s="123"/>
      <c r="I606" s="123"/>
      <c r="J606" s="123"/>
      <c r="K606" s="123"/>
      <c r="L606" s="123"/>
      <c r="M606" s="123"/>
      <c r="N606" s="123"/>
      <c r="O606" s="123"/>
      <c r="P606" s="123"/>
      <c r="Q606" s="123"/>
      <c r="R606" s="124"/>
      <c r="S606" s="116" t="s">
        <v>70</v>
      </c>
      <c r="T606" s="117"/>
      <c r="U606" s="118"/>
    </row>
    <row r="607" spans="1:22" ht="20.149999999999999" customHeight="1" x14ac:dyDescent="0.2">
      <c r="A607" s="112"/>
      <c r="B607" s="113"/>
      <c r="C607" s="113"/>
      <c r="D607" s="113"/>
      <c r="E607" s="114"/>
      <c r="F607" s="115"/>
      <c r="G607" s="125" t="s">
        <v>11</v>
      </c>
      <c r="H607" s="126" t="s">
        <v>12</v>
      </c>
      <c r="I607" s="126" t="s">
        <v>3</v>
      </c>
      <c r="J607" s="126" t="s">
        <v>4</v>
      </c>
      <c r="K607" s="127" t="s">
        <v>5</v>
      </c>
      <c r="L607" s="128" t="s">
        <v>6</v>
      </c>
      <c r="M607" s="125" t="s">
        <v>7</v>
      </c>
      <c r="N607" s="126" t="s">
        <v>8</v>
      </c>
      <c r="O607" s="126" t="s">
        <v>9</v>
      </c>
      <c r="P607" s="126" t="s">
        <v>13</v>
      </c>
      <c r="Q607" s="126" t="s">
        <v>14</v>
      </c>
      <c r="R607" s="128" t="s">
        <v>10</v>
      </c>
      <c r="S607" s="119"/>
      <c r="T607" s="120"/>
      <c r="U607" s="121"/>
    </row>
    <row r="608" spans="1:22" ht="20.149999999999999" customHeight="1" outlineLevel="1" x14ac:dyDescent="0.2">
      <c r="A608" s="150" t="s">
        <v>16</v>
      </c>
      <c r="B608" s="151" t="s">
        <v>24</v>
      </c>
      <c r="C608" s="151" t="s">
        <v>58</v>
      </c>
      <c r="D608" s="17"/>
      <c r="E608" s="17"/>
      <c r="F608" s="18"/>
      <c r="G608" s="129">
        <v>59</v>
      </c>
      <c r="H608" s="130">
        <v>59</v>
      </c>
      <c r="I608" s="130">
        <v>59</v>
      </c>
      <c r="J608" s="130">
        <v>59</v>
      </c>
      <c r="K608" s="131">
        <v>59</v>
      </c>
      <c r="L608" s="132">
        <v>59</v>
      </c>
      <c r="M608" s="133">
        <v>59</v>
      </c>
      <c r="N608" s="130">
        <v>59</v>
      </c>
      <c r="O608" s="130">
        <v>59</v>
      </c>
      <c r="P608" s="130">
        <v>59</v>
      </c>
      <c r="Q608" s="130">
        <v>59</v>
      </c>
      <c r="R608" s="132">
        <v>59</v>
      </c>
      <c r="S608" s="182" t="s">
        <v>65</v>
      </c>
      <c r="T608" s="19"/>
      <c r="U608" s="20"/>
    </row>
    <row r="609" spans="1:22" ht="20.149999999999999" customHeight="1" outlineLevel="1" x14ac:dyDescent="0.2">
      <c r="A609" s="200" t="s">
        <v>17</v>
      </c>
      <c r="B609" s="201" t="s">
        <v>2</v>
      </c>
      <c r="C609" s="153" t="s">
        <v>59</v>
      </c>
      <c r="D609" s="154" t="s">
        <v>28</v>
      </c>
      <c r="E609" s="155" t="s">
        <v>39</v>
      </c>
      <c r="F609" s="22"/>
      <c r="G609" s="134">
        <v>0</v>
      </c>
      <c r="H609" s="135">
        <v>0</v>
      </c>
      <c r="I609" s="135">
        <v>0</v>
      </c>
      <c r="J609" s="135">
        <v>0</v>
      </c>
      <c r="K609" s="136">
        <v>0</v>
      </c>
      <c r="L609" s="137">
        <v>0</v>
      </c>
      <c r="M609" s="134">
        <v>0</v>
      </c>
      <c r="N609" s="135">
        <v>0</v>
      </c>
      <c r="O609" s="135">
        <v>0</v>
      </c>
      <c r="P609" s="135">
        <v>0</v>
      </c>
      <c r="Q609" s="135">
        <v>0</v>
      </c>
      <c r="R609" s="137">
        <v>0</v>
      </c>
      <c r="S609" s="183" t="s">
        <v>65</v>
      </c>
      <c r="T609" s="23"/>
      <c r="U609" s="24"/>
    </row>
    <row r="610" spans="1:22" ht="20.149999999999999" customHeight="1" outlineLevel="1" x14ac:dyDescent="0.2">
      <c r="A610" s="202"/>
      <c r="B610" s="203"/>
      <c r="C610" s="158"/>
      <c r="D610" s="159" t="s">
        <v>29</v>
      </c>
      <c r="E610" s="160" t="s">
        <v>0</v>
      </c>
      <c r="F610" s="25"/>
      <c r="G610" s="138">
        <v>0</v>
      </c>
      <c r="H610" s="139">
        <v>0</v>
      </c>
      <c r="I610" s="139">
        <v>0</v>
      </c>
      <c r="J610" s="139">
        <v>900</v>
      </c>
      <c r="K610" s="140">
        <v>1300</v>
      </c>
      <c r="L610" s="141">
        <v>1500</v>
      </c>
      <c r="M610" s="138">
        <v>0</v>
      </c>
      <c r="N610" s="139">
        <v>0</v>
      </c>
      <c r="O610" s="139">
        <v>0</v>
      </c>
      <c r="P610" s="139">
        <v>0</v>
      </c>
      <c r="Q610" s="139">
        <v>0</v>
      </c>
      <c r="R610" s="141">
        <v>0</v>
      </c>
      <c r="S610" s="184" t="s">
        <v>65</v>
      </c>
      <c r="T610" s="26"/>
      <c r="U610" s="27"/>
    </row>
    <row r="611" spans="1:22" ht="20.149999999999999" customHeight="1" outlineLevel="1" x14ac:dyDescent="0.2">
      <c r="A611" s="202"/>
      <c r="B611" s="203"/>
      <c r="C611" s="158"/>
      <c r="D611" s="159" t="s">
        <v>30</v>
      </c>
      <c r="E611" s="160" t="s">
        <v>15</v>
      </c>
      <c r="F611" s="25"/>
      <c r="G611" s="138">
        <v>1200</v>
      </c>
      <c r="H611" s="139">
        <v>700</v>
      </c>
      <c r="I611" s="139">
        <v>1600</v>
      </c>
      <c r="J611" s="139">
        <v>0</v>
      </c>
      <c r="K611" s="140">
        <v>0</v>
      </c>
      <c r="L611" s="141">
        <v>0</v>
      </c>
      <c r="M611" s="138">
        <v>700</v>
      </c>
      <c r="N611" s="139">
        <v>500</v>
      </c>
      <c r="O611" s="139">
        <v>300</v>
      </c>
      <c r="P611" s="139">
        <v>500</v>
      </c>
      <c r="Q611" s="139">
        <v>300</v>
      </c>
      <c r="R611" s="141">
        <v>800</v>
      </c>
      <c r="S611" s="184" t="s">
        <v>65</v>
      </c>
      <c r="T611" s="26"/>
      <c r="U611" s="27"/>
    </row>
    <row r="612" spans="1:22" ht="20.149999999999999" customHeight="1" outlineLevel="1" x14ac:dyDescent="0.2">
      <c r="A612" s="204"/>
      <c r="B612" s="205"/>
      <c r="C612" s="162"/>
      <c r="D612" s="163" t="s">
        <v>31</v>
      </c>
      <c r="E612" s="164" t="s">
        <v>1</v>
      </c>
      <c r="F612" s="29"/>
      <c r="G612" s="142">
        <v>0</v>
      </c>
      <c r="H612" s="143">
        <v>0</v>
      </c>
      <c r="I612" s="143">
        <v>0</v>
      </c>
      <c r="J612" s="143">
        <v>0</v>
      </c>
      <c r="K612" s="144">
        <v>0</v>
      </c>
      <c r="L612" s="145">
        <v>0</v>
      </c>
      <c r="M612" s="142">
        <v>0</v>
      </c>
      <c r="N612" s="143">
        <v>0</v>
      </c>
      <c r="O612" s="143">
        <v>0</v>
      </c>
      <c r="P612" s="143">
        <v>0</v>
      </c>
      <c r="Q612" s="143">
        <v>0</v>
      </c>
      <c r="R612" s="145">
        <v>0</v>
      </c>
      <c r="S612" s="185" t="s">
        <v>65</v>
      </c>
      <c r="T612" s="31"/>
      <c r="U612" s="32"/>
    </row>
    <row r="613" spans="1:22" ht="20.149999999999999" customHeight="1" outlineLevel="1" thickBot="1" x14ac:dyDescent="0.25">
      <c r="A613" s="165" t="s">
        <v>18</v>
      </c>
      <c r="B613" s="151" t="s">
        <v>87</v>
      </c>
      <c r="C613" s="16"/>
      <c r="D613" s="17"/>
      <c r="E613" s="16"/>
      <c r="F613" s="174" t="s">
        <v>88</v>
      </c>
      <c r="G613" s="146">
        <v>0.87000000000000011</v>
      </c>
      <c r="H613" s="147">
        <v>0.8600000000000001</v>
      </c>
      <c r="I613" s="147">
        <v>0.87000000000000011</v>
      </c>
      <c r="J613" s="147">
        <v>0.8600000000000001</v>
      </c>
      <c r="K613" s="148">
        <v>0.87000000000000011</v>
      </c>
      <c r="L613" s="149">
        <v>0.8600000000000001</v>
      </c>
      <c r="M613" s="146">
        <v>0.8600000000000001</v>
      </c>
      <c r="N613" s="147">
        <v>0.8600000000000001</v>
      </c>
      <c r="O613" s="147">
        <v>0.85000000000000009</v>
      </c>
      <c r="P613" s="147">
        <v>0.85000000000000009</v>
      </c>
      <c r="Q613" s="147">
        <v>0.85000000000000009</v>
      </c>
      <c r="R613" s="149">
        <v>0.8600000000000001</v>
      </c>
      <c r="S613" s="186" t="s">
        <v>65</v>
      </c>
      <c r="T613" s="33"/>
      <c r="U613" s="34"/>
    </row>
    <row r="614" spans="1:22" ht="20.149999999999999" customHeight="1" outlineLevel="1" x14ac:dyDescent="0.2">
      <c r="A614" s="165" t="s">
        <v>19</v>
      </c>
      <c r="B614" s="151" t="s">
        <v>60</v>
      </c>
      <c r="C614" s="151" t="s">
        <v>61</v>
      </c>
      <c r="D614" s="35"/>
      <c r="E614" s="17"/>
      <c r="F614" s="175" t="s">
        <v>50</v>
      </c>
      <c r="G614" s="59">
        <f>G608*$T614*G613</f>
        <v>0</v>
      </c>
      <c r="H614" s="60">
        <f t="shared" ref="H614:R614" si="112">H608*$T614*H613</f>
        <v>0</v>
      </c>
      <c r="I614" s="60">
        <f t="shared" si="112"/>
        <v>0</v>
      </c>
      <c r="J614" s="60">
        <f t="shared" si="112"/>
        <v>0</v>
      </c>
      <c r="K614" s="61">
        <f t="shared" si="112"/>
        <v>0</v>
      </c>
      <c r="L614" s="85">
        <f t="shared" si="112"/>
        <v>0</v>
      </c>
      <c r="M614" s="59">
        <f t="shared" si="112"/>
        <v>0</v>
      </c>
      <c r="N614" s="60">
        <f t="shared" si="112"/>
        <v>0</v>
      </c>
      <c r="O614" s="60">
        <f t="shared" si="112"/>
        <v>0</v>
      </c>
      <c r="P614" s="60">
        <f t="shared" si="112"/>
        <v>0</v>
      </c>
      <c r="Q614" s="60">
        <f t="shared" si="112"/>
        <v>0</v>
      </c>
      <c r="R614" s="61">
        <f t="shared" si="112"/>
        <v>0</v>
      </c>
      <c r="S614" s="187" t="s">
        <v>45</v>
      </c>
      <c r="T614" s="36">
        <v>0</v>
      </c>
      <c r="U614" s="166" t="s">
        <v>97</v>
      </c>
      <c r="V614" s="37"/>
    </row>
    <row r="615" spans="1:22" ht="20.149999999999999" customHeight="1" outlineLevel="1" x14ac:dyDescent="0.2">
      <c r="A615" s="108" t="s">
        <v>20</v>
      </c>
      <c r="B615" s="152" t="s">
        <v>26</v>
      </c>
      <c r="C615" s="153" t="s">
        <v>61</v>
      </c>
      <c r="D615" s="154" t="s">
        <v>41</v>
      </c>
      <c r="E615" s="155" t="s">
        <v>39</v>
      </c>
      <c r="F615" s="176" t="s">
        <v>47</v>
      </c>
      <c r="G615" s="62">
        <f>G609*$T615</f>
        <v>0</v>
      </c>
      <c r="H615" s="63">
        <f t="shared" ref="H615:R615" si="113">H609*$T615</f>
        <v>0</v>
      </c>
      <c r="I615" s="63">
        <f t="shared" si="113"/>
        <v>0</v>
      </c>
      <c r="J615" s="63">
        <f t="shared" si="113"/>
        <v>0</v>
      </c>
      <c r="K615" s="64">
        <f t="shared" si="113"/>
        <v>0</v>
      </c>
      <c r="L615" s="86">
        <f t="shared" si="113"/>
        <v>0</v>
      </c>
      <c r="M615" s="80">
        <f t="shared" si="113"/>
        <v>0</v>
      </c>
      <c r="N615" s="63">
        <f t="shared" si="113"/>
        <v>0</v>
      </c>
      <c r="O615" s="63">
        <f t="shared" si="113"/>
        <v>0</v>
      </c>
      <c r="P615" s="63">
        <f t="shared" si="113"/>
        <v>0</v>
      </c>
      <c r="Q615" s="63">
        <f t="shared" si="113"/>
        <v>0</v>
      </c>
      <c r="R615" s="64">
        <f t="shared" si="113"/>
        <v>0</v>
      </c>
      <c r="S615" s="188" t="s">
        <v>51</v>
      </c>
      <c r="T615" s="38">
        <v>0</v>
      </c>
      <c r="U615" s="167" t="s">
        <v>95</v>
      </c>
    </row>
    <row r="616" spans="1:22" ht="20.149999999999999" customHeight="1" outlineLevel="1" x14ac:dyDescent="0.2">
      <c r="A616" s="156"/>
      <c r="B616" s="157"/>
      <c r="C616" s="158"/>
      <c r="D616" s="159" t="s">
        <v>42</v>
      </c>
      <c r="E616" s="160" t="s">
        <v>0</v>
      </c>
      <c r="F616" s="177" t="s">
        <v>48</v>
      </c>
      <c r="G616" s="65">
        <f t="shared" ref="G616:R618" si="114">G610*$T616</f>
        <v>0</v>
      </c>
      <c r="H616" s="66">
        <f t="shared" si="114"/>
        <v>0</v>
      </c>
      <c r="I616" s="66">
        <f t="shared" si="114"/>
        <v>0</v>
      </c>
      <c r="J616" s="66">
        <f t="shared" si="114"/>
        <v>0</v>
      </c>
      <c r="K616" s="67">
        <f t="shared" si="114"/>
        <v>0</v>
      </c>
      <c r="L616" s="87">
        <f t="shared" si="114"/>
        <v>0</v>
      </c>
      <c r="M616" s="81">
        <f t="shared" si="114"/>
        <v>0</v>
      </c>
      <c r="N616" s="66">
        <f t="shared" si="114"/>
        <v>0</v>
      </c>
      <c r="O616" s="66">
        <f t="shared" si="114"/>
        <v>0</v>
      </c>
      <c r="P616" s="66">
        <f t="shared" si="114"/>
        <v>0</v>
      </c>
      <c r="Q616" s="66">
        <f t="shared" si="114"/>
        <v>0</v>
      </c>
      <c r="R616" s="67">
        <f t="shared" si="114"/>
        <v>0</v>
      </c>
      <c r="S616" s="189" t="s">
        <v>52</v>
      </c>
      <c r="T616" s="39">
        <v>0</v>
      </c>
      <c r="U616" s="168" t="s">
        <v>95</v>
      </c>
    </row>
    <row r="617" spans="1:22" ht="20.149999999999999" customHeight="1" outlineLevel="1" x14ac:dyDescent="0.2">
      <c r="A617" s="156"/>
      <c r="B617" s="157"/>
      <c r="C617" s="158"/>
      <c r="D617" s="159" t="s">
        <v>43</v>
      </c>
      <c r="E617" s="160" t="s">
        <v>15</v>
      </c>
      <c r="F617" s="177" t="s">
        <v>49</v>
      </c>
      <c r="G617" s="65">
        <f t="shared" si="114"/>
        <v>0</v>
      </c>
      <c r="H617" s="66">
        <f t="shared" si="114"/>
        <v>0</v>
      </c>
      <c r="I617" s="66">
        <f t="shared" si="114"/>
        <v>0</v>
      </c>
      <c r="J617" s="66">
        <f t="shared" si="114"/>
        <v>0</v>
      </c>
      <c r="K617" s="67">
        <f t="shared" si="114"/>
        <v>0</v>
      </c>
      <c r="L617" s="87">
        <f t="shared" si="114"/>
        <v>0</v>
      </c>
      <c r="M617" s="81">
        <f t="shared" si="114"/>
        <v>0</v>
      </c>
      <c r="N617" s="66">
        <f t="shared" si="114"/>
        <v>0</v>
      </c>
      <c r="O617" s="66">
        <f t="shared" si="114"/>
        <v>0</v>
      </c>
      <c r="P617" s="66">
        <f t="shared" si="114"/>
        <v>0</v>
      </c>
      <c r="Q617" s="66">
        <f t="shared" si="114"/>
        <v>0</v>
      </c>
      <c r="R617" s="67">
        <f t="shared" si="114"/>
        <v>0</v>
      </c>
      <c r="S617" s="189" t="s">
        <v>53</v>
      </c>
      <c r="T617" s="39">
        <v>0</v>
      </c>
      <c r="U617" s="168" t="s">
        <v>95</v>
      </c>
    </row>
    <row r="618" spans="1:22" ht="20.149999999999999" customHeight="1" outlineLevel="1" thickBot="1" x14ac:dyDescent="0.25">
      <c r="A618" s="112"/>
      <c r="B618" s="161"/>
      <c r="C618" s="162"/>
      <c r="D618" s="163" t="s">
        <v>44</v>
      </c>
      <c r="E618" s="164" t="s">
        <v>1</v>
      </c>
      <c r="F618" s="178" t="s">
        <v>46</v>
      </c>
      <c r="G618" s="68">
        <f t="shared" si="114"/>
        <v>0</v>
      </c>
      <c r="H618" s="69">
        <f t="shared" si="114"/>
        <v>0</v>
      </c>
      <c r="I618" s="69">
        <f t="shared" si="114"/>
        <v>0</v>
      </c>
      <c r="J618" s="69">
        <f t="shared" si="114"/>
        <v>0</v>
      </c>
      <c r="K618" s="70">
        <f t="shared" si="114"/>
        <v>0</v>
      </c>
      <c r="L618" s="88">
        <f t="shared" si="114"/>
        <v>0</v>
      </c>
      <c r="M618" s="82">
        <f t="shared" si="114"/>
        <v>0</v>
      </c>
      <c r="N618" s="69">
        <f t="shared" si="114"/>
        <v>0</v>
      </c>
      <c r="O618" s="69">
        <f t="shared" si="114"/>
        <v>0</v>
      </c>
      <c r="P618" s="69">
        <f t="shared" si="114"/>
        <v>0</v>
      </c>
      <c r="Q618" s="69">
        <f t="shared" si="114"/>
        <v>0</v>
      </c>
      <c r="R618" s="70">
        <f t="shared" si="114"/>
        <v>0</v>
      </c>
      <c r="S618" s="190" t="s">
        <v>54</v>
      </c>
      <c r="T618" s="40">
        <v>0</v>
      </c>
      <c r="U618" s="169" t="s">
        <v>95</v>
      </c>
    </row>
    <row r="619" spans="1:22" ht="20.149999999999999" customHeight="1" outlineLevel="1" x14ac:dyDescent="0.2">
      <c r="A619" s="108" t="s">
        <v>21</v>
      </c>
      <c r="B619" s="152" t="s">
        <v>62</v>
      </c>
      <c r="C619" s="153" t="s">
        <v>61</v>
      </c>
      <c r="D619" s="172" t="s">
        <v>32</v>
      </c>
      <c r="E619" s="194" t="s">
        <v>40</v>
      </c>
      <c r="F619" s="179" t="s">
        <v>68</v>
      </c>
      <c r="G619" s="71">
        <f>ROUNDDOWN(G608*T619,2)</f>
        <v>0</v>
      </c>
      <c r="H619" s="72">
        <f>ROUNDDOWN(H608*T619,2)</f>
        <v>0</v>
      </c>
      <c r="I619" s="72">
        <f>ROUNDDOWN(I608*T619,2)</f>
        <v>0</v>
      </c>
      <c r="J619" s="72">
        <f>ROUNDDOWN(J608*T619,2)</f>
        <v>0</v>
      </c>
      <c r="K619" s="73">
        <f>ROUNDDOWN(K608*T619,2)</f>
        <v>0</v>
      </c>
      <c r="L619" s="89">
        <f>ROUNDDOWN(L608*T619,2)</f>
        <v>0</v>
      </c>
      <c r="M619" s="83">
        <f>ROUNDDOWN(M608*T619,2)</f>
        <v>0</v>
      </c>
      <c r="N619" s="72">
        <f>ROUNDDOWN(N608*T619,2)</f>
        <v>0</v>
      </c>
      <c r="O619" s="72">
        <f>ROUNDDOWN(O608*T619,2)</f>
        <v>0</v>
      </c>
      <c r="P619" s="72">
        <f>ROUNDDOWN(P608*T619,2)</f>
        <v>0</v>
      </c>
      <c r="Q619" s="72">
        <f>ROUNDDOWN(Q608*T619,2)</f>
        <v>0</v>
      </c>
      <c r="R619" s="73">
        <f>ROUNDDOWN(R608*T619,2)</f>
        <v>0</v>
      </c>
      <c r="S619" s="191" t="s">
        <v>55</v>
      </c>
      <c r="T619" s="41">
        <v>0</v>
      </c>
      <c r="U619" s="170" t="s">
        <v>86</v>
      </c>
    </row>
    <row r="620" spans="1:22" ht="20.149999999999999" customHeight="1" outlineLevel="1" thickBot="1" x14ac:dyDescent="0.25">
      <c r="A620" s="112"/>
      <c r="B620" s="161"/>
      <c r="C620" s="162"/>
      <c r="D620" s="173" t="s">
        <v>33</v>
      </c>
      <c r="E620" s="195" t="s">
        <v>57</v>
      </c>
      <c r="F620" s="180" t="s">
        <v>67</v>
      </c>
      <c r="G620" s="74">
        <f>ROUNDDOWN(SUM(G615:G618)*T620%,2)</f>
        <v>0</v>
      </c>
      <c r="H620" s="75">
        <f>ROUNDDOWN(SUM(H615:H618)*T620%,2)</f>
        <v>0</v>
      </c>
      <c r="I620" s="75">
        <f>ROUNDDOWN(SUM(I615:I618)*T620%,2)</f>
        <v>0</v>
      </c>
      <c r="J620" s="75">
        <f>ROUNDDOWN(SUM(J615:J618)*T620%,2)</f>
        <v>0</v>
      </c>
      <c r="K620" s="76">
        <f>ROUNDDOWN(SUM(K615:K618)*T620%,2)</f>
        <v>0</v>
      </c>
      <c r="L620" s="90">
        <f>ROUNDDOWN(SUM(L615:L618)*T620%,2)</f>
        <v>0</v>
      </c>
      <c r="M620" s="84">
        <f>ROUNDDOWN(SUM(M615:M618)*T620%,2)</f>
        <v>0</v>
      </c>
      <c r="N620" s="75">
        <f>ROUNDDOWN(SUM(N615:N618)*T620%,2)</f>
        <v>0</v>
      </c>
      <c r="O620" s="75">
        <f>ROUNDDOWN(SUM(O615:O618)*T620%,2)</f>
        <v>0</v>
      </c>
      <c r="P620" s="75">
        <f>ROUNDDOWN(SUM(P615:P618)*T620%,2)</f>
        <v>0</v>
      </c>
      <c r="Q620" s="75">
        <f>ROUNDDOWN(SUM(Q615:Q618)*T620%,2)</f>
        <v>0</v>
      </c>
      <c r="R620" s="76">
        <f>ROUNDDOWN(SUM(R615:R618)*T620%,2)</f>
        <v>0</v>
      </c>
      <c r="S620" s="192" t="s">
        <v>56</v>
      </c>
      <c r="T620" s="42">
        <v>0</v>
      </c>
      <c r="U620" s="171" t="s">
        <v>96</v>
      </c>
    </row>
    <row r="621" spans="1:22" ht="20.149999999999999" customHeight="1" x14ac:dyDescent="0.2">
      <c r="A621" s="108" t="s">
        <v>22</v>
      </c>
      <c r="B621" s="109" t="s">
        <v>25</v>
      </c>
      <c r="C621" s="109" t="s">
        <v>61</v>
      </c>
      <c r="D621" s="21"/>
      <c r="E621" s="196" t="s">
        <v>71</v>
      </c>
      <c r="F621" s="181" t="s">
        <v>89</v>
      </c>
      <c r="G621" s="77">
        <f>ROUNDDOWN(G614+SUM(G615:G618)-SUM(G619:G620),0)</f>
        <v>0</v>
      </c>
      <c r="H621" s="78">
        <f t="shared" ref="H621:R621" si="115">ROUNDDOWN(H614+SUM(H615:H618)-SUM(H619:H620),0)</f>
        <v>0</v>
      </c>
      <c r="I621" s="78">
        <f t="shared" si="115"/>
        <v>0</v>
      </c>
      <c r="J621" s="78">
        <f t="shared" si="115"/>
        <v>0</v>
      </c>
      <c r="K621" s="79">
        <f t="shared" si="115"/>
        <v>0</v>
      </c>
      <c r="L621" s="91">
        <f t="shared" si="115"/>
        <v>0</v>
      </c>
      <c r="M621" s="77">
        <f t="shared" si="115"/>
        <v>0</v>
      </c>
      <c r="N621" s="78">
        <f t="shared" si="115"/>
        <v>0</v>
      </c>
      <c r="O621" s="78">
        <f t="shared" si="115"/>
        <v>0</v>
      </c>
      <c r="P621" s="78">
        <f t="shared" si="115"/>
        <v>0</v>
      </c>
      <c r="Q621" s="78">
        <f t="shared" si="115"/>
        <v>0</v>
      </c>
      <c r="R621" s="91">
        <f t="shared" si="115"/>
        <v>0</v>
      </c>
      <c r="S621" s="193" t="s">
        <v>66</v>
      </c>
      <c r="T621" s="43"/>
      <c r="U621" s="44"/>
    </row>
    <row r="622" spans="1:22" ht="20.149999999999999" customHeight="1" x14ac:dyDescent="0.2">
      <c r="A622" s="112"/>
      <c r="B622" s="113"/>
      <c r="C622" s="113"/>
      <c r="D622" s="28"/>
      <c r="E622" s="197" t="s">
        <v>99</v>
      </c>
      <c r="F622" s="29"/>
      <c r="G622" s="45"/>
      <c r="H622" s="46"/>
      <c r="I622" s="46"/>
      <c r="J622" s="46"/>
      <c r="K622" s="198" t="s">
        <v>153</v>
      </c>
      <c r="L622" s="92">
        <f>SUM(G621:L621)</f>
        <v>0</v>
      </c>
      <c r="M622" s="45"/>
      <c r="N622" s="46"/>
      <c r="O622" s="46"/>
      <c r="P622" s="46"/>
      <c r="Q622" s="198" t="s">
        <v>154</v>
      </c>
      <c r="R622" s="92">
        <f>SUM(M621:R621)</f>
        <v>0</v>
      </c>
      <c r="S622" s="30"/>
      <c r="T622" s="31"/>
      <c r="U622" s="32"/>
    </row>
    <row r="623" spans="1:22" ht="20.149999999999999" customHeight="1" x14ac:dyDescent="0.2">
      <c r="A623" s="165" t="s">
        <v>27</v>
      </c>
      <c r="B623" s="151" t="s">
        <v>63</v>
      </c>
      <c r="C623" s="151" t="s">
        <v>61</v>
      </c>
      <c r="D623" s="16"/>
      <c r="E623" s="16"/>
      <c r="F623" s="199" t="s">
        <v>100</v>
      </c>
      <c r="G623" s="47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93">
        <f>SUM(L622,R622)</f>
        <v>0</v>
      </c>
      <c r="S623" s="49"/>
      <c r="T623" s="19"/>
      <c r="U623" s="20"/>
    </row>
    <row r="624" spans="1:22" ht="10" customHeight="1" x14ac:dyDescent="0.2">
      <c r="D624" s="7"/>
      <c r="E624" s="7"/>
      <c r="F624" s="50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2"/>
      <c r="S624" s="53"/>
      <c r="T624" s="54"/>
      <c r="U624" s="54"/>
    </row>
    <row r="625" spans="1:22" ht="20.149999999999999" customHeight="1" x14ac:dyDescent="0.2">
      <c r="A625" s="104">
        <v>30</v>
      </c>
      <c r="B625" s="105" t="s">
        <v>187</v>
      </c>
      <c r="C625" s="15"/>
    </row>
    <row r="626" spans="1:22" ht="20.149999999999999" customHeight="1" x14ac:dyDescent="0.2">
      <c r="A626" s="7"/>
      <c r="B626" s="103" t="s">
        <v>152</v>
      </c>
      <c r="N626" s="101" t="s">
        <v>35</v>
      </c>
      <c r="O626" s="106">
        <v>60</v>
      </c>
      <c r="P626" s="103" t="s">
        <v>34</v>
      </c>
      <c r="Q626" s="101" t="s">
        <v>36</v>
      </c>
      <c r="R626" s="107">
        <v>180</v>
      </c>
      <c r="S626" s="103" t="s">
        <v>69</v>
      </c>
    </row>
    <row r="627" spans="1:22" ht="20.149999999999999" customHeight="1" x14ac:dyDescent="0.2">
      <c r="A627" s="108" t="s">
        <v>23</v>
      </c>
      <c r="B627" s="109"/>
      <c r="C627" s="109"/>
      <c r="D627" s="109"/>
      <c r="E627" s="110"/>
      <c r="F627" s="111" t="s">
        <v>64</v>
      </c>
      <c r="G627" s="122" t="s">
        <v>98</v>
      </c>
      <c r="H627" s="123"/>
      <c r="I627" s="123"/>
      <c r="J627" s="123"/>
      <c r="K627" s="123"/>
      <c r="L627" s="123"/>
      <c r="M627" s="123"/>
      <c r="N627" s="123"/>
      <c r="O627" s="123"/>
      <c r="P627" s="123"/>
      <c r="Q627" s="123"/>
      <c r="R627" s="124"/>
      <c r="S627" s="116" t="s">
        <v>70</v>
      </c>
      <c r="T627" s="117"/>
      <c r="U627" s="118"/>
    </row>
    <row r="628" spans="1:22" ht="20.149999999999999" customHeight="1" x14ac:dyDescent="0.2">
      <c r="A628" s="112"/>
      <c r="B628" s="113"/>
      <c r="C628" s="113"/>
      <c r="D628" s="113"/>
      <c r="E628" s="114"/>
      <c r="F628" s="115"/>
      <c r="G628" s="125" t="s">
        <v>11</v>
      </c>
      <c r="H628" s="126" t="s">
        <v>12</v>
      </c>
      <c r="I628" s="126" t="s">
        <v>3</v>
      </c>
      <c r="J628" s="126" t="s">
        <v>4</v>
      </c>
      <c r="K628" s="127" t="s">
        <v>5</v>
      </c>
      <c r="L628" s="128" t="s">
        <v>6</v>
      </c>
      <c r="M628" s="125" t="s">
        <v>7</v>
      </c>
      <c r="N628" s="126" t="s">
        <v>8</v>
      </c>
      <c r="O628" s="126" t="s">
        <v>9</v>
      </c>
      <c r="P628" s="126" t="s">
        <v>13</v>
      </c>
      <c r="Q628" s="126" t="s">
        <v>14</v>
      </c>
      <c r="R628" s="128" t="s">
        <v>10</v>
      </c>
      <c r="S628" s="119"/>
      <c r="T628" s="120"/>
      <c r="U628" s="121"/>
    </row>
    <row r="629" spans="1:22" ht="20.149999999999999" customHeight="1" outlineLevel="1" x14ac:dyDescent="0.2">
      <c r="A629" s="150" t="s">
        <v>16</v>
      </c>
      <c r="B629" s="151" t="s">
        <v>24</v>
      </c>
      <c r="C629" s="151" t="s">
        <v>58</v>
      </c>
      <c r="D629" s="17"/>
      <c r="E629" s="17"/>
      <c r="F629" s="18"/>
      <c r="G629" s="129">
        <v>60</v>
      </c>
      <c r="H629" s="130">
        <v>60</v>
      </c>
      <c r="I629" s="130">
        <v>60</v>
      </c>
      <c r="J629" s="130">
        <v>60</v>
      </c>
      <c r="K629" s="131">
        <v>60</v>
      </c>
      <c r="L629" s="132">
        <v>60</v>
      </c>
      <c r="M629" s="133">
        <v>60</v>
      </c>
      <c r="N629" s="130">
        <v>60</v>
      </c>
      <c r="O629" s="130">
        <v>60</v>
      </c>
      <c r="P629" s="130">
        <v>60</v>
      </c>
      <c r="Q629" s="130">
        <v>60</v>
      </c>
      <c r="R629" s="132">
        <v>60</v>
      </c>
      <c r="S629" s="182" t="s">
        <v>65</v>
      </c>
      <c r="T629" s="19"/>
      <c r="U629" s="20"/>
    </row>
    <row r="630" spans="1:22" ht="20.149999999999999" customHeight="1" outlineLevel="1" x14ac:dyDescent="0.2">
      <c r="A630" s="200" t="s">
        <v>17</v>
      </c>
      <c r="B630" s="201" t="s">
        <v>2</v>
      </c>
      <c r="C630" s="153" t="s">
        <v>59</v>
      </c>
      <c r="D630" s="154" t="s">
        <v>28</v>
      </c>
      <c r="E630" s="155" t="s">
        <v>39</v>
      </c>
      <c r="F630" s="22"/>
      <c r="G630" s="134">
        <v>0</v>
      </c>
      <c r="H630" s="135">
        <v>0</v>
      </c>
      <c r="I630" s="135">
        <v>0</v>
      </c>
      <c r="J630" s="135">
        <v>0</v>
      </c>
      <c r="K630" s="136">
        <v>0</v>
      </c>
      <c r="L630" s="137">
        <v>0</v>
      </c>
      <c r="M630" s="134">
        <v>0</v>
      </c>
      <c r="N630" s="135">
        <v>0</v>
      </c>
      <c r="O630" s="135">
        <v>0</v>
      </c>
      <c r="P630" s="135">
        <v>0</v>
      </c>
      <c r="Q630" s="135">
        <v>0</v>
      </c>
      <c r="R630" s="137">
        <v>0</v>
      </c>
      <c r="S630" s="183" t="s">
        <v>65</v>
      </c>
      <c r="T630" s="23"/>
      <c r="U630" s="24"/>
    </row>
    <row r="631" spans="1:22" ht="20.149999999999999" customHeight="1" outlineLevel="1" x14ac:dyDescent="0.2">
      <c r="A631" s="202"/>
      <c r="B631" s="203"/>
      <c r="C631" s="158"/>
      <c r="D631" s="159" t="s">
        <v>29</v>
      </c>
      <c r="E631" s="160" t="s">
        <v>0</v>
      </c>
      <c r="F631" s="25"/>
      <c r="G631" s="138">
        <v>0</v>
      </c>
      <c r="H631" s="139">
        <v>0</v>
      </c>
      <c r="I631" s="139">
        <v>0</v>
      </c>
      <c r="J631" s="139">
        <v>600</v>
      </c>
      <c r="K631" s="140">
        <v>500</v>
      </c>
      <c r="L631" s="141">
        <v>500</v>
      </c>
      <c r="M631" s="138">
        <v>0</v>
      </c>
      <c r="N631" s="139">
        <v>0</v>
      </c>
      <c r="O631" s="139">
        <v>0</v>
      </c>
      <c r="P631" s="139">
        <v>0</v>
      </c>
      <c r="Q631" s="139">
        <v>0</v>
      </c>
      <c r="R631" s="141">
        <v>0</v>
      </c>
      <c r="S631" s="184" t="s">
        <v>65</v>
      </c>
      <c r="T631" s="26"/>
      <c r="U631" s="27"/>
    </row>
    <row r="632" spans="1:22" ht="20.149999999999999" customHeight="1" outlineLevel="1" x14ac:dyDescent="0.2">
      <c r="A632" s="202"/>
      <c r="B632" s="203"/>
      <c r="C632" s="158"/>
      <c r="D632" s="159" t="s">
        <v>30</v>
      </c>
      <c r="E632" s="160" t="s">
        <v>15</v>
      </c>
      <c r="F632" s="25"/>
      <c r="G632" s="138">
        <v>400</v>
      </c>
      <c r="H632" s="139">
        <v>400</v>
      </c>
      <c r="I632" s="139">
        <v>500</v>
      </c>
      <c r="J632" s="139">
        <v>0</v>
      </c>
      <c r="K632" s="140">
        <v>0</v>
      </c>
      <c r="L632" s="141">
        <v>0</v>
      </c>
      <c r="M632" s="138">
        <v>500</v>
      </c>
      <c r="N632" s="139">
        <v>500</v>
      </c>
      <c r="O632" s="139">
        <v>500</v>
      </c>
      <c r="P632" s="139">
        <v>500</v>
      </c>
      <c r="Q632" s="139">
        <v>400</v>
      </c>
      <c r="R632" s="141">
        <v>400</v>
      </c>
      <c r="S632" s="184" t="s">
        <v>65</v>
      </c>
      <c r="T632" s="26"/>
      <c r="U632" s="27"/>
    </row>
    <row r="633" spans="1:22" ht="20.149999999999999" customHeight="1" outlineLevel="1" x14ac:dyDescent="0.2">
      <c r="A633" s="204"/>
      <c r="B633" s="205"/>
      <c r="C633" s="162"/>
      <c r="D633" s="163" t="s">
        <v>31</v>
      </c>
      <c r="E633" s="164" t="s">
        <v>1</v>
      </c>
      <c r="F633" s="29"/>
      <c r="G633" s="142">
        <v>0</v>
      </c>
      <c r="H633" s="143">
        <v>0</v>
      </c>
      <c r="I633" s="143">
        <v>0</v>
      </c>
      <c r="J633" s="143">
        <v>0</v>
      </c>
      <c r="K633" s="144">
        <v>0</v>
      </c>
      <c r="L633" s="145">
        <v>0</v>
      </c>
      <c r="M633" s="142">
        <v>0</v>
      </c>
      <c r="N633" s="143">
        <v>0</v>
      </c>
      <c r="O633" s="143">
        <v>0</v>
      </c>
      <c r="P633" s="143">
        <v>0</v>
      </c>
      <c r="Q633" s="143">
        <v>0</v>
      </c>
      <c r="R633" s="145">
        <v>0</v>
      </c>
      <c r="S633" s="185" t="s">
        <v>65</v>
      </c>
      <c r="T633" s="31"/>
      <c r="U633" s="32"/>
    </row>
    <row r="634" spans="1:22" ht="20.149999999999999" customHeight="1" outlineLevel="1" thickBot="1" x14ac:dyDescent="0.25">
      <c r="A634" s="165" t="s">
        <v>18</v>
      </c>
      <c r="B634" s="151" t="s">
        <v>87</v>
      </c>
      <c r="C634" s="16"/>
      <c r="D634" s="17"/>
      <c r="E634" s="16"/>
      <c r="F634" s="174" t="s">
        <v>88</v>
      </c>
      <c r="G634" s="146">
        <v>0.85000000000000009</v>
      </c>
      <c r="H634" s="147">
        <v>0.85000000000000009</v>
      </c>
      <c r="I634" s="147">
        <v>0.85000000000000009</v>
      </c>
      <c r="J634" s="147">
        <v>0.85000000000000009</v>
      </c>
      <c r="K634" s="148">
        <v>0.85000000000000009</v>
      </c>
      <c r="L634" s="149">
        <v>0.85000000000000009</v>
      </c>
      <c r="M634" s="146">
        <v>0.85000000000000009</v>
      </c>
      <c r="N634" s="147">
        <v>0.85000000000000009</v>
      </c>
      <c r="O634" s="147">
        <v>0.85000000000000009</v>
      </c>
      <c r="P634" s="147">
        <v>0.85000000000000009</v>
      </c>
      <c r="Q634" s="147">
        <v>0.85000000000000009</v>
      </c>
      <c r="R634" s="149">
        <v>0.85000000000000009</v>
      </c>
      <c r="S634" s="186" t="s">
        <v>65</v>
      </c>
      <c r="T634" s="33"/>
      <c r="U634" s="34"/>
    </row>
    <row r="635" spans="1:22" ht="20.149999999999999" customHeight="1" outlineLevel="1" x14ac:dyDescent="0.2">
      <c r="A635" s="165" t="s">
        <v>19</v>
      </c>
      <c r="B635" s="151" t="s">
        <v>60</v>
      </c>
      <c r="C635" s="151" t="s">
        <v>61</v>
      </c>
      <c r="D635" s="35"/>
      <c r="E635" s="17"/>
      <c r="F635" s="175" t="s">
        <v>50</v>
      </c>
      <c r="G635" s="59">
        <f>G629*$T635*G634</f>
        <v>0</v>
      </c>
      <c r="H635" s="60">
        <f t="shared" ref="H635:R635" si="116">H629*$T635*H634</f>
        <v>0</v>
      </c>
      <c r="I635" s="60">
        <f t="shared" si="116"/>
        <v>0</v>
      </c>
      <c r="J635" s="60">
        <f t="shared" si="116"/>
        <v>0</v>
      </c>
      <c r="K635" s="61">
        <f t="shared" si="116"/>
        <v>0</v>
      </c>
      <c r="L635" s="85">
        <f t="shared" si="116"/>
        <v>0</v>
      </c>
      <c r="M635" s="59">
        <f t="shared" si="116"/>
        <v>0</v>
      </c>
      <c r="N635" s="60">
        <f t="shared" si="116"/>
        <v>0</v>
      </c>
      <c r="O635" s="60">
        <f t="shared" si="116"/>
        <v>0</v>
      </c>
      <c r="P635" s="60">
        <f t="shared" si="116"/>
        <v>0</v>
      </c>
      <c r="Q635" s="60">
        <f t="shared" si="116"/>
        <v>0</v>
      </c>
      <c r="R635" s="61">
        <f t="shared" si="116"/>
        <v>0</v>
      </c>
      <c r="S635" s="187" t="s">
        <v>45</v>
      </c>
      <c r="T635" s="36">
        <v>0</v>
      </c>
      <c r="U635" s="166" t="s">
        <v>97</v>
      </c>
      <c r="V635" s="37"/>
    </row>
    <row r="636" spans="1:22" ht="20.149999999999999" customHeight="1" outlineLevel="1" x14ac:dyDescent="0.2">
      <c r="A636" s="108" t="s">
        <v>20</v>
      </c>
      <c r="B636" s="152" t="s">
        <v>26</v>
      </c>
      <c r="C636" s="153" t="s">
        <v>61</v>
      </c>
      <c r="D636" s="154" t="s">
        <v>41</v>
      </c>
      <c r="E636" s="155" t="s">
        <v>39</v>
      </c>
      <c r="F636" s="176" t="s">
        <v>47</v>
      </c>
      <c r="G636" s="62">
        <f>G630*$T636</f>
        <v>0</v>
      </c>
      <c r="H636" s="63">
        <f t="shared" ref="H636:R636" si="117">H630*$T636</f>
        <v>0</v>
      </c>
      <c r="I636" s="63">
        <f t="shared" si="117"/>
        <v>0</v>
      </c>
      <c r="J636" s="63">
        <f t="shared" si="117"/>
        <v>0</v>
      </c>
      <c r="K636" s="64">
        <f t="shared" si="117"/>
        <v>0</v>
      </c>
      <c r="L636" s="86">
        <f t="shared" si="117"/>
        <v>0</v>
      </c>
      <c r="M636" s="80">
        <f t="shared" si="117"/>
        <v>0</v>
      </c>
      <c r="N636" s="63">
        <f t="shared" si="117"/>
        <v>0</v>
      </c>
      <c r="O636" s="63">
        <f t="shared" si="117"/>
        <v>0</v>
      </c>
      <c r="P636" s="63">
        <f t="shared" si="117"/>
        <v>0</v>
      </c>
      <c r="Q636" s="63">
        <f t="shared" si="117"/>
        <v>0</v>
      </c>
      <c r="R636" s="64">
        <f t="shared" si="117"/>
        <v>0</v>
      </c>
      <c r="S636" s="188" t="s">
        <v>51</v>
      </c>
      <c r="T636" s="38">
        <v>0</v>
      </c>
      <c r="U636" s="167" t="s">
        <v>95</v>
      </c>
    </row>
    <row r="637" spans="1:22" ht="20.149999999999999" customHeight="1" outlineLevel="1" x14ac:dyDescent="0.2">
      <c r="A637" s="156"/>
      <c r="B637" s="157"/>
      <c r="C637" s="158"/>
      <c r="D637" s="159" t="s">
        <v>42</v>
      </c>
      <c r="E637" s="160" t="s">
        <v>0</v>
      </c>
      <c r="F637" s="177" t="s">
        <v>48</v>
      </c>
      <c r="G637" s="65">
        <f t="shared" ref="G637:R639" si="118">G631*$T637</f>
        <v>0</v>
      </c>
      <c r="H637" s="66">
        <f t="shared" si="118"/>
        <v>0</v>
      </c>
      <c r="I637" s="66">
        <f t="shared" si="118"/>
        <v>0</v>
      </c>
      <c r="J637" s="66">
        <f t="shared" si="118"/>
        <v>0</v>
      </c>
      <c r="K637" s="67">
        <f t="shared" si="118"/>
        <v>0</v>
      </c>
      <c r="L637" s="87">
        <f t="shared" si="118"/>
        <v>0</v>
      </c>
      <c r="M637" s="81">
        <f t="shared" si="118"/>
        <v>0</v>
      </c>
      <c r="N637" s="66">
        <f t="shared" si="118"/>
        <v>0</v>
      </c>
      <c r="O637" s="66">
        <f t="shared" si="118"/>
        <v>0</v>
      </c>
      <c r="P637" s="66">
        <f t="shared" si="118"/>
        <v>0</v>
      </c>
      <c r="Q637" s="66">
        <f t="shared" si="118"/>
        <v>0</v>
      </c>
      <c r="R637" s="67">
        <f t="shared" si="118"/>
        <v>0</v>
      </c>
      <c r="S637" s="189" t="s">
        <v>52</v>
      </c>
      <c r="T637" s="39">
        <v>0</v>
      </c>
      <c r="U637" s="168" t="s">
        <v>95</v>
      </c>
    </row>
    <row r="638" spans="1:22" ht="20.149999999999999" customHeight="1" outlineLevel="1" x14ac:dyDescent="0.2">
      <c r="A638" s="156"/>
      <c r="B638" s="157"/>
      <c r="C638" s="158"/>
      <c r="D638" s="159" t="s">
        <v>43</v>
      </c>
      <c r="E638" s="160" t="s">
        <v>15</v>
      </c>
      <c r="F638" s="177" t="s">
        <v>49</v>
      </c>
      <c r="G638" s="65">
        <f t="shared" si="118"/>
        <v>0</v>
      </c>
      <c r="H638" s="66">
        <f t="shared" si="118"/>
        <v>0</v>
      </c>
      <c r="I638" s="66">
        <f t="shared" si="118"/>
        <v>0</v>
      </c>
      <c r="J638" s="66">
        <f t="shared" si="118"/>
        <v>0</v>
      </c>
      <c r="K638" s="67">
        <f t="shared" si="118"/>
        <v>0</v>
      </c>
      <c r="L638" s="87">
        <f t="shared" si="118"/>
        <v>0</v>
      </c>
      <c r="M638" s="81">
        <f t="shared" si="118"/>
        <v>0</v>
      </c>
      <c r="N638" s="66">
        <f t="shared" si="118"/>
        <v>0</v>
      </c>
      <c r="O638" s="66">
        <f t="shared" si="118"/>
        <v>0</v>
      </c>
      <c r="P638" s="66">
        <f t="shared" si="118"/>
        <v>0</v>
      </c>
      <c r="Q638" s="66">
        <f t="shared" si="118"/>
        <v>0</v>
      </c>
      <c r="R638" s="67">
        <f t="shared" si="118"/>
        <v>0</v>
      </c>
      <c r="S638" s="189" t="s">
        <v>53</v>
      </c>
      <c r="T638" s="39">
        <v>0</v>
      </c>
      <c r="U638" s="168" t="s">
        <v>95</v>
      </c>
    </row>
    <row r="639" spans="1:22" ht="20.149999999999999" customHeight="1" outlineLevel="1" thickBot="1" x14ac:dyDescent="0.25">
      <c r="A639" s="112"/>
      <c r="B639" s="161"/>
      <c r="C639" s="162"/>
      <c r="D639" s="163" t="s">
        <v>44</v>
      </c>
      <c r="E639" s="164" t="s">
        <v>1</v>
      </c>
      <c r="F639" s="178" t="s">
        <v>46</v>
      </c>
      <c r="G639" s="68">
        <f t="shared" si="118"/>
        <v>0</v>
      </c>
      <c r="H639" s="69">
        <f t="shared" si="118"/>
        <v>0</v>
      </c>
      <c r="I639" s="69">
        <f t="shared" si="118"/>
        <v>0</v>
      </c>
      <c r="J639" s="69">
        <f t="shared" si="118"/>
        <v>0</v>
      </c>
      <c r="K639" s="70">
        <f t="shared" si="118"/>
        <v>0</v>
      </c>
      <c r="L639" s="88">
        <f t="shared" si="118"/>
        <v>0</v>
      </c>
      <c r="M639" s="82">
        <f t="shared" si="118"/>
        <v>0</v>
      </c>
      <c r="N639" s="69">
        <f t="shared" si="118"/>
        <v>0</v>
      </c>
      <c r="O639" s="69">
        <f t="shared" si="118"/>
        <v>0</v>
      </c>
      <c r="P639" s="69">
        <f t="shared" si="118"/>
        <v>0</v>
      </c>
      <c r="Q639" s="69">
        <f t="shared" si="118"/>
        <v>0</v>
      </c>
      <c r="R639" s="70">
        <f t="shared" si="118"/>
        <v>0</v>
      </c>
      <c r="S639" s="190" t="s">
        <v>54</v>
      </c>
      <c r="T639" s="40">
        <v>0</v>
      </c>
      <c r="U639" s="169" t="s">
        <v>95</v>
      </c>
    </row>
    <row r="640" spans="1:22" ht="20.149999999999999" customHeight="1" outlineLevel="1" x14ac:dyDescent="0.2">
      <c r="A640" s="108" t="s">
        <v>21</v>
      </c>
      <c r="B640" s="152" t="s">
        <v>62</v>
      </c>
      <c r="C640" s="153" t="s">
        <v>61</v>
      </c>
      <c r="D640" s="172" t="s">
        <v>32</v>
      </c>
      <c r="E640" s="194" t="s">
        <v>40</v>
      </c>
      <c r="F640" s="179" t="s">
        <v>68</v>
      </c>
      <c r="G640" s="71">
        <f>ROUNDDOWN(G629*T640,2)</f>
        <v>0</v>
      </c>
      <c r="H640" s="72">
        <f>ROUNDDOWN(H629*T640,2)</f>
        <v>0</v>
      </c>
      <c r="I640" s="72">
        <f>ROUNDDOWN(I629*T640,2)</f>
        <v>0</v>
      </c>
      <c r="J640" s="72">
        <f>ROUNDDOWN(J629*T640,2)</f>
        <v>0</v>
      </c>
      <c r="K640" s="73">
        <f>ROUNDDOWN(K629*T640,2)</f>
        <v>0</v>
      </c>
      <c r="L640" s="89">
        <f>ROUNDDOWN(L629*T640,2)</f>
        <v>0</v>
      </c>
      <c r="M640" s="83">
        <f>ROUNDDOWN(M629*T640,2)</f>
        <v>0</v>
      </c>
      <c r="N640" s="72">
        <f>ROUNDDOWN(N629*T640,2)</f>
        <v>0</v>
      </c>
      <c r="O640" s="72">
        <f>ROUNDDOWN(O629*T640,2)</f>
        <v>0</v>
      </c>
      <c r="P640" s="72">
        <f>ROUNDDOWN(P629*T640,2)</f>
        <v>0</v>
      </c>
      <c r="Q640" s="72">
        <f>ROUNDDOWN(Q629*T640,2)</f>
        <v>0</v>
      </c>
      <c r="R640" s="73">
        <f>ROUNDDOWN(R629*T640,2)</f>
        <v>0</v>
      </c>
      <c r="S640" s="191" t="s">
        <v>55</v>
      </c>
      <c r="T640" s="41">
        <v>0</v>
      </c>
      <c r="U640" s="170" t="s">
        <v>86</v>
      </c>
    </row>
    <row r="641" spans="1:21" ht="20.149999999999999" customHeight="1" outlineLevel="1" thickBot="1" x14ac:dyDescent="0.25">
      <c r="A641" s="112"/>
      <c r="B641" s="161"/>
      <c r="C641" s="162"/>
      <c r="D641" s="173" t="s">
        <v>33</v>
      </c>
      <c r="E641" s="195" t="s">
        <v>57</v>
      </c>
      <c r="F641" s="180" t="s">
        <v>67</v>
      </c>
      <c r="G641" s="74">
        <f>ROUNDDOWN(SUM(G636:G639)*T641%,2)</f>
        <v>0</v>
      </c>
      <c r="H641" s="75">
        <f>ROUNDDOWN(SUM(H636:H639)*T641%,2)</f>
        <v>0</v>
      </c>
      <c r="I641" s="75">
        <f>ROUNDDOWN(SUM(I636:I639)*T641%,2)</f>
        <v>0</v>
      </c>
      <c r="J641" s="75">
        <f>ROUNDDOWN(SUM(J636:J639)*T641%,2)</f>
        <v>0</v>
      </c>
      <c r="K641" s="76">
        <f>ROUNDDOWN(SUM(K636:K639)*T641%,2)</f>
        <v>0</v>
      </c>
      <c r="L641" s="90">
        <f>ROUNDDOWN(SUM(L636:L639)*T641%,2)</f>
        <v>0</v>
      </c>
      <c r="M641" s="84">
        <f>ROUNDDOWN(SUM(M636:M639)*T641%,2)</f>
        <v>0</v>
      </c>
      <c r="N641" s="75">
        <f>ROUNDDOWN(SUM(N636:N639)*T641%,2)</f>
        <v>0</v>
      </c>
      <c r="O641" s="75">
        <f>ROUNDDOWN(SUM(O636:O639)*T641%,2)</f>
        <v>0</v>
      </c>
      <c r="P641" s="75">
        <f>ROUNDDOWN(SUM(P636:P639)*T641%,2)</f>
        <v>0</v>
      </c>
      <c r="Q641" s="75">
        <f>ROUNDDOWN(SUM(Q636:Q639)*T641%,2)</f>
        <v>0</v>
      </c>
      <c r="R641" s="76">
        <f>ROUNDDOWN(SUM(R636:R639)*T641%,2)</f>
        <v>0</v>
      </c>
      <c r="S641" s="192" t="s">
        <v>56</v>
      </c>
      <c r="T641" s="42">
        <v>0</v>
      </c>
      <c r="U641" s="171" t="s">
        <v>96</v>
      </c>
    </row>
    <row r="642" spans="1:21" ht="20.149999999999999" customHeight="1" x14ac:dyDescent="0.2">
      <c r="A642" s="108" t="s">
        <v>22</v>
      </c>
      <c r="B642" s="109" t="s">
        <v>25</v>
      </c>
      <c r="C642" s="109" t="s">
        <v>61</v>
      </c>
      <c r="D642" s="21"/>
      <c r="E642" s="196" t="s">
        <v>71</v>
      </c>
      <c r="F642" s="181" t="s">
        <v>89</v>
      </c>
      <c r="G642" s="77">
        <f>ROUNDDOWN(G635+SUM(G636:G639)-SUM(G640:G641),0)</f>
        <v>0</v>
      </c>
      <c r="H642" s="78">
        <f t="shared" ref="H642:R642" si="119">ROUNDDOWN(H635+SUM(H636:H639)-SUM(H640:H641),0)</f>
        <v>0</v>
      </c>
      <c r="I642" s="78">
        <f t="shared" si="119"/>
        <v>0</v>
      </c>
      <c r="J642" s="78">
        <f t="shared" si="119"/>
        <v>0</v>
      </c>
      <c r="K642" s="79">
        <f t="shared" si="119"/>
        <v>0</v>
      </c>
      <c r="L642" s="91">
        <f t="shared" si="119"/>
        <v>0</v>
      </c>
      <c r="M642" s="77">
        <f t="shared" si="119"/>
        <v>0</v>
      </c>
      <c r="N642" s="78">
        <f t="shared" si="119"/>
        <v>0</v>
      </c>
      <c r="O642" s="78">
        <f t="shared" si="119"/>
        <v>0</v>
      </c>
      <c r="P642" s="78">
        <f t="shared" si="119"/>
        <v>0</v>
      </c>
      <c r="Q642" s="78">
        <f t="shared" si="119"/>
        <v>0</v>
      </c>
      <c r="R642" s="91">
        <f t="shared" si="119"/>
        <v>0</v>
      </c>
      <c r="S642" s="193" t="s">
        <v>66</v>
      </c>
      <c r="T642" s="43"/>
      <c r="U642" s="44"/>
    </row>
    <row r="643" spans="1:21" ht="20.149999999999999" customHeight="1" x14ac:dyDescent="0.2">
      <c r="A643" s="112"/>
      <c r="B643" s="113"/>
      <c r="C643" s="113"/>
      <c r="D643" s="28"/>
      <c r="E643" s="197" t="s">
        <v>99</v>
      </c>
      <c r="F643" s="29"/>
      <c r="G643" s="45"/>
      <c r="H643" s="46"/>
      <c r="I643" s="46"/>
      <c r="J643" s="46"/>
      <c r="K643" s="198" t="s">
        <v>153</v>
      </c>
      <c r="L643" s="92">
        <f>SUM(G642:L642)</f>
        <v>0</v>
      </c>
      <c r="M643" s="45"/>
      <c r="N643" s="46"/>
      <c r="O643" s="46"/>
      <c r="P643" s="46"/>
      <c r="Q643" s="198" t="s">
        <v>154</v>
      </c>
      <c r="R643" s="92">
        <f>SUM(M642:R642)</f>
        <v>0</v>
      </c>
      <c r="S643" s="30"/>
      <c r="T643" s="31"/>
      <c r="U643" s="32"/>
    </row>
    <row r="644" spans="1:21" ht="20.149999999999999" customHeight="1" x14ac:dyDescent="0.2">
      <c r="A644" s="165" t="s">
        <v>27</v>
      </c>
      <c r="B644" s="151" t="s">
        <v>63</v>
      </c>
      <c r="C644" s="151" t="s">
        <v>61</v>
      </c>
      <c r="D644" s="16"/>
      <c r="E644" s="16"/>
      <c r="F644" s="199" t="s">
        <v>100</v>
      </c>
      <c r="G644" s="47"/>
      <c r="H644" s="48"/>
      <c r="I644" s="48"/>
      <c r="J644" s="48"/>
      <c r="K644" s="48"/>
      <c r="L644" s="48"/>
      <c r="M644" s="48"/>
      <c r="N644" s="48"/>
      <c r="O644" s="48"/>
      <c r="P644" s="48"/>
      <c r="Q644" s="48"/>
      <c r="R644" s="93">
        <f>SUM(L643,R643)</f>
        <v>0</v>
      </c>
      <c r="S644" s="49"/>
      <c r="T644" s="19"/>
      <c r="U644" s="20"/>
    </row>
    <row r="645" spans="1:21" ht="10" customHeight="1" x14ac:dyDescent="0.2">
      <c r="A645" s="14"/>
      <c r="B645" s="14"/>
      <c r="C645" s="14"/>
      <c r="D645" s="14"/>
      <c r="E645" s="14"/>
      <c r="F645" s="14"/>
      <c r="G645" s="9"/>
      <c r="L645" s="9"/>
    </row>
    <row r="646" spans="1:21" ht="20.149999999999999" customHeight="1" x14ac:dyDescent="0.2">
      <c r="A646" s="11"/>
      <c r="D646" s="7"/>
      <c r="E646" s="7"/>
    </row>
    <row r="647" spans="1:21" ht="20.149999999999999" customHeight="1" x14ac:dyDescent="0.2">
      <c r="S647" s="53"/>
      <c r="T647" s="54"/>
      <c r="U647" s="54"/>
    </row>
  </sheetData>
  <sheetProtection algorithmName="SHA-512" hashValue="UMruhWm17Y0V8POG09CUnmBU32Osiw9UPs+9TFogRczFGTQg/EsvdRV6OoUrQhY3PbO8Pl1as9vSX5FbcYQ4vg==" saltValue="VKs6sgyjelSYl2WYTJu0Aw==" spinCount="100000" sheet="1" objects="1" scenarios="1" selectLockedCells="1"/>
  <mergeCells count="483">
    <mergeCell ref="A3:B4"/>
    <mergeCell ref="C3:E4"/>
    <mergeCell ref="F3:F4"/>
    <mergeCell ref="A27:A30"/>
    <mergeCell ref="B27:B30"/>
    <mergeCell ref="C27:C30"/>
    <mergeCell ref="A31:A32"/>
    <mergeCell ref="B31:B32"/>
    <mergeCell ref="C31:C32"/>
    <mergeCell ref="A18:E19"/>
    <mergeCell ref="F18:F19"/>
    <mergeCell ref="G18:R18"/>
    <mergeCell ref="S39:U40"/>
    <mergeCell ref="A42:A45"/>
    <mergeCell ref="B42:B45"/>
    <mergeCell ref="C42:C45"/>
    <mergeCell ref="S18:U19"/>
    <mergeCell ref="A21:A24"/>
    <mergeCell ref="B21:B24"/>
    <mergeCell ref="C21:C24"/>
    <mergeCell ref="A48:A51"/>
    <mergeCell ref="B48:B51"/>
    <mergeCell ref="C48:C51"/>
    <mergeCell ref="A33:A34"/>
    <mergeCell ref="B33:B34"/>
    <mergeCell ref="C33:C34"/>
    <mergeCell ref="A39:E40"/>
    <mergeCell ref="F39:F40"/>
    <mergeCell ref="G39:R39"/>
    <mergeCell ref="S60:U61"/>
    <mergeCell ref="A63:A66"/>
    <mergeCell ref="B63:B66"/>
    <mergeCell ref="C63:C66"/>
    <mergeCell ref="A52:A53"/>
    <mergeCell ref="B52:B53"/>
    <mergeCell ref="C52:C53"/>
    <mergeCell ref="A54:A55"/>
    <mergeCell ref="B54:B55"/>
    <mergeCell ref="C54:C55"/>
    <mergeCell ref="A69:A72"/>
    <mergeCell ref="B69:B72"/>
    <mergeCell ref="C69:C72"/>
    <mergeCell ref="A73:A74"/>
    <mergeCell ref="B73:B74"/>
    <mergeCell ref="C73:C74"/>
    <mergeCell ref="A60:E61"/>
    <mergeCell ref="F60:F61"/>
    <mergeCell ref="G60:R60"/>
    <mergeCell ref="S81:U82"/>
    <mergeCell ref="A84:A87"/>
    <mergeCell ref="B84:B87"/>
    <mergeCell ref="C84:C87"/>
    <mergeCell ref="A90:A93"/>
    <mergeCell ref="B90:B93"/>
    <mergeCell ref="C90:C93"/>
    <mergeCell ref="A75:A76"/>
    <mergeCell ref="B75:B76"/>
    <mergeCell ref="C75:C76"/>
    <mergeCell ref="A81:E82"/>
    <mergeCell ref="F81:F82"/>
    <mergeCell ref="G81:R81"/>
    <mergeCell ref="S102:U103"/>
    <mergeCell ref="A105:A108"/>
    <mergeCell ref="B105:B108"/>
    <mergeCell ref="C105:C108"/>
    <mergeCell ref="A94:A95"/>
    <mergeCell ref="B94:B95"/>
    <mergeCell ref="C94:C95"/>
    <mergeCell ref="A96:A97"/>
    <mergeCell ref="B96:B97"/>
    <mergeCell ref="C96:C97"/>
    <mergeCell ref="A111:A114"/>
    <mergeCell ref="B111:B114"/>
    <mergeCell ref="C111:C114"/>
    <mergeCell ref="A115:A116"/>
    <mergeCell ref="B115:B116"/>
    <mergeCell ref="C115:C116"/>
    <mergeCell ref="A102:E103"/>
    <mergeCell ref="F102:F103"/>
    <mergeCell ref="G102:R102"/>
    <mergeCell ref="S123:U124"/>
    <mergeCell ref="A126:A129"/>
    <mergeCell ref="B126:B129"/>
    <mergeCell ref="C126:C129"/>
    <mergeCell ref="A132:A135"/>
    <mergeCell ref="B132:B135"/>
    <mergeCell ref="C132:C135"/>
    <mergeCell ref="A117:A118"/>
    <mergeCell ref="B117:B118"/>
    <mergeCell ref="C117:C118"/>
    <mergeCell ref="A123:E124"/>
    <mergeCell ref="F123:F124"/>
    <mergeCell ref="G123:R123"/>
    <mergeCell ref="S144:U145"/>
    <mergeCell ref="A147:A150"/>
    <mergeCell ref="B147:B150"/>
    <mergeCell ref="C147:C150"/>
    <mergeCell ref="A136:A137"/>
    <mergeCell ref="B136:B137"/>
    <mergeCell ref="C136:C137"/>
    <mergeCell ref="A138:A139"/>
    <mergeCell ref="B138:B139"/>
    <mergeCell ref="C138:C139"/>
    <mergeCell ref="A153:A156"/>
    <mergeCell ref="B153:B156"/>
    <mergeCell ref="C153:C156"/>
    <mergeCell ref="A157:A158"/>
    <mergeCell ref="B157:B158"/>
    <mergeCell ref="C157:C158"/>
    <mergeCell ref="A144:E145"/>
    <mergeCell ref="F144:F145"/>
    <mergeCell ref="G144:R144"/>
    <mergeCell ref="S165:U166"/>
    <mergeCell ref="A168:A171"/>
    <mergeCell ref="B168:B171"/>
    <mergeCell ref="C168:C171"/>
    <mergeCell ref="A174:A177"/>
    <mergeCell ref="B174:B177"/>
    <mergeCell ref="C174:C177"/>
    <mergeCell ref="A159:A160"/>
    <mergeCell ref="B159:B160"/>
    <mergeCell ref="C159:C160"/>
    <mergeCell ref="A165:E166"/>
    <mergeCell ref="F165:F166"/>
    <mergeCell ref="G165:R165"/>
    <mergeCell ref="S186:U187"/>
    <mergeCell ref="A189:A192"/>
    <mergeCell ref="B189:B192"/>
    <mergeCell ref="C189:C192"/>
    <mergeCell ref="A178:A179"/>
    <mergeCell ref="B178:B179"/>
    <mergeCell ref="C178:C179"/>
    <mergeCell ref="A180:A181"/>
    <mergeCell ref="B180:B181"/>
    <mergeCell ref="C180:C181"/>
    <mergeCell ref="A195:A198"/>
    <mergeCell ref="B195:B198"/>
    <mergeCell ref="C195:C198"/>
    <mergeCell ref="A199:A200"/>
    <mergeCell ref="B199:B200"/>
    <mergeCell ref="C199:C200"/>
    <mergeCell ref="A186:E187"/>
    <mergeCell ref="F186:F187"/>
    <mergeCell ref="G186:R186"/>
    <mergeCell ref="S207:U208"/>
    <mergeCell ref="A210:A213"/>
    <mergeCell ref="B210:B213"/>
    <mergeCell ref="C210:C213"/>
    <mergeCell ref="A216:A219"/>
    <mergeCell ref="B216:B219"/>
    <mergeCell ref="C216:C219"/>
    <mergeCell ref="A201:A202"/>
    <mergeCell ref="B201:B202"/>
    <mergeCell ref="C201:C202"/>
    <mergeCell ref="A207:E208"/>
    <mergeCell ref="F207:F208"/>
    <mergeCell ref="G207:R207"/>
    <mergeCell ref="S228:U229"/>
    <mergeCell ref="A231:A234"/>
    <mergeCell ref="B231:B234"/>
    <mergeCell ref="C231:C234"/>
    <mergeCell ref="A220:A221"/>
    <mergeCell ref="B220:B221"/>
    <mergeCell ref="C220:C221"/>
    <mergeCell ref="A222:A223"/>
    <mergeCell ref="B222:B223"/>
    <mergeCell ref="C222:C223"/>
    <mergeCell ref="A237:A240"/>
    <mergeCell ref="B237:B240"/>
    <mergeCell ref="C237:C240"/>
    <mergeCell ref="A241:A242"/>
    <mergeCell ref="B241:B242"/>
    <mergeCell ref="C241:C242"/>
    <mergeCell ref="A228:E229"/>
    <mergeCell ref="F228:F229"/>
    <mergeCell ref="G228:R228"/>
    <mergeCell ref="S249:U250"/>
    <mergeCell ref="A252:A255"/>
    <mergeCell ref="B252:B255"/>
    <mergeCell ref="C252:C255"/>
    <mergeCell ref="A258:A261"/>
    <mergeCell ref="B258:B261"/>
    <mergeCell ref="C258:C261"/>
    <mergeCell ref="A243:A244"/>
    <mergeCell ref="B243:B244"/>
    <mergeCell ref="C243:C244"/>
    <mergeCell ref="A249:E250"/>
    <mergeCell ref="F249:F250"/>
    <mergeCell ref="G249:R249"/>
    <mergeCell ref="S270:U271"/>
    <mergeCell ref="A273:A276"/>
    <mergeCell ref="B273:B276"/>
    <mergeCell ref="C273:C276"/>
    <mergeCell ref="A262:A263"/>
    <mergeCell ref="B262:B263"/>
    <mergeCell ref="C262:C263"/>
    <mergeCell ref="A264:A265"/>
    <mergeCell ref="B264:B265"/>
    <mergeCell ref="C264:C265"/>
    <mergeCell ref="A279:A282"/>
    <mergeCell ref="B279:B282"/>
    <mergeCell ref="C279:C282"/>
    <mergeCell ref="A283:A284"/>
    <mergeCell ref="B283:B284"/>
    <mergeCell ref="C283:C284"/>
    <mergeCell ref="A270:E271"/>
    <mergeCell ref="F270:F271"/>
    <mergeCell ref="G270:R270"/>
    <mergeCell ref="S291:U292"/>
    <mergeCell ref="A294:A297"/>
    <mergeCell ref="B294:B297"/>
    <mergeCell ref="C294:C297"/>
    <mergeCell ref="A300:A303"/>
    <mergeCell ref="B300:B303"/>
    <mergeCell ref="C300:C303"/>
    <mergeCell ref="A285:A286"/>
    <mergeCell ref="B285:B286"/>
    <mergeCell ref="C285:C286"/>
    <mergeCell ref="A291:E292"/>
    <mergeCell ref="F291:F292"/>
    <mergeCell ref="G291:R291"/>
    <mergeCell ref="S312:U313"/>
    <mergeCell ref="A315:A318"/>
    <mergeCell ref="B315:B318"/>
    <mergeCell ref="C315:C318"/>
    <mergeCell ref="A304:A305"/>
    <mergeCell ref="B304:B305"/>
    <mergeCell ref="C304:C305"/>
    <mergeCell ref="A306:A307"/>
    <mergeCell ref="B306:B307"/>
    <mergeCell ref="C306:C307"/>
    <mergeCell ref="A321:A324"/>
    <mergeCell ref="B321:B324"/>
    <mergeCell ref="C321:C324"/>
    <mergeCell ref="A325:A326"/>
    <mergeCell ref="B325:B326"/>
    <mergeCell ref="C325:C326"/>
    <mergeCell ref="A312:E313"/>
    <mergeCell ref="F312:F313"/>
    <mergeCell ref="G312:R312"/>
    <mergeCell ref="S333:U334"/>
    <mergeCell ref="A336:A339"/>
    <mergeCell ref="B336:B339"/>
    <mergeCell ref="C336:C339"/>
    <mergeCell ref="A342:A345"/>
    <mergeCell ref="B342:B345"/>
    <mergeCell ref="C342:C345"/>
    <mergeCell ref="A327:A328"/>
    <mergeCell ref="B327:B328"/>
    <mergeCell ref="C327:C328"/>
    <mergeCell ref="A333:E334"/>
    <mergeCell ref="F333:F334"/>
    <mergeCell ref="G333:R333"/>
    <mergeCell ref="S354:U355"/>
    <mergeCell ref="A357:A360"/>
    <mergeCell ref="B357:B360"/>
    <mergeCell ref="C357:C360"/>
    <mergeCell ref="A346:A347"/>
    <mergeCell ref="B346:B347"/>
    <mergeCell ref="C346:C347"/>
    <mergeCell ref="A348:A349"/>
    <mergeCell ref="B348:B349"/>
    <mergeCell ref="C348:C349"/>
    <mergeCell ref="A363:A366"/>
    <mergeCell ref="B363:B366"/>
    <mergeCell ref="C363:C366"/>
    <mergeCell ref="A367:A368"/>
    <mergeCell ref="B367:B368"/>
    <mergeCell ref="C367:C368"/>
    <mergeCell ref="A354:E355"/>
    <mergeCell ref="F354:F355"/>
    <mergeCell ref="G354:R354"/>
    <mergeCell ref="S375:U376"/>
    <mergeCell ref="A378:A381"/>
    <mergeCell ref="B378:B381"/>
    <mergeCell ref="C378:C381"/>
    <mergeCell ref="A384:A387"/>
    <mergeCell ref="B384:B387"/>
    <mergeCell ref="C384:C387"/>
    <mergeCell ref="A369:A370"/>
    <mergeCell ref="B369:B370"/>
    <mergeCell ref="C369:C370"/>
    <mergeCell ref="A375:E376"/>
    <mergeCell ref="F375:F376"/>
    <mergeCell ref="G375:R375"/>
    <mergeCell ref="S396:U397"/>
    <mergeCell ref="A399:A402"/>
    <mergeCell ref="B399:B402"/>
    <mergeCell ref="C399:C402"/>
    <mergeCell ref="A388:A389"/>
    <mergeCell ref="B388:B389"/>
    <mergeCell ref="C388:C389"/>
    <mergeCell ref="A390:A391"/>
    <mergeCell ref="B390:B391"/>
    <mergeCell ref="C390:C391"/>
    <mergeCell ref="A405:A408"/>
    <mergeCell ref="B405:B408"/>
    <mergeCell ref="C405:C408"/>
    <mergeCell ref="A409:A410"/>
    <mergeCell ref="B409:B410"/>
    <mergeCell ref="C409:C410"/>
    <mergeCell ref="A396:E397"/>
    <mergeCell ref="F396:F397"/>
    <mergeCell ref="G396:R396"/>
    <mergeCell ref="S417:U418"/>
    <mergeCell ref="A420:A423"/>
    <mergeCell ref="B420:B423"/>
    <mergeCell ref="C420:C423"/>
    <mergeCell ref="A426:A429"/>
    <mergeCell ref="B426:B429"/>
    <mergeCell ref="C426:C429"/>
    <mergeCell ref="A411:A412"/>
    <mergeCell ref="B411:B412"/>
    <mergeCell ref="C411:C412"/>
    <mergeCell ref="A417:E418"/>
    <mergeCell ref="F417:F418"/>
    <mergeCell ref="G417:R417"/>
    <mergeCell ref="S438:U439"/>
    <mergeCell ref="A441:A444"/>
    <mergeCell ref="B441:B444"/>
    <mergeCell ref="C441:C444"/>
    <mergeCell ref="A430:A431"/>
    <mergeCell ref="B430:B431"/>
    <mergeCell ref="C430:C431"/>
    <mergeCell ref="A432:A433"/>
    <mergeCell ref="B432:B433"/>
    <mergeCell ref="C432:C433"/>
    <mergeCell ref="A447:A450"/>
    <mergeCell ref="B447:B450"/>
    <mergeCell ref="C447:C450"/>
    <mergeCell ref="A451:A452"/>
    <mergeCell ref="B451:B452"/>
    <mergeCell ref="C451:C452"/>
    <mergeCell ref="A438:E439"/>
    <mergeCell ref="F438:F439"/>
    <mergeCell ref="G438:R438"/>
    <mergeCell ref="S459:U460"/>
    <mergeCell ref="A462:A465"/>
    <mergeCell ref="B462:B465"/>
    <mergeCell ref="C462:C465"/>
    <mergeCell ref="A468:A471"/>
    <mergeCell ref="B468:B471"/>
    <mergeCell ref="C468:C471"/>
    <mergeCell ref="A453:A454"/>
    <mergeCell ref="B453:B454"/>
    <mergeCell ref="C453:C454"/>
    <mergeCell ref="A459:E460"/>
    <mergeCell ref="F459:F460"/>
    <mergeCell ref="G459:R459"/>
    <mergeCell ref="S480:U481"/>
    <mergeCell ref="A483:A486"/>
    <mergeCell ref="B483:B486"/>
    <mergeCell ref="C483:C486"/>
    <mergeCell ref="A472:A473"/>
    <mergeCell ref="B472:B473"/>
    <mergeCell ref="C472:C473"/>
    <mergeCell ref="A474:A475"/>
    <mergeCell ref="B474:B475"/>
    <mergeCell ref="C474:C475"/>
    <mergeCell ref="A489:A492"/>
    <mergeCell ref="B489:B492"/>
    <mergeCell ref="C489:C492"/>
    <mergeCell ref="A493:A494"/>
    <mergeCell ref="B493:B494"/>
    <mergeCell ref="C493:C494"/>
    <mergeCell ref="A480:E481"/>
    <mergeCell ref="F480:F481"/>
    <mergeCell ref="G480:R480"/>
    <mergeCell ref="S501:U502"/>
    <mergeCell ref="A504:A507"/>
    <mergeCell ref="B504:B507"/>
    <mergeCell ref="C504:C507"/>
    <mergeCell ref="A510:A513"/>
    <mergeCell ref="B510:B513"/>
    <mergeCell ref="C510:C513"/>
    <mergeCell ref="A495:A496"/>
    <mergeCell ref="B495:B496"/>
    <mergeCell ref="C495:C496"/>
    <mergeCell ref="A501:E502"/>
    <mergeCell ref="F501:F502"/>
    <mergeCell ref="G501:R501"/>
    <mergeCell ref="S522:U523"/>
    <mergeCell ref="A525:A528"/>
    <mergeCell ref="B525:B528"/>
    <mergeCell ref="C525:C528"/>
    <mergeCell ref="A514:A515"/>
    <mergeCell ref="B514:B515"/>
    <mergeCell ref="C514:C515"/>
    <mergeCell ref="A516:A517"/>
    <mergeCell ref="B516:B517"/>
    <mergeCell ref="C516:C517"/>
    <mergeCell ref="A531:A534"/>
    <mergeCell ref="B531:B534"/>
    <mergeCell ref="C531:C534"/>
    <mergeCell ref="A535:A536"/>
    <mergeCell ref="B535:B536"/>
    <mergeCell ref="C535:C536"/>
    <mergeCell ref="A522:E523"/>
    <mergeCell ref="F522:F523"/>
    <mergeCell ref="G522:R522"/>
    <mergeCell ref="S543:U544"/>
    <mergeCell ref="A546:A549"/>
    <mergeCell ref="B546:B549"/>
    <mergeCell ref="C546:C549"/>
    <mergeCell ref="A552:A555"/>
    <mergeCell ref="B552:B555"/>
    <mergeCell ref="C552:C555"/>
    <mergeCell ref="A537:A538"/>
    <mergeCell ref="B537:B538"/>
    <mergeCell ref="C537:C538"/>
    <mergeCell ref="A543:E544"/>
    <mergeCell ref="F543:F544"/>
    <mergeCell ref="G543:R543"/>
    <mergeCell ref="S564:U565"/>
    <mergeCell ref="A567:A570"/>
    <mergeCell ref="B567:B570"/>
    <mergeCell ref="C567:C570"/>
    <mergeCell ref="A556:A557"/>
    <mergeCell ref="B556:B557"/>
    <mergeCell ref="C556:C557"/>
    <mergeCell ref="A558:A559"/>
    <mergeCell ref="B558:B559"/>
    <mergeCell ref="C558:C559"/>
    <mergeCell ref="A573:A576"/>
    <mergeCell ref="B573:B576"/>
    <mergeCell ref="C573:C576"/>
    <mergeCell ref="A577:A578"/>
    <mergeCell ref="B577:B578"/>
    <mergeCell ref="C577:C578"/>
    <mergeCell ref="A564:E565"/>
    <mergeCell ref="F564:F565"/>
    <mergeCell ref="G564:R564"/>
    <mergeCell ref="S585:U586"/>
    <mergeCell ref="A588:A591"/>
    <mergeCell ref="B588:B591"/>
    <mergeCell ref="C588:C591"/>
    <mergeCell ref="A594:A597"/>
    <mergeCell ref="B594:B597"/>
    <mergeCell ref="C594:C597"/>
    <mergeCell ref="A579:A580"/>
    <mergeCell ref="B579:B580"/>
    <mergeCell ref="C579:C580"/>
    <mergeCell ref="A585:E586"/>
    <mergeCell ref="F585:F586"/>
    <mergeCell ref="G585:R585"/>
    <mergeCell ref="A606:E607"/>
    <mergeCell ref="F606:F607"/>
    <mergeCell ref="G606:R606"/>
    <mergeCell ref="S606:U607"/>
    <mergeCell ref="A609:A612"/>
    <mergeCell ref="B609:B612"/>
    <mergeCell ref="C609:C612"/>
    <mergeCell ref="A598:A599"/>
    <mergeCell ref="B598:B599"/>
    <mergeCell ref="C598:C599"/>
    <mergeCell ref="A600:A601"/>
    <mergeCell ref="B600:B601"/>
    <mergeCell ref="C600:C601"/>
    <mergeCell ref="A621:A622"/>
    <mergeCell ref="B621:B622"/>
    <mergeCell ref="C621:C622"/>
    <mergeCell ref="A627:E628"/>
    <mergeCell ref="F627:F628"/>
    <mergeCell ref="G627:R627"/>
    <mergeCell ref="A615:A618"/>
    <mergeCell ref="B615:B618"/>
    <mergeCell ref="C615:C618"/>
    <mergeCell ref="A619:A620"/>
    <mergeCell ref="B619:B620"/>
    <mergeCell ref="C619:C620"/>
    <mergeCell ref="A640:A641"/>
    <mergeCell ref="B640:B641"/>
    <mergeCell ref="C640:C641"/>
    <mergeCell ref="A642:A643"/>
    <mergeCell ref="B642:B643"/>
    <mergeCell ref="C642:C643"/>
    <mergeCell ref="S627:U628"/>
    <mergeCell ref="A630:A633"/>
    <mergeCell ref="B630:B633"/>
    <mergeCell ref="C630:C633"/>
    <mergeCell ref="A636:A639"/>
    <mergeCell ref="B636:B639"/>
    <mergeCell ref="C636:C639"/>
  </mergeCells>
  <phoneticPr fontId="4"/>
  <dataValidations disablePrompts="1" count="1">
    <dataValidation type="decimal" operator="greaterThanOrEqual" allowBlank="1" showInputMessage="1" showErrorMessage="1" sqref="T136:T137 T367:T368 T388:T389 T409:T410 T430:T431 T451:T452 T472:T473 T493:T494 T514:T515 T535:T536 T31:T32 T52:T53 T73:T74 T94:T95 T115:T116 T157:T158 T178:T179 T199:T200 T220:T221 T241:T242 T262:T263 T283:T284 T304:T305 T325:T326 T346:T347 T556:T557 T577:T578 T598:T599 T619:T620 T640:T641" xr:uid="{00000000-0002-0000-0000-000000000000}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15" manualBreakCount="15">
    <brk id="36" max="20" man="1"/>
    <brk id="78" max="20" man="1"/>
    <brk id="120" max="20" man="1"/>
    <brk id="162" max="20" man="1"/>
    <brk id="204" max="20" man="1"/>
    <brk id="246" max="20" man="1"/>
    <brk id="288" max="20" man="1"/>
    <brk id="330" max="20" man="1"/>
    <brk id="372" max="20" man="1"/>
    <brk id="414" max="20" man="1"/>
    <brk id="456" max="20" man="1"/>
    <brk id="498" max="20" man="1"/>
    <brk id="540" max="20" man="1"/>
    <brk id="582" max="20" man="1"/>
    <brk id="624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村田　政人</cp:lastModifiedBy>
  <cp:lastPrinted>2025-03-11T01:54:26Z</cp:lastPrinted>
  <dcterms:created xsi:type="dcterms:W3CDTF">2021-04-28T04:04:43Z</dcterms:created>
  <dcterms:modified xsi:type="dcterms:W3CDTF">2025-05-20T03:16:14Z</dcterms:modified>
</cp:coreProperties>
</file>