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<sst xmlns="http://schemas.openxmlformats.org/spreadsheetml/2006/main" count="142" uniqueCount="123">
  <si>
    <t>男</t>
  </si>
  <si>
    <t>女</t>
  </si>
  <si>
    <t>資料 宮城県企画部統計課</t>
  </si>
  <si>
    <t>（宮城野区）</t>
  </si>
  <si>
    <t>石巻市</t>
  </si>
  <si>
    <t>古川市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</si>
  <si>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</si>
  <si>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</si>
  <si>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</si>
  <si>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</si>
  <si>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</si>
  <si>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</si>
  <si>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</si>
  <si>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</si>
  <si>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</si>
  <si>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</si>
  <si>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</si>
  <si>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</si>
  <si>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</si>
  <si>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</si>
  <si>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</si>
  <si>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</si>
  <si>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</si>
  <si>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</si>
  <si>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</si>
  <si>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</si>
  <si>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</si>
  <si>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</si>
  <si>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</si>
  <si>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松山町</t>
  </si>
  <si>
    <t>三本木町</t>
  </si>
  <si>
    <t>鹿島台町</t>
  </si>
  <si>
    <t>岩出山町</t>
  </si>
  <si>
    <t>鳴子町</t>
  </si>
  <si>
    <t>米山町</t>
  </si>
  <si>
    <t>石越町</t>
  </si>
  <si>
    <t>南方町</t>
  </si>
  <si>
    <t>河北町</t>
  </si>
  <si>
    <t>矢本町</t>
  </si>
  <si>
    <t>雄勝町</t>
  </si>
  <si>
    <t>河南町</t>
  </si>
  <si>
    <t>桃生町</t>
  </si>
  <si>
    <t>鳴瀬町</t>
  </si>
  <si>
    <t>北上町</t>
  </si>
  <si>
    <t>女川町</t>
  </si>
  <si>
    <t>牡鹿町</t>
  </si>
  <si>
    <t>志津川町</t>
  </si>
  <si>
    <t>津山町</t>
  </si>
  <si>
    <t>本吉町</t>
  </si>
  <si>
    <t>仙台都市圏</t>
  </si>
  <si>
    <t>唐桑町</t>
  </si>
  <si>
    <t>歌津町</t>
  </si>
  <si>
    <t>仙南圏</t>
  </si>
  <si>
    <t>大崎圏</t>
  </si>
  <si>
    <t>栗原圏</t>
  </si>
  <si>
    <t>登米圏</t>
  </si>
  <si>
    <t>石巻圏</t>
  </si>
  <si>
    <t>仙台市</t>
  </si>
  <si>
    <t>涌谷町</t>
  </si>
  <si>
    <t>田尻町</t>
  </si>
  <si>
    <t>小牛田町</t>
  </si>
  <si>
    <t>南郷町</t>
  </si>
  <si>
    <t>築館町</t>
  </si>
  <si>
    <t>若柳町</t>
  </si>
  <si>
    <t>栗駒町</t>
  </si>
  <si>
    <t>高清水町</t>
  </si>
  <si>
    <t>一迫町</t>
  </si>
  <si>
    <t>瀬峰町</t>
  </si>
  <si>
    <t>鶯沢町</t>
  </si>
  <si>
    <t>金成町</t>
  </si>
  <si>
    <t>志波姫町</t>
  </si>
  <si>
    <t>花山村</t>
  </si>
  <si>
    <t>迫町</t>
  </si>
  <si>
    <t>登米町</t>
  </si>
  <si>
    <t>東和町</t>
  </si>
  <si>
    <t>中田町</t>
  </si>
  <si>
    <t>豊里町</t>
  </si>
  <si>
    <t>人               口</t>
  </si>
  <si>
    <t>（各年9月末）</t>
  </si>
  <si>
    <t>県合計</t>
  </si>
  <si>
    <t>市部計</t>
  </si>
  <si>
    <t>郡部計</t>
  </si>
  <si>
    <t>刈田郡</t>
  </si>
  <si>
    <t>柴田郡</t>
  </si>
  <si>
    <t>伊具郡</t>
  </si>
  <si>
    <t>亘理郡</t>
  </si>
  <si>
    <t>宮城郡</t>
  </si>
  <si>
    <t>黒川郡</t>
  </si>
  <si>
    <t>加美郡</t>
  </si>
  <si>
    <t>志田郡</t>
  </si>
  <si>
    <t>玉造郡</t>
  </si>
  <si>
    <t>本吉郡</t>
  </si>
  <si>
    <t>牡鹿郡</t>
  </si>
  <si>
    <t>桃生郡</t>
  </si>
  <si>
    <t>登米郡</t>
  </si>
  <si>
    <t>栗原郡</t>
  </si>
  <si>
    <t>遠田郡</t>
  </si>
  <si>
    <t>平成14年</t>
  </si>
  <si>
    <t>広域市町村圏</t>
  </si>
  <si>
    <t>気仙沼・本吉圏</t>
  </si>
  <si>
    <t>市 町 村 名</t>
  </si>
  <si>
    <r>
      <t>面    積
㎞</t>
    </r>
    <r>
      <rPr>
        <vertAlign val="superscript"/>
        <sz val="8"/>
        <rFont val="ＭＳ Ｐ明朝"/>
        <family val="1"/>
      </rPr>
      <t>2</t>
    </r>
  </si>
  <si>
    <t>世  帯  数</t>
  </si>
  <si>
    <t>総     数</t>
  </si>
  <si>
    <t>（青  葉  区）</t>
  </si>
  <si>
    <t>（若  林  区）</t>
  </si>
  <si>
    <t>（太  白  区）</t>
  </si>
  <si>
    <t>（泉        区）</t>
  </si>
  <si>
    <t>塩竃市</t>
  </si>
  <si>
    <t>24.宮城県内市区町村別世帯数及び人口</t>
  </si>
  <si>
    <t>本表は，住民基本台帳に基づく世帯数及び人口である。</t>
  </si>
  <si>
    <t>なお，境界未定の市町村の面積は，総務省において推定した面積である。</t>
  </si>
  <si>
    <t>仙台都市圏:仙台市・塩竈市･名取市･多賀城市･岩沼市・亘理郡・宮城郡・黒川郡（5市8町1村）の範囲をいう。</t>
  </si>
  <si>
    <t>仙南圏 ：白石市・角田市・刈田郡・柴田郡・伊具郡・（2市7町）の範囲をいう。</t>
  </si>
  <si>
    <t>栗原圏：栗原郡（９町１村）の範囲をいう。</t>
  </si>
  <si>
    <t>登米圏：登米郡（８町）の範囲をいう。</t>
  </si>
  <si>
    <t>石巻圏：石巻市・桃生郡・牡鹿郡（１市９町）の範囲をいう。</t>
  </si>
  <si>
    <t>気仙沼・本吉圏：気仙沼市・本吉郡（１市５町）の範囲をいう。</t>
  </si>
  <si>
    <t>面積は，国土地理院調査による平成14年10月1日現在のものである。</t>
  </si>
  <si>
    <t>平成15年4月1日から中新田町，小野田町，宮崎町が合併して加美町となりました。したがって，平成14年は旧3町の合計である。</t>
  </si>
  <si>
    <t>大崎圏 ：古川市・加美郡・志田郡・玉造郡・遠田郡（1市11町）の範囲をいう。</t>
  </si>
  <si>
    <t>加美町</t>
  </si>
  <si>
    <t>平成15年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</si>
</sst>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.00_ ;[Red]\-#,##0.00\ "/>
    <numFmt numFmtId="178" formatCode="#,##0_ ;[Red]\-#,##0\ "/>
    <numFmt numFmtId="179" formatCode="#,##0.00_);\(#,##0.00\)"/>
    <numFmt numFmtId="180" formatCode="0_ "/>
    <numFmt numFmtId="181" formatCode="0.0_ "/>
    <numFmt numFmtId="182" formatCode="0.00_ "/>
  </numFmts>
  <fonts count="17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0"/>
      <name val="ＭＳ Ｐ明朝"/>
      <family val="1"/>
    </font>
    <font>
      <vertAlign val="superscript"/>
      <sz val="8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38" fontId="3" fillId="0" borderId="0" xfId="17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2" fillId="0" borderId="0" xfId="0" applyFont="1" applyAlignment="1">
      <alignment/>
    </xf>
    <xf numFmtId="177" fontId="7" fillId="0" borderId="0" xfId="17" applyNumberFormat="1" applyFont="1" applyAlignment="1">
      <alignment/>
    </xf>
    <xf numFmtId="178" fontId="7" fillId="0" borderId="0" xfId="17" applyNumberFormat="1" applyFont="1" applyAlignment="1">
      <alignment/>
    </xf>
    <xf numFmtId="178" fontId="7" fillId="0" borderId="0" xfId="0" applyNumberFormat="1" applyFont="1" applyAlignment="1">
      <alignment/>
    </xf>
    <xf numFmtId="177" fontId="6" fillId="0" borderId="0" xfId="17" applyNumberFormat="1" applyFont="1" applyAlignment="1">
      <alignment/>
    </xf>
    <xf numFmtId="178" fontId="6" fillId="0" borderId="0" xfId="0" applyNumberFormat="1" applyFont="1" applyAlignment="1">
      <alignment/>
    </xf>
    <xf numFmtId="178" fontId="6" fillId="0" borderId="0" xfId="17" applyNumberFormat="1" applyFont="1" applyAlignment="1">
      <alignment/>
    </xf>
    <xf numFmtId="179" fontId="6" fillId="0" borderId="0" xfId="17" applyNumberFormat="1" applyFont="1" applyAlignment="1">
      <alignment/>
    </xf>
    <xf numFmtId="177" fontId="7" fillId="0" borderId="0" xfId="0" applyNumberFormat="1" applyFont="1" applyAlignment="1">
      <alignment/>
    </xf>
    <xf numFmtId="177" fontId="6" fillId="0" borderId="2" xfId="0" applyNumberFormat="1" applyFont="1" applyBorder="1" applyAlignment="1">
      <alignment/>
    </xf>
    <xf numFmtId="178" fontId="6" fillId="0" borderId="2" xfId="0" applyNumberFormat="1" applyFont="1" applyBorder="1" applyAlignment="1">
      <alignment/>
    </xf>
    <xf numFmtId="177" fontId="6" fillId="0" borderId="2" xfId="17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4" xfId="0" applyFont="1" applyBorder="1" applyAlignment="1">
      <alignment horizontal="distributed"/>
    </xf>
    <xf numFmtId="0" fontId="9" fillId="0" borderId="2" xfId="0" applyFont="1" applyBorder="1" applyAlignment="1">
      <alignment horizontal="distributed"/>
    </xf>
    <xf numFmtId="0" fontId="9" fillId="0" borderId="5" xfId="0" applyFont="1" applyBorder="1" applyAlignment="1">
      <alignment horizontal="distributed"/>
    </xf>
    <xf numFmtId="0" fontId="9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distributed"/>
    </xf>
    <xf numFmtId="0" fontId="12" fillId="0" borderId="4" xfId="0" applyFont="1" applyBorder="1" applyAlignment="1">
      <alignment horizontal="distributed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0" fontId="8" fillId="0" borderId="2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177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7" fontId="6" fillId="0" borderId="0" xfId="17" applyNumberFormat="1" applyFont="1" applyBorder="1" applyAlignment="1">
      <alignment/>
    </xf>
    <xf numFmtId="182" fontId="6" fillId="0" borderId="10" xfId="0" applyNumberFormat="1" applyFont="1" applyBorder="1" applyAlignment="1">
      <alignment horizontal="right"/>
    </xf>
    <xf numFmtId="41" fontId="6" fillId="0" borderId="0" xfId="17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1" xfId="0" applyFont="1" applyBorder="1" applyAlignment="1">
      <alignment horizontal="distributed"/>
    </xf>
    <xf numFmtId="0" fontId="14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4" fillId="0" borderId="0" xfId="0" applyFont="1" applyAlignment="1">
      <alignment horizontal="distributed"/>
    </xf>
    <xf numFmtId="0" fontId="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showGridLines="0" tabSelected="1" workbookViewId="0" topLeftCell="A1">
      <selection activeCell="A2" sqref="A2"/>
    </sheetView>
  </sheetViews>
  <sheetFormatPr defaultColWidth="8.796875" defaultRowHeight="14.25"/>
  <cols>
    <col min="1" max="2" width="1.59765625" style="21" customWidth="1"/>
    <col min="3" max="3" width="10.59765625" style="21" customWidth="1"/>
    <col min="4" max="4" width="0.8984375" style="21" customWidth="1"/>
    <col min="5" max="13" width="9.59765625" style="4" customWidth="1"/>
    <col min="14" max="15" width="1.59765625" style="21" customWidth="1"/>
    <col min="16" max="16" width="10.59765625" style="21" customWidth="1"/>
    <col min="17" max="17" width="0.8984375" style="21" customWidth="1"/>
    <col min="18" max="26" width="9.59765625" style="4" customWidth="1"/>
    <col min="27" max="16384" width="8.8984375" style="4" customWidth="1"/>
  </cols>
  <sheetData>
    <row r="1" spans="1:17" s="2" customFormat="1" ht="15.75" customHeight="1">
      <c r="A1" s="44" t="s">
        <v>109</v>
      </c>
      <c r="B1" s="21"/>
      <c r="C1" s="21"/>
      <c r="D1" s="21"/>
      <c r="N1" s="21"/>
      <c r="O1" s="21"/>
      <c r="P1" s="21"/>
      <c r="Q1" s="21"/>
    </row>
    <row r="2" ht="15.75" customHeight="1"/>
    <row r="3" spans="3:4" ht="15.75" customHeight="1">
      <c r="C3" s="45" t="s">
        <v>110</v>
      </c>
      <c r="D3" s="45"/>
    </row>
    <row r="4" spans="3:4" ht="15.75" customHeight="1">
      <c r="C4" s="45" t="s">
        <v>118</v>
      </c>
      <c r="D4" s="45"/>
    </row>
    <row r="5" spans="3:4" ht="15.75" customHeight="1">
      <c r="C5" s="45" t="s">
        <v>111</v>
      </c>
      <c r="D5" s="45"/>
    </row>
    <row r="6" spans="3:17" s="2" customFormat="1" ht="15.75" customHeight="1">
      <c r="C6" s="46" t="s">
        <v>119</v>
      </c>
      <c r="D6" s="46"/>
      <c r="E6" s="6"/>
      <c r="F6" s="6"/>
      <c r="G6" s="6"/>
      <c r="H6" s="6"/>
      <c r="I6" s="6"/>
      <c r="J6" s="6"/>
      <c r="K6" s="6"/>
      <c r="L6" s="6"/>
      <c r="M6" s="6"/>
      <c r="N6" s="21"/>
      <c r="O6" s="21"/>
      <c r="P6" s="21"/>
      <c r="Q6" s="21"/>
    </row>
    <row r="7" spans="3:17" s="1" customFormat="1" ht="15.75" customHeight="1">
      <c r="C7" s="47" t="s">
        <v>112</v>
      </c>
      <c r="D7" s="47"/>
      <c r="F7" s="5"/>
      <c r="G7" s="5"/>
      <c r="N7" s="23"/>
      <c r="O7" s="23"/>
      <c r="P7" s="23"/>
      <c r="Q7" s="23"/>
    </row>
    <row r="8" spans="3:17" s="1" customFormat="1" ht="15.75" customHeight="1">
      <c r="C8" s="47" t="s">
        <v>113</v>
      </c>
      <c r="D8" s="47"/>
      <c r="F8" s="5"/>
      <c r="G8" s="5"/>
      <c r="N8" s="23"/>
      <c r="O8" s="23"/>
      <c r="P8" s="23"/>
      <c r="Q8" s="23"/>
    </row>
    <row r="9" spans="3:17" s="1" customFormat="1" ht="15.75" customHeight="1">
      <c r="C9" s="47" t="s">
        <v>120</v>
      </c>
      <c r="D9" s="47"/>
      <c r="F9" s="5"/>
      <c r="G9" s="5"/>
      <c r="N9" s="23"/>
      <c r="O9" s="23"/>
      <c r="P9" s="23"/>
      <c r="Q9" s="23"/>
    </row>
    <row r="10" spans="3:17" s="1" customFormat="1" ht="15.75" customHeight="1">
      <c r="C10" s="47" t="s">
        <v>114</v>
      </c>
      <c r="D10" s="47"/>
      <c r="F10" s="5"/>
      <c r="G10" s="5"/>
      <c r="N10" s="23"/>
      <c r="O10" s="23"/>
      <c r="P10" s="23"/>
      <c r="Q10" s="23"/>
    </row>
    <row r="11" spans="3:17" s="1" customFormat="1" ht="15.75" customHeight="1">
      <c r="C11" s="47" t="s">
        <v>115</v>
      </c>
      <c r="D11" s="47"/>
      <c r="F11" s="5"/>
      <c r="G11" s="5"/>
      <c r="N11" s="23"/>
      <c r="O11" s="23"/>
      <c r="P11" s="23"/>
      <c r="Q11" s="23"/>
    </row>
    <row r="12" spans="3:17" s="1" customFormat="1" ht="15.75" customHeight="1">
      <c r="C12" s="47" t="s">
        <v>116</v>
      </c>
      <c r="D12" s="47"/>
      <c r="F12" s="5"/>
      <c r="G12" s="5"/>
      <c r="N12" s="23"/>
      <c r="O12" s="23"/>
      <c r="P12" s="23"/>
      <c r="Q12" s="23"/>
    </row>
    <row r="13" spans="3:17" s="1" customFormat="1" ht="15.75" customHeight="1">
      <c r="C13" s="47" t="s">
        <v>117</v>
      </c>
      <c r="D13" s="47"/>
      <c r="F13" s="5"/>
      <c r="G13" s="5"/>
      <c r="N13" s="23"/>
      <c r="O13" s="23"/>
      <c r="P13" s="23"/>
      <c r="Q13" s="23"/>
    </row>
    <row r="14" spans="1:26" ht="12" customHeight="1" thickBot="1">
      <c r="A14" s="24"/>
      <c r="B14" s="24"/>
      <c r="C14" s="24"/>
      <c r="D14" s="24"/>
      <c r="E14" s="3"/>
      <c r="F14" s="3"/>
      <c r="G14" s="3"/>
      <c r="H14" s="3"/>
      <c r="I14" s="3"/>
      <c r="J14" s="3"/>
      <c r="K14" s="3"/>
      <c r="M14" s="7"/>
      <c r="Z14" s="35" t="s">
        <v>78</v>
      </c>
    </row>
    <row r="15" spans="1:26" s="21" customFormat="1" ht="15.75" customHeight="1">
      <c r="A15" s="53" t="s">
        <v>100</v>
      </c>
      <c r="B15" s="54"/>
      <c r="C15" s="54"/>
      <c r="D15" s="55"/>
      <c r="E15" s="65" t="s">
        <v>101</v>
      </c>
      <c r="F15" s="34"/>
      <c r="G15" s="64" t="s">
        <v>97</v>
      </c>
      <c r="H15" s="64"/>
      <c r="I15" s="34"/>
      <c r="J15" s="33"/>
      <c r="K15" s="64" t="s">
        <v>122</v>
      </c>
      <c r="L15" s="64"/>
      <c r="M15" s="34"/>
      <c r="N15" s="53" t="s">
        <v>100</v>
      </c>
      <c r="O15" s="54"/>
      <c r="P15" s="54"/>
      <c r="Q15" s="55"/>
      <c r="R15" s="65" t="s">
        <v>101</v>
      </c>
      <c r="S15" s="34"/>
      <c r="T15" s="64" t="s">
        <v>97</v>
      </c>
      <c r="U15" s="64"/>
      <c r="V15" s="34"/>
      <c r="W15" s="33"/>
      <c r="X15" s="64" t="s">
        <v>122</v>
      </c>
      <c r="Y15" s="64"/>
      <c r="Z15" s="34"/>
    </row>
    <row r="16" spans="1:26" s="21" customFormat="1" ht="15.75" customHeight="1">
      <c r="A16" s="56"/>
      <c r="B16" s="56"/>
      <c r="C16" s="56"/>
      <c r="D16" s="57"/>
      <c r="E16" s="66"/>
      <c r="F16" s="60" t="s">
        <v>102</v>
      </c>
      <c r="G16" s="62" t="s">
        <v>77</v>
      </c>
      <c r="H16" s="63"/>
      <c r="I16" s="63"/>
      <c r="J16" s="60" t="s">
        <v>102</v>
      </c>
      <c r="K16" s="62" t="s">
        <v>77</v>
      </c>
      <c r="L16" s="63"/>
      <c r="M16" s="63"/>
      <c r="N16" s="56"/>
      <c r="O16" s="56"/>
      <c r="P16" s="56"/>
      <c r="Q16" s="57"/>
      <c r="R16" s="66"/>
      <c r="S16" s="60" t="s">
        <v>102</v>
      </c>
      <c r="T16" s="62" t="s">
        <v>77</v>
      </c>
      <c r="U16" s="63"/>
      <c r="V16" s="63"/>
      <c r="W16" s="60" t="s">
        <v>102</v>
      </c>
      <c r="X16" s="62" t="s">
        <v>77</v>
      </c>
      <c r="Y16" s="63"/>
      <c r="Z16" s="63"/>
    </row>
    <row r="17" spans="1:26" s="21" customFormat="1" ht="15.75" customHeight="1">
      <c r="A17" s="58"/>
      <c r="B17" s="58"/>
      <c r="C17" s="58"/>
      <c r="D17" s="59"/>
      <c r="E17" s="67"/>
      <c r="F17" s="61"/>
      <c r="G17" s="30" t="s">
        <v>103</v>
      </c>
      <c r="H17" s="30" t="s">
        <v>0</v>
      </c>
      <c r="I17" s="22" t="s">
        <v>1</v>
      </c>
      <c r="J17" s="61"/>
      <c r="K17" s="30" t="s">
        <v>103</v>
      </c>
      <c r="L17" s="30" t="s">
        <v>0</v>
      </c>
      <c r="M17" s="22" t="s">
        <v>1</v>
      </c>
      <c r="N17" s="58"/>
      <c r="O17" s="58"/>
      <c r="P17" s="58"/>
      <c r="Q17" s="59"/>
      <c r="R17" s="67"/>
      <c r="S17" s="61"/>
      <c r="T17" s="30" t="s">
        <v>103</v>
      </c>
      <c r="U17" s="30" t="s">
        <v>0</v>
      </c>
      <c r="V17" s="22" t="s">
        <v>1</v>
      </c>
      <c r="W17" s="61"/>
      <c r="X17" s="30" t="s">
        <v>103</v>
      </c>
      <c r="Y17" s="30" t="s">
        <v>0</v>
      </c>
      <c r="Z17" s="22" t="s">
        <v>1</v>
      </c>
    </row>
    <row r="18" spans="1:26" s="8" customFormat="1" ht="21" customHeight="1">
      <c r="A18" s="48" t="s">
        <v>79</v>
      </c>
      <c r="B18" s="48"/>
      <c r="C18" s="48"/>
      <c r="D18" s="31"/>
      <c r="E18" s="9">
        <f>E19+E35</f>
        <v>7285.27</v>
      </c>
      <c r="F18" s="10">
        <v>850495</v>
      </c>
      <c r="G18" s="10">
        <v>2359509</v>
      </c>
      <c r="H18" s="10">
        <v>1155548</v>
      </c>
      <c r="I18" s="10">
        <v>1203961</v>
      </c>
      <c r="J18" s="10">
        <f>J19+J35</f>
        <v>858228</v>
      </c>
      <c r="K18" s="10">
        <f>K19+K35</f>
        <v>2359851</v>
      </c>
      <c r="L18" s="10">
        <f>L19+L35</f>
        <v>1154403</v>
      </c>
      <c r="M18" s="10">
        <f>M19+M35</f>
        <v>1205448</v>
      </c>
      <c r="N18" s="25"/>
      <c r="O18" s="48" t="s">
        <v>96</v>
      </c>
      <c r="P18" s="49"/>
      <c r="Q18" s="31"/>
      <c r="R18" s="9">
        <f>SUM(R19:R22)</f>
        <v>222.73</v>
      </c>
      <c r="S18" s="10">
        <v>17249</v>
      </c>
      <c r="T18" s="11">
        <v>60241</v>
      </c>
      <c r="U18" s="10">
        <v>29322</v>
      </c>
      <c r="V18" s="10">
        <v>30919</v>
      </c>
      <c r="W18" s="10">
        <f>SUM(W19:W22)</f>
        <v>17396</v>
      </c>
      <c r="X18" s="10">
        <f>SUM(X19:X22)</f>
        <v>59862</v>
      </c>
      <c r="Y18" s="10">
        <f>SUM(Y19:Y22)</f>
        <v>29131</v>
      </c>
      <c r="Z18" s="10">
        <f>SUM(Z19:Z22)</f>
        <v>30731</v>
      </c>
    </row>
    <row r="19" spans="1:26" s="8" customFormat="1" ht="13.5" customHeight="1">
      <c r="A19" s="25"/>
      <c r="B19" s="50" t="s">
        <v>80</v>
      </c>
      <c r="C19" s="50"/>
      <c r="D19" s="32"/>
      <c r="E19" s="9">
        <f>SUM(E26:E34)+E20</f>
        <v>1871.4</v>
      </c>
      <c r="F19" s="10">
        <v>613112</v>
      </c>
      <c r="G19" s="10">
        <v>1556887</v>
      </c>
      <c r="H19" s="10">
        <v>762858</v>
      </c>
      <c r="I19" s="10">
        <v>794029</v>
      </c>
      <c r="J19" s="10">
        <f>SUM(J26:J34)+J20</f>
        <v>618877</v>
      </c>
      <c r="K19" s="10">
        <f>SUM(K26:K34)+K20</f>
        <v>1559634</v>
      </c>
      <c r="L19" s="10">
        <f>SUM(L26:L34)+L20</f>
        <v>762897</v>
      </c>
      <c r="M19" s="10">
        <f>SUM(M26:M34)+M20</f>
        <v>796737</v>
      </c>
      <c r="N19" s="26"/>
      <c r="O19" s="26"/>
      <c r="P19" s="26" t="s">
        <v>58</v>
      </c>
      <c r="Q19" s="27"/>
      <c r="R19" s="12">
        <v>82.08</v>
      </c>
      <c r="S19" s="13">
        <v>5731</v>
      </c>
      <c r="T19" s="13">
        <v>19437</v>
      </c>
      <c r="U19" s="13">
        <v>9470</v>
      </c>
      <c r="V19" s="13">
        <v>9967</v>
      </c>
      <c r="W19" s="13">
        <v>5757</v>
      </c>
      <c r="X19" s="13">
        <f>SUM(Y19:Z19)</f>
        <v>19254</v>
      </c>
      <c r="Y19" s="13">
        <v>9358</v>
      </c>
      <c r="Z19" s="13">
        <v>9896</v>
      </c>
    </row>
    <row r="20" spans="1:26" ht="13.5" customHeight="1">
      <c r="A20" s="26"/>
      <c r="B20" s="26"/>
      <c r="C20" s="26" t="s">
        <v>57</v>
      </c>
      <c r="D20" s="27"/>
      <c r="E20" s="12">
        <f>SUM(E21:E25)</f>
        <v>783.5400000000001</v>
      </c>
      <c r="F20" s="14">
        <v>421299</v>
      </c>
      <c r="G20" s="13">
        <v>995314</v>
      </c>
      <c r="H20" s="14">
        <v>487655</v>
      </c>
      <c r="I20" s="14">
        <v>507659</v>
      </c>
      <c r="J20" s="14">
        <f>SUM(J21:J25)</f>
        <v>425173</v>
      </c>
      <c r="K20" s="14">
        <f>SUM(K21:K25)</f>
        <v>998608</v>
      </c>
      <c r="L20" s="14">
        <f>SUM(L21:L25)</f>
        <v>488183</v>
      </c>
      <c r="M20" s="14">
        <f>SUM(M21:M25)</f>
        <v>510425</v>
      </c>
      <c r="N20" s="26"/>
      <c r="O20" s="26"/>
      <c r="P20" s="26" t="s">
        <v>59</v>
      </c>
      <c r="Q20" s="27"/>
      <c r="R20" s="12">
        <v>65.58</v>
      </c>
      <c r="S20" s="13">
        <v>3475</v>
      </c>
      <c r="T20" s="13">
        <v>13443</v>
      </c>
      <c r="U20" s="13">
        <v>6569</v>
      </c>
      <c r="V20" s="13">
        <v>6874</v>
      </c>
      <c r="W20" s="13">
        <v>3502</v>
      </c>
      <c r="X20" s="13">
        <f>SUM(Y20:Z20)</f>
        <v>13339</v>
      </c>
      <c r="Y20" s="13">
        <v>6539</v>
      </c>
      <c r="Z20" s="13">
        <v>6800</v>
      </c>
    </row>
    <row r="21" spans="1:26" ht="13.5" customHeight="1">
      <c r="A21" s="26"/>
      <c r="B21" s="26"/>
      <c r="C21" s="26" t="s">
        <v>104</v>
      </c>
      <c r="D21" s="27"/>
      <c r="E21" s="15">
        <v>302.28</v>
      </c>
      <c r="F21" s="13">
        <v>125228</v>
      </c>
      <c r="G21" s="13">
        <v>266957</v>
      </c>
      <c r="H21" s="13">
        <v>129090</v>
      </c>
      <c r="I21" s="13">
        <v>137867</v>
      </c>
      <c r="J21" s="13">
        <v>125866</v>
      </c>
      <c r="K21" s="13">
        <f>SUM(L21:M21)</f>
        <v>267674</v>
      </c>
      <c r="L21" s="13">
        <v>129097</v>
      </c>
      <c r="M21" s="13">
        <v>138577</v>
      </c>
      <c r="N21" s="26"/>
      <c r="O21" s="26"/>
      <c r="P21" s="26" t="s">
        <v>60</v>
      </c>
      <c r="Q21" s="27"/>
      <c r="R21" s="12">
        <v>35.55</v>
      </c>
      <c r="S21" s="13">
        <v>6153</v>
      </c>
      <c r="T21" s="13">
        <v>20273</v>
      </c>
      <c r="U21" s="13">
        <v>9889</v>
      </c>
      <c r="V21" s="13">
        <v>10384</v>
      </c>
      <c r="W21" s="13">
        <v>6219</v>
      </c>
      <c r="X21" s="13">
        <f>SUM(Y21:Z21)</f>
        <v>20181</v>
      </c>
      <c r="Y21" s="13">
        <v>9844</v>
      </c>
      <c r="Z21" s="13">
        <v>10337</v>
      </c>
    </row>
    <row r="22" spans="1:26" ht="13.5" customHeight="1">
      <c r="A22" s="26"/>
      <c r="B22" s="26"/>
      <c r="C22" s="26" t="s">
        <v>3</v>
      </c>
      <c r="D22" s="27"/>
      <c r="E22" s="12">
        <v>58.09</v>
      </c>
      <c r="F22" s="13">
        <v>75567</v>
      </c>
      <c r="G22" s="13">
        <v>174876</v>
      </c>
      <c r="H22" s="13">
        <v>86000</v>
      </c>
      <c r="I22" s="13">
        <v>88876</v>
      </c>
      <c r="J22" s="13">
        <v>76356</v>
      </c>
      <c r="K22" s="13">
        <f aca="true" t="shared" si="0" ref="K22:K34">SUM(L22:M22)</f>
        <v>175239</v>
      </c>
      <c r="L22" s="13">
        <v>86048</v>
      </c>
      <c r="M22" s="13">
        <v>89191</v>
      </c>
      <c r="N22" s="26"/>
      <c r="O22" s="26"/>
      <c r="P22" s="26" t="s">
        <v>61</v>
      </c>
      <c r="Q22" s="27"/>
      <c r="R22" s="12">
        <v>39.52</v>
      </c>
      <c r="S22" s="13">
        <v>1890</v>
      </c>
      <c r="T22" s="13">
        <v>7088</v>
      </c>
      <c r="U22" s="13">
        <v>3394</v>
      </c>
      <c r="V22" s="13">
        <v>3694</v>
      </c>
      <c r="W22" s="13">
        <v>1918</v>
      </c>
      <c r="X22" s="13">
        <f>SUM(Y22:Z22)</f>
        <v>7088</v>
      </c>
      <c r="Y22" s="13">
        <v>3390</v>
      </c>
      <c r="Z22" s="13">
        <v>3698</v>
      </c>
    </row>
    <row r="23" spans="1:26" ht="13.5" customHeight="1">
      <c r="A23" s="26"/>
      <c r="B23" s="26"/>
      <c r="C23" s="26" t="s">
        <v>105</v>
      </c>
      <c r="D23" s="27"/>
      <c r="E23" s="12">
        <v>48.38</v>
      </c>
      <c r="F23" s="13">
        <v>54038</v>
      </c>
      <c r="G23" s="13">
        <v>127555</v>
      </c>
      <c r="H23" s="13">
        <v>62768</v>
      </c>
      <c r="I23" s="13">
        <v>64787</v>
      </c>
      <c r="J23" s="13">
        <v>54582</v>
      </c>
      <c r="K23" s="13">
        <f t="shared" si="0"/>
        <v>128003</v>
      </c>
      <c r="L23" s="13">
        <v>62831</v>
      </c>
      <c r="M23" s="13">
        <v>65172</v>
      </c>
      <c r="N23" s="25"/>
      <c r="O23" s="50" t="s">
        <v>95</v>
      </c>
      <c r="P23" s="51"/>
      <c r="Q23" s="32"/>
      <c r="R23" s="9">
        <f>SUM(R24:R33)</f>
        <v>806.38</v>
      </c>
      <c r="S23" s="10">
        <v>24482</v>
      </c>
      <c r="T23" s="11">
        <v>85051</v>
      </c>
      <c r="U23" s="10">
        <v>41147</v>
      </c>
      <c r="V23" s="10">
        <v>43904</v>
      </c>
      <c r="W23" s="10">
        <f>SUM(W24:W33)</f>
        <v>24542</v>
      </c>
      <c r="X23" s="10">
        <f>SUM(X24:X33)</f>
        <v>84241</v>
      </c>
      <c r="Y23" s="10">
        <f>SUM(Y24:Y33)</f>
        <v>40725</v>
      </c>
      <c r="Z23" s="10">
        <f>SUM(Z24:Z33)</f>
        <v>43516</v>
      </c>
    </row>
    <row r="24" spans="1:26" ht="13.5" customHeight="1">
      <c r="A24" s="26"/>
      <c r="B24" s="26"/>
      <c r="C24" s="26" t="s">
        <v>106</v>
      </c>
      <c r="D24" s="27"/>
      <c r="E24" s="12">
        <v>228.21</v>
      </c>
      <c r="F24" s="13">
        <v>89849</v>
      </c>
      <c r="G24" s="13">
        <v>220513</v>
      </c>
      <c r="H24" s="13">
        <v>109105</v>
      </c>
      <c r="I24" s="13">
        <v>111408</v>
      </c>
      <c r="J24" s="13">
        <v>90551</v>
      </c>
      <c r="K24" s="13">
        <f t="shared" si="0"/>
        <v>220866</v>
      </c>
      <c r="L24" s="13">
        <v>109045</v>
      </c>
      <c r="M24" s="13">
        <v>111821</v>
      </c>
      <c r="N24" s="26"/>
      <c r="O24" s="26"/>
      <c r="P24" s="26" t="s">
        <v>62</v>
      </c>
      <c r="Q24" s="27"/>
      <c r="R24" s="12">
        <v>63.69</v>
      </c>
      <c r="S24" s="13">
        <v>5061</v>
      </c>
      <c r="T24" s="13">
        <v>15777</v>
      </c>
      <c r="U24" s="13">
        <v>7695</v>
      </c>
      <c r="V24" s="13">
        <v>8082</v>
      </c>
      <c r="W24" s="13">
        <v>5090</v>
      </c>
      <c r="X24" s="13">
        <f aca="true" t="shared" si="1" ref="X24:X33">SUM(Y24:Z24)</f>
        <v>15590</v>
      </c>
      <c r="Y24" s="13">
        <v>7590</v>
      </c>
      <c r="Z24" s="13">
        <v>8000</v>
      </c>
    </row>
    <row r="25" spans="1:26" ht="13.5" customHeight="1">
      <c r="A25" s="26"/>
      <c r="B25" s="26"/>
      <c r="C25" s="26" t="s">
        <v>107</v>
      </c>
      <c r="D25" s="27"/>
      <c r="E25" s="12">
        <v>146.58</v>
      </c>
      <c r="F25" s="13">
        <v>76617</v>
      </c>
      <c r="G25" s="13">
        <v>205413</v>
      </c>
      <c r="H25" s="13">
        <v>100692</v>
      </c>
      <c r="I25" s="13">
        <v>104721</v>
      </c>
      <c r="J25" s="13">
        <v>77818</v>
      </c>
      <c r="K25" s="13">
        <f t="shared" si="0"/>
        <v>206826</v>
      </c>
      <c r="L25" s="13">
        <v>101162</v>
      </c>
      <c r="M25" s="13">
        <v>105664</v>
      </c>
      <c r="N25" s="26"/>
      <c r="O25" s="26"/>
      <c r="P25" s="26" t="s">
        <v>63</v>
      </c>
      <c r="Q25" s="27"/>
      <c r="R25" s="12">
        <v>52.56</v>
      </c>
      <c r="S25" s="13">
        <v>4198</v>
      </c>
      <c r="T25" s="13">
        <v>14683</v>
      </c>
      <c r="U25" s="13">
        <v>7040</v>
      </c>
      <c r="V25" s="13">
        <v>7643</v>
      </c>
      <c r="W25" s="13">
        <v>4211</v>
      </c>
      <c r="X25" s="13">
        <f t="shared" si="1"/>
        <v>14573</v>
      </c>
      <c r="Y25" s="13">
        <v>6997</v>
      </c>
      <c r="Z25" s="13">
        <v>7576</v>
      </c>
    </row>
    <row r="26" spans="1:26" ht="13.5" customHeight="1">
      <c r="A26" s="26"/>
      <c r="B26" s="26"/>
      <c r="C26" s="26" t="s">
        <v>4</v>
      </c>
      <c r="D26" s="27"/>
      <c r="E26" s="12">
        <v>137.04</v>
      </c>
      <c r="F26" s="13">
        <v>42714</v>
      </c>
      <c r="G26" s="13">
        <v>119160</v>
      </c>
      <c r="H26" s="13">
        <v>57705</v>
      </c>
      <c r="I26" s="13">
        <v>61455</v>
      </c>
      <c r="J26" s="13">
        <v>42928</v>
      </c>
      <c r="K26" s="13">
        <f t="shared" si="0"/>
        <v>118558</v>
      </c>
      <c r="L26" s="13">
        <v>57415</v>
      </c>
      <c r="M26" s="13">
        <v>61143</v>
      </c>
      <c r="N26" s="26"/>
      <c r="O26" s="26"/>
      <c r="P26" s="26" t="s">
        <v>64</v>
      </c>
      <c r="Q26" s="27"/>
      <c r="R26" s="12">
        <v>244.36</v>
      </c>
      <c r="S26" s="13">
        <v>3948</v>
      </c>
      <c r="T26" s="13">
        <v>14153</v>
      </c>
      <c r="U26" s="13">
        <v>6850</v>
      </c>
      <c r="V26" s="13">
        <v>7303</v>
      </c>
      <c r="W26" s="13">
        <v>3959</v>
      </c>
      <c r="X26" s="13">
        <f t="shared" si="1"/>
        <v>13968</v>
      </c>
      <c r="Y26" s="13">
        <v>6762</v>
      </c>
      <c r="Z26" s="13">
        <v>7206</v>
      </c>
    </row>
    <row r="27" spans="1:26" ht="13.5" customHeight="1">
      <c r="A27" s="26"/>
      <c r="B27" s="26"/>
      <c r="C27" s="26" t="s">
        <v>108</v>
      </c>
      <c r="D27" s="27"/>
      <c r="E27" s="12">
        <v>17.85</v>
      </c>
      <c r="F27" s="13">
        <v>21425</v>
      </c>
      <c r="G27" s="13">
        <v>61406</v>
      </c>
      <c r="H27" s="13">
        <v>29587</v>
      </c>
      <c r="I27" s="13">
        <v>31819</v>
      </c>
      <c r="J27" s="13">
        <v>21469</v>
      </c>
      <c r="K27" s="13">
        <f t="shared" si="0"/>
        <v>60937</v>
      </c>
      <c r="L27" s="13">
        <v>29347</v>
      </c>
      <c r="M27" s="13">
        <v>31590</v>
      </c>
      <c r="N27" s="26"/>
      <c r="O27" s="26"/>
      <c r="P27" s="26" t="s">
        <v>65</v>
      </c>
      <c r="Q27" s="27"/>
      <c r="R27" s="12">
        <v>23.45</v>
      </c>
      <c r="S27" s="13">
        <v>1241</v>
      </c>
      <c r="T27" s="13">
        <v>4528</v>
      </c>
      <c r="U27" s="13">
        <v>2221</v>
      </c>
      <c r="V27" s="13">
        <v>2307</v>
      </c>
      <c r="W27" s="13">
        <v>1242</v>
      </c>
      <c r="X27" s="13">
        <f t="shared" si="1"/>
        <v>4513</v>
      </c>
      <c r="Y27" s="13">
        <v>2219</v>
      </c>
      <c r="Z27" s="13">
        <v>2294</v>
      </c>
    </row>
    <row r="28" spans="1:26" ht="13.5" customHeight="1">
      <c r="A28" s="26"/>
      <c r="B28" s="26"/>
      <c r="C28" s="26" t="s">
        <v>5</v>
      </c>
      <c r="D28" s="27"/>
      <c r="E28" s="12">
        <v>134.14</v>
      </c>
      <c r="F28" s="13">
        <v>24250</v>
      </c>
      <c r="G28" s="13">
        <v>73223</v>
      </c>
      <c r="H28" s="13">
        <v>35930</v>
      </c>
      <c r="I28" s="13">
        <v>37293</v>
      </c>
      <c r="J28" s="13">
        <v>24650</v>
      </c>
      <c r="K28" s="13">
        <f t="shared" si="0"/>
        <v>73521</v>
      </c>
      <c r="L28" s="13">
        <v>35991</v>
      </c>
      <c r="M28" s="13">
        <v>37530</v>
      </c>
      <c r="N28" s="26"/>
      <c r="O28" s="26"/>
      <c r="P28" s="26" t="s">
        <v>66</v>
      </c>
      <c r="Q28" s="27"/>
      <c r="R28" s="12">
        <v>87.58</v>
      </c>
      <c r="S28" s="13">
        <v>2637</v>
      </c>
      <c r="T28" s="13">
        <v>9513</v>
      </c>
      <c r="U28" s="13">
        <v>4611</v>
      </c>
      <c r="V28" s="13">
        <v>4902</v>
      </c>
      <c r="W28" s="13">
        <v>2632</v>
      </c>
      <c r="X28" s="13">
        <f t="shared" si="1"/>
        <v>9437</v>
      </c>
      <c r="Y28" s="13">
        <v>4563</v>
      </c>
      <c r="Z28" s="13">
        <v>4874</v>
      </c>
    </row>
    <row r="29" spans="1:26" ht="13.5" customHeight="1">
      <c r="A29" s="26"/>
      <c r="B29" s="26"/>
      <c r="C29" s="26" t="s">
        <v>6</v>
      </c>
      <c r="D29" s="27"/>
      <c r="E29" s="12">
        <v>184.35</v>
      </c>
      <c r="F29" s="13">
        <v>20512</v>
      </c>
      <c r="G29" s="13">
        <v>61003</v>
      </c>
      <c r="H29" s="13">
        <v>29632</v>
      </c>
      <c r="I29" s="13">
        <v>31371</v>
      </c>
      <c r="J29" s="13">
        <v>20594</v>
      </c>
      <c r="K29" s="13">
        <f t="shared" si="0"/>
        <v>60580</v>
      </c>
      <c r="L29" s="13">
        <v>29440</v>
      </c>
      <c r="M29" s="13">
        <v>31140</v>
      </c>
      <c r="N29" s="26"/>
      <c r="O29" s="26"/>
      <c r="P29" s="26" t="s">
        <v>67</v>
      </c>
      <c r="Q29" s="27"/>
      <c r="R29" s="12">
        <v>29.28</v>
      </c>
      <c r="S29" s="13">
        <v>1635</v>
      </c>
      <c r="T29" s="13">
        <v>5569</v>
      </c>
      <c r="U29" s="13">
        <v>2666</v>
      </c>
      <c r="V29" s="13">
        <v>2903</v>
      </c>
      <c r="W29" s="13">
        <v>1637</v>
      </c>
      <c r="X29" s="13">
        <f t="shared" si="1"/>
        <v>5499</v>
      </c>
      <c r="Y29" s="13">
        <v>2626</v>
      </c>
      <c r="Z29" s="13">
        <v>2873</v>
      </c>
    </row>
    <row r="30" spans="1:26" ht="13.5" customHeight="1">
      <c r="A30" s="26"/>
      <c r="B30" s="26"/>
      <c r="C30" s="26" t="s">
        <v>7</v>
      </c>
      <c r="D30" s="27"/>
      <c r="E30" s="12">
        <v>286.47</v>
      </c>
      <c r="F30" s="13">
        <v>13363</v>
      </c>
      <c r="G30" s="13">
        <v>40759</v>
      </c>
      <c r="H30" s="13">
        <v>20008</v>
      </c>
      <c r="I30" s="13">
        <v>20751</v>
      </c>
      <c r="J30" s="13">
        <v>13472</v>
      </c>
      <c r="K30" s="13">
        <f t="shared" si="0"/>
        <v>40432</v>
      </c>
      <c r="L30" s="13">
        <v>19850</v>
      </c>
      <c r="M30" s="13">
        <v>20582</v>
      </c>
      <c r="N30" s="26"/>
      <c r="O30" s="26"/>
      <c r="P30" s="26" t="s">
        <v>68</v>
      </c>
      <c r="Q30" s="27"/>
      <c r="R30" s="12">
        <v>37.23</v>
      </c>
      <c r="S30" s="13">
        <v>954</v>
      </c>
      <c r="T30" s="13">
        <v>3207</v>
      </c>
      <c r="U30" s="13">
        <v>1520</v>
      </c>
      <c r="V30" s="13">
        <v>1687</v>
      </c>
      <c r="W30" s="13">
        <v>956</v>
      </c>
      <c r="X30" s="13">
        <f t="shared" si="1"/>
        <v>3206</v>
      </c>
      <c r="Y30" s="13">
        <v>1514</v>
      </c>
      <c r="Z30" s="13">
        <v>1692</v>
      </c>
    </row>
    <row r="31" spans="1:26" ht="13.5" customHeight="1">
      <c r="A31" s="26"/>
      <c r="B31" s="26"/>
      <c r="C31" s="26" t="s">
        <v>8</v>
      </c>
      <c r="D31" s="27"/>
      <c r="E31" s="12">
        <v>100.06</v>
      </c>
      <c r="F31" s="13">
        <v>22571</v>
      </c>
      <c r="G31" s="13">
        <v>68030</v>
      </c>
      <c r="H31" s="13">
        <v>33632</v>
      </c>
      <c r="I31" s="13">
        <v>34398</v>
      </c>
      <c r="J31" s="13">
        <v>22989</v>
      </c>
      <c r="K31" s="13">
        <f t="shared" si="0"/>
        <v>68433</v>
      </c>
      <c r="L31" s="13">
        <v>33731</v>
      </c>
      <c r="M31" s="13">
        <v>34702</v>
      </c>
      <c r="N31" s="26"/>
      <c r="O31" s="26"/>
      <c r="P31" s="26" t="s">
        <v>69</v>
      </c>
      <c r="Q31" s="27"/>
      <c r="R31" s="12">
        <v>78.45</v>
      </c>
      <c r="S31" s="13">
        <v>2271</v>
      </c>
      <c r="T31" s="13">
        <v>8412</v>
      </c>
      <c r="U31" s="13">
        <v>4091</v>
      </c>
      <c r="V31" s="13">
        <v>4321</v>
      </c>
      <c r="W31" s="13">
        <v>2280</v>
      </c>
      <c r="X31" s="13">
        <f t="shared" si="1"/>
        <v>8324</v>
      </c>
      <c r="Y31" s="13">
        <v>4050</v>
      </c>
      <c r="Z31" s="13">
        <v>4274</v>
      </c>
    </row>
    <row r="32" spans="1:26" ht="13.5" customHeight="1">
      <c r="A32" s="26"/>
      <c r="B32" s="26"/>
      <c r="C32" s="26" t="s">
        <v>9</v>
      </c>
      <c r="D32" s="27"/>
      <c r="E32" s="12">
        <v>147.58</v>
      </c>
      <c r="F32" s="13">
        <v>10364</v>
      </c>
      <c r="G32" s="13">
        <v>34180</v>
      </c>
      <c r="H32" s="13">
        <v>16844</v>
      </c>
      <c r="I32" s="13">
        <v>17336</v>
      </c>
      <c r="J32" s="13">
        <v>10496</v>
      </c>
      <c r="K32" s="13">
        <f t="shared" si="0"/>
        <v>34057</v>
      </c>
      <c r="L32" s="13">
        <v>16808</v>
      </c>
      <c r="M32" s="13">
        <v>17249</v>
      </c>
      <c r="N32" s="26"/>
      <c r="O32" s="26"/>
      <c r="P32" s="26" t="s">
        <v>70</v>
      </c>
      <c r="Q32" s="27"/>
      <c r="R32" s="12">
        <v>30.88</v>
      </c>
      <c r="S32" s="13">
        <v>2033</v>
      </c>
      <c r="T32" s="13">
        <v>7574</v>
      </c>
      <c r="U32" s="13">
        <v>3672</v>
      </c>
      <c r="V32" s="13">
        <v>3902</v>
      </c>
      <c r="W32" s="13">
        <v>2037</v>
      </c>
      <c r="X32" s="13">
        <f t="shared" si="1"/>
        <v>7519</v>
      </c>
      <c r="Y32" s="13">
        <v>3639</v>
      </c>
      <c r="Z32" s="13">
        <v>3880</v>
      </c>
    </row>
    <row r="33" spans="1:26" ht="13.5" customHeight="1">
      <c r="A33" s="26"/>
      <c r="B33" s="26"/>
      <c r="C33" s="26" t="s">
        <v>10</v>
      </c>
      <c r="D33" s="27"/>
      <c r="E33" s="12">
        <v>19.65</v>
      </c>
      <c r="F33" s="13">
        <v>22645</v>
      </c>
      <c r="G33" s="13">
        <v>61629</v>
      </c>
      <c r="H33" s="13">
        <v>31077</v>
      </c>
      <c r="I33" s="13">
        <v>30552</v>
      </c>
      <c r="J33" s="13">
        <v>22827</v>
      </c>
      <c r="K33" s="13">
        <f t="shared" si="0"/>
        <v>61797</v>
      </c>
      <c r="L33" s="13">
        <v>31095</v>
      </c>
      <c r="M33" s="13">
        <v>30702</v>
      </c>
      <c r="N33" s="26"/>
      <c r="O33" s="26"/>
      <c r="P33" s="26" t="s">
        <v>71</v>
      </c>
      <c r="Q33" s="27"/>
      <c r="R33" s="12">
        <v>158.9</v>
      </c>
      <c r="S33" s="13">
        <v>504</v>
      </c>
      <c r="T33" s="13">
        <v>1635</v>
      </c>
      <c r="U33" s="13">
        <v>781</v>
      </c>
      <c r="V33" s="13">
        <v>854</v>
      </c>
      <c r="W33" s="13">
        <v>498</v>
      </c>
      <c r="X33" s="13">
        <f t="shared" si="1"/>
        <v>1612</v>
      </c>
      <c r="Y33" s="13">
        <v>765</v>
      </c>
      <c r="Z33" s="13">
        <v>847</v>
      </c>
    </row>
    <row r="34" spans="1:26" ht="13.5" customHeight="1">
      <c r="A34" s="26"/>
      <c r="B34" s="26"/>
      <c r="C34" s="26" t="s">
        <v>11</v>
      </c>
      <c r="D34" s="27"/>
      <c r="E34" s="12">
        <v>60.72</v>
      </c>
      <c r="F34" s="13">
        <v>13969</v>
      </c>
      <c r="G34" s="13">
        <v>42183</v>
      </c>
      <c r="H34" s="13">
        <v>20788</v>
      </c>
      <c r="I34" s="13">
        <v>21395</v>
      </c>
      <c r="J34" s="13">
        <v>14279</v>
      </c>
      <c r="K34" s="13">
        <f t="shared" si="0"/>
        <v>42711</v>
      </c>
      <c r="L34" s="13">
        <v>21037</v>
      </c>
      <c r="M34" s="13">
        <v>21674</v>
      </c>
      <c r="N34" s="25"/>
      <c r="O34" s="50" t="s">
        <v>94</v>
      </c>
      <c r="P34" s="51"/>
      <c r="Q34" s="32"/>
      <c r="R34" s="9">
        <f>SUM(R35:R42)</f>
        <v>468.24000000000007</v>
      </c>
      <c r="S34" s="10">
        <v>24663</v>
      </c>
      <c r="T34" s="11">
        <v>89363</v>
      </c>
      <c r="U34" s="10">
        <v>43273</v>
      </c>
      <c r="V34" s="10">
        <v>46090</v>
      </c>
      <c r="W34" s="10">
        <f>SUM(W35:W42)</f>
        <v>24732</v>
      </c>
      <c r="X34" s="10">
        <f>SUM(X35:X42)</f>
        <v>88607</v>
      </c>
      <c r="Y34" s="10">
        <f>SUM(Y35:Y42)</f>
        <v>42954</v>
      </c>
      <c r="Z34" s="10">
        <f>SUM(Z35:Z42)</f>
        <v>45653</v>
      </c>
    </row>
    <row r="35" spans="1:26" s="8" customFormat="1" ht="13.5" customHeight="1">
      <c r="A35" s="25"/>
      <c r="B35" s="50" t="s">
        <v>81</v>
      </c>
      <c r="C35" s="50"/>
      <c r="D35" s="32"/>
      <c r="E35" s="9">
        <v>5413.87</v>
      </c>
      <c r="F35" s="10">
        <v>237383</v>
      </c>
      <c r="G35" s="11">
        <v>802622</v>
      </c>
      <c r="H35" s="10">
        <v>392690</v>
      </c>
      <c r="I35" s="10">
        <v>409932</v>
      </c>
      <c r="J35" s="10">
        <v>239351</v>
      </c>
      <c r="K35" s="11">
        <v>800217</v>
      </c>
      <c r="L35" s="10">
        <v>391506</v>
      </c>
      <c r="M35" s="10">
        <v>408711</v>
      </c>
      <c r="N35" s="26"/>
      <c r="O35" s="26"/>
      <c r="P35" s="26" t="s">
        <v>72</v>
      </c>
      <c r="Q35" s="27"/>
      <c r="R35" s="12">
        <v>70.27</v>
      </c>
      <c r="S35" s="13">
        <v>7026</v>
      </c>
      <c r="T35" s="13">
        <v>22807</v>
      </c>
      <c r="U35" s="13">
        <v>11010</v>
      </c>
      <c r="V35" s="13">
        <v>11797</v>
      </c>
      <c r="W35" s="13">
        <v>7038</v>
      </c>
      <c r="X35" s="13">
        <f aca="true" t="shared" si="2" ref="X35:X42">SUM(Y35:Z35)</f>
        <v>22630</v>
      </c>
      <c r="Y35" s="13">
        <v>10937</v>
      </c>
      <c r="Z35" s="13">
        <v>11693</v>
      </c>
    </row>
    <row r="36" spans="1:26" s="8" customFormat="1" ht="13.5" customHeight="1">
      <c r="A36" s="25"/>
      <c r="B36" s="50" t="s">
        <v>82</v>
      </c>
      <c r="C36" s="52"/>
      <c r="D36" s="32"/>
      <c r="E36" s="9">
        <v>415.85</v>
      </c>
      <c r="F36" s="10">
        <v>4732</v>
      </c>
      <c r="G36" s="11">
        <v>15916</v>
      </c>
      <c r="H36" s="10">
        <v>7807</v>
      </c>
      <c r="I36" s="10">
        <v>8109</v>
      </c>
      <c r="J36" s="10">
        <f>SUM(J37:J38)</f>
        <v>4762</v>
      </c>
      <c r="K36" s="10">
        <f>SUM(K37:K38)</f>
        <v>15831</v>
      </c>
      <c r="L36" s="10">
        <f>SUM(L37:L38)</f>
        <v>7778</v>
      </c>
      <c r="M36" s="10">
        <f>SUM(M37:M38)</f>
        <v>8053</v>
      </c>
      <c r="N36" s="26"/>
      <c r="O36" s="26"/>
      <c r="P36" s="26" t="s">
        <v>73</v>
      </c>
      <c r="Q36" s="27"/>
      <c r="R36" s="12">
        <v>45.67</v>
      </c>
      <c r="S36" s="13">
        <v>1830</v>
      </c>
      <c r="T36" s="13">
        <v>6088</v>
      </c>
      <c r="U36" s="13">
        <v>2855</v>
      </c>
      <c r="V36" s="13">
        <v>3233</v>
      </c>
      <c r="W36" s="13">
        <v>1847</v>
      </c>
      <c r="X36" s="13">
        <f t="shared" si="2"/>
        <v>6050</v>
      </c>
      <c r="Y36" s="13">
        <v>2840</v>
      </c>
      <c r="Z36" s="13">
        <v>3210</v>
      </c>
    </row>
    <row r="37" spans="1:26" ht="13.5" customHeight="1">
      <c r="A37" s="26"/>
      <c r="B37" s="26"/>
      <c r="C37" s="26" t="s">
        <v>12</v>
      </c>
      <c r="D37" s="27"/>
      <c r="E37" s="12">
        <v>152.85</v>
      </c>
      <c r="F37" s="13">
        <v>3958</v>
      </c>
      <c r="G37" s="13">
        <v>13880</v>
      </c>
      <c r="H37" s="13">
        <v>6807</v>
      </c>
      <c r="I37" s="13">
        <v>7073</v>
      </c>
      <c r="J37" s="13">
        <v>4009</v>
      </c>
      <c r="K37" s="13">
        <f>SUM(L37:M37)</f>
        <v>13829</v>
      </c>
      <c r="L37" s="13">
        <v>6788</v>
      </c>
      <c r="M37" s="13">
        <v>7041</v>
      </c>
      <c r="N37" s="26"/>
      <c r="O37" s="26"/>
      <c r="P37" s="26" t="s">
        <v>74</v>
      </c>
      <c r="Q37" s="27"/>
      <c r="R37" s="12">
        <v>140.9</v>
      </c>
      <c r="S37" s="13">
        <v>2635</v>
      </c>
      <c r="T37" s="13">
        <v>8653</v>
      </c>
      <c r="U37" s="13">
        <v>4242</v>
      </c>
      <c r="V37" s="13">
        <v>4411</v>
      </c>
      <c r="W37" s="13">
        <v>2631</v>
      </c>
      <c r="X37" s="13">
        <f t="shared" si="2"/>
        <v>8562</v>
      </c>
      <c r="Y37" s="13">
        <v>4193</v>
      </c>
      <c r="Z37" s="13">
        <v>4369</v>
      </c>
    </row>
    <row r="38" spans="1:26" ht="13.5" customHeight="1">
      <c r="A38" s="26"/>
      <c r="B38" s="26"/>
      <c r="C38" s="26" t="s">
        <v>13</v>
      </c>
      <c r="D38" s="27"/>
      <c r="E38" s="12">
        <v>263</v>
      </c>
      <c r="F38" s="13">
        <v>774</v>
      </c>
      <c r="G38" s="13">
        <v>2036</v>
      </c>
      <c r="H38" s="13">
        <v>1000</v>
      </c>
      <c r="I38" s="13">
        <v>1036</v>
      </c>
      <c r="J38" s="13">
        <v>753</v>
      </c>
      <c r="K38" s="13">
        <f>SUM(L38:M38)</f>
        <v>2002</v>
      </c>
      <c r="L38" s="13">
        <v>990</v>
      </c>
      <c r="M38" s="13">
        <v>1012</v>
      </c>
      <c r="N38" s="26"/>
      <c r="O38" s="26"/>
      <c r="P38" s="26" t="s">
        <v>75</v>
      </c>
      <c r="Q38" s="27"/>
      <c r="R38" s="12">
        <v>62.23</v>
      </c>
      <c r="S38" s="13">
        <v>4451</v>
      </c>
      <c r="T38" s="13">
        <v>17222</v>
      </c>
      <c r="U38" s="13">
        <v>8327</v>
      </c>
      <c r="V38" s="13">
        <v>8895</v>
      </c>
      <c r="W38" s="13">
        <v>4471</v>
      </c>
      <c r="X38" s="13">
        <f t="shared" si="2"/>
        <v>17070</v>
      </c>
      <c r="Y38" s="13">
        <v>8268</v>
      </c>
      <c r="Z38" s="13">
        <v>8802</v>
      </c>
    </row>
    <row r="39" spans="1:26" s="8" customFormat="1" ht="13.5" customHeight="1">
      <c r="A39" s="25"/>
      <c r="B39" s="50" t="s">
        <v>83</v>
      </c>
      <c r="C39" s="50"/>
      <c r="D39" s="32"/>
      <c r="E39" s="9">
        <v>428.2</v>
      </c>
      <c r="F39" s="10">
        <v>28269</v>
      </c>
      <c r="G39" s="11">
        <v>86894</v>
      </c>
      <c r="H39" s="10">
        <v>43102</v>
      </c>
      <c r="I39" s="10">
        <v>43792</v>
      </c>
      <c r="J39" s="10">
        <f>SUM(J40:J43)</f>
        <v>28606</v>
      </c>
      <c r="K39" s="10">
        <f>SUM(K40:K43)</f>
        <v>86801</v>
      </c>
      <c r="L39" s="10">
        <f>SUM(L40:L43)</f>
        <v>43062</v>
      </c>
      <c r="M39" s="10">
        <f>SUM(M40:M43)</f>
        <v>43739</v>
      </c>
      <c r="N39" s="26"/>
      <c r="O39" s="26"/>
      <c r="P39" s="26" t="s">
        <v>76</v>
      </c>
      <c r="Q39" s="27"/>
      <c r="R39" s="12">
        <v>32.85</v>
      </c>
      <c r="S39" s="13">
        <v>1946</v>
      </c>
      <c r="T39" s="13">
        <v>7461</v>
      </c>
      <c r="U39" s="13">
        <v>3634</v>
      </c>
      <c r="V39" s="13">
        <v>3827</v>
      </c>
      <c r="W39" s="13">
        <v>1956</v>
      </c>
      <c r="X39" s="13">
        <f t="shared" si="2"/>
        <v>7382</v>
      </c>
      <c r="Y39" s="13">
        <v>3613</v>
      </c>
      <c r="Z39" s="13">
        <v>3769</v>
      </c>
    </row>
    <row r="40" spans="1:26" ht="13.5" customHeight="1">
      <c r="A40" s="26"/>
      <c r="B40" s="26"/>
      <c r="C40" s="26" t="s">
        <v>14</v>
      </c>
      <c r="D40" s="27"/>
      <c r="E40" s="12">
        <v>25.01</v>
      </c>
      <c r="F40" s="13">
        <v>7838</v>
      </c>
      <c r="G40" s="13">
        <v>23158</v>
      </c>
      <c r="H40" s="13">
        <v>11329</v>
      </c>
      <c r="I40" s="13">
        <v>11829</v>
      </c>
      <c r="J40" s="13">
        <v>7989</v>
      </c>
      <c r="K40" s="13">
        <f>SUM(L40:M40)</f>
        <v>23234</v>
      </c>
      <c r="L40" s="13">
        <v>11369</v>
      </c>
      <c r="M40" s="13">
        <v>11865</v>
      </c>
      <c r="N40" s="26"/>
      <c r="O40" s="26"/>
      <c r="P40" s="26" t="s">
        <v>34</v>
      </c>
      <c r="Q40" s="27"/>
      <c r="R40" s="12">
        <v>51.19</v>
      </c>
      <c r="S40" s="13">
        <v>2794</v>
      </c>
      <c r="T40" s="13">
        <v>11292</v>
      </c>
      <c r="U40" s="13">
        <v>5520</v>
      </c>
      <c r="V40" s="13">
        <v>5772</v>
      </c>
      <c r="W40" s="13">
        <v>2795</v>
      </c>
      <c r="X40" s="13">
        <f t="shared" si="2"/>
        <v>11209</v>
      </c>
      <c r="Y40" s="13">
        <v>5478</v>
      </c>
      <c r="Z40" s="13">
        <v>5731</v>
      </c>
    </row>
    <row r="41" spans="1:26" ht="13.5" customHeight="1">
      <c r="A41" s="26"/>
      <c r="B41" s="26"/>
      <c r="C41" s="26" t="s">
        <v>15</v>
      </c>
      <c r="D41" s="27"/>
      <c r="E41" s="12">
        <v>78.41</v>
      </c>
      <c r="F41" s="13">
        <v>3669</v>
      </c>
      <c r="G41" s="13">
        <v>13199</v>
      </c>
      <c r="H41" s="13">
        <v>6521</v>
      </c>
      <c r="I41" s="13">
        <v>6678</v>
      </c>
      <c r="J41" s="13">
        <v>3713</v>
      </c>
      <c r="K41" s="13">
        <f>SUM(L41:M41)</f>
        <v>13175</v>
      </c>
      <c r="L41" s="13">
        <v>6511</v>
      </c>
      <c r="M41" s="13">
        <v>6664</v>
      </c>
      <c r="N41" s="26"/>
      <c r="O41" s="26"/>
      <c r="P41" s="26" t="s">
        <v>35</v>
      </c>
      <c r="Q41" s="27"/>
      <c r="R41" s="12">
        <v>24.87</v>
      </c>
      <c r="S41" s="13">
        <v>1612</v>
      </c>
      <c r="T41" s="13">
        <v>6275</v>
      </c>
      <c r="U41" s="13">
        <v>3078</v>
      </c>
      <c r="V41" s="13">
        <v>3197</v>
      </c>
      <c r="W41" s="13">
        <v>1601</v>
      </c>
      <c r="X41" s="13">
        <f t="shared" si="2"/>
        <v>6191</v>
      </c>
      <c r="Y41" s="13">
        <v>3043</v>
      </c>
      <c r="Z41" s="13">
        <v>3148</v>
      </c>
    </row>
    <row r="42" spans="1:26" ht="13.5" customHeight="1">
      <c r="A42" s="26"/>
      <c r="B42" s="26"/>
      <c r="C42" s="26" t="s">
        <v>16</v>
      </c>
      <c r="D42" s="27"/>
      <c r="E42" s="12">
        <v>53.98</v>
      </c>
      <c r="F42" s="13">
        <v>13641</v>
      </c>
      <c r="G42" s="13">
        <v>39490</v>
      </c>
      <c r="H42" s="13">
        <v>19806</v>
      </c>
      <c r="I42" s="13">
        <v>19684</v>
      </c>
      <c r="J42" s="13">
        <v>13757</v>
      </c>
      <c r="K42" s="13">
        <f>SUM(L42:M42)</f>
        <v>39455</v>
      </c>
      <c r="L42" s="13">
        <v>19783</v>
      </c>
      <c r="M42" s="13">
        <v>19672</v>
      </c>
      <c r="N42" s="26"/>
      <c r="O42" s="26"/>
      <c r="P42" s="26" t="s">
        <v>36</v>
      </c>
      <c r="Q42" s="27"/>
      <c r="R42" s="12">
        <v>40.26</v>
      </c>
      <c r="S42" s="13">
        <v>2369</v>
      </c>
      <c r="T42" s="13">
        <v>9565</v>
      </c>
      <c r="U42" s="13">
        <v>4607</v>
      </c>
      <c r="V42" s="13">
        <v>4958</v>
      </c>
      <c r="W42" s="13">
        <v>2393</v>
      </c>
      <c r="X42" s="13">
        <f t="shared" si="2"/>
        <v>9513</v>
      </c>
      <c r="Y42" s="13">
        <v>4582</v>
      </c>
      <c r="Z42" s="13">
        <v>4931</v>
      </c>
    </row>
    <row r="43" spans="1:26" ht="13.5" customHeight="1">
      <c r="A43" s="26"/>
      <c r="B43" s="26"/>
      <c r="C43" s="26" t="s">
        <v>17</v>
      </c>
      <c r="D43" s="27"/>
      <c r="E43" s="12">
        <v>270.8</v>
      </c>
      <c r="F43" s="13">
        <v>3121</v>
      </c>
      <c r="G43" s="13">
        <v>11047</v>
      </c>
      <c r="H43" s="13">
        <v>5446</v>
      </c>
      <c r="I43" s="13">
        <v>5601</v>
      </c>
      <c r="J43" s="13">
        <v>3147</v>
      </c>
      <c r="K43" s="13">
        <f>SUM(L43:M43)</f>
        <v>10937</v>
      </c>
      <c r="L43" s="13">
        <v>5399</v>
      </c>
      <c r="M43" s="13">
        <v>5538</v>
      </c>
      <c r="N43" s="25"/>
      <c r="O43" s="50" t="s">
        <v>93</v>
      </c>
      <c r="P43" s="51"/>
      <c r="Q43" s="32"/>
      <c r="R43" s="9">
        <f>SUM(R44:R50)</f>
        <v>447.20000000000005</v>
      </c>
      <c r="S43" s="10">
        <v>27581</v>
      </c>
      <c r="T43" s="11">
        <v>93823</v>
      </c>
      <c r="U43" s="10">
        <v>45753</v>
      </c>
      <c r="V43" s="10">
        <v>48070</v>
      </c>
      <c r="W43" s="10">
        <f>SUM(W44:W50)</f>
        <v>27752</v>
      </c>
      <c r="X43" s="10">
        <f>SUM(X44:X50)</f>
        <v>93456</v>
      </c>
      <c r="Y43" s="10">
        <f>SUM(Y44:Y50)</f>
        <v>45602</v>
      </c>
      <c r="Z43" s="10">
        <f>SUM(Z44:Z50)</f>
        <v>47854</v>
      </c>
    </row>
    <row r="44" spans="1:26" s="8" customFormat="1" ht="13.5" customHeight="1">
      <c r="A44" s="25"/>
      <c r="B44" s="50" t="s">
        <v>84</v>
      </c>
      <c r="C44" s="52"/>
      <c r="D44" s="32"/>
      <c r="E44" s="16">
        <v>273.34</v>
      </c>
      <c r="F44" s="11">
        <v>5022</v>
      </c>
      <c r="G44" s="11">
        <v>17842</v>
      </c>
      <c r="H44" s="11">
        <v>8820</v>
      </c>
      <c r="I44" s="11">
        <v>9022</v>
      </c>
      <c r="J44" s="11">
        <f>J45</f>
        <v>5017</v>
      </c>
      <c r="K44" s="11">
        <f>K45</f>
        <v>17611</v>
      </c>
      <c r="L44" s="11">
        <f>L45</f>
        <v>8706</v>
      </c>
      <c r="M44" s="11">
        <f>M45</f>
        <v>8905</v>
      </c>
      <c r="N44" s="26"/>
      <c r="O44" s="26"/>
      <c r="P44" s="26" t="s">
        <v>37</v>
      </c>
      <c r="Q44" s="27"/>
      <c r="R44" s="12">
        <v>125.1</v>
      </c>
      <c r="S44" s="13">
        <v>3546</v>
      </c>
      <c r="T44" s="13">
        <v>13492</v>
      </c>
      <c r="U44" s="13">
        <v>6565</v>
      </c>
      <c r="V44" s="13">
        <v>6927</v>
      </c>
      <c r="W44" s="13">
        <v>3570</v>
      </c>
      <c r="X44" s="13">
        <f aca="true" t="shared" si="3" ref="X44:X50">SUM(Y44:Z44)</f>
        <v>13422</v>
      </c>
      <c r="Y44" s="13">
        <v>6534</v>
      </c>
      <c r="Z44" s="13">
        <v>6888</v>
      </c>
    </row>
    <row r="45" spans="1:26" ht="13.5" customHeight="1">
      <c r="A45" s="26"/>
      <c r="B45" s="26"/>
      <c r="C45" s="26" t="s">
        <v>18</v>
      </c>
      <c r="D45" s="27"/>
      <c r="E45" s="12">
        <v>273.34</v>
      </c>
      <c r="F45" s="13">
        <v>5022</v>
      </c>
      <c r="G45" s="13">
        <v>17842</v>
      </c>
      <c r="H45" s="13">
        <v>8820</v>
      </c>
      <c r="I45" s="13">
        <v>9022</v>
      </c>
      <c r="J45" s="13">
        <v>5017</v>
      </c>
      <c r="K45" s="13">
        <f>SUM(L45:M45)</f>
        <v>17611</v>
      </c>
      <c r="L45" s="13">
        <v>8706</v>
      </c>
      <c r="M45" s="13">
        <v>8905</v>
      </c>
      <c r="N45" s="26"/>
      <c r="O45" s="26"/>
      <c r="P45" s="26" t="s">
        <v>38</v>
      </c>
      <c r="Q45" s="27"/>
      <c r="R45" s="12">
        <v>49.81</v>
      </c>
      <c r="S45" s="13">
        <v>10554</v>
      </c>
      <c r="T45" s="13">
        <v>31911</v>
      </c>
      <c r="U45" s="13">
        <v>15703</v>
      </c>
      <c r="V45" s="13">
        <v>16208</v>
      </c>
      <c r="W45" s="13">
        <v>10694</v>
      </c>
      <c r="X45" s="13">
        <f t="shared" si="3"/>
        <v>32050</v>
      </c>
      <c r="Y45" s="13">
        <v>15793</v>
      </c>
      <c r="Z45" s="13">
        <v>16257</v>
      </c>
    </row>
    <row r="46" spans="1:26" s="8" customFormat="1" ht="13.5" customHeight="1">
      <c r="A46" s="25"/>
      <c r="B46" s="50" t="s">
        <v>85</v>
      </c>
      <c r="C46" s="52"/>
      <c r="D46" s="32"/>
      <c r="E46" s="9">
        <v>137.69</v>
      </c>
      <c r="F46" s="10">
        <v>15780</v>
      </c>
      <c r="G46" s="11">
        <v>53961</v>
      </c>
      <c r="H46" s="10">
        <v>26273</v>
      </c>
      <c r="I46" s="10">
        <v>27688</v>
      </c>
      <c r="J46" s="10">
        <f>SUM(J47:J48)</f>
        <v>15958</v>
      </c>
      <c r="K46" s="10">
        <f>SUM(K47:K48)</f>
        <v>53956</v>
      </c>
      <c r="L46" s="10">
        <f>SUM(L47:L48)</f>
        <v>26270</v>
      </c>
      <c r="M46" s="10">
        <f>SUM(M47:M48)</f>
        <v>27686</v>
      </c>
      <c r="N46" s="26"/>
      <c r="O46" s="26"/>
      <c r="P46" s="26" t="s">
        <v>39</v>
      </c>
      <c r="Q46" s="27"/>
      <c r="R46" s="12">
        <v>46.12</v>
      </c>
      <c r="S46" s="13">
        <v>1751</v>
      </c>
      <c r="T46" s="13">
        <v>5440</v>
      </c>
      <c r="U46" s="13">
        <v>2617</v>
      </c>
      <c r="V46" s="13">
        <v>2823</v>
      </c>
      <c r="W46" s="13">
        <v>1733</v>
      </c>
      <c r="X46" s="13">
        <f t="shared" si="3"/>
        <v>5315</v>
      </c>
      <c r="Y46" s="13">
        <v>2550</v>
      </c>
      <c r="Z46" s="13">
        <v>2765</v>
      </c>
    </row>
    <row r="47" spans="1:26" ht="13.5" customHeight="1">
      <c r="A47" s="26"/>
      <c r="B47" s="26"/>
      <c r="C47" s="26" t="s">
        <v>19</v>
      </c>
      <c r="D47" s="27"/>
      <c r="E47" s="12">
        <v>73.21</v>
      </c>
      <c r="F47" s="13">
        <v>10300</v>
      </c>
      <c r="G47" s="13">
        <v>35626</v>
      </c>
      <c r="H47" s="13">
        <v>17354</v>
      </c>
      <c r="I47" s="13">
        <v>18272</v>
      </c>
      <c r="J47" s="13">
        <v>10434</v>
      </c>
      <c r="K47" s="13">
        <f>SUM(L47:M47)</f>
        <v>35798</v>
      </c>
      <c r="L47" s="13">
        <v>17451</v>
      </c>
      <c r="M47" s="13">
        <v>18347</v>
      </c>
      <c r="N47" s="26"/>
      <c r="O47" s="26"/>
      <c r="P47" s="26" t="s">
        <v>40</v>
      </c>
      <c r="Q47" s="27"/>
      <c r="R47" s="12">
        <v>69.33</v>
      </c>
      <c r="S47" s="13">
        <v>5052</v>
      </c>
      <c r="T47" s="13">
        <v>18163</v>
      </c>
      <c r="U47" s="13">
        <v>8836</v>
      </c>
      <c r="V47" s="13">
        <v>9327</v>
      </c>
      <c r="W47" s="13">
        <v>5080</v>
      </c>
      <c r="X47" s="13">
        <f t="shared" si="3"/>
        <v>18079</v>
      </c>
      <c r="Y47" s="13">
        <v>8822</v>
      </c>
      <c r="Z47" s="13">
        <v>9257</v>
      </c>
    </row>
    <row r="48" spans="1:26" ht="13.5" customHeight="1">
      <c r="A48" s="26"/>
      <c r="B48" s="26"/>
      <c r="C48" s="26" t="s">
        <v>20</v>
      </c>
      <c r="D48" s="27"/>
      <c r="E48" s="12">
        <v>64.48</v>
      </c>
      <c r="F48" s="13">
        <v>5480</v>
      </c>
      <c r="G48" s="13">
        <v>18335</v>
      </c>
      <c r="H48" s="13">
        <v>8919</v>
      </c>
      <c r="I48" s="13">
        <v>9416</v>
      </c>
      <c r="J48" s="13">
        <v>5524</v>
      </c>
      <c r="K48" s="13">
        <f>SUM(L48:M48)</f>
        <v>18158</v>
      </c>
      <c r="L48" s="13">
        <v>8819</v>
      </c>
      <c r="M48" s="13">
        <v>9339</v>
      </c>
      <c r="N48" s="26"/>
      <c r="O48" s="26"/>
      <c r="P48" s="26" t="s">
        <v>41</v>
      </c>
      <c r="Q48" s="27"/>
      <c r="R48" s="12">
        <v>43.81</v>
      </c>
      <c r="S48" s="13">
        <v>2250</v>
      </c>
      <c r="T48" s="13">
        <v>8689</v>
      </c>
      <c r="U48" s="13">
        <v>4195</v>
      </c>
      <c r="V48" s="13">
        <v>4494</v>
      </c>
      <c r="W48" s="13">
        <v>2239</v>
      </c>
      <c r="X48" s="13">
        <f t="shared" si="3"/>
        <v>8602</v>
      </c>
      <c r="Y48" s="13">
        <v>4147</v>
      </c>
      <c r="Z48" s="13">
        <v>4455</v>
      </c>
    </row>
    <row r="49" spans="1:26" s="8" customFormat="1" ht="13.5" customHeight="1">
      <c r="A49" s="25"/>
      <c r="B49" s="50" t="s">
        <v>86</v>
      </c>
      <c r="C49" s="52"/>
      <c r="D49" s="32"/>
      <c r="E49" s="9">
        <v>112.06</v>
      </c>
      <c r="F49" s="10">
        <v>21233</v>
      </c>
      <c r="G49" s="11">
        <v>69848</v>
      </c>
      <c r="H49" s="10">
        <v>34489</v>
      </c>
      <c r="I49" s="10">
        <v>35359</v>
      </c>
      <c r="J49" s="10">
        <f>SUM(J50:J52)</f>
        <v>21647</v>
      </c>
      <c r="K49" s="10">
        <f>SUM(K50:K52)</f>
        <v>70442</v>
      </c>
      <c r="L49" s="10">
        <f>SUM(L50:L52)</f>
        <v>34745</v>
      </c>
      <c r="M49" s="10">
        <f>SUM(M50:M52)</f>
        <v>35697</v>
      </c>
      <c r="N49" s="26"/>
      <c r="O49" s="26"/>
      <c r="P49" s="26" t="s">
        <v>42</v>
      </c>
      <c r="Q49" s="27"/>
      <c r="R49" s="12">
        <v>52.05</v>
      </c>
      <c r="S49" s="13">
        <v>3298</v>
      </c>
      <c r="T49" s="13">
        <v>11658</v>
      </c>
      <c r="U49" s="13">
        <v>5668</v>
      </c>
      <c r="V49" s="13">
        <v>5990</v>
      </c>
      <c r="W49" s="13">
        <v>3316</v>
      </c>
      <c r="X49" s="13">
        <f t="shared" si="3"/>
        <v>11582</v>
      </c>
      <c r="Y49" s="13">
        <v>5617</v>
      </c>
      <c r="Z49" s="13">
        <v>5965</v>
      </c>
    </row>
    <row r="50" spans="1:26" ht="13.5" customHeight="1">
      <c r="A50" s="26"/>
      <c r="B50" s="26"/>
      <c r="C50" s="26" t="s">
        <v>21</v>
      </c>
      <c r="D50" s="27"/>
      <c r="E50" s="12">
        <v>54.04</v>
      </c>
      <c r="F50" s="13">
        <v>5524</v>
      </c>
      <c r="G50" s="13">
        <v>16962</v>
      </c>
      <c r="H50" s="13">
        <v>8261</v>
      </c>
      <c r="I50" s="13">
        <v>8701</v>
      </c>
      <c r="J50" s="13">
        <v>5534</v>
      </c>
      <c r="K50" s="13">
        <f>SUM(L50:M50)</f>
        <v>16798</v>
      </c>
      <c r="L50" s="13">
        <v>8158</v>
      </c>
      <c r="M50" s="13">
        <v>8640</v>
      </c>
      <c r="N50" s="26"/>
      <c r="O50" s="26"/>
      <c r="P50" s="26" t="s">
        <v>43</v>
      </c>
      <c r="Q50" s="27"/>
      <c r="R50" s="12">
        <v>60.98</v>
      </c>
      <c r="S50" s="13">
        <v>1130</v>
      </c>
      <c r="T50" s="13">
        <v>4470</v>
      </c>
      <c r="U50" s="13">
        <v>2169</v>
      </c>
      <c r="V50" s="13">
        <v>2301</v>
      </c>
      <c r="W50" s="13">
        <v>1120</v>
      </c>
      <c r="X50" s="13">
        <f t="shared" si="3"/>
        <v>4406</v>
      </c>
      <c r="Y50" s="13">
        <v>2139</v>
      </c>
      <c r="Z50" s="13">
        <v>2267</v>
      </c>
    </row>
    <row r="51" spans="1:26" ht="13.5" customHeight="1">
      <c r="A51" s="26"/>
      <c r="B51" s="26"/>
      <c r="C51" s="26" t="s">
        <v>22</v>
      </c>
      <c r="D51" s="27"/>
      <c r="E51" s="12">
        <v>13.27</v>
      </c>
      <c r="F51" s="13">
        <v>6341</v>
      </c>
      <c r="G51" s="13">
        <v>21489</v>
      </c>
      <c r="H51" s="13">
        <v>10710</v>
      </c>
      <c r="I51" s="13">
        <v>10779</v>
      </c>
      <c r="J51" s="13">
        <v>6413</v>
      </c>
      <c r="K51" s="13">
        <f>SUM(L51:M51)</f>
        <v>21630</v>
      </c>
      <c r="L51" s="13">
        <v>10778</v>
      </c>
      <c r="M51" s="13">
        <v>10852</v>
      </c>
      <c r="N51" s="25"/>
      <c r="O51" s="50" t="s">
        <v>92</v>
      </c>
      <c r="P51" s="51"/>
      <c r="Q51" s="32"/>
      <c r="R51" s="9">
        <f>SUM(R52:R53)</f>
        <v>138.76</v>
      </c>
      <c r="S51" s="10">
        <v>5877</v>
      </c>
      <c r="T51" s="11">
        <v>16969</v>
      </c>
      <c r="U51" s="10">
        <v>8299</v>
      </c>
      <c r="V51" s="10">
        <v>8670</v>
      </c>
      <c r="W51" s="10">
        <f>SUM(W52:W53)</f>
        <v>5880</v>
      </c>
      <c r="X51" s="10">
        <f>SUM(X52:X53)</f>
        <v>16750</v>
      </c>
      <c r="Y51" s="10">
        <f>SUM(Y52:Y53)</f>
        <v>8179</v>
      </c>
      <c r="Z51" s="10">
        <f>SUM(Z52:Z53)</f>
        <v>8571</v>
      </c>
    </row>
    <row r="52" spans="1:26" ht="13.5" customHeight="1">
      <c r="A52" s="26"/>
      <c r="B52" s="26"/>
      <c r="C52" s="26" t="s">
        <v>23</v>
      </c>
      <c r="D52" s="27"/>
      <c r="E52" s="12">
        <v>44.75</v>
      </c>
      <c r="F52" s="13">
        <v>9368</v>
      </c>
      <c r="G52" s="13">
        <v>31397</v>
      </c>
      <c r="H52" s="13">
        <v>15518</v>
      </c>
      <c r="I52" s="13">
        <v>15879</v>
      </c>
      <c r="J52" s="13">
        <v>9700</v>
      </c>
      <c r="K52" s="13">
        <f>SUM(L52:M52)</f>
        <v>32014</v>
      </c>
      <c r="L52" s="13">
        <v>15809</v>
      </c>
      <c r="M52" s="13">
        <v>16205</v>
      </c>
      <c r="N52" s="26"/>
      <c r="O52" s="26"/>
      <c r="P52" s="26" t="s">
        <v>44</v>
      </c>
      <c r="Q52" s="27"/>
      <c r="R52" s="12">
        <v>65.78</v>
      </c>
      <c r="S52" s="13">
        <v>3982</v>
      </c>
      <c r="T52" s="13">
        <v>11529</v>
      </c>
      <c r="U52" s="13">
        <v>5601</v>
      </c>
      <c r="V52" s="13">
        <v>5928</v>
      </c>
      <c r="W52" s="13">
        <v>3955</v>
      </c>
      <c r="X52" s="13">
        <f>SUM(Y52:Z52)</f>
        <v>11402</v>
      </c>
      <c r="Y52" s="13">
        <v>5529</v>
      </c>
      <c r="Z52" s="13">
        <v>5873</v>
      </c>
    </row>
    <row r="53" spans="1:26" s="8" customFormat="1" ht="13.5" customHeight="1">
      <c r="A53" s="25"/>
      <c r="B53" s="50" t="s">
        <v>87</v>
      </c>
      <c r="C53" s="52"/>
      <c r="D53" s="32"/>
      <c r="E53" s="9">
        <v>416.93</v>
      </c>
      <c r="F53" s="10">
        <v>23930</v>
      </c>
      <c r="G53" s="11">
        <v>77876</v>
      </c>
      <c r="H53" s="10">
        <v>38715</v>
      </c>
      <c r="I53" s="10">
        <v>39161</v>
      </c>
      <c r="J53" s="10">
        <f>SUM(J54:J57)</f>
        <v>24536</v>
      </c>
      <c r="K53" s="10">
        <f>SUM(K54:K57)</f>
        <v>79138</v>
      </c>
      <c r="L53" s="10">
        <f>SUM(L54:L57)</f>
        <v>39315</v>
      </c>
      <c r="M53" s="10">
        <f>SUM(M54:M57)</f>
        <v>39823</v>
      </c>
      <c r="N53" s="26"/>
      <c r="O53" s="26"/>
      <c r="P53" s="26" t="s">
        <v>45</v>
      </c>
      <c r="Q53" s="27"/>
      <c r="R53" s="12">
        <v>72.98</v>
      </c>
      <c r="S53" s="13">
        <v>1895</v>
      </c>
      <c r="T53" s="13">
        <v>5440</v>
      </c>
      <c r="U53" s="13">
        <v>2698</v>
      </c>
      <c r="V53" s="13">
        <v>2742</v>
      </c>
      <c r="W53" s="13">
        <v>1925</v>
      </c>
      <c r="X53" s="13">
        <f>SUM(Y53:Z53)</f>
        <v>5348</v>
      </c>
      <c r="Y53" s="13">
        <v>2650</v>
      </c>
      <c r="Z53" s="13">
        <v>2698</v>
      </c>
    </row>
    <row r="54" spans="1:26" ht="13.5" customHeight="1">
      <c r="A54" s="26"/>
      <c r="B54" s="26"/>
      <c r="C54" s="26" t="s">
        <v>24</v>
      </c>
      <c r="D54" s="27"/>
      <c r="E54" s="12">
        <v>225.59</v>
      </c>
      <c r="F54" s="13">
        <v>7975</v>
      </c>
      <c r="G54" s="13">
        <v>24294</v>
      </c>
      <c r="H54" s="13">
        <v>12266</v>
      </c>
      <c r="I54" s="13">
        <v>12028</v>
      </c>
      <c r="J54" s="13">
        <v>7998</v>
      </c>
      <c r="K54" s="13">
        <f>SUM(L54:M54)</f>
        <v>24222</v>
      </c>
      <c r="L54" s="13">
        <v>12173</v>
      </c>
      <c r="M54" s="13">
        <v>12049</v>
      </c>
      <c r="N54" s="25"/>
      <c r="O54" s="50" t="s">
        <v>91</v>
      </c>
      <c r="P54" s="51"/>
      <c r="Q54" s="32"/>
      <c r="R54" s="9">
        <f>SUM(R55:R59)</f>
        <v>380.86</v>
      </c>
      <c r="S54" s="10">
        <v>12366</v>
      </c>
      <c r="T54" s="11">
        <v>44868</v>
      </c>
      <c r="U54" s="10">
        <v>21873</v>
      </c>
      <c r="V54" s="10">
        <v>22995</v>
      </c>
      <c r="W54" s="10">
        <f>SUM(W55:W59)</f>
        <v>12372</v>
      </c>
      <c r="X54" s="10">
        <f>SUM(X55:X59)</f>
        <v>44456</v>
      </c>
      <c r="Y54" s="10">
        <f>SUM(Y55:Y59)</f>
        <v>21668</v>
      </c>
      <c r="Z54" s="10">
        <f>SUM(Z55:Z59)</f>
        <v>22788</v>
      </c>
    </row>
    <row r="55" spans="1:26" ht="13.5" customHeight="1">
      <c r="A55" s="26"/>
      <c r="B55" s="26"/>
      <c r="C55" s="26" t="s">
        <v>25</v>
      </c>
      <c r="D55" s="27"/>
      <c r="E55" s="12">
        <v>82.02</v>
      </c>
      <c r="F55" s="13">
        <v>2434</v>
      </c>
      <c r="G55" s="13">
        <v>9794</v>
      </c>
      <c r="H55" s="13">
        <v>4753</v>
      </c>
      <c r="I55" s="13">
        <v>5041</v>
      </c>
      <c r="J55" s="13">
        <v>2483</v>
      </c>
      <c r="K55" s="13">
        <f>SUM(L55:M55)</f>
        <v>9775</v>
      </c>
      <c r="L55" s="13">
        <v>4745</v>
      </c>
      <c r="M55" s="13">
        <v>5030</v>
      </c>
      <c r="N55" s="26"/>
      <c r="O55" s="26"/>
      <c r="P55" s="26" t="s">
        <v>46</v>
      </c>
      <c r="Q55" s="27"/>
      <c r="R55" s="12">
        <v>124.25</v>
      </c>
      <c r="S55" s="13">
        <v>3957</v>
      </c>
      <c r="T55" s="13">
        <v>13938</v>
      </c>
      <c r="U55" s="13">
        <v>6816</v>
      </c>
      <c r="V55" s="13">
        <v>7122</v>
      </c>
      <c r="W55" s="13">
        <v>3950</v>
      </c>
      <c r="X55" s="13">
        <f>SUM(Y55:Z55)</f>
        <v>13846</v>
      </c>
      <c r="Y55" s="13">
        <v>6765</v>
      </c>
      <c r="Z55" s="13">
        <v>7081</v>
      </c>
    </row>
    <row r="56" spans="1:26" ht="13.5" customHeight="1">
      <c r="A56" s="26"/>
      <c r="B56" s="26"/>
      <c r="C56" s="26" t="s">
        <v>26</v>
      </c>
      <c r="D56" s="27"/>
      <c r="E56" s="12">
        <v>49.13</v>
      </c>
      <c r="F56" s="13">
        <v>11919</v>
      </c>
      <c r="G56" s="13">
        <v>37874</v>
      </c>
      <c r="H56" s="13">
        <v>18766</v>
      </c>
      <c r="I56" s="13">
        <v>19108</v>
      </c>
      <c r="J56" s="13">
        <v>12462</v>
      </c>
      <c r="K56" s="13">
        <f>SUM(L56:M56)</f>
        <v>39267</v>
      </c>
      <c r="L56" s="13">
        <v>19488</v>
      </c>
      <c r="M56" s="13">
        <v>19779</v>
      </c>
      <c r="N56" s="26"/>
      <c r="O56" s="26"/>
      <c r="P56" s="26" t="s">
        <v>47</v>
      </c>
      <c r="Q56" s="27"/>
      <c r="R56" s="12">
        <v>68.14</v>
      </c>
      <c r="S56" s="13">
        <v>1243</v>
      </c>
      <c r="T56" s="13">
        <v>4366</v>
      </c>
      <c r="U56" s="13">
        <v>2129</v>
      </c>
      <c r="V56" s="13">
        <v>2237</v>
      </c>
      <c r="W56" s="13">
        <v>1239</v>
      </c>
      <c r="X56" s="13">
        <f>SUM(Y56:Z56)</f>
        <v>4268</v>
      </c>
      <c r="Y56" s="13">
        <v>2073</v>
      </c>
      <c r="Z56" s="13">
        <v>2195</v>
      </c>
    </row>
    <row r="57" spans="1:26" ht="13.5" customHeight="1">
      <c r="A57" s="26"/>
      <c r="B57" s="26"/>
      <c r="C57" s="26" t="s">
        <v>27</v>
      </c>
      <c r="D57" s="27"/>
      <c r="E57" s="12">
        <v>60.19</v>
      </c>
      <c r="F57" s="13">
        <v>1602</v>
      </c>
      <c r="G57" s="13">
        <v>5914</v>
      </c>
      <c r="H57" s="13">
        <v>2930</v>
      </c>
      <c r="I57" s="13">
        <v>2984</v>
      </c>
      <c r="J57" s="13">
        <v>1593</v>
      </c>
      <c r="K57" s="13">
        <f>SUM(L57:M57)</f>
        <v>5874</v>
      </c>
      <c r="L57" s="13">
        <v>2909</v>
      </c>
      <c r="M57" s="13">
        <v>2965</v>
      </c>
      <c r="N57" s="26"/>
      <c r="O57" s="26"/>
      <c r="P57" s="26" t="s">
        <v>48</v>
      </c>
      <c r="Q57" s="27"/>
      <c r="R57" s="12">
        <v>106.7</v>
      </c>
      <c r="S57" s="13">
        <v>3451</v>
      </c>
      <c r="T57" s="13">
        <v>12165</v>
      </c>
      <c r="U57" s="13">
        <v>5916</v>
      </c>
      <c r="V57" s="13">
        <v>6249</v>
      </c>
      <c r="W57" s="13">
        <v>3455</v>
      </c>
      <c r="X57" s="13">
        <f>SUM(Y57:Z57)</f>
        <v>12086</v>
      </c>
      <c r="Y57" s="13">
        <v>5877</v>
      </c>
      <c r="Z57" s="13">
        <v>6209</v>
      </c>
    </row>
    <row r="58" spans="1:26" s="8" customFormat="1" ht="13.5" customHeight="1">
      <c r="A58" s="25"/>
      <c r="B58" s="50" t="s">
        <v>88</v>
      </c>
      <c r="C58" s="52"/>
      <c r="D58" s="32"/>
      <c r="E58" s="9">
        <v>570.05</v>
      </c>
      <c r="F58" s="10">
        <v>9819</v>
      </c>
      <c r="G58" s="11">
        <v>36630</v>
      </c>
      <c r="H58" s="10">
        <v>17957</v>
      </c>
      <c r="I58" s="10">
        <v>18673</v>
      </c>
      <c r="J58" s="10">
        <f>SUM(J59:J60)</f>
        <v>9811</v>
      </c>
      <c r="K58" s="10">
        <f>SUM(K59:K60)</f>
        <v>36286</v>
      </c>
      <c r="L58" s="10">
        <f>SUM(L59:L60)</f>
        <v>17754</v>
      </c>
      <c r="M58" s="10">
        <f>SUM(M59:M60)</f>
        <v>18532</v>
      </c>
      <c r="N58" s="26"/>
      <c r="O58" s="26"/>
      <c r="P58" s="26" t="s">
        <v>50</v>
      </c>
      <c r="Q58" s="27"/>
      <c r="R58" s="12">
        <v>42.29</v>
      </c>
      <c r="S58" s="13">
        <v>2281</v>
      </c>
      <c r="T58" s="13">
        <v>8741</v>
      </c>
      <c r="U58" s="13">
        <v>4231</v>
      </c>
      <c r="V58" s="13">
        <v>4510</v>
      </c>
      <c r="W58" s="13">
        <v>2296</v>
      </c>
      <c r="X58" s="13">
        <f>SUM(Y58:Z58)</f>
        <v>8616</v>
      </c>
      <c r="Y58" s="13">
        <v>4176</v>
      </c>
      <c r="Z58" s="13">
        <v>4440</v>
      </c>
    </row>
    <row r="59" spans="1:26" ht="13.5" customHeight="1">
      <c r="A59" s="26"/>
      <c r="B59" s="26"/>
      <c r="C59" s="26" t="s">
        <v>28</v>
      </c>
      <c r="D59" s="27"/>
      <c r="E59" s="12">
        <v>109.23</v>
      </c>
      <c r="F59" s="13">
        <v>2026</v>
      </c>
      <c r="G59" s="13">
        <v>8173</v>
      </c>
      <c r="H59" s="13">
        <v>4030</v>
      </c>
      <c r="I59" s="13">
        <v>4143</v>
      </c>
      <c r="J59" s="13">
        <v>1981</v>
      </c>
      <c r="K59" s="13">
        <f>SUM(L59:M59)</f>
        <v>8038</v>
      </c>
      <c r="L59" s="13">
        <v>3937</v>
      </c>
      <c r="M59" s="13">
        <v>4101</v>
      </c>
      <c r="N59" s="26"/>
      <c r="O59" s="26"/>
      <c r="P59" s="26" t="s">
        <v>51</v>
      </c>
      <c r="Q59" s="27"/>
      <c r="R59" s="12">
        <v>39.48</v>
      </c>
      <c r="S59" s="13">
        <v>1434</v>
      </c>
      <c r="T59" s="13">
        <v>5658</v>
      </c>
      <c r="U59" s="13">
        <v>2781</v>
      </c>
      <c r="V59" s="13">
        <v>2877</v>
      </c>
      <c r="W59" s="13">
        <v>1432</v>
      </c>
      <c r="X59" s="13">
        <f>SUM(Y59:Z59)</f>
        <v>5640</v>
      </c>
      <c r="Y59" s="13">
        <v>2777</v>
      </c>
      <c r="Z59" s="13">
        <v>2863</v>
      </c>
    </row>
    <row r="60" spans="1:26" ht="13.5" customHeight="1">
      <c r="A60" s="26"/>
      <c r="B60" s="26"/>
      <c r="C60" s="26" t="s">
        <v>121</v>
      </c>
      <c r="D60" s="27"/>
      <c r="E60" s="12">
        <v>460.82</v>
      </c>
      <c r="F60" s="13">
        <f>F58-F59</f>
        <v>7793</v>
      </c>
      <c r="G60" s="13">
        <f>G58-G59</f>
        <v>28457</v>
      </c>
      <c r="H60" s="13">
        <f>H58-H59</f>
        <v>13927</v>
      </c>
      <c r="I60" s="13">
        <f>I58-I59</f>
        <v>14530</v>
      </c>
      <c r="J60" s="13">
        <v>7830</v>
      </c>
      <c r="K60" s="13">
        <f>SUM(L60:M60)</f>
        <v>28248</v>
      </c>
      <c r="L60" s="13">
        <v>13817</v>
      </c>
      <c r="M60" s="13">
        <v>14431</v>
      </c>
      <c r="N60" s="25"/>
      <c r="O60" s="50" t="s">
        <v>98</v>
      </c>
      <c r="P60" s="51"/>
      <c r="Q60" s="32"/>
      <c r="R60" s="9"/>
      <c r="S60" s="11"/>
      <c r="T60" s="13"/>
      <c r="U60" s="11"/>
      <c r="V60" s="11"/>
      <c r="W60" s="11"/>
      <c r="X60" s="13"/>
      <c r="Y60" s="11"/>
      <c r="Z60" s="11"/>
    </row>
    <row r="61" spans="1:26" ht="13.5" customHeight="1">
      <c r="A61" s="25"/>
      <c r="B61" s="50" t="s">
        <v>89</v>
      </c>
      <c r="C61" s="52"/>
      <c r="D61" s="32"/>
      <c r="E61" s="9">
        <v>128.78</v>
      </c>
      <c r="F61" s="10">
        <v>8705</v>
      </c>
      <c r="G61" s="11">
        <v>29851</v>
      </c>
      <c r="H61" s="10">
        <v>14580</v>
      </c>
      <c r="I61" s="10">
        <v>15271</v>
      </c>
      <c r="J61" s="10">
        <f>SUM(J62:J64)</f>
        <v>8713</v>
      </c>
      <c r="K61" s="10">
        <f>SUM(K62:K64)</f>
        <v>29630</v>
      </c>
      <c r="L61" s="10">
        <f>SUM(L62:L64)</f>
        <v>14474</v>
      </c>
      <c r="M61" s="10">
        <f>SUM(M62:M64)</f>
        <v>15156</v>
      </c>
      <c r="N61" s="26"/>
      <c r="O61" s="26"/>
      <c r="P61" s="26" t="s">
        <v>49</v>
      </c>
      <c r="Q61" s="27"/>
      <c r="R61" s="12">
        <v>1648.5</v>
      </c>
      <c r="S61" s="14">
        <v>562852</v>
      </c>
      <c r="T61" s="13">
        <v>1430247</v>
      </c>
      <c r="U61" s="14">
        <v>702216</v>
      </c>
      <c r="V61" s="14">
        <v>728031</v>
      </c>
      <c r="W61" s="14">
        <v>568878</v>
      </c>
      <c r="X61" s="13">
        <f aca="true" t="shared" si="4" ref="X61:X67">SUM(Y61:Z61)</f>
        <v>1436022</v>
      </c>
      <c r="Y61" s="14">
        <v>703723</v>
      </c>
      <c r="Z61" s="14">
        <v>732299</v>
      </c>
    </row>
    <row r="62" spans="1:26" ht="13.5" customHeight="1">
      <c r="A62" s="26"/>
      <c r="B62" s="26"/>
      <c r="C62" s="26" t="s">
        <v>29</v>
      </c>
      <c r="D62" s="27"/>
      <c r="E62" s="12">
        <v>30.1</v>
      </c>
      <c r="F62" s="13">
        <v>2046</v>
      </c>
      <c r="G62" s="13">
        <v>7173</v>
      </c>
      <c r="H62" s="13">
        <v>3490</v>
      </c>
      <c r="I62" s="13">
        <v>3683</v>
      </c>
      <c r="J62" s="13">
        <v>2069</v>
      </c>
      <c r="K62" s="13">
        <f>SUM(L62:M62)</f>
        <v>7117</v>
      </c>
      <c r="L62" s="13">
        <v>3460</v>
      </c>
      <c r="M62" s="13">
        <v>3657</v>
      </c>
      <c r="N62" s="26"/>
      <c r="O62" s="26"/>
      <c r="P62" s="26" t="s">
        <v>52</v>
      </c>
      <c r="Q62" s="27"/>
      <c r="R62" s="12">
        <v>1551.44</v>
      </c>
      <c r="S62" s="14">
        <v>61750</v>
      </c>
      <c r="T62" s="13">
        <v>195591</v>
      </c>
      <c r="U62" s="14">
        <v>96581</v>
      </c>
      <c r="V62" s="14">
        <v>99010</v>
      </c>
      <c r="W62" s="14">
        <v>62353</v>
      </c>
      <c r="X62" s="13">
        <f t="shared" si="4"/>
        <v>194732</v>
      </c>
      <c r="Y62" s="14">
        <v>96204</v>
      </c>
      <c r="Z62" s="14">
        <v>98528</v>
      </c>
    </row>
    <row r="63" spans="1:26" s="8" customFormat="1" ht="13.5" customHeight="1">
      <c r="A63" s="26"/>
      <c r="B63" s="26"/>
      <c r="C63" s="26" t="s">
        <v>30</v>
      </c>
      <c r="D63" s="27"/>
      <c r="E63" s="12">
        <v>44.63</v>
      </c>
      <c r="F63" s="13">
        <v>2440</v>
      </c>
      <c r="G63" s="13">
        <v>8623</v>
      </c>
      <c r="H63" s="13">
        <v>4286</v>
      </c>
      <c r="I63" s="13">
        <v>4337</v>
      </c>
      <c r="J63" s="13">
        <v>2437</v>
      </c>
      <c r="K63" s="13">
        <f>SUM(L63:M63)</f>
        <v>8584</v>
      </c>
      <c r="L63" s="13">
        <v>4265</v>
      </c>
      <c r="M63" s="13">
        <v>4319</v>
      </c>
      <c r="N63" s="26"/>
      <c r="O63" s="26"/>
      <c r="P63" s="26" t="s">
        <v>53</v>
      </c>
      <c r="Q63" s="27"/>
      <c r="R63" s="12">
        <v>1522.5</v>
      </c>
      <c r="S63" s="14">
        <v>67698</v>
      </c>
      <c r="T63" s="13">
        <v>223434</v>
      </c>
      <c r="U63" s="14">
        <v>109069</v>
      </c>
      <c r="V63" s="14">
        <v>114365</v>
      </c>
      <c r="W63" s="14">
        <v>68197</v>
      </c>
      <c r="X63" s="13">
        <f t="shared" si="4"/>
        <v>222449</v>
      </c>
      <c r="Y63" s="14">
        <v>108493</v>
      </c>
      <c r="Z63" s="14">
        <v>113956</v>
      </c>
    </row>
    <row r="64" spans="1:26" ht="13.5" customHeight="1">
      <c r="A64" s="26"/>
      <c r="B64" s="26"/>
      <c r="C64" s="26" t="s">
        <v>31</v>
      </c>
      <c r="D64" s="27"/>
      <c r="E64" s="12">
        <v>54.05</v>
      </c>
      <c r="F64" s="13">
        <v>4219</v>
      </c>
      <c r="G64" s="13">
        <v>14055</v>
      </c>
      <c r="H64" s="13">
        <v>6804</v>
      </c>
      <c r="I64" s="13">
        <v>7251</v>
      </c>
      <c r="J64" s="13">
        <v>4207</v>
      </c>
      <c r="K64" s="13">
        <f>SUM(L64:M64)</f>
        <v>13929</v>
      </c>
      <c r="L64" s="13">
        <v>6749</v>
      </c>
      <c r="M64" s="13">
        <v>7180</v>
      </c>
      <c r="N64" s="26"/>
      <c r="O64" s="26"/>
      <c r="P64" s="26" t="s">
        <v>54</v>
      </c>
      <c r="Q64" s="27"/>
      <c r="R64" s="12">
        <v>806.38</v>
      </c>
      <c r="S64" s="14">
        <v>24482</v>
      </c>
      <c r="T64" s="13">
        <v>85051</v>
      </c>
      <c r="U64" s="14">
        <v>41147</v>
      </c>
      <c r="V64" s="14">
        <v>43904</v>
      </c>
      <c r="W64" s="14">
        <v>24542</v>
      </c>
      <c r="X64" s="13">
        <f t="shared" si="4"/>
        <v>84241</v>
      </c>
      <c r="Y64" s="14">
        <v>40725</v>
      </c>
      <c r="Z64" s="14">
        <v>43516</v>
      </c>
    </row>
    <row r="65" spans="1:26" ht="13.5" customHeight="1">
      <c r="A65" s="25"/>
      <c r="B65" s="50" t="s">
        <v>90</v>
      </c>
      <c r="C65" s="52"/>
      <c r="D65" s="32"/>
      <c r="E65" s="9">
        <v>466.8</v>
      </c>
      <c r="F65" s="10">
        <v>7675</v>
      </c>
      <c r="G65" s="11">
        <v>23489</v>
      </c>
      <c r="H65" s="10">
        <v>11280</v>
      </c>
      <c r="I65" s="10">
        <v>12209</v>
      </c>
      <c r="J65" s="10">
        <f>SUM(J66:J67)</f>
        <v>7627</v>
      </c>
      <c r="K65" s="10">
        <f>SUM(K66:K67)</f>
        <v>23150</v>
      </c>
      <c r="L65" s="10">
        <f>SUM(L66:L67)</f>
        <v>11143</v>
      </c>
      <c r="M65" s="10">
        <f>SUM(M66:M67)</f>
        <v>12007</v>
      </c>
      <c r="N65" s="26"/>
      <c r="O65" s="26"/>
      <c r="P65" s="26" t="s">
        <v>55</v>
      </c>
      <c r="Q65" s="27"/>
      <c r="R65" s="12">
        <v>468.24</v>
      </c>
      <c r="S65" s="14">
        <v>24663</v>
      </c>
      <c r="T65" s="13">
        <v>89363</v>
      </c>
      <c r="U65" s="14">
        <v>43273</v>
      </c>
      <c r="V65" s="14">
        <v>46090</v>
      </c>
      <c r="W65" s="14">
        <v>24732</v>
      </c>
      <c r="X65" s="13">
        <f t="shared" si="4"/>
        <v>88607</v>
      </c>
      <c r="Y65" s="14">
        <v>42954</v>
      </c>
      <c r="Z65" s="14">
        <v>45653</v>
      </c>
    </row>
    <row r="66" spans="1:26" ht="13.5" customHeight="1">
      <c r="A66" s="25"/>
      <c r="B66" s="36"/>
      <c r="C66" s="26" t="s">
        <v>32</v>
      </c>
      <c r="D66" s="26"/>
      <c r="E66" s="42">
        <v>140.7</v>
      </c>
      <c r="F66" s="43">
        <v>4377</v>
      </c>
      <c r="G66" s="43">
        <v>14258</v>
      </c>
      <c r="H66" s="43">
        <v>6901</v>
      </c>
      <c r="I66" s="43">
        <v>7357</v>
      </c>
      <c r="J66" s="43">
        <v>4356</v>
      </c>
      <c r="K66" s="13">
        <f>SUM(L66:M66)</f>
        <v>14071</v>
      </c>
      <c r="L66" s="43">
        <v>6834</v>
      </c>
      <c r="M66" s="43">
        <v>7237</v>
      </c>
      <c r="N66" s="26"/>
      <c r="O66" s="26"/>
      <c r="P66" s="26" t="s">
        <v>56</v>
      </c>
      <c r="Q66" s="27"/>
      <c r="R66" s="12">
        <v>723</v>
      </c>
      <c r="S66" s="14">
        <v>76172</v>
      </c>
      <c r="T66" s="13">
        <v>229952</v>
      </c>
      <c r="U66" s="14">
        <v>111757</v>
      </c>
      <c r="V66" s="14">
        <v>118195</v>
      </c>
      <c r="W66" s="14">
        <v>76560</v>
      </c>
      <c r="X66" s="13">
        <f t="shared" si="4"/>
        <v>228764</v>
      </c>
      <c r="Y66" s="14">
        <v>111196</v>
      </c>
      <c r="Z66" s="14">
        <v>117568</v>
      </c>
    </row>
    <row r="67" spans="1:26" s="8" customFormat="1" ht="13.5" customHeight="1">
      <c r="A67" s="26"/>
      <c r="B67" s="26"/>
      <c r="C67" s="26" t="s">
        <v>33</v>
      </c>
      <c r="D67" s="27"/>
      <c r="E67" s="41">
        <v>326.1</v>
      </c>
      <c r="F67" s="40">
        <v>3298</v>
      </c>
      <c r="G67" s="40">
        <v>9231</v>
      </c>
      <c r="H67" s="40">
        <v>4379</v>
      </c>
      <c r="I67" s="40">
        <v>4852</v>
      </c>
      <c r="J67" s="40">
        <v>3271</v>
      </c>
      <c r="K67" s="13">
        <f>SUM(L67:M67)</f>
        <v>9079</v>
      </c>
      <c r="L67" s="40">
        <v>4309</v>
      </c>
      <c r="M67" s="40">
        <v>4770</v>
      </c>
      <c r="N67" s="26"/>
      <c r="O67" s="26"/>
      <c r="P67" s="38" t="s">
        <v>99</v>
      </c>
      <c r="Q67" s="27"/>
      <c r="R67" s="39">
        <v>565.21</v>
      </c>
      <c r="S67" s="40">
        <v>32878</v>
      </c>
      <c r="T67" s="40">
        <v>105871</v>
      </c>
      <c r="U67" s="40">
        <v>51505</v>
      </c>
      <c r="V67" s="40">
        <v>54366</v>
      </c>
      <c r="W67" s="40">
        <v>32966</v>
      </c>
      <c r="X67" s="13">
        <f t="shared" si="4"/>
        <v>105036</v>
      </c>
      <c r="Y67" s="40">
        <v>51108</v>
      </c>
      <c r="Z67" s="40">
        <v>53928</v>
      </c>
    </row>
    <row r="68" spans="1:26" s="8" customFormat="1" ht="6" customHeight="1">
      <c r="A68" s="28"/>
      <c r="B68" s="28"/>
      <c r="C68" s="28"/>
      <c r="D68" s="29"/>
      <c r="E68" s="19"/>
      <c r="F68" s="18"/>
      <c r="G68" s="18"/>
      <c r="H68" s="18"/>
      <c r="I68" s="18"/>
      <c r="J68" s="18"/>
      <c r="K68" s="18"/>
      <c r="L68" s="18"/>
      <c r="M68" s="18"/>
      <c r="N68" s="28"/>
      <c r="O68" s="28"/>
      <c r="P68" s="37"/>
      <c r="Q68" s="29"/>
      <c r="R68" s="17"/>
      <c r="S68" s="18"/>
      <c r="T68" s="18"/>
      <c r="U68" s="18"/>
      <c r="V68" s="18"/>
      <c r="W68" s="18"/>
      <c r="X68" s="18"/>
      <c r="Y68" s="18"/>
      <c r="Z68" s="18"/>
    </row>
    <row r="69" ht="13.5" customHeight="1">
      <c r="B69" s="20" t="s">
        <v>2</v>
      </c>
    </row>
    <row r="70" ht="13.5" customHeight="1"/>
    <row r="71" ht="10.5" customHeight="1"/>
  </sheetData>
  <mergeCells count="35">
    <mergeCell ref="O60:P60"/>
    <mergeCell ref="R15:R17"/>
    <mergeCell ref="T15:U15"/>
    <mergeCell ref="S16:S17"/>
    <mergeCell ref="T16:V16"/>
    <mergeCell ref="O34:P34"/>
    <mergeCell ref="O43:P43"/>
    <mergeCell ref="O51:P51"/>
    <mergeCell ref="O54:P54"/>
    <mergeCell ref="N15:Q17"/>
    <mergeCell ref="W16:W17"/>
    <mergeCell ref="X16:Z16"/>
    <mergeCell ref="X15:Y15"/>
    <mergeCell ref="E15:E17"/>
    <mergeCell ref="K16:M16"/>
    <mergeCell ref="F16:F17"/>
    <mergeCell ref="J16:J17"/>
    <mergeCell ref="G16:I16"/>
    <mergeCell ref="G15:H15"/>
    <mergeCell ref="K15:L15"/>
    <mergeCell ref="A15:D17"/>
    <mergeCell ref="A18:C18"/>
    <mergeCell ref="B19:C19"/>
    <mergeCell ref="B35:C35"/>
    <mergeCell ref="B61:C61"/>
    <mergeCell ref="B65:C65"/>
    <mergeCell ref="B39:C39"/>
    <mergeCell ref="B44:C44"/>
    <mergeCell ref="B46:C46"/>
    <mergeCell ref="B49:C49"/>
    <mergeCell ref="O18:P18"/>
    <mergeCell ref="O23:P23"/>
    <mergeCell ref="B53:C53"/>
    <mergeCell ref="B58:C58"/>
    <mergeCell ref="B36:C36"/>
  </mergeCells>
  <printOptions/>
  <pageMargins left="0.3937007874015748" right="0.3937007874015748" top="0.3937007874015748" bottom="0.35433070866141736" header="0.5118110236220472" footer="0.2362204724409449"/>
  <pageSetup fitToWidth="2" horizontalDpi="600" verticalDpi="600" orientation="portrait" paperSize="9" scale="89" r:id="rId1"/>
  <colBreaks count="1" manualBreakCount="1">
    <brk id="13" max="65535" man="1"/>
  </colBreaks>
  <ignoredErrors>
    <ignoredError sqref="E19:M20" formulaRange="1"/>
    <ignoredError sqref="X43:X54 X34 X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仙台市企画局情報統計課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康史</dc:creator>
  <cp:keywords/>
  <dc:description/>
  <cp:lastModifiedBy>DTP</cp:lastModifiedBy>
  <cp:lastPrinted>2004-03-23T12:22:54Z</cp:lastPrinted>
  <dcterms:created xsi:type="dcterms:W3CDTF">1999-01-22T01:54:30Z</dcterms:created>
  <dcterms:modified xsi:type="dcterms:W3CDTF">2004-04-01T10:36:33Z</dcterms:modified>
  <cp:category/>
  <cp:version/>
  <cp:contentType/>
  <cp:contentStatus/>
</cp:coreProperties>
</file>