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105"/>
  </bookViews>
  <sheets>
    <sheet name="24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54" i="1" l="1"/>
  <c r="G54" i="1"/>
  <c r="K53" i="1"/>
  <c r="G53" i="1"/>
  <c r="K52" i="1"/>
  <c r="K51" i="1" s="1"/>
  <c r="G52" i="1"/>
  <c r="G51" i="1" s="1"/>
  <c r="M51" i="1"/>
  <c r="L51" i="1"/>
  <c r="J51" i="1"/>
  <c r="I51" i="1"/>
  <c r="H51" i="1"/>
  <c r="F51" i="1"/>
  <c r="K50" i="1"/>
  <c r="G50" i="1"/>
  <c r="K49" i="1"/>
  <c r="G49" i="1"/>
  <c r="G48" i="1" s="1"/>
  <c r="M48" i="1"/>
  <c r="L48" i="1"/>
  <c r="K48" i="1"/>
  <c r="J48" i="1"/>
  <c r="J37" i="1" s="1"/>
  <c r="I48" i="1"/>
  <c r="H48" i="1"/>
  <c r="F48" i="1"/>
  <c r="F37" i="1" s="1"/>
  <c r="K47" i="1"/>
  <c r="G47" i="1"/>
  <c r="M46" i="1"/>
  <c r="L46" i="1"/>
  <c r="K46" i="1"/>
  <c r="J46" i="1"/>
  <c r="I46" i="1"/>
  <c r="H46" i="1"/>
  <c r="G46" i="1"/>
  <c r="F46" i="1"/>
  <c r="K45" i="1"/>
  <c r="G45" i="1"/>
  <c r="K44" i="1"/>
  <c r="G44" i="1"/>
  <c r="K43" i="1"/>
  <c r="K41" i="1" s="1"/>
  <c r="G43" i="1"/>
  <c r="G41" i="1" s="1"/>
  <c r="K42" i="1"/>
  <c r="G42" i="1"/>
  <c r="M41" i="1"/>
  <c r="L41" i="1"/>
  <c r="J41" i="1"/>
  <c r="I41" i="1"/>
  <c r="H41" i="1"/>
  <c r="F41" i="1"/>
  <c r="K40" i="1"/>
  <c r="K38" i="1" s="1"/>
  <c r="G40" i="1"/>
  <c r="G38" i="1" s="1"/>
  <c r="W39" i="1"/>
  <c r="S39" i="1"/>
  <c r="K39" i="1"/>
  <c r="G39" i="1"/>
  <c r="Z38" i="1"/>
  <c r="Y38" i="1"/>
  <c r="V38" i="1"/>
  <c r="U38" i="1"/>
  <c r="M38" i="1"/>
  <c r="Z34" i="1" s="1"/>
  <c r="L38" i="1"/>
  <c r="Y34" i="1" s="1"/>
  <c r="J38" i="1"/>
  <c r="I38" i="1"/>
  <c r="V34" i="1" s="1"/>
  <c r="H38" i="1"/>
  <c r="U34" i="1" s="1"/>
  <c r="F38" i="1"/>
  <c r="Z37" i="1"/>
  <c r="Y37" i="1"/>
  <c r="W37" i="1"/>
  <c r="V37" i="1"/>
  <c r="U37" i="1"/>
  <c r="S37" i="1"/>
  <c r="Z36" i="1"/>
  <c r="Y36" i="1"/>
  <c r="W36" i="1"/>
  <c r="V36" i="1"/>
  <c r="U36" i="1"/>
  <c r="S36" i="1"/>
  <c r="K35" i="1"/>
  <c r="G35" i="1"/>
  <c r="W34" i="1"/>
  <c r="S34" i="1"/>
  <c r="K34" i="1"/>
  <c r="G34" i="1"/>
  <c r="Z33" i="1"/>
  <c r="Y33" i="1"/>
  <c r="V33" i="1"/>
  <c r="U33" i="1"/>
  <c r="K33" i="1"/>
  <c r="X36" i="1" s="1"/>
  <c r="G33" i="1"/>
  <c r="T36" i="1" s="1"/>
  <c r="K32" i="1"/>
  <c r="X37" i="1" s="1"/>
  <c r="G32" i="1"/>
  <c r="T37" i="1" s="1"/>
  <c r="K31" i="1"/>
  <c r="G31" i="1"/>
  <c r="K30" i="1"/>
  <c r="G30" i="1"/>
  <c r="X29" i="1"/>
  <c r="X28" i="1" s="1"/>
  <c r="X39" i="1" s="1"/>
  <c r="T29" i="1"/>
  <c r="T28" i="1" s="1"/>
  <c r="T39" i="1" s="1"/>
  <c r="K29" i="1"/>
  <c r="G29" i="1"/>
  <c r="Z28" i="1"/>
  <c r="Z39" i="1" s="1"/>
  <c r="Y28" i="1"/>
  <c r="Y39" i="1" s="1"/>
  <c r="W28" i="1"/>
  <c r="V28" i="1"/>
  <c r="V39" i="1" s="1"/>
  <c r="U28" i="1"/>
  <c r="U39" i="1" s="1"/>
  <c r="S28" i="1"/>
  <c r="K28" i="1"/>
  <c r="G28" i="1"/>
  <c r="X27" i="1"/>
  <c r="T27" i="1"/>
  <c r="K27" i="1"/>
  <c r="G27" i="1"/>
  <c r="T34" i="1" s="1"/>
  <c r="Z26" i="1"/>
  <c r="Y26" i="1"/>
  <c r="X26" i="1"/>
  <c r="W26" i="1"/>
  <c r="W38" i="1" s="1"/>
  <c r="V26" i="1"/>
  <c r="U26" i="1"/>
  <c r="T26" i="1"/>
  <c r="S26" i="1"/>
  <c r="S38" i="1" s="1"/>
  <c r="K26" i="1"/>
  <c r="G26" i="1"/>
  <c r="X25" i="1"/>
  <c r="T25" i="1"/>
  <c r="K25" i="1"/>
  <c r="G25" i="1"/>
  <c r="X24" i="1"/>
  <c r="X23" i="1" s="1"/>
  <c r="T24" i="1"/>
  <c r="T23" i="1" s="1"/>
  <c r="K24" i="1"/>
  <c r="X38" i="1" s="1"/>
  <c r="G24" i="1"/>
  <c r="T38" i="1" s="1"/>
  <c r="Z23" i="1"/>
  <c r="M37" i="1" s="1"/>
  <c r="Y23" i="1"/>
  <c r="L37" i="1" s="1"/>
  <c r="W23" i="1"/>
  <c r="V23" i="1"/>
  <c r="I37" i="1" s="1"/>
  <c r="U23" i="1"/>
  <c r="H37" i="1" s="1"/>
  <c r="S23" i="1"/>
  <c r="K23" i="1"/>
  <c r="G23" i="1"/>
  <c r="X22" i="1"/>
  <c r="T22" i="1"/>
  <c r="K22" i="1"/>
  <c r="G22" i="1"/>
  <c r="X21" i="1"/>
  <c r="T21" i="1"/>
  <c r="K21" i="1"/>
  <c r="G21" i="1"/>
  <c r="G18" i="1" s="1"/>
  <c r="Z20" i="1"/>
  <c r="Y20" i="1"/>
  <c r="X20" i="1"/>
  <c r="W20" i="1"/>
  <c r="W35" i="1" s="1"/>
  <c r="V20" i="1"/>
  <c r="U20" i="1"/>
  <c r="T20" i="1"/>
  <c r="S20" i="1"/>
  <c r="S35" i="1" s="1"/>
  <c r="K20" i="1"/>
  <c r="G20" i="1"/>
  <c r="X19" i="1"/>
  <c r="T19" i="1"/>
  <c r="K19" i="1"/>
  <c r="G19" i="1"/>
  <c r="X18" i="1"/>
  <c r="T18" i="1"/>
  <c r="M18" i="1"/>
  <c r="L18" i="1"/>
  <c r="K18" i="1"/>
  <c r="X33" i="1" s="1"/>
  <c r="J18" i="1"/>
  <c r="W33" i="1" s="1"/>
  <c r="I18" i="1"/>
  <c r="H18" i="1"/>
  <c r="F18" i="1"/>
  <c r="S33" i="1" s="1"/>
  <c r="X17" i="1"/>
  <c r="T17" i="1"/>
  <c r="M17" i="1"/>
  <c r="M15" i="1" s="1"/>
  <c r="L17" i="1"/>
  <c r="L15" i="1" s="1"/>
  <c r="I17" i="1"/>
  <c r="I15" i="1" s="1"/>
  <c r="H17" i="1"/>
  <c r="H15" i="1" s="1"/>
  <c r="E17" i="1"/>
  <c r="X16" i="1"/>
  <c r="T16" i="1"/>
  <c r="Z15" i="1"/>
  <c r="Y15" i="1"/>
  <c r="X15" i="1"/>
  <c r="W15" i="1"/>
  <c r="V15" i="1"/>
  <c r="U15" i="1"/>
  <c r="T15" i="1"/>
  <c r="S15" i="1"/>
  <c r="T35" i="1" l="1"/>
  <c r="G37" i="1"/>
  <c r="X34" i="1"/>
  <c r="X35" i="1"/>
  <c r="K37" i="1"/>
  <c r="T33" i="1"/>
  <c r="G17" i="1"/>
  <c r="G15" i="1" s="1"/>
  <c r="U35" i="1"/>
  <c r="V35" i="1"/>
  <c r="F17" i="1"/>
  <c r="F15" i="1" s="1"/>
  <c r="J17" i="1"/>
  <c r="J15" i="1" s="1"/>
  <c r="Y35" i="1"/>
  <c r="Z35" i="1"/>
  <c r="K17" i="1"/>
  <c r="K15" i="1" s="1"/>
</calcChain>
</file>

<file path=xl/sharedStrings.xml><?xml version="1.0" encoding="utf-8"?>
<sst xmlns="http://schemas.openxmlformats.org/spreadsheetml/2006/main" count="103" uniqueCount="85">
  <si>
    <t>24.宮城県内市区町村</t>
    <rPh sb="3" eb="6">
      <t>ミヤギケン</t>
    </rPh>
    <rPh sb="6" eb="7">
      <t>ナイ</t>
    </rPh>
    <rPh sb="7" eb="9">
      <t>シク</t>
    </rPh>
    <rPh sb="9" eb="11">
      <t>チョウソン</t>
    </rPh>
    <phoneticPr fontId="3"/>
  </si>
  <si>
    <t>別世帯数及び人口（日本人及び外国人）</t>
    <phoneticPr fontId="3"/>
  </si>
  <si>
    <t>本表は，住民基本台帳に基づく世帯数及び人口である。</t>
    <rPh sb="0" eb="1">
      <t>ホン</t>
    </rPh>
    <rPh sb="1" eb="2">
      <t>ヒョウ</t>
    </rPh>
    <rPh sb="4" eb="6">
      <t>ジュウミン</t>
    </rPh>
    <rPh sb="6" eb="8">
      <t>キホン</t>
    </rPh>
    <rPh sb="8" eb="10">
      <t>ダイチョウ</t>
    </rPh>
    <rPh sb="11" eb="12">
      <t>モト</t>
    </rPh>
    <rPh sb="14" eb="17">
      <t>セタイスウ</t>
    </rPh>
    <rPh sb="17" eb="18">
      <t>オヨ</t>
    </rPh>
    <rPh sb="19" eb="21">
      <t>ジンコウ</t>
    </rPh>
    <phoneticPr fontId="3"/>
  </si>
  <si>
    <t>大崎圏：大崎市・加美郡・遠田郡（1市4町）の範囲をいう。</t>
    <rPh sb="0" eb="2">
      <t>オオサキ</t>
    </rPh>
    <rPh sb="2" eb="3">
      <t>ケン</t>
    </rPh>
    <rPh sb="4" eb="6">
      <t>オオサキ</t>
    </rPh>
    <rPh sb="6" eb="7">
      <t>シ</t>
    </rPh>
    <rPh sb="8" eb="9">
      <t>カ</t>
    </rPh>
    <rPh sb="9" eb="10">
      <t>ビ</t>
    </rPh>
    <rPh sb="10" eb="11">
      <t>グン</t>
    </rPh>
    <rPh sb="12" eb="13">
      <t>トオ</t>
    </rPh>
    <rPh sb="13" eb="14">
      <t>タ</t>
    </rPh>
    <rPh sb="14" eb="15">
      <t>グン</t>
    </rPh>
    <rPh sb="17" eb="18">
      <t>シ</t>
    </rPh>
    <rPh sb="19" eb="20">
      <t>マチ</t>
    </rPh>
    <rPh sb="22" eb="24">
      <t>ハンイ</t>
    </rPh>
    <phoneticPr fontId="3"/>
  </si>
  <si>
    <t>面積は，国土地理院調査による平成26年10月1日現在のものである。</t>
    <rPh sb="0" eb="2">
      <t>メンセキ</t>
    </rPh>
    <rPh sb="4" eb="6">
      <t>コクド</t>
    </rPh>
    <rPh sb="6" eb="8">
      <t>チリ</t>
    </rPh>
    <rPh sb="8" eb="9">
      <t>イン</t>
    </rPh>
    <rPh sb="9" eb="11">
      <t>チョウサ</t>
    </rPh>
    <rPh sb="14" eb="16">
      <t>ヘイセイ</t>
    </rPh>
    <rPh sb="18" eb="19">
      <t>９ネン</t>
    </rPh>
    <rPh sb="19" eb="22">
      <t>１０ツキ</t>
    </rPh>
    <rPh sb="23" eb="24">
      <t>ヒ</t>
    </rPh>
    <rPh sb="24" eb="26">
      <t>ゲンザイ</t>
    </rPh>
    <phoneticPr fontId="3"/>
  </si>
  <si>
    <t>栗原圏：栗原市の範囲をいう。</t>
    <rPh sb="0" eb="2">
      <t>クリハラ</t>
    </rPh>
    <rPh sb="2" eb="3">
      <t>ケン</t>
    </rPh>
    <rPh sb="4" eb="6">
      <t>クリハラ</t>
    </rPh>
    <rPh sb="6" eb="7">
      <t>シ</t>
    </rPh>
    <rPh sb="8" eb="10">
      <t>ハンイ</t>
    </rPh>
    <phoneticPr fontId="3"/>
  </si>
  <si>
    <t>なお，境界未定の市町村の面積は，総務省において推定した面積である。</t>
    <rPh sb="3" eb="5">
      <t>キョウカイ</t>
    </rPh>
    <rPh sb="5" eb="7">
      <t>ミテイ</t>
    </rPh>
    <rPh sb="8" eb="11">
      <t>シチョウソン</t>
    </rPh>
    <rPh sb="12" eb="14">
      <t>メンセキ</t>
    </rPh>
    <rPh sb="16" eb="18">
      <t>ソウムチョウ</t>
    </rPh>
    <rPh sb="18" eb="19">
      <t>ショウ</t>
    </rPh>
    <rPh sb="23" eb="25">
      <t>スイテイ</t>
    </rPh>
    <rPh sb="27" eb="29">
      <t>メンセキ</t>
    </rPh>
    <phoneticPr fontId="3"/>
  </si>
  <si>
    <t>登米圏：登米市の範囲をいう。</t>
    <rPh sb="0" eb="2">
      <t>トヨマ</t>
    </rPh>
    <rPh sb="2" eb="3">
      <t>ケン</t>
    </rPh>
    <rPh sb="4" eb="6">
      <t>トメ</t>
    </rPh>
    <rPh sb="6" eb="7">
      <t>シ</t>
    </rPh>
    <rPh sb="8" eb="10">
      <t>ハンイ</t>
    </rPh>
    <phoneticPr fontId="3"/>
  </si>
  <si>
    <t>仙台都市圏：仙台市・塩竈市･名取市･多賀城市･岩沼市・亘理郡・宮城郡・黒川郡（5市8町1村）の範囲をいう。</t>
    <rPh sb="0" eb="5">
      <t>センダイトシケン</t>
    </rPh>
    <rPh sb="6" eb="9">
      <t>センダイシ</t>
    </rPh>
    <rPh sb="10" eb="13">
      <t>シオガマシ</t>
    </rPh>
    <rPh sb="14" eb="17">
      <t>ナトリシ</t>
    </rPh>
    <rPh sb="18" eb="22">
      <t>タガジョウシ</t>
    </rPh>
    <rPh sb="23" eb="26">
      <t>イワヌマシ</t>
    </rPh>
    <rPh sb="29" eb="30">
      <t>グン</t>
    </rPh>
    <rPh sb="31" eb="33">
      <t>ミヤギ</t>
    </rPh>
    <rPh sb="33" eb="34">
      <t>グン</t>
    </rPh>
    <rPh sb="35" eb="38">
      <t>クロカワグン</t>
    </rPh>
    <rPh sb="39" eb="40">
      <t>５シ</t>
    </rPh>
    <rPh sb="40" eb="41">
      <t>シ</t>
    </rPh>
    <rPh sb="42" eb="43">
      <t>マチ</t>
    </rPh>
    <rPh sb="44" eb="45">
      <t>ムラ</t>
    </rPh>
    <rPh sb="47" eb="49">
      <t>ハンイ</t>
    </rPh>
    <phoneticPr fontId="3"/>
  </si>
  <si>
    <t>石巻圏：石巻市・東松島市・牡鹿郡（2市1町）の範囲をいう。</t>
    <rPh sb="0" eb="2">
      <t>イシノマキ</t>
    </rPh>
    <rPh sb="2" eb="3">
      <t>ケン</t>
    </rPh>
    <rPh sb="4" eb="7">
      <t>イシノマキシ</t>
    </rPh>
    <rPh sb="8" eb="9">
      <t>ヒガシ</t>
    </rPh>
    <rPh sb="9" eb="11">
      <t>マツシマ</t>
    </rPh>
    <rPh sb="11" eb="12">
      <t>シ</t>
    </rPh>
    <rPh sb="18" eb="19">
      <t>シ</t>
    </rPh>
    <rPh sb="20" eb="21">
      <t>マチ</t>
    </rPh>
    <rPh sb="23" eb="25">
      <t>ハンイ</t>
    </rPh>
    <phoneticPr fontId="3"/>
  </si>
  <si>
    <t>仙南圏：白石市・角田市・刈田郡・柴田郡・伊具郡（2市7町）の範囲をいう。</t>
    <rPh sb="0" eb="2">
      <t>センナン</t>
    </rPh>
    <rPh sb="2" eb="3">
      <t>ケン</t>
    </rPh>
    <rPh sb="4" eb="7">
      <t>シロイシシ</t>
    </rPh>
    <rPh sb="8" eb="11">
      <t>カクダシ</t>
    </rPh>
    <rPh sb="12" eb="14">
      <t>カリタ</t>
    </rPh>
    <rPh sb="14" eb="15">
      <t>グン</t>
    </rPh>
    <rPh sb="16" eb="19">
      <t>シバタグン</t>
    </rPh>
    <rPh sb="20" eb="23">
      <t>イググン</t>
    </rPh>
    <rPh sb="24" eb="25">
      <t>２シ</t>
    </rPh>
    <rPh sb="25" eb="26">
      <t>シ</t>
    </rPh>
    <rPh sb="27" eb="28">
      <t>マチ</t>
    </rPh>
    <rPh sb="30" eb="32">
      <t>ハンイ</t>
    </rPh>
    <phoneticPr fontId="3"/>
  </si>
  <si>
    <t>気仙沼・本吉圏：気仙沼市・本吉郡（1市1町）の範囲をいう。</t>
    <rPh sb="0" eb="3">
      <t>ケセンヌマ</t>
    </rPh>
    <rPh sb="4" eb="6">
      <t>モトヨシ</t>
    </rPh>
    <rPh sb="6" eb="7">
      <t>ケン</t>
    </rPh>
    <rPh sb="8" eb="12">
      <t>ケセンヌマシ</t>
    </rPh>
    <rPh sb="13" eb="16">
      <t>モトヨシグン</t>
    </rPh>
    <rPh sb="18" eb="19">
      <t>シ</t>
    </rPh>
    <rPh sb="20" eb="21">
      <t>マチ</t>
    </rPh>
    <rPh sb="23" eb="25">
      <t>ハンイ</t>
    </rPh>
    <phoneticPr fontId="3"/>
  </si>
  <si>
    <t>（各年9月末）</t>
    <rPh sb="1" eb="2">
      <t>カク</t>
    </rPh>
    <rPh sb="2" eb="3">
      <t>ネン</t>
    </rPh>
    <rPh sb="3" eb="5">
      <t>９ガツ</t>
    </rPh>
    <rPh sb="5" eb="6">
      <t>スエ</t>
    </rPh>
    <phoneticPr fontId="3"/>
  </si>
  <si>
    <t>市 町 村 名</t>
    <rPh sb="0" eb="5">
      <t>シチョウソン</t>
    </rPh>
    <rPh sb="6" eb="7">
      <t>メイ</t>
    </rPh>
    <phoneticPr fontId="3"/>
  </si>
  <si>
    <r>
      <t>面    積
㎞</t>
    </r>
    <r>
      <rPr>
        <vertAlign val="superscript"/>
        <sz val="8"/>
        <rFont val="ＭＳ Ｐ明朝"/>
        <family val="1"/>
        <charset val="128"/>
      </rPr>
      <t>2</t>
    </r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</si>
  <si>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</si>
  <si>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</si>
  <si>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r>
      <t>面    積
㎞</t>
    </r>
    <r>
      <rPr>
        <vertAlign val="superscript"/>
        <sz val="8"/>
        <rFont val="ＭＳ Ｐ明朝"/>
        <family val="1"/>
        <charset val="128"/>
      </rPr>
      <t>2</t>
    </r>
    <phoneticPr fontId="3"/>
  </si>
  <si>
    <t>世  帯  数</t>
    <phoneticPr fontId="3"/>
  </si>
  <si>
    <t>人               口</t>
    <rPh sb="0" eb="17">
      <t>ジンコウ</t>
    </rPh>
    <phoneticPr fontId="3"/>
  </si>
  <si>
    <t>総     数</t>
    <phoneticPr fontId="3"/>
  </si>
  <si>
    <t>男</t>
  </si>
  <si>
    <t>女</t>
  </si>
  <si>
    <t>県合計</t>
    <phoneticPr fontId="3"/>
  </si>
  <si>
    <t>黒川郡</t>
    <phoneticPr fontId="3"/>
  </si>
  <si>
    <t>大和町</t>
    <phoneticPr fontId="3"/>
  </si>
  <si>
    <t>市計</t>
    <phoneticPr fontId="3"/>
  </si>
  <si>
    <t>大郷町</t>
    <phoneticPr fontId="3"/>
  </si>
  <si>
    <t>仙台市</t>
    <phoneticPr fontId="3"/>
  </si>
  <si>
    <t>富谷町</t>
    <phoneticPr fontId="3"/>
  </si>
  <si>
    <t>（青  葉  区）</t>
    <rPh sb="7" eb="8">
      <t>ク</t>
    </rPh>
    <phoneticPr fontId="3"/>
  </si>
  <si>
    <t>大衡村</t>
    <phoneticPr fontId="3"/>
  </si>
  <si>
    <t>（宮城野区）</t>
    <phoneticPr fontId="3"/>
  </si>
  <si>
    <t>加美郡</t>
    <phoneticPr fontId="3"/>
  </si>
  <si>
    <t>（若  林  区）</t>
    <phoneticPr fontId="3"/>
  </si>
  <si>
    <t>色麻町</t>
    <phoneticPr fontId="3"/>
  </si>
  <si>
    <t>（太  白  区）</t>
    <phoneticPr fontId="3"/>
  </si>
  <si>
    <t>加美町</t>
    <rPh sb="0" eb="2">
      <t>カミ</t>
    </rPh>
    <phoneticPr fontId="3"/>
  </si>
  <si>
    <t>（泉        区）</t>
    <phoneticPr fontId="3"/>
  </si>
  <si>
    <t>遠田郡</t>
    <phoneticPr fontId="3"/>
  </si>
  <si>
    <t>石巻市</t>
    <phoneticPr fontId="3"/>
  </si>
  <si>
    <t>涌谷町</t>
    <phoneticPr fontId="3"/>
  </si>
  <si>
    <t>塩竈市</t>
    <rPh sb="0" eb="2">
      <t>シオガマ</t>
    </rPh>
    <rPh sb="2" eb="3">
      <t>シ</t>
    </rPh>
    <phoneticPr fontId="3"/>
  </si>
  <si>
    <t>美里町</t>
    <rPh sb="0" eb="2">
      <t>ミサト</t>
    </rPh>
    <rPh sb="2" eb="3">
      <t>マチ</t>
    </rPh>
    <phoneticPr fontId="3"/>
  </si>
  <si>
    <t>気仙沼市</t>
    <phoneticPr fontId="3"/>
  </si>
  <si>
    <t>牡鹿郡</t>
    <phoneticPr fontId="3"/>
  </si>
  <si>
    <t>白石市</t>
    <phoneticPr fontId="3"/>
  </si>
  <si>
    <t>女川町</t>
    <phoneticPr fontId="3"/>
  </si>
  <si>
    <t>名取市</t>
    <phoneticPr fontId="3"/>
  </si>
  <si>
    <t>本吉郡</t>
    <phoneticPr fontId="3"/>
  </si>
  <si>
    <t>角田市</t>
    <phoneticPr fontId="3"/>
  </si>
  <si>
    <t>南三陸町</t>
    <rPh sb="0" eb="1">
      <t>ミナミ</t>
    </rPh>
    <rPh sb="1" eb="3">
      <t>サンリク</t>
    </rPh>
    <rPh sb="3" eb="4">
      <t>マチ</t>
    </rPh>
    <phoneticPr fontId="3"/>
  </si>
  <si>
    <t>多賀城市</t>
    <phoneticPr fontId="3"/>
  </si>
  <si>
    <t>岩沼市</t>
    <phoneticPr fontId="3"/>
  </si>
  <si>
    <t>登米市</t>
    <rPh sb="0" eb="2">
      <t>トメ</t>
    </rPh>
    <rPh sb="2" eb="3">
      <t>シ</t>
    </rPh>
    <phoneticPr fontId="3"/>
  </si>
  <si>
    <t>広域圏</t>
    <rPh sb="0" eb="2">
      <t>コウイキ</t>
    </rPh>
    <rPh sb="2" eb="3">
      <t>ケン</t>
    </rPh>
    <phoneticPr fontId="3"/>
  </si>
  <si>
    <t>栗原市</t>
    <rPh sb="0" eb="2">
      <t>クリハラ</t>
    </rPh>
    <rPh sb="2" eb="3">
      <t>シ</t>
    </rPh>
    <phoneticPr fontId="3"/>
  </si>
  <si>
    <t>仙台都市圏</t>
    <phoneticPr fontId="3"/>
  </si>
  <si>
    <t>東松島市</t>
    <rPh sb="0" eb="1">
      <t>ヒガシ</t>
    </rPh>
    <rPh sb="1" eb="3">
      <t>マツシマ</t>
    </rPh>
    <rPh sb="3" eb="4">
      <t>シ</t>
    </rPh>
    <phoneticPr fontId="3"/>
  </si>
  <si>
    <t>仙南圏</t>
    <rPh sb="2" eb="3">
      <t>ケン</t>
    </rPh>
    <phoneticPr fontId="3"/>
  </si>
  <si>
    <t>大崎市</t>
    <rPh sb="0" eb="2">
      <t>オオサキ</t>
    </rPh>
    <rPh sb="2" eb="3">
      <t>シ</t>
    </rPh>
    <phoneticPr fontId="3"/>
  </si>
  <si>
    <t>大崎圏</t>
    <rPh sb="2" eb="3">
      <t>ケン</t>
    </rPh>
    <phoneticPr fontId="3"/>
  </si>
  <si>
    <t>栗原圏</t>
    <rPh sb="2" eb="3">
      <t>ケン</t>
    </rPh>
    <phoneticPr fontId="3"/>
  </si>
  <si>
    <t>町村計</t>
    <rPh sb="0" eb="2">
      <t>チョウソン</t>
    </rPh>
    <phoneticPr fontId="3"/>
  </si>
  <si>
    <t>登米圏</t>
    <rPh sb="2" eb="3">
      <t>ケン</t>
    </rPh>
    <phoneticPr fontId="3"/>
  </si>
  <si>
    <t>刈田郡</t>
    <phoneticPr fontId="3"/>
  </si>
  <si>
    <t>石巻圏</t>
    <rPh sb="2" eb="3">
      <t>ケン</t>
    </rPh>
    <phoneticPr fontId="3"/>
  </si>
  <si>
    <t>蔵王町</t>
    <phoneticPr fontId="3"/>
  </si>
  <si>
    <t>気仙沼・本吉圏</t>
    <rPh sb="6" eb="7">
      <t>ケン</t>
    </rPh>
    <phoneticPr fontId="3"/>
  </si>
  <si>
    <t>七ヶ宿町</t>
    <phoneticPr fontId="3"/>
  </si>
  <si>
    <t>柴田郡</t>
    <phoneticPr fontId="3"/>
  </si>
  <si>
    <t>大河原町</t>
    <phoneticPr fontId="3"/>
  </si>
  <si>
    <t>村田町</t>
    <phoneticPr fontId="3"/>
  </si>
  <si>
    <t>柴田町</t>
    <phoneticPr fontId="3"/>
  </si>
  <si>
    <t>川崎町</t>
    <phoneticPr fontId="3"/>
  </si>
  <si>
    <t>伊具郡</t>
    <phoneticPr fontId="3"/>
  </si>
  <si>
    <t>丸森町</t>
    <phoneticPr fontId="3"/>
  </si>
  <si>
    <t>亘理郡</t>
    <phoneticPr fontId="3"/>
  </si>
  <si>
    <t>亘理町</t>
    <phoneticPr fontId="3"/>
  </si>
  <si>
    <t>山元町</t>
    <phoneticPr fontId="3"/>
  </si>
  <si>
    <t>宮城郡</t>
    <phoneticPr fontId="3"/>
  </si>
  <si>
    <t>松島町</t>
    <phoneticPr fontId="3"/>
  </si>
  <si>
    <t>七ケ浜町</t>
    <rPh sb="0" eb="3">
      <t>シチガハマ</t>
    </rPh>
    <rPh sb="3" eb="4">
      <t>マチ</t>
    </rPh>
    <phoneticPr fontId="3"/>
  </si>
  <si>
    <t>利府町</t>
    <phoneticPr fontId="3"/>
  </si>
  <si>
    <t>資料 宮城県震災復興・企画部統計課</t>
    <rPh sb="0" eb="2">
      <t>シリョウ</t>
    </rPh>
    <rPh sb="3" eb="6">
      <t>ミヤギケン</t>
    </rPh>
    <rPh sb="6" eb="8">
      <t>シンサイ</t>
    </rPh>
    <rPh sb="8" eb="10">
      <t>フッコウ</t>
    </rPh>
    <rPh sb="11" eb="14">
      <t>キカクブ</t>
    </rPh>
    <rPh sb="14" eb="17">
      <t>トウケイカ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</si>
</sst>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.00_ ;[Red]\-#,##0.00\ "/>
    <numFmt numFmtId="177" formatCode="#,##0_ ;[Red]\-#,##0\ "/>
    <numFmt numFmtId="178" formatCode="#,##0.00_);\(#,##0.00\)"/>
    <numFmt numFmtId="179" formatCode="_ * #,##0.00_ ;_ * \-#,##0.00_ ;_ * &quot;-&quot;_ ;_ @_ 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2" fillId="0" borderId="0">
      <alignment vertical="center"/>
    </xf>
  </cellStyleXfs>
  <cellXfs count="86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38" fontId="11" fillId="0" borderId="0" xfId="1" applyFont="1" applyFill="1"/>
    <xf numFmtId="0" fontId="2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distributed"/>
    </xf>
    <xf numFmtId="0" fontId="16" fillId="0" borderId="15" xfId="0" applyFont="1" applyFill="1" applyBorder="1" applyAlignment="1">
      <alignment horizontal="distributed"/>
    </xf>
    <xf numFmtId="40" fontId="17" fillId="0" borderId="0" xfId="1" applyNumberFormat="1" applyFont="1" applyFill="1"/>
    <xf numFmtId="38" fontId="17" fillId="0" borderId="0" xfId="1" applyNumberFormat="1" applyFont="1" applyFill="1"/>
    <xf numFmtId="0" fontId="16" fillId="0" borderId="0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0" fontId="16" fillId="0" borderId="6" xfId="0" applyFont="1" applyFill="1" applyBorder="1" applyAlignment="1">
      <alignment horizontal="distributed"/>
    </xf>
    <xf numFmtId="176" fontId="17" fillId="0" borderId="0" xfId="1" applyNumberFormat="1" applyFont="1" applyFill="1"/>
    <xf numFmtId="38" fontId="17" fillId="0" borderId="0" xfId="1" applyFont="1" applyFill="1"/>
    <xf numFmtId="0" fontId="18" fillId="0" borderId="0" xfId="0" applyFont="1" applyFill="1"/>
    <xf numFmtId="0" fontId="15" fillId="0" borderId="0" xfId="0" applyFont="1" applyFill="1" applyBorder="1" applyAlignment="1">
      <alignment horizontal="distributed"/>
    </xf>
    <xf numFmtId="177" fontId="17" fillId="0" borderId="0" xfId="1" applyNumberFormat="1" applyFont="1" applyFill="1"/>
    <xf numFmtId="0" fontId="9" fillId="0" borderId="0" xfId="0" applyFont="1" applyFill="1" applyBorder="1" applyAlignment="1">
      <alignment horizontal="distributed"/>
    </xf>
    <xf numFmtId="0" fontId="9" fillId="0" borderId="6" xfId="0" applyFont="1" applyFill="1" applyBorder="1" applyAlignment="1">
      <alignment horizontal="distributed"/>
    </xf>
    <xf numFmtId="176" fontId="19" fillId="0" borderId="0" xfId="1" applyNumberFormat="1" applyFont="1" applyFill="1"/>
    <xf numFmtId="38" fontId="19" fillId="0" borderId="0" xfId="1" applyFont="1" applyFill="1"/>
    <xf numFmtId="178" fontId="19" fillId="0" borderId="0" xfId="1" applyNumberFormat="1" applyFont="1" applyFill="1"/>
    <xf numFmtId="176" fontId="19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38" fontId="19" fillId="0" borderId="0" xfId="1" applyFont="1" applyFill="1" applyAlignment="1">
      <alignment horizontal="right"/>
    </xf>
    <xf numFmtId="179" fontId="19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19" fillId="0" borderId="16" xfId="0" applyFont="1" applyFill="1" applyBorder="1"/>
    <xf numFmtId="177" fontId="19" fillId="0" borderId="0" xfId="0" applyNumberFormat="1" applyFont="1" applyFill="1"/>
    <xf numFmtId="41" fontId="19" fillId="0" borderId="0" xfId="0" applyNumberFormat="1" applyFont="1" applyFill="1" applyAlignment="1">
      <alignment horizontal="right"/>
    </xf>
    <xf numFmtId="177" fontId="19" fillId="0" borderId="0" xfId="1" applyNumberFormat="1" applyFont="1" applyFill="1"/>
    <xf numFmtId="0" fontId="9" fillId="0" borderId="10" xfId="0" applyFont="1" applyFill="1" applyBorder="1" applyAlignment="1">
      <alignment horizontal="distributed"/>
    </xf>
    <xf numFmtId="0" fontId="13" fillId="0" borderId="10" xfId="0" applyFont="1" applyFill="1" applyBorder="1" applyAlignment="1">
      <alignment horizontal="distributed"/>
    </xf>
    <xf numFmtId="0" fontId="9" fillId="0" borderId="11" xfId="0" applyFont="1" applyFill="1" applyBorder="1" applyAlignment="1">
      <alignment horizontal="distributed"/>
    </xf>
    <xf numFmtId="176" fontId="19" fillId="0" borderId="10" xfId="0" applyNumberFormat="1" applyFont="1" applyFill="1" applyBorder="1"/>
    <xf numFmtId="177" fontId="19" fillId="0" borderId="10" xfId="0" applyNumberFormat="1" applyFont="1" applyFill="1" applyBorder="1"/>
    <xf numFmtId="0" fontId="4" fillId="0" borderId="14" xfId="0" applyFont="1" applyFill="1" applyBorder="1"/>
    <xf numFmtId="177" fontId="15" fillId="0" borderId="0" xfId="0" applyNumberFormat="1" applyFont="1" applyFill="1"/>
    <xf numFmtId="0" fontId="20" fillId="0" borderId="0" xfId="0" applyFont="1" applyFill="1" applyBorder="1" applyAlignment="1">
      <alignment horizontal="left"/>
    </xf>
    <xf numFmtId="176" fontId="15" fillId="0" borderId="0" xfId="1" applyNumberFormat="1" applyFont="1" applyFill="1" applyBorder="1"/>
    <xf numFmtId="177" fontId="21" fillId="0" borderId="0" xfId="0" applyNumberFormat="1" applyFont="1" applyFill="1"/>
    <xf numFmtId="177" fontId="15" fillId="0" borderId="0" xfId="1" applyNumberFormat="1" applyFont="1" applyFill="1"/>
    <xf numFmtId="176" fontId="17" fillId="0" borderId="0" xfId="0" applyNumberFormat="1" applyFont="1" applyFill="1"/>
    <xf numFmtId="177" fontId="15" fillId="0" borderId="0" xfId="0" applyNumberFormat="1" applyFont="1" applyFill="1" applyBorder="1"/>
    <xf numFmtId="0" fontId="13" fillId="0" borderId="0" xfId="0" applyFont="1" applyFill="1" applyBorder="1" applyAlignment="1">
      <alignment horizontal="distributed"/>
    </xf>
    <xf numFmtId="176" fontId="15" fillId="0" borderId="0" xfId="0" applyNumberFormat="1" applyFont="1" applyFill="1" applyBorder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18" fillId="0" borderId="0" xfId="0" applyFont="1" applyFill="1" applyAlignment="1">
      <alignment vertical="center"/>
    </xf>
    <xf numFmtId="176" fontId="15" fillId="0" borderId="10" xfId="1" applyNumberFormat="1" applyFont="1" applyFill="1" applyBorder="1"/>
    <xf numFmtId="38" fontId="15" fillId="0" borderId="10" xfId="1" applyFont="1" applyFill="1" applyBorder="1"/>
    <xf numFmtId="0" fontId="13" fillId="0" borderId="0" xfId="0" applyFont="1" applyFill="1" applyAlignment="1">
      <alignment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12539;&#12507;&#12540;&#12512;&#12506;&#12540;&#12472;/&#12304;&#37325;&#35201;&#12305;&#20185;&#21488;&#24066;&#32113;&#35336;&#26360;/&#32113;&#35336;&#26360;&#65288;27&#24180;&#29256;&#65289;/&#9733;27&#24180;&#29256;&#20837;&#21147;&#31080;(&#32113;&#35336;&#26360;&#65289;/&#9734;02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ページ"/>
      <sheetName val="中扉"/>
      <sheetName val="11"/>
      <sheetName val="12"/>
      <sheetName val="13"/>
      <sheetName val="13(続）"/>
      <sheetName val="14"/>
      <sheetName val="15"/>
      <sheetName val="16"/>
      <sheetName val="17"/>
      <sheetName val="18（婚姻）"/>
      <sheetName val="18（離婚）"/>
      <sheetName val="19"/>
      <sheetName val="20"/>
      <sheetName val="21"/>
      <sheetName val="22"/>
      <sheetName val="23（小学校）"/>
      <sheetName val="23（中学校）"/>
      <sheetName val="24"/>
      <sheetName val="参考表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-1"/>
      <sheetName val="38-2"/>
      <sheetName val="38-3"/>
      <sheetName val="38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zoomScaleNormal="110" zoomScaleSheetLayoutView="100" workbookViewId="0">
      <selection activeCell="E15" sqref="E15"/>
    </sheetView>
  </sheetViews>
  <sheetFormatPr defaultColWidth="8.875" defaultRowHeight="13.5"/>
  <cols>
    <col min="1" max="2" width="1.625" style="1" customWidth="1"/>
    <col min="3" max="3" width="10.625" style="1" customWidth="1"/>
    <col min="4" max="4" width="0.875" style="1" customWidth="1"/>
    <col min="5" max="5" width="10.25" style="2" customWidth="1"/>
    <col min="6" max="6" width="9.375" style="2" customWidth="1"/>
    <col min="7" max="9" width="9.625" style="2" customWidth="1"/>
    <col min="10" max="10" width="9.375" style="2" customWidth="1"/>
    <col min="11" max="13" width="9.625" style="2" customWidth="1"/>
    <col min="14" max="15" width="1.625" style="1" customWidth="1"/>
    <col min="16" max="16" width="10.625" style="1" customWidth="1"/>
    <col min="17" max="17" width="0.875" style="1" customWidth="1"/>
    <col min="18" max="26" width="9.625" style="2" customWidth="1"/>
    <col min="27" max="16384" width="8.875" style="2"/>
  </cols>
  <sheetData>
    <row r="1" spans="1:26" ht="20.100000000000001" customHeight="1"/>
    <row r="2" spans="1:26" ht="30" customHeight="1">
      <c r="B2" s="3"/>
      <c r="M2" s="4" t="s">
        <v>0</v>
      </c>
      <c r="N2" s="5" t="s">
        <v>1</v>
      </c>
      <c r="O2" s="3"/>
      <c r="P2" s="3"/>
      <c r="Q2" s="3"/>
      <c r="R2" s="3"/>
    </row>
    <row r="3" spans="1:26" ht="13.5" customHeight="1">
      <c r="B3" s="3"/>
      <c r="M3" s="4"/>
      <c r="N3" s="5"/>
      <c r="O3" s="3"/>
      <c r="P3" s="3"/>
      <c r="Q3" s="3"/>
      <c r="R3" s="3"/>
    </row>
    <row r="4" spans="1:26" ht="13.5" customHeight="1">
      <c r="E4" s="6" t="s">
        <v>2</v>
      </c>
      <c r="O4" s="7" t="s">
        <v>3</v>
      </c>
    </row>
    <row r="5" spans="1:26" ht="13.5" customHeight="1">
      <c r="D5" s="8"/>
      <c r="E5" s="6" t="s">
        <v>4</v>
      </c>
      <c r="O5" s="7" t="s">
        <v>5</v>
      </c>
    </row>
    <row r="6" spans="1:26" ht="13.5" customHeight="1">
      <c r="D6" s="8"/>
      <c r="E6" s="6" t="s">
        <v>6</v>
      </c>
      <c r="O6" s="7" t="s">
        <v>7</v>
      </c>
    </row>
    <row r="7" spans="1:26" ht="13.5" customHeight="1">
      <c r="D7" s="8"/>
      <c r="E7" s="7" t="s">
        <v>8</v>
      </c>
      <c r="O7" s="7" t="s">
        <v>9</v>
      </c>
    </row>
    <row r="8" spans="1:26" ht="13.5" customHeight="1">
      <c r="D8" s="8"/>
      <c r="E8" s="7" t="s">
        <v>10</v>
      </c>
      <c r="O8" s="7" t="s">
        <v>11</v>
      </c>
    </row>
    <row r="9" spans="1:26" ht="13.5" customHeight="1">
      <c r="D9" s="8"/>
      <c r="E9" s="7"/>
      <c r="N9" s="9"/>
      <c r="O9" s="2"/>
      <c r="P9" s="9"/>
      <c r="Q9" s="9"/>
      <c r="R9" s="10"/>
      <c r="S9" s="10"/>
      <c r="T9" s="10"/>
      <c r="U9" s="10"/>
      <c r="V9" s="10"/>
      <c r="W9" s="10"/>
      <c r="X9" s="10"/>
      <c r="Y9" s="10"/>
      <c r="Z9" s="10"/>
    </row>
    <row r="10" spans="1:26" s="10" customFormat="1" ht="13.5" customHeight="1">
      <c r="D10" s="11"/>
      <c r="F10" s="12"/>
      <c r="G10" s="12"/>
      <c r="N10" s="9"/>
      <c r="O10" s="7"/>
      <c r="P10" s="9"/>
      <c r="Q10" s="9"/>
    </row>
    <row r="11" spans="1:26" ht="12" customHeight="1" thickBot="1">
      <c r="A11" s="13"/>
      <c r="B11" s="13"/>
      <c r="C11" s="13"/>
      <c r="D11" s="13"/>
      <c r="E11" s="14"/>
      <c r="F11" s="14"/>
      <c r="G11" s="14"/>
      <c r="H11" s="14"/>
      <c r="I11" s="14"/>
      <c r="J11" s="14"/>
      <c r="K11" s="14"/>
      <c r="M11" s="15"/>
      <c r="Z11" s="16" t="s">
        <v>12</v>
      </c>
    </row>
    <row r="12" spans="1:26" s="1" customFormat="1" ht="16.149999999999999" customHeight="1">
      <c r="A12" s="17" t="s">
        <v>13</v>
      </c>
      <c r="B12" s="18"/>
      <c r="C12" s="18"/>
      <c r="D12" s="19"/>
      <c r="E12" s="20" t="s">
        <v>14</v>
      </c>
      <c r="F12" s="21"/>
      <c r="G12" s="22" t="s">
        <v>15</v>
      </c>
      <c r="H12" s="22"/>
      <c r="I12" s="23"/>
      <c r="J12" s="21"/>
      <c r="K12" s="22" t="s">
        <v>16</v>
      </c>
      <c r="L12" s="22"/>
      <c r="M12" s="23"/>
      <c r="N12" s="17" t="s">
        <v>13</v>
      </c>
      <c r="O12" s="18"/>
      <c r="P12" s="18"/>
      <c r="Q12" s="19"/>
      <c r="R12" s="20" t="s">
        <v>17</v>
      </c>
      <c r="S12" s="21"/>
      <c r="T12" s="22" t="s">
        <v>15</v>
      </c>
      <c r="U12" s="22"/>
      <c r="V12" s="23"/>
      <c r="W12" s="21"/>
      <c r="X12" s="22" t="s">
        <v>16</v>
      </c>
      <c r="Y12" s="22"/>
      <c r="Z12" s="23"/>
    </row>
    <row r="13" spans="1:26" s="1" customFormat="1" ht="16.149999999999999" customHeight="1">
      <c r="A13" s="24"/>
      <c r="B13" s="24"/>
      <c r="C13" s="24"/>
      <c r="D13" s="25"/>
      <c r="E13" s="26"/>
      <c r="F13" s="27" t="s">
        <v>18</v>
      </c>
      <c r="G13" s="28" t="s">
        <v>19</v>
      </c>
      <c r="H13" s="29"/>
      <c r="I13" s="29"/>
      <c r="J13" s="27" t="s">
        <v>18</v>
      </c>
      <c r="K13" s="28" t="s">
        <v>19</v>
      </c>
      <c r="L13" s="29"/>
      <c r="M13" s="29"/>
      <c r="N13" s="24"/>
      <c r="O13" s="24"/>
      <c r="P13" s="24"/>
      <c r="Q13" s="25"/>
      <c r="R13" s="26"/>
      <c r="S13" s="27" t="s">
        <v>18</v>
      </c>
      <c r="T13" s="28" t="s">
        <v>19</v>
      </c>
      <c r="U13" s="29"/>
      <c r="V13" s="29"/>
      <c r="W13" s="27" t="s">
        <v>18</v>
      </c>
      <c r="X13" s="28" t="s">
        <v>19</v>
      </c>
      <c r="Y13" s="29"/>
      <c r="Z13" s="29"/>
    </row>
    <row r="14" spans="1:26" s="1" customFormat="1" ht="16.149999999999999" customHeight="1">
      <c r="A14" s="30"/>
      <c r="B14" s="30"/>
      <c r="C14" s="30"/>
      <c r="D14" s="31"/>
      <c r="E14" s="32"/>
      <c r="F14" s="33"/>
      <c r="G14" s="34" t="s">
        <v>20</v>
      </c>
      <c r="H14" s="34" t="s">
        <v>21</v>
      </c>
      <c r="I14" s="35" t="s">
        <v>22</v>
      </c>
      <c r="J14" s="33"/>
      <c r="K14" s="34" t="s">
        <v>20</v>
      </c>
      <c r="L14" s="34" t="s">
        <v>21</v>
      </c>
      <c r="M14" s="35" t="s">
        <v>22</v>
      </c>
      <c r="N14" s="30"/>
      <c r="O14" s="30"/>
      <c r="P14" s="30"/>
      <c r="Q14" s="31"/>
      <c r="R14" s="32"/>
      <c r="S14" s="33"/>
      <c r="T14" s="34" t="s">
        <v>20</v>
      </c>
      <c r="U14" s="34" t="s">
        <v>21</v>
      </c>
      <c r="V14" s="35" t="s">
        <v>22</v>
      </c>
      <c r="W14" s="33"/>
      <c r="X14" s="34" t="s">
        <v>20</v>
      </c>
      <c r="Y14" s="34" t="s">
        <v>21</v>
      </c>
      <c r="Z14" s="35" t="s">
        <v>22</v>
      </c>
    </row>
    <row r="15" spans="1:26" s="45" customFormat="1" ht="21" customHeight="1">
      <c r="A15" s="36" t="s">
        <v>23</v>
      </c>
      <c r="B15" s="36"/>
      <c r="C15" s="36"/>
      <c r="D15" s="37"/>
      <c r="E15" s="38">
        <v>7282.14</v>
      </c>
      <c r="F15" s="39">
        <f t="shared" ref="F15:M15" si="0">F17+F37</f>
        <v>960294</v>
      </c>
      <c r="G15" s="39">
        <f t="shared" si="0"/>
        <v>2328401</v>
      </c>
      <c r="H15" s="39">
        <f t="shared" si="0"/>
        <v>1134986</v>
      </c>
      <c r="I15" s="39">
        <f t="shared" si="0"/>
        <v>1193415</v>
      </c>
      <c r="J15" s="39">
        <f t="shared" si="0"/>
        <v>970181</v>
      </c>
      <c r="K15" s="39">
        <f t="shared" si="0"/>
        <v>2325091</v>
      </c>
      <c r="L15" s="39">
        <f t="shared" si="0"/>
        <v>1133880</v>
      </c>
      <c r="M15" s="39">
        <f t="shared" si="0"/>
        <v>1191211</v>
      </c>
      <c r="N15" s="40"/>
      <c r="O15" s="41" t="s">
        <v>24</v>
      </c>
      <c r="P15" s="41"/>
      <c r="Q15" s="42"/>
      <c r="R15" s="43">
        <v>417</v>
      </c>
      <c r="S15" s="44">
        <f t="shared" ref="S15:Z15" si="1">SUM(S16:S19)</f>
        <v>33105</v>
      </c>
      <c r="T15" s="44">
        <f t="shared" si="1"/>
        <v>93635</v>
      </c>
      <c r="U15" s="44">
        <f t="shared" si="1"/>
        <v>46620</v>
      </c>
      <c r="V15" s="44">
        <f t="shared" si="1"/>
        <v>47015</v>
      </c>
      <c r="W15" s="44">
        <f t="shared" si="1"/>
        <v>34010</v>
      </c>
      <c r="X15" s="44">
        <f t="shared" si="1"/>
        <v>94772</v>
      </c>
      <c r="Y15" s="44">
        <f t="shared" si="1"/>
        <v>47291</v>
      </c>
      <c r="Z15" s="44">
        <f t="shared" si="1"/>
        <v>47481</v>
      </c>
    </row>
    <row r="16" spans="1:26" s="45" customFormat="1" ht="15" customHeight="1">
      <c r="A16" s="46"/>
      <c r="B16" s="46"/>
      <c r="C16" s="46"/>
      <c r="D16" s="42"/>
      <c r="E16" s="43"/>
      <c r="F16" s="47"/>
      <c r="G16" s="47"/>
      <c r="H16" s="47"/>
      <c r="I16" s="47"/>
      <c r="J16" s="47"/>
      <c r="K16" s="47"/>
      <c r="L16" s="47"/>
      <c r="M16" s="47"/>
      <c r="N16" s="48"/>
      <c r="O16" s="48"/>
      <c r="P16" s="48" t="s">
        <v>25</v>
      </c>
      <c r="Q16" s="49"/>
      <c r="R16" s="50">
        <v>225.49</v>
      </c>
      <c r="S16" s="51">
        <v>10530</v>
      </c>
      <c r="T16" s="51">
        <f>SUM(U16:V16)</f>
        <v>27655</v>
      </c>
      <c r="U16" s="51">
        <v>14127</v>
      </c>
      <c r="V16" s="51">
        <v>13528</v>
      </c>
      <c r="W16" s="51">
        <v>10927</v>
      </c>
      <c r="X16" s="51">
        <f>SUM(Y16:Z16)</f>
        <v>28198</v>
      </c>
      <c r="Y16" s="51">
        <v>14466</v>
      </c>
      <c r="Z16" s="51">
        <v>13732</v>
      </c>
    </row>
    <row r="17" spans="1:26" ht="15" customHeight="1">
      <c r="A17" s="40"/>
      <c r="B17" s="41" t="s">
        <v>26</v>
      </c>
      <c r="C17" s="41"/>
      <c r="D17" s="42"/>
      <c r="E17" s="38">
        <f t="shared" ref="E17:M17" si="2">E18+SUM(E24:E35)</f>
        <v>4542.18</v>
      </c>
      <c r="F17" s="39">
        <f>F18+SUM(F24:F35)</f>
        <v>811401</v>
      </c>
      <c r="G17" s="39">
        <f>G18+SUM(G24:G35)</f>
        <v>1907948</v>
      </c>
      <c r="H17" s="39">
        <f>H18+SUM(H24:H35)</f>
        <v>927909</v>
      </c>
      <c r="I17" s="39">
        <f>I18+SUM(I24:I35)</f>
        <v>980039</v>
      </c>
      <c r="J17" s="39">
        <f t="shared" si="2"/>
        <v>819544</v>
      </c>
      <c r="K17" s="39">
        <f t="shared" si="2"/>
        <v>1906252</v>
      </c>
      <c r="L17" s="39">
        <f t="shared" si="2"/>
        <v>927405</v>
      </c>
      <c r="M17" s="39">
        <f t="shared" si="2"/>
        <v>978847</v>
      </c>
      <c r="N17" s="48"/>
      <c r="O17" s="48"/>
      <c r="P17" s="48" t="s">
        <v>27</v>
      </c>
      <c r="Q17" s="49"/>
      <c r="R17" s="50">
        <v>82.01</v>
      </c>
      <c r="S17" s="51">
        <v>2730</v>
      </c>
      <c r="T17" s="51">
        <f>SUM(U17:V17)</f>
        <v>8640</v>
      </c>
      <c r="U17" s="51">
        <v>4240</v>
      </c>
      <c r="V17" s="51">
        <v>4400</v>
      </c>
      <c r="W17" s="51">
        <v>2729</v>
      </c>
      <c r="X17" s="51">
        <f>SUM(Y17:Z17)</f>
        <v>8511</v>
      </c>
      <c r="Y17" s="51">
        <v>4185</v>
      </c>
      <c r="Z17" s="51">
        <v>4326</v>
      </c>
    </row>
    <row r="18" spans="1:26" ht="15" customHeight="1">
      <c r="A18" s="48"/>
      <c r="B18" s="48"/>
      <c r="C18" s="48" t="s">
        <v>28</v>
      </c>
      <c r="D18" s="49"/>
      <c r="E18" s="50">
        <v>786.3</v>
      </c>
      <c r="F18" s="51">
        <f t="shared" ref="F18:M18" si="3">SUM(F19:F23)</f>
        <v>489476</v>
      </c>
      <c r="G18" s="51">
        <f t="shared" si="3"/>
        <v>1052825</v>
      </c>
      <c r="H18" s="51">
        <f t="shared" si="3"/>
        <v>510774</v>
      </c>
      <c r="I18" s="51">
        <f t="shared" si="3"/>
        <v>542051</v>
      </c>
      <c r="J18" s="51">
        <f t="shared" si="3"/>
        <v>494989</v>
      </c>
      <c r="K18" s="51">
        <f t="shared" si="3"/>
        <v>1055613</v>
      </c>
      <c r="L18" s="51">
        <f t="shared" si="3"/>
        <v>512114</v>
      </c>
      <c r="M18" s="51">
        <f t="shared" si="3"/>
        <v>543499</v>
      </c>
      <c r="N18" s="48"/>
      <c r="O18" s="48"/>
      <c r="P18" s="48" t="s">
        <v>29</v>
      </c>
      <c r="Q18" s="49"/>
      <c r="R18" s="50">
        <v>49.18</v>
      </c>
      <c r="S18" s="51">
        <v>17994</v>
      </c>
      <c r="T18" s="51">
        <f>SUM(U18:V18)</f>
        <v>51595</v>
      </c>
      <c r="U18" s="51">
        <v>25370</v>
      </c>
      <c r="V18" s="51">
        <v>26225</v>
      </c>
      <c r="W18" s="51">
        <v>18411</v>
      </c>
      <c r="X18" s="51">
        <f>SUM(Y18:Z18)</f>
        <v>52239</v>
      </c>
      <c r="Y18" s="51">
        <v>25721</v>
      </c>
      <c r="Z18" s="51">
        <v>26518</v>
      </c>
    </row>
    <row r="19" spans="1:26" ht="15" customHeight="1">
      <c r="A19" s="48"/>
      <c r="B19" s="48"/>
      <c r="C19" s="48" t="s">
        <v>30</v>
      </c>
      <c r="D19" s="49"/>
      <c r="E19" s="52">
        <v>302.24</v>
      </c>
      <c r="F19" s="51">
        <v>147102</v>
      </c>
      <c r="G19" s="51">
        <f>SUM(H19:I19)</f>
        <v>291071</v>
      </c>
      <c r="H19" s="51">
        <v>139561</v>
      </c>
      <c r="I19" s="51">
        <v>151510</v>
      </c>
      <c r="J19" s="51">
        <v>148295</v>
      </c>
      <c r="K19" s="51">
        <f>SUM(L19:M19)</f>
        <v>291789</v>
      </c>
      <c r="L19" s="51">
        <v>139931</v>
      </c>
      <c r="M19" s="51">
        <v>151858</v>
      </c>
      <c r="N19" s="48"/>
      <c r="O19" s="48"/>
      <c r="P19" s="48" t="s">
        <v>31</v>
      </c>
      <c r="Q19" s="49"/>
      <c r="R19" s="50">
        <v>60.32</v>
      </c>
      <c r="S19" s="51">
        <v>1851</v>
      </c>
      <c r="T19" s="51">
        <f>SUM(U19:V19)</f>
        <v>5745</v>
      </c>
      <c r="U19" s="51">
        <v>2883</v>
      </c>
      <c r="V19" s="51">
        <v>2862</v>
      </c>
      <c r="W19" s="51">
        <v>1943</v>
      </c>
      <c r="X19" s="51">
        <f>SUM(Y19:Z19)</f>
        <v>5824</v>
      </c>
      <c r="Y19" s="51">
        <v>2919</v>
      </c>
      <c r="Z19" s="51">
        <v>2905</v>
      </c>
    </row>
    <row r="20" spans="1:26" ht="15" customHeight="1">
      <c r="A20" s="48"/>
      <c r="B20" s="48"/>
      <c r="C20" s="48" t="s">
        <v>32</v>
      </c>
      <c r="D20" s="49"/>
      <c r="E20" s="53">
        <v>58.19</v>
      </c>
      <c r="F20" s="51">
        <v>88631</v>
      </c>
      <c r="G20" s="51">
        <f t="shared" ref="G20:G35" si="4">SUM(H20:I20)</f>
        <v>188082</v>
      </c>
      <c r="H20" s="51">
        <v>92176</v>
      </c>
      <c r="I20" s="51">
        <v>95906</v>
      </c>
      <c r="J20" s="51">
        <v>89726</v>
      </c>
      <c r="K20" s="51">
        <f t="shared" ref="K20:K35" si="5">SUM(L20:M20)</f>
        <v>188557</v>
      </c>
      <c r="L20" s="51">
        <v>92474</v>
      </c>
      <c r="M20" s="51">
        <v>96083</v>
      </c>
      <c r="N20" s="40"/>
      <c r="O20" s="41" t="s">
        <v>33</v>
      </c>
      <c r="P20" s="54"/>
      <c r="Q20" s="42"/>
      <c r="R20" s="43">
        <v>569.94000000000005</v>
      </c>
      <c r="S20" s="44">
        <f t="shared" ref="S20:Z20" si="6">SUM(S21:S22)</f>
        <v>10202</v>
      </c>
      <c r="T20" s="44">
        <f t="shared" si="6"/>
        <v>32436</v>
      </c>
      <c r="U20" s="44">
        <f t="shared" si="6"/>
        <v>15834</v>
      </c>
      <c r="V20" s="44">
        <f t="shared" si="6"/>
        <v>16602</v>
      </c>
      <c r="W20" s="44">
        <f t="shared" si="6"/>
        <v>10183</v>
      </c>
      <c r="X20" s="44">
        <f t="shared" si="6"/>
        <v>31882</v>
      </c>
      <c r="Y20" s="44">
        <f t="shared" si="6"/>
        <v>15516</v>
      </c>
      <c r="Z20" s="44">
        <f t="shared" si="6"/>
        <v>16366</v>
      </c>
    </row>
    <row r="21" spans="1:26" ht="15" customHeight="1">
      <c r="A21" s="48"/>
      <c r="B21" s="48"/>
      <c r="C21" s="48" t="s">
        <v>34</v>
      </c>
      <c r="D21" s="49"/>
      <c r="E21" s="50">
        <v>50.86</v>
      </c>
      <c r="F21" s="51">
        <v>61535</v>
      </c>
      <c r="G21" s="51">
        <f t="shared" si="4"/>
        <v>130814</v>
      </c>
      <c r="H21" s="51">
        <v>64077</v>
      </c>
      <c r="I21" s="51">
        <v>66737</v>
      </c>
      <c r="J21" s="51">
        <v>62667</v>
      </c>
      <c r="K21" s="51">
        <f t="shared" si="5"/>
        <v>131727</v>
      </c>
      <c r="L21" s="51">
        <v>64584</v>
      </c>
      <c r="M21" s="51">
        <v>67143</v>
      </c>
      <c r="N21" s="48"/>
      <c r="O21" s="48"/>
      <c r="P21" s="48" t="s">
        <v>35</v>
      </c>
      <c r="Q21" s="49"/>
      <c r="R21" s="50">
        <v>109.28</v>
      </c>
      <c r="S21" s="51">
        <v>2118</v>
      </c>
      <c r="T21" s="51">
        <f>SUM(U21:V21)</f>
        <v>7351</v>
      </c>
      <c r="U21" s="51">
        <v>3546</v>
      </c>
      <c r="V21" s="51">
        <v>3805</v>
      </c>
      <c r="W21" s="51">
        <v>2105</v>
      </c>
      <c r="X21" s="51">
        <f>SUM(Y21:Z21)</f>
        <v>7292</v>
      </c>
      <c r="Y21" s="51">
        <v>3511</v>
      </c>
      <c r="Z21" s="51">
        <v>3781</v>
      </c>
    </row>
    <row r="22" spans="1:26" ht="15" customHeight="1">
      <c r="A22" s="48"/>
      <c r="B22" s="48"/>
      <c r="C22" s="48" t="s">
        <v>36</v>
      </c>
      <c r="D22" s="49"/>
      <c r="E22" s="50">
        <v>228.39</v>
      </c>
      <c r="F22" s="51">
        <v>100545</v>
      </c>
      <c r="G22" s="51">
        <f t="shared" si="4"/>
        <v>225691</v>
      </c>
      <c r="H22" s="51">
        <v>109605</v>
      </c>
      <c r="I22" s="51">
        <v>116086</v>
      </c>
      <c r="J22" s="51">
        <v>101797</v>
      </c>
      <c r="K22" s="51">
        <f t="shared" si="5"/>
        <v>226763</v>
      </c>
      <c r="L22" s="51">
        <v>109946</v>
      </c>
      <c r="M22" s="51">
        <v>116817</v>
      </c>
      <c r="N22" s="48"/>
      <c r="O22" s="48"/>
      <c r="P22" s="48" t="s">
        <v>37</v>
      </c>
      <c r="Q22" s="49"/>
      <c r="R22" s="50">
        <v>460.67</v>
      </c>
      <c r="S22" s="51">
        <v>8084</v>
      </c>
      <c r="T22" s="51">
        <f>SUM(U22:V22)</f>
        <v>25085</v>
      </c>
      <c r="U22" s="51">
        <v>12288</v>
      </c>
      <c r="V22" s="51">
        <v>12797</v>
      </c>
      <c r="W22" s="51">
        <v>8078</v>
      </c>
      <c r="X22" s="51">
        <f>SUM(Y22:Z22)</f>
        <v>24590</v>
      </c>
      <c r="Y22" s="51">
        <v>12005</v>
      </c>
      <c r="Z22" s="51">
        <v>12585</v>
      </c>
    </row>
    <row r="23" spans="1:26" ht="15" customHeight="1">
      <c r="A23" s="48"/>
      <c r="B23" s="48"/>
      <c r="C23" s="48" t="s">
        <v>38</v>
      </c>
      <c r="D23" s="49"/>
      <c r="E23" s="50">
        <v>146.61000000000001</v>
      </c>
      <c r="F23" s="51">
        <v>91663</v>
      </c>
      <c r="G23" s="51">
        <f t="shared" si="4"/>
        <v>217167</v>
      </c>
      <c r="H23" s="51">
        <v>105355</v>
      </c>
      <c r="I23" s="51">
        <v>111812</v>
      </c>
      <c r="J23" s="51">
        <v>92504</v>
      </c>
      <c r="K23" s="51">
        <f t="shared" si="5"/>
        <v>216777</v>
      </c>
      <c r="L23" s="51">
        <v>105179</v>
      </c>
      <c r="M23" s="51">
        <v>111598</v>
      </c>
      <c r="N23" s="48"/>
      <c r="O23" s="41" t="s">
        <v>39</v>
      </c>
      <c r="P23" s="55"/>
      <c r="Q23" s="42"/>
      <c r="R23" s="43">
        <v>157.06</v>
      </c>
      <c r="S23" s="44">
        <f t="shared" ref="S23:Z23" si="7">SUM(S24:S25)</f>
        <v>14833</v>
      </c>
      <c r="T23" s="44">
        <f t="shared" si="7"/>
        <v>42469</v>
      </c>
      <c r="U23" s="44">
        <f t="shared" si="7"/>
        <v>20574</v>
      </c>
      <c r="V23" s="44">
        <f t="shared" si="7"/>
        <v>21895</v>
      </c>
      <c r="W23" s="44">
        <f t="shared" si="7"/>
        <v>14956</v>
      </c>
      <c r="X23" s="44">
        <f t="shared" si="7"/>
        <v>42247</v>
      </c>
      <c r="Y23" s="44">
        <f t="shared" si="7"/>
        <v>20491</v>
      </c>
      <c r="Z23" s="44">
        <f t="shared" si="7"/>
        <v>21756</v>
      </c>
    </row>
    <row r="24" spans="1:26" ht="15" customHeight="1">
      <c r="A24" s="48"/>
      <c r="B24" s="48"/>
      <c r="C24" s="48" t="s">
        <v>40</v>
      </c>
      <c r="D24" s="49"/>
      <c r="E24" s="50">
        <v>554.5</v>
      </c>
      <c r="F24" s="51">
        <v>60165</v>
      </c>
      <c r="G24" s="51">
        <f t="shared" si="4"/>
        <v>150114</v>
      </c>
      <c r="H24" s="51">
        <v>72913</v>
      </c>
      <c r="I24" s="51">
        <v>77201</v>
      </c>
      <c r="J24" s="51">
        <v>60412</v>
      </c>
      <c r="K24" s="51">
        <f t="shared" si="5"/>
        <v>148968</v>
      </c>
      <c r="L24" s="51">
        <v>72446</v>
      </c>
      <c r="M24" s="51">
        <v>76522</v>
      </c>
      <c r="N24" s="48"/>
      <c r="O24" s="48"/>
      <c r="P24" s="48" t="s">
        <v>41</v>
      </c>
      <c r="Q24" s="49"/>
      <c r="R24" s="50">
        <v>82.16</v>
      </c>
      <c r="S24" s="56">
        <v>5990</v>
      </c>
      <c r="T24" s="51">
        <f>SUM(U24:V24)</f>
        <v>17211</v>
      </c>
      <c r="U24" s="56">
        <v>8350</v>
      </c>
      <c r="V24" s="56">
        <v>8861</v>
      </c>
      <c r="W24" s="56">
        <v>6017</v>
      </c>
      <c r="X24" s="51">
        <f>SUM(Y24:Z24)</f>
        <v>17035</v>
      </c>
      <c r="Y24" s="56">
        <v>8298</v>
      </c>
      <c r="Z24" s="56">
        <v>8737</v>
      </c>
    </row>
    <row r="25" spans="1:26" ht="15" customHeight="1">
      <c r="A25" s="48"/>
      <c r="B25" s="48"/>
      <c r="C25" s="48" t="s">
        <v>42</v>
      </c>
      <c r="D25" s="49"/>
      <c r="E25" s="50">
        <v>17.37</v>
      </c>
      <c r="F25" s="51">
        <v>22935</v>
      </c>
      <c r="G25" s="51">
        <f t="shared" si="4"/>
        <v>56067</v>
      </c>
      <c r="H25" s="51">
        <v>26745</v>
      </c>
      <c r="I25" s="51">
        <v>29322</v>
      </c>
      <c r="J25" s="51">
        <v>23027</v>
      </c>
      <c r="K25" s="51">
        <f t="shared" si="5"/>
        <v>55632</v>
      </c>
      <c r="L25" s="51">
        <v>26553</v>
      </c>
      <c r="M25" s="51">
        <v>29079</v>
      </c>
      <c r="N25" s="48"/>
      <c r="O25" s="48"/>
      <c r="P25" s="48" t="s">
        <v>43</v>
      </c>
      <c r="Q25" s="49"/>
      <c r="R25" s="50">
        <v>74.900000000000006</v>
      </c>
      <c r="S25" s="56">
        <v>8843</v>
      </c>
      <c r="T25" s="51">
        <f>SUM(U25:V25)</f>
        <v>25258</v>
      </c>
      <c r="U25" s="56">
        <v>12224</v>
      </c>
      <c r="V25" s="56">
        <v>13034</v>
      </c>
      <c r="W25" s="56">
        <v>8939</v>
      </c>
      <c r="X25" s="51">
        <f>SUM(Y25:Z25)</f>
        <v>25212</v>
      </c>
      <c r="Y25" s="56">
        <v>12193</v>
      </c>
      <c r="Z25" s="56">
        <v>13019</v>
      </c>
    </row>
    <row r="26" spans="1:26" ht="15" customHeight="1">
      <c r="A26" s="48"/>
      <c r="B26" s="48"/>
      <c r="C26" s="48" t="s">
        <v>44</v>
      </c>
      <c r="D26" s="49"/>
      <c r="E26" s="57">
        <v>332.44</v>
      </c>
      <c r="F26" s="56">
        <v>26043</v>
      </c>
      <c r="G26" s="51">
        <f t="shared" si="4"/>
        <v>67767</v>
      </c>
      <c r="H26" s="56">
        <v>32930</v>
      </c>
      <c r="I26" s="56">
        <v>34837</v>
      </c>
      <c r="J26" s="56">
        <v>26219</v>
      </c>
      <c r="K26" s="51">
        <f t="shared" si="5"/>
        <v>66929</v>
      </c>
      <c r="L26" s="56">
        <v>32539</v>
      </c>
      <c r="M26" s="56">
        <v>34390</v>
      </c>
      <c r="N26" s="48"/>
      <c r="O26" s="41" t="s">
        <v>45</v>
      </c>
      <c r="P26" s="55"/>
      <c r="Q26" s="42"/>
      <c r="R26" s="43">
        <v>65.349999999999994</v>
      </c>
      <c r="S26" s="44">
        <f t="shared" ref="S26:Z26" si="8">S27</f>
        <v>3237</v>
      </c>
      <c r="T26" s="44">
        <f t="shared" si="8"/>
        <v>7229</v>
      </c>
      <c r="U26" s="44">
        <f t="shared" si="8"/>
        <v>3556</v>
      </c>
      <c r="V26" s="44">
        <f t="shared" si="8"/>
        <v>3673</v>
      </c>
      <c r="W26" s="44">
        <f t="shared" si="8"/>
        <v>3171</v>
      </c>
      <c r="X26" s="44">
        <f t="shared" si="8"/>
        <v>6930</v>
      </c>
      <c r="Y26" s="44">
        <f t="shared" si="8"/>
        <v>3431</v>
      </c>
      <c r="Z26" s="44">
        <f t="shared" si="8"/>
        <v>3499</v>
      </c>
    </row>
    <row r="27" spans="1:26" ht="15" customHeight="1">
      <c r="A27" s="48"/>
      <c r="B27" s="48"/>
      <c r="C27" s="48" t="s">
        <v>46</v>
      </c>
      <c r="D27" s="49"/>
      <c r="E27" s="50">
        <v>286.48</v>
      </c>
      <c r="F27" s="51">
        <v>14120</v>
      </c>
      <c r="G27" s="51">
        <f t="shared" si="4"/>
        <v>36199</v>
      </c>
      <c r="H27" s="56">
        <v>17695</v>
      </c>
      <c r="I27" s="56">
        <v>18504</v>
      </c>
      <c r="J27" s="51">
        <v>14110</v>
      </c>
      <c r="K27" s="51">
        <f t="shared" si="5"/>
        <v>35701</v>
      </c>
      <c r="L27" s="56">
        <v>17450</v>
      </c>
      <c r="M27" s="56">
        <v>18251</v>
      </c>
      <c r="N27" s="48"/>
      <c r="O27" s="48"/>
      <c r="P27" s="48" t="s">
        <v>47</v>
      </c>
      <c r="Q27" s="49"/>
      <c r="R27" s="50">
        <v>65.349999999999994</v>
      </c>
      <c r="S27" s="56">
        <v>3237</v>
      </c>
      <c r="T27" s="51">
        <f>SUM(U27:V27)</f>
        <v>7229</v>
      </c>
      <c r="U27" s="56">
        <v>3556</v>
      </c>
      <c r="V27" s="56">
        <v>3673</v>
      </c>
      <c r="W27" s="56">
        <v>3171</v>
      </c>
      <c r="X27" s="51">
        <f>SUM(Y27:Z27)</f>
        <v>6930</v>
      </c>
      <c r="Y27" s="56">
        <v>3431</v>
      </c>
      <c r="Z27" s="56">
        <v>3499</v>
      </c>
    </row>
    <row r="28" spans="1:26" ht="15" customHeight="1">
      <c r="A28" s="48"/>
      <c r="B28" s="58"/>
      <c r="C28" s="48" t="s">
        <v>48</v>
      </c>
      <c r="D28" s="49"/>
      <c r="E28" s="50">
        <v>98.17</v>
      </c>
      <c r="F28" s="51">
        <v>28404</v>
      </c>
      <c r="G28" s="51">
        <f t="shared" si="4"/>
        <v>75774</v>
      </c>
      <c r="H28" s="56">
        <v>37199</v>
      </c>
      <c r="I28" s="56">
        <v>38575</v>
      </c>
      <c r="J28" s="51">
        <v>29081</v>
      </c>
      <c r="K28" s="51">
        <f t="shared" si="5"/>
        <v>76940</v>
      </c>
      <c r="L28" s="56">
        <v>37840</v>
      </c>
      <c r="M28" s="56">
        <v>39100</v>
      </c>
      <c r="N28" s="58"/>
      <c r="O28" s="41" t="s">
        <v>49</v>
      </c>
      <c r="P28" s="55"/>
      <c r="Q28" s="42"/>
      <c r="R28" s="43">
        <v>163.4</v>
      </c>
      <c r="S28" s="44">
        <f t="shared" ref="S28:Z28" si="9">SUM(S29:S29)</f>
        <v>4697</v>
      </c>
      <c r="T28" s="44">
        <f t="shared" si="9"/>
        <v>14276</v>
      </c>
      <c r="U28" s="44">
        <f t="shared" si="9"/>
        <v>6984</v>
      </c>
      <c r="V28" s="44">
        <f t="shared" si="9"/>
        <v>7292</v>
      </c>
      <c r="W28" s="44">
        <f t="shared" si="9"/>
        <v>4615</v>
      </c>
      <c r="X28" s="44">
        <f t="shared" si="9"/>
        <v>13890</v>
      </c>
      <c r="Y28" s="44">
        <f t="shared" si="9"/>
        <v>6799</v>
      </c>
      <c r="Z28" s="44">
        <f t="shared" si="9"/>
        <v>7091</v>
      </c>
    </row>
    <row r="29" spans="1:26" ht="15" customHeight="1">
      <c r="A29" s="48"/>
      <c r="B29" s="48"/>
      <c r="C29" s="48" t="s">
        <v>50</v>
      </c>
      <c r="D29" s="49"/>
      <c r="E29" s="50">
        <v>147.53</v>
      </c>
      <c r="F29" s="51">
        <v>11174</v>
      </c>
      <c r="G29" s="51">
        <f t="shared" si="4"/>
        <v>30847</v>
      </c>
      <c r="H29" s="51">
        <v>15220</v>
      </c>
      <c r="I29" s="51">
        <v>15627</v>
      </c>
      <c r="J29" s="51">
        <v>11257</v>
      </c>
      <c r="K29" s="51">
        <f t="shared" si="5"/>
        <v>30478</v>
      </c>
      <c r="L29" s="51">
        <v>15045</v>
      </c>
      <c r="M29" s="51">
        <v>15433</v>
      </c>
      <c r="N29" s="48"/>
      <c r="P29" s="48" t="s">
        <v>51</v>
      </c>
      <c r="Q29" s="49"/>
      <c r="R29" s="50">
        <v>163.4</v>
      </c>
      <c r="S29" s="51">
        <v>4697</v>
      </c>
      <c r="T29" s="51">
        <f>SUM(U29:V29)</f>
        <v>14276</v>
      </c>
      <c r="U29" s="51">
        <v>6984</v>
      </c>
      <c r="V29" s="51">
        <v>7292</v>
      </c>
      <c r="W29" s="51">
        <v>4615</v>
      </c>
      <c r="X29" s="51">
        <f>SUM(Y29:Z29)</f>
        <v>13890</v>
      </c>
      <c r="Y29" s="51">
        <v>6799</v>
      </c>
      <c r="Z29" s="51">
        <v>7091</v>
      </c>
    </row>
    <row r="30" spans="1:26" ht="15" customHeight="1">
      <c r="A30" s="48"/>
      <c r="B30" s="48"/>
      <c r="C30" s="48" t="s">
        <v>52</v>
      </c>
      <c r="D30" s="49"/>
      <c r="E30" s="50">
        <v>19.690000000000001</v>
      </c>
      <c r="F30" s="51">
        <v>25502</v>
      </c>
      <c r="G30" s="51">
        <f t="shared" si="4"/>
        <v>62480</v>
      </c>
      <c r="H30" s="51">
        <v>31207</v>
      </c>
      <c r="I30" s="51">
        <v>31273</v>
      </c>
      <c r="J30" s="51">
        <v>25806</v>
      </c>
      <c r="K30" s="51">
        <f t="shared" si="5"/>
        <v>62444</v>
      </c>
      <c r="L30" s="51">
        <v>31199</v>
      </c>
      <c r="M30" s="51">
        <v>31245</v>
      </c>
      <c r="N30" s="48"/>
      <c r="O30" s="59"/>
      <c r="P30" s="59"/>
      <c r="R30" s="60"/>
      <c r="S30" s="61"/>
      <c r="T30" s="61"/>
      <c r="U30" s="61"/>
      <c r="V30" s="61"/>
      <c r="W30" s="61"/>
      <c r="X30" s="61"/>
      <c r="Y30" s="61"/>
      <c r="Z30" s="61"/>
    </row>
    <row r="31" spans="1:26" ht="15" customHeight="1">
      <c r="A31" s="48"/>
      <c r="B31" s="48"/>
      <c r="C31" s="48" t="s">
        <v>53</v>
      </c>
      <c r="D31" s="49"/>
      <c r="E31" s="50">
        <v>60.45</v>
      </c>
      <c r="F31" s="51">
        <v>16873</v>
      </c>
      <c r="G31" s="51">
        <f t="shared" si="4"/>
        <v>44040</v>
      </c>
      <c r="H31" s="51">
        <v>21710</v>
      </c>
      <c r="I31" s="51">
        <v>22330</v>
      </c>
      <c r="J31" s="51">
        <v>17133</v>
      </c>
      <c r="K31" s="51">
        <f t="shared" si="5"/>
        <v>44256</v>
      </c>
      <c r="L31" s="51">
        <v>21863</v>
      </c>
      <c r="M31" s="51">
        <v>22393</v>
      </c>
      <c r="N31" s="40"/>
      <c r="O31" s="48"/>
      <c r="P31" s="48"/>
      <c r="Q31" s="49"/>
      <c r="R31" s="62"/>
      <c r="S31" s="62"/>
      <c r="T31" s="62"/>
      <c r="U31" s="62"/>
      <c r="V31" s="62"/>
      <c r="W31" s="62"/>
      <c r="X31" s="62"/>
      <c r="Y31" s="62"/>
      <c r="Z31" s="62"/>
    </row>
    <row r="32" spans="1:26" ht="15" customHeight="1">
      <c r="A32" s="48"/>
      <c r="B32" s="48"/>
      <c r="C32" s="48" t="s">
        <v>54</v>
      </c>
      <c r="D32" s="49"/>
      <c r="E32" s="50">
        <v>536.12</v>
      </c>
      <c r="F32" s="51">
        <v>27094</v>
      </c>
      <c r="G32" s="51">
        <f t="shared" si="4"/>
        <v>83758</v>
      </c>
      <c r="H32" s="51">
        <v>40684</v>
      </c>
      <c r="I32" s="51">
        <v>43074</v>
      </c>
      <c r="J32" s="51">
        <v>27155</v>
      </c>
      <c r="K32" s="51">
        <f t="shared" si="5"/>
        <v>83007</v>
      </c>
      <c r="L32" s="51">
        <v>40379</v>
      </c>
      <c r="M32" s="51">
        <v>42628</v>
      </c>
      <c r="N32" s="48"/>
      <c r="O32" s="41" t="s">
        <v>55</v>
      </c>
      <c r="P32" s="41"/>
      <c r="Q32" s="42"/>
      <c r="R32" s="43"/>
      <c r="S32" s="62"/>
      <c r="T32" s="62"/>
      <c r="U32" s="62"/>
      <c r="V32" s="62"/>
      <c r="W32" s="62"/>
      <c r="X32" s="62"/>
      <c r="Y32" s="62"/>
      <c r="Z32" s="62"/>
    </row>
    <row r="33" spans="1:26" ht="15" customHeight="1">
      <c r="A33" s="48"/>
      <c r="B33" s="48"/>
      <c r="C33" s="48" t="s">
        <v>56</v>
      </c>
      <c r="D33" s="49"/>
      <c r="E33" s="50">
        <v>804.97</v>
      </c>
      <c r="F33" s="51">
        <v>24839</v>
      </c>
      <c r="G33" s="51">
        <f t="shared" si="4"/>
        <v>72958</v>
      </c>
      <c r="H33" s="51">
        <v>35250</v>
      </c>
      <c r="I33" s="51">
        <v>37708</v>
      </c>
      <c r="J33" s="51">
        <v>24886</v>
      </c>
      <c r="K33" s="51">
        <f t="shared" si="5"/>
        <v>71934</v>
      </c>
      <c r="L33" s="51">
        <v>34718</v>
      </c>
      <c r="M33" s="51">
        <v>37216</v>
      </c>
      <c r="N33" s="48"/>
      <c r="O33" s="48"/>
      <c r="P33" s="48" t="s">
        <v>57</v>
      </c>
      <c r="Q33" s="49"/>
      <c r="R33" s="50">
        <v>1648.8000000000002</v>
      </c>
      <c r="S33" s="63">
        <f t="shared" ref="S33:Z33" si="10">F18+F25+F28+F30+F31+F48+F51+S15</f>
        <v>657258</v>
      </c>
      <c r="T33" s="63">
        <f t="shared" si="10"/>
        <v>1502597</v>
      </c>
      <c r="U33" s="63">
        <f t="shared" si="10"/>
        <v>732117</v>
      </c>
      <c r="V33" s="63">
        <f t="shared" si="10"/>
        <v>770480</v>
      </c>
      <c r="W33" s="63">
        <f t="shared" si="10"/>
        <v>665543</v>
      </c>
      <c r="X33" s="63">
        <f t="shared" si="10"/>
        <v>1507038</v>
      </c>
      <c r="Y33" s="63">
        <f t="shared" si="10"/>
        <v>734515</v>
      </c>
      <c r="Z33" s="63">
        <f t="shared" si="10"/>
        <v>772523</v>
      </c>
    </row>
    <row r="34" spans="1:26" ht="15" customHeight="1">
      <c r="A34" s="48"/>
      <c r="B34" s="48"/>
      <c r="C34" s="48" t="s">
        <v>58</v>
      </c>
      <c r="D34" s="49"/>
      <c r="E34" s="50">
        <v>101.36</v>
      </c>
      <c r="F34" s="51">
        <v>15078</v>
      </c>
      <c r="G34" s="51">
        <f t="shared" si="4"/>
        <v>40169</v>
      </c>
      <c r="H34" s="51">
        <v>19753</v>
      </c>
      <c r="I34" s="51">
        <v>20416</v>
      </c>
      <c r="J34" s="51">
        <v>15287</v>
      </c>
      <c r="K34" s="51">
        <f t="shared" si="5"/>
        <v>40181</v>
      </c>
      <c r="L34" s="51">
        <v>19761</v>
      </c>
      <c r="M34" s="51">
        <v>20420</v>
      </c>
      <c r="N34" s="48"/>
      <c r="O34" s="48"/>
      <c r="P34" s="48" t="s">
        <v>59</v>
      </c>
      <c r="Q34" s="49"/>
      <c r="R34" s="50">
        <v>1551.3999999999999</v>
      </c>
      <c r="S34" s="63">
        <f t="shared" ref="S34:Z34" si="11">F27+F29+F38+F41+F46</f>
        <v>67150</v>
      </c>
      <c r="T34" s="63">
        <f t="shared" si="11"/>
        <v>179678</v>
      </c>
      <c r="U34" s="63">
        <f t="shared" si="11"/>
        <v>88562</v>
      </c>
      <c r="V34" s="63">
        <f t="shared" si="11"/>
        <v>91116</v>
      </c>
      <c r="W34" s="63">
        <f t="shared" si="11"/>
        <v>67572</v>
      </c>
      <c r="X34" s="63">
        <f t="shared" si="11"/>
        <v>177916</v>
      </c>
      <c r="Y34" s="63">
        <f t="shared" si="11"/>
        <v>87787</v>
      </c>
      <c r="Z34" s="63">
        <f t="shared" si="11"/>
        <v>90129</v>
      </c>
    </row>
    <row r="35" spans="1:26" ht="15" customHeight="1">
      <c r="A35" s="48"/>
      <c r="B35" s="48"/>
      <c r="C35" s="48" t="s">
        <v>60</v>
      </c>
      <c r="D35" s="49"/>
      <c r="E35" s="50">
        <v>796.8</v>
      </c>
      <c r="F35" s="51">
        <v>49698</v>
      </c>
      <c r="G35" s="51">
        <f t="shared" si="4"/>
        <v>134950</v>
      </c>
      <c r="H35" s="51">
        <v>65829</v>
      </c>
      <c r="I35" s="51">
        <v>69121</v>
      </c>
      <c r="J35" s="51">
        <v>50182</v>
      </c>
      <c r="K35" s="51">
        <f t="shared" si="5"/>
        <v>134169</v>
      </c>
      <c r="L35" s="51">
        <v>65498</v>
      </c>
      <c r="M35" s="51">
        <v>68671</v>
      </c>
      <c r="N35" s="48"/>
      <c r="O35" s="48"/>
      <c r="P35" s="48" t="s">
        <v>61</v>
      </c>
      <c r="Q35" s="49"/>
      <c r="R35" s="50">
        <v>1523.8</v>
      </c>
      <c r="S35" s="63">
        <f t="shared" ref="S35:Z35" si="12">F35+S20+S23</f>
        <v>74733</v>
      </c>
      <c r="T35" s="63">
        <f t="shared" si="12"/>
        <v>209855</v>
      </c>
      <c r="U35" s="63">
        <f t="shared" si="12"/>
        <v>102237</v>
      </c>
      <c r="V35" s="63">
        <f t="shared" si="12"/>
        <v>107618</v>
      </c>
      <c r="W35" s="63">
        <f t="shared" si="12"/>
        <v>75321</v>
      </c>
      <c r="X35" s="63">
        <f t="shared" si="12"/>
        <v>208298</v>
      </c>
      <c r="Y35" s="63">
        <f t="shared" si="12"/>
        <v>101505</v>
      </c>
      <c r="Z35" s="63">
        <f t="shared" si="12"/>
        <v>106793</v>
      </c>
    </row>
    <row r="36" spans="1:26" ht="15" customHeight="1">
      <c r="A36" s="48"/>
      <c r="B36" s="48"/>
      <c r="C36" s="48"/>
      <c r="D36" s="49"/>
      <c r="E36" s="50"/>
      <c r="F36" s="51"/>
      <c r="G36" s="51"/>
      <c r="H36" s="51"/>
      <c r="I36" s="51"/>
      <c r="J36" s="51"/>
      <c r="K36" s="51"/>
      <c r="L36" s="51"/>
      <c r="M36" s="51"/>
      <c r="N36" s="48"/>
      <c r="O36" s="48"/>
      <c r="P36" s="48" t="s">
        <v>62</v>
      </c>
      <c r="Q36" s="49"/>
      <c r="R36" s="50">
        <v>804.97</v>
      </c>
      <c r="S36" s="63">
        <f t="shared" ref="S36:Z36" si="13">F33</f>
        <v>24839</v>
      </c>
      <c r="T36" s="63">
        <f t="shared" si="13"/>
        <v>72958</v>
      </c>
      <c r="U36" s="63">
        <f t="shared" si="13"/>
        <v>35250</v>
      </c>
      <c r="V36" s="63">
        <f t="shared" si="13"/>
        <v>37708</v>
      </c>
      <c r="W36" s="63">
        <f t="shared" si="13"/>
        <v>24886</v>
      </c>
      <c r="X36" s="63">
        <f t="shared" si="13"/>
        <v>71934</v>
      </c>
      <c r="Y36" s="63">
        <f t="shared" si="13"/>
        <v>34718</v>
      </c>
      <c r="Z36" s="63">
        <f t="shared" si="13"/>
        <v>37216</v>
      </c>
    </row>
    <row r="37" spans="1:26" ht="15" customHeight="1">
      <c r="A37" s="48"/>
      <c r="B37" s="41" t="s">
        <v>63</v>
      </c>
      <c r="C37" s="41"/>
      <c r="D37" s="42"/>
      <c r="E37" s="43">
        <v>2739.95</v>
      </c>
      <c r="F37" s="44">
        <f t="shared" ref="F37:M37" si="14">F38+F41+F46+F48+F51+S15+S20+S23+S26+S28</f>
        <v>148893</v>
      </c>
      <c r="G37" s="44">
        <f t="shared" si="14"/>
        <v>420453</v>
      </c>
      <c r="H37" s="44">
        <f t="shared" si="14"/>
        <v>207077</v>
      </c>
      <c r="I37" s="44">
        <f t="shared" si="14"/>
        <v>213376</v>
      </c>
      <c r="J37" s="44">
        <f t="shared" si="14"/>
        <v>150637</v>
      </c>
      <c r="K37" s="44">
        <f t="shared" si="14"/>
        <v>418839</v>
      </c>
      <c r="L37" s="44">
        <f t="shared" si="14"/>
        <v>206475</v>
      </c>
      <c r="M37" s="44">
        <f t="shared" si="14"/>
        <v>212364</v>
      </c>
      <c r="N37" s="48"/>
      <c r="O37" s="48"/>
      <c r="P37" s="48" t="s">
        <v>64</v>
      </c>
      <c r="Q37" s="49"/>
      <c r="R37" s="50">
        <v>536.12</v>
      </c>
      <c r="S37" s="63">
        <f t="shared" ref="S37:Z37" si="15">F32</f>
        <v>27094</v>
      </c>
      <c r="T37" s="63">
        <f t="shared" si="15"/>
        <v>83758</v>
      </c>
      <c r="U37" s="63">
        <f t="shared" si="15"/>
        <v>40684</v>
      </c>
      <c r="V37" s="63">
        <f t="shared" si="15"/>
        <v>43074</v>
      </c>
      <c r="W37" s="63">
        <f t="shared" si="15"/>
        <v>27155</v>
      </c>
      <c r="X37" s="63">
        <f t="shared" si="15"/>
        <v>83007</v>
      </c>
      <c r="Y37" s="63">
        <f t="shared" si="15"/>
        <v>40379</v>
      </c>
      <c r="Z37" s="63">
        <f t="shared" si="15"/>
        <v>42628</v>
      </c>
    </row>
    <row r="38" spans="1:26" s="45" customFormat="1" ht="15" customHeight="1">
      <c r="A38" s="48"/>
      <c r="B38" s="41" t="s">
        <v>65</v>
      </c>
      <c r="C38" s="41"/>
      <c r="D38" s="42"/>
      <c r="E38" s="43">
        <v>415.91999999999996</v>
      </c>
      <c r="F38" s="44">
        <f t="shared" ref="F38:M38" si="16">SUM(F39:F40)</f>
        <v>5116</v>
      </c>
      <c r="G38" s="44">
        <f t="shared" si="16"/>
        <v>14380</v>
      </c>
      <c r="H38" s="44">
        <f t="shared" si="16"/>
        <v>7080</v>
      </c>
      <c r="I38" s="44">
        <f t="shared" si="16"/>
        <v>7300</v>
      </c>
      <c r="J38" s="44">
        <f t="shared" si="16"/>
        <v>5130</v>
      </c>
      <c r="K38" s="44">
        <f t="shared" si="16"/>
        <v>14183</v>
      </c>
      <c r="L38" s="44">
        <f t="shared" si="16"/>
        <v>6990</v>
      </c>
      <c r="M38" s="44">
        <f t="shared" si="16"/>
        <v>7193</v>
      </c>
      <c r="N38" s="48"/>
      <c r="O38" s="48"/>
      <c r="P38" s="48" t="s">
        <v>66</v>
      </c>
      <c r="Q38" s="49"/>
      <c r="R38" s="50">
        <v>721.21</v>
      </c>
      <c r="S38" s="63">
        <f t="shared" ref="S38:Z38" si="17">F24+F34+S26</f>
        <v>78480</v>
      </c>
      <c r="T38" s="63">
        <f t="shared" si="17"/>
        <v>197512</v>
      </c>
      <c r="U38" s="63">
        <f t="shared" si="17"/>
        <v>96222</v>
      </c>
      <c r="V38" s="63">
        <f t="shared" si="17"/>
        <v>101290</v>
      </c>
      <c r="W38" s="63">
        <f t="shared" si="17"/>
        <v>78870</v>
      </c>
      <c r="X38" s="63">
        <f t="shared" si="17"/>
        <v>196079</v>
      </c>
      <c r="Y38" s="63">
        <f t="shared" si="17"/>
        <v>95638</v>
      </c>
      <c r="Z38" s="63">
        <f t="shared" si="17"/>
        <v>100441</v>
      </c>
    </row>
    <row r="39" spans="1:26" ht="15" customHeight="1">
      <c r="A39" s="40"/>
      <c r="C39" s="48" t="s">
        <v>67</v>
      </c>
      <c r="D39" s="49"/>
      <c r="E39" s="50">
        <v>152.83000000000001</v>
      </c>
      <c r="F39" s="51">
        <v>4438</v>
      </c>
      <c r="G39" s="51">
        <f>SUM(H39:I39)</f>
        <v>12791</v>
      </c>
      <c r="H39" s="51">
        <v>6308</v>
      </c>
      <c r="I39" s="51">
        <v>6483</v>
      </c>
      <c r="J39" s="51">
        <v>4458</v>
      </c>
      <c r="K39" s="51">
        <f>SUM(L39:M39)</f>
        <v>12646</v>
      </c>
      <c r="L39" s="51">
        <v>6231</v>
      </c>
      <c r="M39" s="51">
        <v>6415</v>
      </c>
      <c r="N39" s="48"/>
      <c r="O39" s="64"/>
      <c r="P39" s="65" t="s">
        <v>68</v>
      </c>
      <c r="Q39" s="66"/>
      <c r="R39" s="67">
        <v>495.84000000000003</v>
      </c>
      <c r="S39" s="68">
        <f t="shared" ref="S39:Z39" si="18">S28+F26</f>
        <v>30740</v>
      </c>
      <c r="T39" s="68">
        <f t="shared" si="18"/>
        <v>82043</v>
      </c>
      <c r="U39" s="68">
        <f t="shared" si="18"/>
        <v>39914</v>
      </c>
      <c r="V39" s="68">
        <f t="shared" si="18"/>
        <v>42129</v>
      </c>
      <c r="W39" s="68">
        <f t="shared" si="18"/>
        <v>30834</v>
      </c>
      <c r="X39" s="68">
        <f t="shared" si="18"/>
        <v>80819</v>
      </c>
      <c r="Y39" s="68">
        <f t="shared" si="18"/>
        <v>39338</v>
      </c>
      <c r="Z39" s="68">
        <f t="shared" si="18"/>
        <v>41481</v>
      </c>
    </row>
    <row r="40" spans="1:26" s="45" customFormat="1" ht="15" customHeight="1">
      <c r="A40" s="40"/>
      <c r="C40" s="48" t="s">
        <v>69</v>
      </c>
      <c r="D40" s="49"/>
      <c r="E40" s="50">
        <v>263.08999999999997</v>
      </c>
      <c r="F40" s="51">
        <v>678</v>
      </c>
      <c r="G40" s="51">
        <f>SUM(H40:I40)</f>
        <v>1589</v>
      </c>
      <c r="H40" s="51">
        <v>772</v>
      </c>
      <c r="I40" s="51">
        <v>817</v>
      </c>
      <c r="J40" s="51">
        <v>672</v>
      </c>
      <c r="K40" s="51">
        <f>SUM(L40:M40)</f>
        <v>1537</v>
      </c>
      <c r="L40" s="51">
        <v>759</v>
      </c>
      <c r="M40" s="51">
        <v>778</v>
      </c>
      <c r="N40" s="48"/>
      <c r="O40" s="48"/>
      <c r="P40" s="69"/>
      <c r="Q40" s="69"/>
      <c r="R40" s="69"/>
      <c r="S40" s="2"/>
      <c r="T40" s="2"/>
      <c r="U40" s="2"/>
      <c r="V40" s="2"/>
      <c r="W40" s="70"/>
      <c r="X40" s="70"/>
      <c r="Y40" s="70"/>
      <c r="Z40" s="70"/>
    </row>
    <row r="41" spans="1:26" ht="15" customHeight="1">
      <c r="A41" s="40"/>
      <c r="B41" s="41" t="s">
        <v>70</v>
      </c>
      <c r="C41" s="41"/>
      <c r="D41" s="42"/>
      <c r="E41" s="43">
        <v>428.16999999999996</v>
      </c>
      <c r="F41" s="44">
        <f t="shared" ref="F41:M41" si="19">SUM(F42:F45)</f>
        <v>31626</v>
      </c>
      <c r="G41" s="44">
        <f t="shared" si="19"/>
        <v>83379</v>
      </c>
      <c r="H41" s="44">
        <f t="shared" si="19"/>
        <v>41227</v>
      </c>
      <c r="I41" s="44">
        <f t="shared" si="19"/>
        <v>42152</v>
      </c>
      <c r="J41" s="44">
        <f t="shared" si="19"/>
        <v>31988</v>
      </c>
      <c r="K41" s="44">
        <f t="shared" si="19"/>
        <v>83000</v>
      </c>
      <c r="L41" s="44">
        <f t="shared" si="19"/>
        <v>41097</v>
      </c>
      <c r="M41" s="44">
        <f t="shared" si="19"/>
        <v>41903</v>
      </c>
      <c r="N41" s="48"/>
      <c r="O41" s="48"/>
      <c r="P41" s="71"/>
      <c r="Q41" s="48"/>
      <c r="R41" s="72"/>
      <c r="S41" s="70"/>
      <c r="T41" s="70"/>
      <c r="U41" s="70"/>
      <c r="V41" s="70"/>
      <c r="W41" s="70"/>
      <c r="X41" s="70"/>
      <c r="Y41" s="70"/>
      <c r="Z41" s="70"/>
    </row>
    <row r="42" spans="1:26" ht="15" customHeight="1">
      <c r="A42" s="48"/>
      <c r="B42" s="48"/>
      <c r="C42" s="48" t="s">
        <v>71</v>
      </c>
      <c r="D42" s="49"/>
      <c r="E42" s="50">
        <v>24.99</v>
      </c>
      <c r="F42" s="51">
        <v>9302</v>
      </c>
      <c r="G42" s="51">
        <f>SUM(H42:I42)</f>
        <v>23796</v>
      </c>
      <c r="H42" s="51">
        <v>11608</v>
      </c>
      <c r="I42" s="51">
        <v>12188</v>
      </c>
      <c r="J42" s="51">
        <v>9382</v>
      </c>
      <c r="K42" s="51">
        <f>SUM(L42:M42)</f>
        <v>23736</v>
      </c>
      <c r="L42" s="51">
        <v>11599</v>
      </c>
      <c r="M42" s="51">
        <v>12137</v>
      </c>
      <c r="N42" s="48"/>
      <c r="O42" s="48"/>
      <c r="P42" s="58"/>
      <c r="Q42" s="48"/>
      <c r="R42" s="72"/>
      <c r="S42" s="70"/>
      <c r="T42" s="70"/>
      <c r="U42" s="70"/>
      <c r="V42" s="70"/>
      <c r="W42" s="70"/>
      <c r="X42" s="70"/>
      <c r="Y42" s="70"/>
      <c r="Z42" s="70"/>
    </row>
    <row r="43" spans="1:26" ht="15" customHeight="1">
      <c r="A43" s="48"/>
      <c r="B43" s="48"/>
      <c r="C43" s="48" t="s">
        <v>72</v>
      </c>
      <c r="D43" s="49"/>
      <c r="E43" s="50">
        <v>78.38</v>
      </c>
      <c r="F43" s="51">
        <v>3896</v>
      </c>
      <c r="G43" s="51">
        <f>SUM(H43:I43)</f>
        <v>11674</v>
      </c>
      <c r="H43" s="51">
        <v>5801</v>
      </c>
      <c r="I43" s="51">
        <v>5873</v>
      </c>
      <c r="J43" s="51">
        <v>3971</v>
      </c>
      <c r="K43" s="51">
        <f>SUM(L43:M43)</f>
        <v>11562</v>
      </c>
      <c r="L43" s="51">
        <v>5753</v>
      </c>
      <c r="M43" s="51">
        <v>5809</v>
      </c>
      <c r="N43" s="48"/>
      <c r="O43" s="48"/>
      <c r="P43" s="48"/>
      <c r="Q43" s="48"/>
      <c r="R43" s="72"/>
      <c r="S43" s="70"/>
      <c r="T43" s="70"/>
      <c r="U43" s="70"/>
      <c r="V43" s="70"/>
      <c r="W43" s="70"/>
      <c r="X43" s="70"/>
      <c r="Y43" s="70"/>
      <c r="Z43" s="70"/>
    </row>
    <row r="44" spans="1:26" ht="15" customHeight="1">
      <c r="A44" s="48"/>
      <c r="B44" s="48"/>
      <c r="C44" s="48" t="s">
        <v>73</v>
      </c>
      <c r="D44" s="49"/>
      <c r="E44" s="50">
        <v>54.03</v>
      </c>
      <c r="F44" s="51">
        <v>15162</v>
      </c>
      <c r="G44" s="51">
        <f>SUM(H44:I44)</f>
        <v>38455</v>
      </c>
      <c r="H44" s="51">
        <v>19124</v>
      </c>
      <c r="I44" s="51">
        <v>19331</v>
      </c>
      <c r="J44" s="51">
        <v>15351</v>
      </c>
      <c r="K44" s="51">
        <f>SUM(L44:M44)</f>
        <v>38399</v>
      </c>
      <c r="L44" s="51">
        <v>19117</v>
      </c>
      <c r="M44" s="51">
        <v>19282</v>
      </c>
      <c r="N44" s="40"/>
      <c r="O44" s="45"/>
      <c r="P44" s="45"/>
      <c r="Q44" s="45"/>
      <c r="R44" s="45"/>
      <c r="S44" s="45"/>
      <c r="T44" s="45"/>
      <c r="U44" s="45"/>
      <c r="V44" s="45"/>
      <c r="W44" s="73"/>
      <c r="X44" s="70"/>
      <c r="Y44" s="73"/>
      <c r="Z44" s="73"/>
    </row>
    <row r="45" spans="1:26" s="45" customFormat="1" ht="15" customHeight="1">
      <c r="A45" s="48"/>
      <c r="B45" s="48"/>
      <c r="C45" s="48" t="s">
        <v>74</v>
      </c>
      <c r="D45" s="49"/>
      <c r="E45" s="50">
        <v>270.77</v>
      </c>
      <c r="F45" s="51">
        <v>3266</v>
      </c>
      <c r="G45" s="51">
        <f>SUM(H45:I45)</f>
        <v>9454</v>
      </c>
      <c r="H45" s="51">
        <v>4694</v>
      </c>
      <c r="I45" s="51">
        <v>4760</v>
      </c>
      <c r="J45" s="51">
        <v>3284</v>
      </c>
      <c r="K45" s="51">
        <f>SUM(L45:M45)</f>
        <v>9303</v>
      </c>
      <c r="L45" s="51">
        <v>4628</v>
      </c>
      <c r="M45" s="51">
        <v>4675</v>
      </c>
      <c r="N45" s="48"/>
      <c r="O45" s="2"/>
      <c r="P45" s="2"/>
      <c r="Q45" s="2"/>
      <c r="R45" s="2"/>
      <c r="S45" s="2"/>
      <c r="T45" s="2"/>
      <c r="U45" s="2"/>
      <c r="V45" s="2"/>
      <c r="W45" s="74"/>
      <c r="X45" s="70"/>
      <c r="Y45" s="74"/>
      <c r="Z45" s="74"/>
    </row>
    <row r="46" spans="1:26" ht="15" customHeight="1">
      <c r="A46" s="40"/>
      <c r="B46" s="41" t="s">
        <v>75</v>
      </c>
      <c r="C46" s="41"/>
      <c r="D46" s="42"/>
      <c r="E46" s="75">
        <v>273.3</v>
      </c>
      <c r="F46" s="44">
        <f t="shared" ref="F46:M46" si="20">F47</f>
        <v>5114</v>
      </c>
      <c r="G46" s="44">
        <f t="shared" si="20"/>
        <v>14873</v>
      </c>
      <c r="H46" s="44">
        <f t="shared" si="20"/>
        <v>7340</v>
      </c>
      <c r="I46" s="44">
        <f t="shared" si="20"/>
        <v>7533</v>
      </c>
      <c r="J46" s="44">
        <f t="shared" si="20"/>
        <v>5087</v>
      </c>
      <c r="K46" s="44">
        <f t="shared" si="20"/>
        <v>14554</v>
      </c>
      <c r="L46" s="44">
        <f t="shared" si="20"/>
        <v>7205</v>
      </c>
      <c r="M46" s="44">
        <f t="shared" si="20"/>
        <v>7349</v>
      </c>
      <c r="N46" s="48"/>
      <c r="O46" s="45"/>
      <c r="P46" s="45"/>
      <c r="Q46" s="45"/>
      <c r="R46" s="45"/>
      <c r="S46" s="45"/>
      <c r="T46" s="45"/>
      <c r="U46" s="45"/>
      <c r="V46" s="45"/>
      <c r="W46" s="74"/>
      <c r="X46" s="70"/>
      <c r="Y46" s="74"/>
      <c r="Z46" s="74"/>
    </row>
    <row r="47" spans="1:26" s="45" customFormat="1" ht="15" customHeight="1">
      <c r="A47" s="48"/>
      <c r="B47" s="48"/>
      <c r="C47" s="48" t="s">
        <v>76</v>
      </c>
      <c r="D47" s="49"/>
      <c r="E47" s="50">
        <v>273.3</v>
      </c>
      <c r="F47" s="51">
        <v>5114</v>
      </c>
      <c r="G47" s="51">
        <f>SUM(H47:I47)</f>
        <v>14873</v>
      </c>
      <c r="H47" s="51">
        <v>7340</v>
      </c>
      <c r="I47" s="51">
        <v>7533</v>
      </c>
      <c r="J47" s="51">
        <v>5087</v>
      </c>
      <c r="K47" s="51">
        <f>SUM(L47:M47)</f>
        <v>14554</v>
      </c>
      <c r="L47" s="51">
        <v>7205</v>
      </c>
      <c r="M47" s="51">
        <v>7349</v>
      </c>
      <c r="N47" s="48"/>
      <c r="O47" s="2"/>
      <c r="P47" s="2"/>
      <c r="Q47" s="2"/>
      <c r="R47" s="2"/>
      <c r="S47" s="2"/>
      <c r="T47" s="2"/>
      <c r="U47" s="2"/>
      <c r="V47" s="2"/>
      <c r="W47" s="74"/>
      <c r="X47" s="70"/>
      <c r="Y47" s="74"/>
      <c r="Z47" s="74"/>
    </row>
    <row r="48" spans="1:26" ht="15" customHeight="1">
      <c r="A48" s="40"/>
      <c r="B48" s="41" t="s">
        <v>77</v>
      </c>
      <c r="C48" s="41"/>
      <c r="D48" s="42"/>
      <c r="E48" s="43">
        <v>138.18</v>
      </c>
      <c r="F48" s="44">
        <f t="shared" ref="F48:M48" si="21">SUM(F49:F50)</f>
        <v>16256</v>
      </c>
      <c r="G48" s="44">
        <f t="shared" si="21"/>
        <v>47032</v>
      </c>
      <c r="H48" s="44">
        <f t="shared" si="21"/>
        <v>23026</v>
      </c>
      <c r="I48" s="44">
        <f t="shared" si="21"/>
        <v>24006</v>
      </c>
      <c r="J48" s="44">
        <f t="shared" si="21"/>
        <v>16459</v>
      </c>
      <c r="K48" s="44">
        <f t="shared" si="21"/>
        <v>46808</v>
      </c>
      <c r="L48" s="44">
        <f t="shared" si="21"/>
        <v>22959</v>
      </c>
      <c r="M48" s="44">
        <f t="shared" si="21"/>
        <v>23849</v>
      </c>
      <c r="N48" s="48"/>
      <c r="O48" s="2"/>
      <c r="P48" s="2"/>
      <c r="Q48" s="2"/>
      <c r="W48" s="74"/>
      <c r="X48" s="70"/>
      <c r="Y48" s="74"/>
      <c r="Z48" s="74"/>
    </row>
    <row r="49" spans="1:27" ht="15" customHeight="1">
      <c r="A49" s="48"/>
      <c r="B49" s="48"/>
      <c r="C49" s="48" t="s">
        <v>78</v>
      </c>
      <c r="D49" s="49"/>
      <c r="E49" s="50">
        <v>73.599999999999994</v>
      </c>
      <c r="F49" s="51">
        <v>11690</v>
      </c>
      <c r="G49" s="51">
        <f>SUM(H49:I49)</f>
        <v>34092</v>
      </c>
      <c r="H49" s="51">
        <v>16657</v>
      </c>
      <c r="I49" s="51">
        <v>17435</v>
      </c>
      <c r="J49" s="51">
        <v>11895</v>
      </c>
      <c r="K49" s="51">
        <f>SUM(L49:M49)</f>
        <v>34162</v>
      </c>
      <c r="L49" s="51">
        <v>16708</v>
      </c>
      <c r="M49" s="51">
        <v>17454</v>
      </c>
      <c r="N49" s="48"/>
      <c r="O49" s="45"/>
      <c r="P49" s="45"/>
      <c r="Q49" s="45"/>
      <c r="R49" s="45"/>
      <c r="S49" s="45"/>
      <c r="T49" s="45"/>
      <c r="U49" s="45"/>
      <c r="V49" s="45"/>
      <c r="W49" s="74"/>
      <c r="X49" s="70"/>
      <c r="Y49" s="74"/>
      <c r="Z49" s="74"/>
    </row>
    <row r="50" spans="1:27" s="45" customFormat="1" ht="15" customHeight="1">
      <c r="A50" s="48"/>
      <c r="B50" s="48"/>
      <c r="C50" s="48" t="s">
        <v>79</v>
      </c>
      <c r="D50" s="49"/>
      <c r="E50" s="50">
        <v>64.58</v>
      </c>
      <c r="F50" s="51">
        <v>4566</v>
      </c>
      <c r="G50" s="51">
        <f>SUM(H50:I50)</f>
        <v>12940</v>
      </c>
      <c r="H50" s="51">
        <v>6369</v>
      </c>
      <c r="I50" s="51">
        <v>6571</v>
      </c>
      <c r="J50" s="51">
        <v>4564</v>
      </c>
      <c r="K50" s="51">
        <f>SUM(L50:M50)</f>
        <v>12646</v>
      </c>
      <c r="L50" s="51">
        <v>6251</v>
      </c>
      <c r="M50" s="51">
        <v>6395</v>
      </c>
      <c r="N50" s="48"/>
      <c r="O50" s="2"/>
      <c r="P50" s="2"/>
      <c r="Q50" s="2"/>
      <c r="R50" s="2"/>
      <c r="S50" s="2"/>
      <c r="T50" s="2"/>
      <c r="U50" s="2"/>
      <c r="V50" s="2"/>
      <c r="W50" s="74"/>
      <c r="X50" s="70"/>
      <c r="Y50" s="74"/>
      <c r="Z50" s="74"/>
    </row>
    <row r="51" spans="1:27" ht="15" customHeight="1">
      <c r="A51" s="40"/>
      <c r="B51" s="41" t="s">
        <v>80</v>
      </c>
      <c r="C51" s="41"/>
      <c r="D51" s="42"/>
      <c r="E51" s="43">
        <v>111.64</v>
      </c>
      <c r="F51" s="44">
        <f t="shared" ref="F51:M51" si="22">SUM(F52:F54)</f>
        <v>24707</v>
      </c>
      <c r="G51" s="44">
        <f t="shared" si="22"/>
        <v>70744</v>
      </c>
      <c r="H51" s="44">
        <f t="shared" si="22"/>
        <v>34836</v>
      </c>
      <c r="I51" s="44">
        <f t="shared" si="22"/>
        <v>35908</v>
      </c>
      <c r="J51" s="44">
        <f t="shared" si="22"/>
        <v>25038</v>
      </c>
      <c r="K51" s="44">
        <f t="shared" si="22"/>
        <v>70573</v>
      </c>
      <c r="L51" s="44">
        <f t="shared" si="22"/>
        <v>34696</v>
      </c>
      <c r="M51" s="44">
        <f t="shared" si="22"/>
        <v>35877</v>
      </c>
      <c r="N51" s="48"/>
      <c r="O51" s="2"/>
      <c r="P51" s="2"/>
      <c r="Q51" s="2"/>
      <c r="W51" s="76"/>
      <c r="X51" s="70"/>
      <c r="Y51" s="76"/>
      <c r="Z51" s="76"/>
    </row>
    <row r="52" spans="1:27" ht="15" customHeight="1">
      <c r="A52" s="48"/>
      <c r="B52" s="48"/>
      <c r="C52" s="48" t="s">
        <v>81</v>
      </c>
      <c r="D52" s="49"/>
      <c r="E52" s="50">
        <v>53.56</v>
      </c>
      <c r="F52" s="51">
        <v>5607</v>
      </c>
      <c r="G52" s="51">
        <f>SUM(H52:I52)</f>
        <v>14966</v>
      </c>
      <c r="H52" s="51">
        <v>7266</v>
      </c>
      <c r="I52" s="51">
        <v>7700</v>
      </c>
      <c r="J52" s="51">
        <v>5688</v>
      </c>
      <c r="K52" s="51">
        <f>SUM(L52:M52)</f>
        <v>14893</v>
      </c>
      <c r="L52" s="51">
        <v>7219</v>
      </c>
      <c r="M52" s="51">
        <v>7674</v>
      </c>
      <c r="N52" s="48"/>
      <c r="O52" s="48"/>
      <c r="P52" s="77"/>
      <c r="Q52" s="48"/>
      <c r="R52" s="78"/>
      <c r="S52" s="76"/>
      <c r="T52" s="76"/>
      <c r="U52" s="76"/>
      <c r="V52" s="76"/>
      <c r="W52" s="76"/>
      <c r="X52" s="76"/>
      <c r="Y52" s="76"/>
      <c r="Z52" s="76"/>
    </row>
    <row r="53" spans="1:27" ht="15" customHeight="1">
      <c r="A53" s="48"/>
      <c r="B53" s="48"/>
      <c r="C53" s="48" t="s">
        <v>82</v>
      </c>
      <c r="D53" s="49"/>
      <c r="E53" s="50">
        <v>13.19</v>
      </c>
      <c r="F53" s="51">
        <v>6439</v>
      </c>
      <c r="G53" s="51">
        <f>SUM(H53:I53)</f>
        <v>19498</v>
      </c>
      <c r="H53" s="51">
        <v>9699</v>
      </c>
      <c r="I53" s="51">
        <v>9799</v>
      </c>
      <c r="J53" s="51">
        <v>6450</v>
      </c>
      <c r="K53" s="51">
        <f>SUM(L53:M53)</f>
        <v>19279</v>
      </c>
      <c r="L53" s="51">
        <v>9588</v>
      </c>
      <c r="M53" s="51">
        <v>9691</v>
      </c>
      <c r="N53" s="79"/>
      <c r="O53" s="79"/>
      <c r="P53" s="79"/>
      <c r="Q53" s="79"/>
      <c r="R53" s="80"/>
      <c r="S53" s="80"/>
      <c r="T53" s="80"/>
      <c r="U53" s="80"/>
      <c r="V53" s="80"/>
      <c r="W53" s="80"/>
      <c r="X53" s="80"/>
      <c r="Y53" s="80"/>
      <c r="Z53" s="80"/>
      <c r="AA53" s="81"/>
    </row>
    <row r="54" spans="1:27" s="82" customFormat="1" ht="15" customHeight="1">
      <c r="A54" s="48"/>
      <c r="B54" s="48"/>
      <c r="C54" s="48" t="s">
        <v>83</v>
      </c>
      <c r="D54" s="49"/>
      <c r="E54" s="50">
        <v>44.89</v>
      </c>
      <c r="F54" s="51">
        <v>12661</v>
      </c>
      <c r="G54" s="51">
        <f>SUM(H54:I54)</f>
        <v>36280</v>
      </c>
      <c r="H54" s="51">
        <v>17871</v>
      </c>
      <c r="I54" s="51">
        <v>18409</v>
      </c>
      <c r="J54" s="51">
        <v>12900</v>
      </c>
      <c r="K54" s="51">
        <f>SUM(L54:M54)</f>
        <v>36401</v>
      </c>
      <c r="L54" s="51">
        <v>17889</v>
      </c>
      <c r="M54" s="51">
        <v>18512</v>
      </c>
      <c r="N54" s="1"/>
      <c r="O54" s="1"/>
      <c r="P54" s="1"/>
      <c r="Q54" s="1"/>
      <c r="R54" s="2"/>
      <c r="S54" s="2"/>
      <c r="T54" s="2"/>
      <c r="U54" s="2"/>
      <c r="V54" s="2"/>
      <c r="W54" s="2"/>
      <c r="X54" s="2"/>
      <c r="Y54" s="2"/>
      <c r="Z54" s="2"/>
    </row>
    <row r="55" spans="1:27" ht="6" customHeight="1">
      <c r="A55" s="64"/>
      <c r="B55" s="64"/>
      <c r="C55" s="64"/>
      <c r="D55" s="66"/>
      <c r="E55" s="83"/>
      <c r="F55" s="84"/>
      <c r="G55" s="84"/>
      <c r="H55" s="84"/>
      <c r="I55" s="84"/>
      <c r="J55" s="84"/>
      <c r="K55" s="84"/>
      <c r="L55" s="84"/>
      <c r="M55" s="84"/>
    </row>
    <row r="56" spans="1:27" ht="13.5" customHeight="1">
      <c r="A56" s="85" t="s">
        <v>84</v>
      </c>
      <c r="C56" s="79"/>
      <c r="D56" s="79"/>
      <c r="E56" s="80"/>
      <c r="F56" s="80"/>
      <c r="G56" s="80"/>
      <c r="H56" s="80"/>
      <c r="I56" s="80"/>
      <c r="J56" s="80"/>
      <c r="K56" s="80"/>
      <c r="L56" s="80"/>
      <c r="M56" s="80"/>
    </row>
    <row r="57" spans="1:27" ht="13.5" customHeight="1"/>
    <row r="58" spans="1:27" ht="13.5" customHeight="1"/>
    <row r="59" spans="1:27" s="45" customFormat="1" ht="6" customHeight="1">
      <c r="A59" s="1"/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1"/>
      <c r="O59" s="1"/>
      <c r="P59" s="1"/>
      <c r="Q59" s="1"/>
      <c r="R59" s="2"/>
      <c r="S59" s="2"/>
      <c r="T59" s="2"/>
      <c r="U59" s="2"/>
      <c r="V59" s="2"/>
      <c r="W59" s="2"/>
      <c r="X59" s="2"/>
      <c r="Y59" s="2"/>
      <c r="Z59" s="2"/>
    </row>
    <row r="60" spans="1:27" ht="13.5" customHeight="1"/>
    <row r="61" spans="1:27" ht="10.5" customHeight="1"/>
  </sheetData>
  <mergeCells count="31">
    <mergeCell ref="B46:C46"/>
    <mergeCell ref="B48:C48"/>
    <mergeCell ref="B51:C51"/>
    <mergeCell ref="O28:P28"/>
    <mergeCell ref="O30:P30"/>
    <mergeCell ref="O32:P32"/>
    <mergeCell ref="B37:C37"/>
    <mergeCell ref="B38:C38"/>
    <mergeCell ref="B41:C41"/>
    <mergeCell ref="A15:C15"/>
    <mergeCell ref="O15:P15"/>
    <mergeCell ref="B17:C17"/>
    <mergeCell ref="O20:P20"/>
    <mergeCell ref="O23:P23"/>
    <mergeCell ref="O26:P26"/>
    <mergeCell ref="T12:U12"/>
    <mergeCell ref="X12:Y12"/>
    <mergeCell ref="F13:F14"/>
    <mergeCell ref="G13:I13"/>
    <mergeCell ref="J13:J14"/>
    <mergeCell ref="K13:M13"/>
    <mergeCell ref="S13:S14"/>
    <mergeCell ref="T13:V13"/>
    <mergeCell ref="W13:W14"/>
    <mergeCell ref="X13:Z13"/>
    <mergeCell ref="A12:D14"/>
    <mergeCell ref="E12:E14"/>
    <mergeCell ref="G12:H12"/>
    <mergeCell ref="K12:L12"/>
    <mergeCell ref="N12:Q14"/>
    <mergeCell ref="R12:R14"/>
  </mergeCells>
  <phoneticPr fontId="3"/>
  <printOptions horizontalCentered="1"/>
  <pageMargins left="0.59055118110236227" right="0.59055118110236227" top="0.39370078740157483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2016-02-18T07:13:09Z</dcterms:created>
  <dcterms:modified xsi:type="dcterms:W3CDTF">2016-02-18T07:14:05Z</dcterms:modified>
</cp:coreProperties>
</file>