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aint213om\契約課\02_物品契約係\06 業者登録関係\★電子化検討【R6.6~】\20250399_競争入札参加資格審査申請要領ほか（電子申請対応版）\"/>
    </mc:Choice>
  </mc:AlternateContent>
  <bookViews>
    <workbookView xWindow="0" yWindow="0" windowWidth="20355" windowHeight="7395" tabRatio="937"/>
  </bookViews>
  <sheets>
    <sheet name="申請について" sheetId="12" r:id="rId1"/>
    <sheet name="入札参加資格審査申請書" sheetId="18" r:id="rId2"/>
    <sheet name="入力シート" sheetId="1" r:id="rId3"/>
    <sheet name="主要取扱品目（業務）名表" sheetId="13" r:id="rId4"/>
    <sheet name="出力ｼｰﾄ" sheetId="6" r:id="rId5"/>
    <sheet name="【参考】営業種目ｺｰﾄﾞ一覧表" sheetId="16" r:id="rId6"/>
    <sheet name="【入力例】主要取扱品目（業務）名表" sheetId="15" r:id="rId7"/>
    <sheet name="リストシート" sheetId="8" state="hidden" r:id="rId8"/>
  </sheets>
  <externalReferences>
    <externalReference r:id="rId9"/>
  </externalReferences>
  <definedNames>
    <definedName name="_xlnm._FilterDatabase" localSheetId="2" hidden="1">入力シート!$F$81:$X$81</definedName>
    <definedName name="_xlnm.Print_Area" localSheetId="5">【参考】営業種目ｺｰﾄﾞ一覧表!$A$1:$J$33</definedName>
    <definedName name="_xlnm.Print_Area" localSheetId="3">'主要取扱品目（業務）名表'!$A$1:$AT$64</definedName>
    <definedName name="_xlnm.Print_Area" localSheetId="4">出力ｼｰﾄ!$A$1:$AH$121</definedName>
    <definedName name="_xlnm.Print_Area" localSheetId="0">申請について!$A$1:$I$83</definedName>
    <definedName name="_xlnm.Print_Area" localSheetId="1">入札参加資格審査申請書!$A$1:$AH$60</definedName>
    <definedName name="_xlnm.Print_Area" localSheetId="2">入力シート!$A$1:$AL$280</definedName>
    <definedName name="月リスト" localSheetId="5">[1]リストシート!$D$2:$D$13</definedName>
    <definedName name="月リスト">リストシート!$D$2:$D$13</definedName>
    <definedName name="元下リスト" localSheetId="5">[1]リストシート!$A$23:$A$24</definedName>
    <definedName name="元下リスト">リストシート!$A$23:$A$24</definedName>
    <definedName name="元号リスト" localSheetId="5">[1]リストシート!$B$2:$B$5</definedName>
    <definedName name="元号リスト">リストシート!$B$2:$B$5</definedName>
    <definedName name="行政区リスト" localSheetId="5">[1]リストシート!$A$12:$A$18</definedName>
    <definedName name="行政区リスト">リストシート!$A$12:$A$18</definedName>
    <definedName name="主要品目リスト" localSheetId="5">[1]主要品目･業務入力シート!$AY$9:$AZ$26</definedName>
    <definedName name="主要品目リスト">'主要取扱品目（業務）名表'!$AY$10:$AZ$35</definedName>
    <definedName name="小分類コード" localSheetId="5">[1]リストシート!$N$2:$N$14</definedName>
    <definedName name="小分類コード">リストシート!$N$2:$N$14</definedName>
    <definedName name="小分類リスト" localSheetId="5">[1]リストシート!$J$2:$L$111</definedName>
    <definedName name="小分類リスト">リストシート!$J$2:$L$111</definedName>
    <definedName name="小分類名称" localSheetId="1">リストシート!#REF!</definedName>
    <definedName name="小分類名称">リストシート!#REF!</definedName>
    <definedName name="申請区分リスト" localSheetId="5">[1]リストシート!$A$8:$A$9</definedName>
    <definedName name="申請区分リスト">リストシート!$A$8:$A$9</definedName>
    <definedName name="性別リスト" localSheetId="5">[1]リストシート!$F$2:$F$3</definedName>
    <definedName name="性別リスト">リストシート!$F$2:$F$3</definedName>
    <definedName name="清掃警備小分類" localSheetId="5">[1]リストシート!$A$32:$A$35</definedName>
    <definedName name="清掃警備小分類">リストシート!$A$32:$A$35</definedName>
    <definedName name="清掃警備大分類" localSheetId="5">[1]リストシート!$A$28:$A$29</definedName>
    <definedName name="清掃警備大分類">リストシート!$A$28:$A$29</definedName>
    <definedName name="西暦リスト">リストシート!$O$2:$O$22</definedName>
    <definedName name="大分類コード" localSheetId="5">[1]リストシート!$M$2:$M$19</definedName>
    <definedName name="大分類コード">リストシート!$M$2:$M$19</definedName>
    <definedName name="大分類リスト" localSheetId="5">[1]リストシート!$I$2:$I$19</definedName>
    <definedName name="大分類リスト">リストシート!$I$2:$I$19</definedName>
    <definedName name="都道府県リスト" localSheetId="5">[1]リストシート!$G$2:$G$48</definedName>
    <definedName name="都道府県リスト">リストシート!$G$2:$G$48</definedName>
    <definedName name="日リスト" localSheetId="5">[1]リストシート!$E$2:$E$32</definedName>
    <definedName name="日リスト">リストシート!$E$2:$E$32</definedName>
    <definedName name="年リスト" localSheetId="5">[1]リストシート!$C$2:$C$65</definedName>
    <definedName name="年リスト">リストシート!$C$2:$C$65</definedName>
    <definedName name="法個リスト" localSheetId="5">[1]リストシート!$A$2:$A$3</definedName>
    <definedName name="法個リスト">リストシート!$A$2:$A$3</definedName>
    <definedName name="履行場所リスト" localSheetId="5">[1]リストシート!$H$2:$H$48</definedName>
    <definedName name="履行場所リスト">リストシート!$H$2:$H$48</definedName>
  </definedNames>
  <calcPr calcId="162913"/>
</workbook>
</file>

<file path=xl/calcChain.xml><?xml version="1.0" encoding="utf-8"?>
<calcChain xmlns="http://schemas.openxmlformats.org/spreadsheetml/2006/main">
  <c r="Z6" i="13" l="1"/>
  <c r="M100" i="6" l="1"/>
  <c r="M95" i="6"/>
  <c r="M98" i="6"/>
  <c r="B263" i="1" l="1"/>
  <c r="L262" i="1"/>
  <c r="J57" i="18" l="1"/>
  <c r="T56" i="18"/>
  <c r="J56" i="18"/>
  <c r="C56" i="18"/>
  <c r="R24" i="18"/>
  <c r="Z23" i="18"/>
  <c r="W23" i="18"/>
  <c r="T23" i="18"/>
  <c r="R23" i="18"/>
  <c r="R22" i="18"/>
  <c r="R21" i="18"/>
  <c r="R19" i="18"/>
  <c r="R16" i="18"/>
  <c r="R13" i="18"/>
  <c r="X7" i="18"/>
  <c r="C84" i="6"/>
  <c r="AG7" i="13"/>
  <c r="AG6" i="13"/>
  <c r="AG5" i="13"/>
  <c r="Z7" i="13"/>
  <c r="S7" i="13"/>
  <c r="E4" i="13"/>
  <c r="L4" i="13"/>
  <c r="S4" i="13"/>
  <c r="Z4" i="13"/>
  <c r="AG4" i="13"/>
  <c r="R23" i="6"/>
  <c r="R20" i="6"/>
  <c r="R17" i="6"/>
  <c r="AD1" i="6"/>
  <c r="AA2" i="6"/>
  <c r="X2" i="6"/>
  <c r="U1" i="6"/>
  <c r="C8" i="6"/>
  <c r="M114" i="6"/>
  <c r="M115" i="6"/>
  <c r="M113" i="6"/>
  <c r="M112" i="6"/>
  <c r="M110" i="6"/>
  <c r="M107" i="6"/>
  <c r="AF257" i="1" l="1"/>
  <c r="AF255" i="1"/>
  <c r="AF253" i="1"/>
  <c r="V257" i="1"/>
  <c r="V255" i="1"/>
  <c r="V253" i="1"/>
  <c r="L257" i="1"/>
  <c r="L255" i="1"/>
  <c r="L253" i="1"/>
  <c r="AF270" i="1"/>
  <c r="V270" i="1"/>
  <c r="L270" i="1"/>
  <c r="AF268" i="1"/>
  <c r="V268" i="1"/>
  <c r="L268" i="1"/>
  <c r="Z5" i="13" s="1"/>
  <c r="AF266" i="1"/>
  <c r="V266" i="1"/>
  <c r="S6" i="13" s="1"/>
  <c r="L266" i="1"/>
  <c r="S5" i="13" s="1"/>
  <c r="AF264" i="1"/>
  <c r="L7" i="13" s="1"/>
  <c r="V264" i="1"/>
  <c r="L6" i="13" s="1"/>
  <c r="L264" i="1"/>
  <c r="L5" i="13" s="1"/>
  <c r="AF262" i="1"/>
  <c r="E7" i="13" s="1"/>
  <c r="V262" i="1"/>
  <c r="E6" i="13" s="1"/>
  <c r="E5" i="13"/>
  <c r="O115" i="6" l="1"/>
  <c r="R115" i="6"/>
  <c r="U115" i="6"/>
  <c r="M116" i="6"/>
  <c r="U279" i="1"/>
  <c r="AP182" i="1"/>
  <c r="AO182" i="1" s="1"/>
  <c r="AP176" i="1"/>
  <c r="AO176" i="1" s="1"/>
  <c r="J166" i="1"/>
  <c r="P114" i="1"/>
  <c r="S242" i="1"/>
  <c r="AO175" i="1"/>
  <c r="AO181" i="1" s="1"/>
  <c r="B271" i="1"/>
  <c r="B269" i="1"/>
  <c r="B267" i="1"/>
  <c r="B265" i="1"/>
  <c r="AN200" i="1"/>
  <c r="AN110" i="1"/>
  <c r="AZ10" i="13"/>
  <c r="O21" i="1"/>
  <c r="AY35" i="13"/>
  <c r="AY34" i="13"/>
  <c r="AY33" i="13"/>
  <c r="AY32" i="13"/>
  <c r="AY31" i="13"/>
  <c r="AY30" i="13"/>
  <c r="AY29" i="13"/>
  <c r="AY28" i="13"/>
  <c r="AY22" i="13"/>
  <c r="AY21" i="13"/>
  <c r="AZ31" i="13"/>
  <c r="AZ30" i="13"/>
  <c r="AZ29" i="13"/>
  <c r="AZ28" i="13"/>
  <c r="AZ32" i="13"/>
  <c r="AZ33" i="13"/>
  <c r="AZ34" i="13"/>
  <c r="AZ35" i="13"/>
  <c r="AZ27" i="13"/>
  <c r="AZ26" i="13"/>
  <c r="AZ25" i="13"/>
  <c r="AZ24" i="13"/>
  <c r="AZ23" i="13"/>
  <c r="AZ22" i="13"/>
  <c r="AZ21" i="13"/>
  <c r="AY27" i="13"/>
  <c r="AY26" i="13"/>
  <c r="AY24" i="13"/>
  <c r="AY23" i="13"/>
  <c r="AZ20" i="13"/>
  <c r="AZ19" i="13"/>
  <c r="AZ18" i="13"/>
  <c r="AZ17" i="13"/>
  <c r="AZ16" i="13"/>
  <c r="AZ15" i="13"/>
  <c r="AZ14" i="13"/>
  <c r="AZ13" i="13"/>
  <c r="AZ12" i="13"/>
  <c r="AY25" i="13"/>
  <c r="AY20" i="13"/>
  <c r="AY19" i="13"/>
  <c r="AY18" i="13"/>
  <c r="AY17" i="13"/>
  <c r="AY16" i="13"/>
  <c r="AY15" i="13"/>
  <c r="AY14" i="13"/>
  <c r="AY13" i="13"/>
  <c r="AY12" i="13"/>
  <c r="AZ11" i="13"/>
  <c r="AY11" i="13"/>
  <c r="AY10" i="13"/>
  <c r="AN268" i="1" s="1"/>
  <c r="N279" i="1"/>
  <c r="O23" i="1"/>
  <c r="X244" i="1"/>
  <c r="X245" i="1"/>
  <c r="S243" i="1"/>
  <c r="BF182" i="1"/>
  <c r="P184" i="1" s="1"/>
  <c r="BF176" i="1"/>
  <c r="P177" i="1" s="1"/>
  <c r="AR37" i="13"/>
  <c r="AO37" i="13"/>
  <c r="AL37" i="13"/>
  <c r="AI37" i="13"/>
  <c r="A37" i="13"/>
  <c r="A2" i="13"/>
  <c r="AR2" i="13"/>
  <c r="AO2" i="13"/>
  <c r="AL2" i="13"/>
  <c r="AI2" i="13"/>
  <c r="E244" i="1"/>
  <c r="E245" i="1"/>
  <c r="G239" i="1"/>
  <c r="G187" i="1"/>
  <c r="J170" i="1"/>
  <c r="I182" i="1"/>
  <c r="I175" i="1"/>
  <c r="S5" i="15"/>
  <c r="L5" i="15"/>
  <c r="E5" i="15"/>
  <c r="J4" i="8"/>
  <c r="J25" i="8"/>
  <c r="J30" i="8"/>
  <c r="J48" i="8"/>
  <c r="J59" i="8"/>
  <c r="J110" i="8"/>
  <c r="J108" i="8"/>
  <c r="J109" i="8"/>
  <c r="J107" i="8"/>
  <c r="J97" i="8"/>
  <c r="J98" i="8"/>
  <c r="J99" i="8"/>
  <c r="J100" i="8"/>
  <c r="J101" i="8"/>
  <c r="J102" i="8"/>
  <c r="J103" i="8"/>
  <c r="J104" i="8"/>
  <c r="J105" i="8"/>
  <c r="J106" i="8"/>
  <c r="J96" i="8"/>
  <c r="J95" i="8"/>
  <c r="J94" i="8"/>
  <c r="J87" i="8"/>
  <c r="J88" i="8"/>
  <c r="J89" i="8"/>
  <c r="J90" i="8"/>
  <c r="J91" i="8"/>
  <c r="J92" i="8"/>
  <c r="J93" i="8"/>
  <c r="J86" i="8"/>
  <c r="J84" i="8"/>
  <c r="J85" i="8"/>
  <c r="J83" i="8"/>
  <c r="J81" i="8"/>
  <c r="J82" i="8"/>
  <c r="J80" i="8"/>
  <c r="J75" i="8"/>
  <c r="J76" i="8"/>
  <c r="J77" i="8"/>
  <c r="J78" i="8"/>
  <c r="J79" i="8"/>
  <c r="J74" i="8"/>
  <c r="J72" i="8"/>
  <c r="J73" i="8"/>
  <c r="J71" i="8"/>
  <c r="J62" i="8"/>
  <c r="J63" i="8"/>
  <c r="J64" i="8"/>
  <c r="J65" i="8"/>
  <c r="J66" i="8"/>
  <c r="J67" i="8"/>
  <c r="J68" i="8"/>
  <c r="J69" i="8"/>
  <c r="J70" i="8"/>
  <c r="J61" i="8"/>
  <c r="J49" i="8"/>
  <c r="J50" i="8"/>
  <c r="J51" i="8"/>
  <c r="J52" i="8"/>
  <c r="J53" i="8"/>
  <c r="J54" i="8"/>
  <c r="J55" i="8"/>
  <c r="J56" i="8"/>
  <c r="J57" i="8"/>
  <c r="J58" i="8"/>
  <c r="J60" i="8"/>
  <c r="J41" i="8"/>
  <c r="J42" i="8"/>
  <c r="J43" i="8"/>
  <c r="J44" i="8"/>
  <c r="J45" i="8"/>
  <c r="J46" i="8"/>
  <c r="J47" i="8"/>
  <c r="J40" i="8"/>
  <c r="J33" i="8"/>
  <c r="J34" i="8"/>
  <c r="J35" i="8"/>
  <c r="J36" i="8"/>
  <c r="J37" i="8"/>
  <c r="J38" i="8"/>
  <c r="J39" i="8"/>
  <c r="J32" i="8"/>
  <c r="J24" i="8"/>
  <c r="J26" i="8"/>
  <c r="J27" i="8"/>
  <c r="J28" i="8"/>
  <c r="J29" i="8"/>
  <c r="J31" i="8"/>
  <c r="J23" i="8"/>
  <c r="J18" i="8"/>
  <c r="J19" i="8"/>
  <c r="J20" i="8"/>
  <c r="J21" i="8"/>
  <c r="J22" i="8"/>
  <c r="J17" i="8"/>
  <c r="J12" i="8"/>
  <c r="J13" i="8"/>
  <c r="J14" i="8"/>
  <c r="J15" i="8"/>
  <c r="J16" i="8"/>
  <c r="J11" i="8"/>
  <c r="J3" i="8"/>
  <c r="J5" i="8"/>
  <c r="J6" i="8"/>
  <c r="J7" i="8"/>
  <c r="J8" i="8"/>
  <c r="J9" i="8"/>
  <c r="J10" i="8"/>
  <c r="J2" i="8"/>
  <c r="AY182" i="1"/>
  <c r="AY176" i="1"/>
  <c r="AN269" i="1" l="1"/>
  <c r="R60" i="18"/>
  <c r="V60" i="18"/>
  <c r="AD62" i="6"/>
  <c r="AY184" i="1"/>
  <c r="AY178" i="1"/>
  <c r="Z62" i="6"/>
</calcChain>
</file>

<file path=xl/comments1.xml><?xml version="1.0" encoding="utf-8"?>
<comments xmlns="http://schemas.openxmlformats.org/spreadsheetml/2006/main">
  <authors>
    <author>仙台市</author>
  </authors>
  <commentList>
    <comment ref="E10" authorId="0" shapeId="0">
      <text>
        <r>
          <rPr>
            <sz val="9"/>
            <color indexed="81"/>
            <rFont val="ＭＳ Ｐゴシック"/>
            <family val="3"/>
            <charset val="128"/>
          </rPr>
          <t>全角３０字以内で入力してください。半角カナは使用しないでください。記入いただいた内容は、指名の際参考にいたします。</t>
        </r>
      </text>
    </comment>
  </commentList>
</comments>
</file>

<file path=xl/sharedStrings.xml><?xml version="1.0" encoding="utf-8"?>
<sst xmlns="http://schemas.openxmlformats.org/spreadsheetml/2006/main" count="1406" uniqueCount="975">
  <si>
    <t xml:space="preserve"> 特殊印刷</t>
    <rPh sb="1" eb="3">
      <t>トクシュ</t>
    </rPh>
    <rPh sb="3" eb="5">
      <t>インサツ</t>
    </rPh>
    <phoneticPr fontId="2"/>
  </si>
  <si>
    <t xml:space="preserve"> 地図・航空写真</t>
    <rPh sb="1" eb="3">
      <t>チズ</t>
    </rPh>
    <rPh sb="4" eb="6">
      <t>コウクウ</t>
    </rPh>
    <rPh sb="6" eb="8">
      <t>シャシン</t>
    </rPh>
    <phoneticPr fontId="2"/>
  </si>
  <si>
    <t xml:space="preserve"> 製本</t>
    <rPh sb="1" eb="3">
      <t>セイホン</t>
    </rPh>
    <phoneticPr fontId="2"/>
  </si>
  <si>
    <t xml:space="preserve"> 複写・青写真焼付け</t>
    <rPh sb="1" eb="3">
      <t>フクシャ</t>
    </rPh>
    <rPh sb="4" eb="5">
      <t>アオ</t>
    </rPh>
    <rPh sb="5" eb="7">
      <t>ジャシン</t>
    </rPh>
    <rPh sb="7" eb="9">
      <t>ヤキツ</t>
    </rPh>
    <phoneticPr fontId="2"/>
  </si>
  <si>
    <t xml:space="preserve"> 農業用機械器具</t>
    <rPh sb="1" eb="3">
      <t>ノウギョウ</t>
    </rPh>
    <rPh sb="3" eb="4">
      <t>ヨウ</t>
    </rPh>
    <rPh sb="4" eb="6">
      <t>キカイ</t>
    </rPh>
    <rPh sb="6" eb="8">
      <t>キグ</t>
    </rPh>
    <phoneticPr fontId="2"/>
  </si>
  <si>
    <t xml:space="preserve"> 厨房用機械器具</t>
    <rPh sb="1" eb="3">
      <t>チュウボウ</t>
    </rPh>
    <rPh sb="3" eb="4">
      <t>ヨウ</t>
    </rPh>
    <rPh sb="4" eb="6">
      <t>キカイ</t>
    </rPh>
    <rPh sb="6" eb="8">
      <t>キグ</t>
    </rPh>
    <phoneticPr fontId="2"/>
  </si>
  <si>
    <t xml:space="preserve"> 産業用機械器具</t>
    <rPh sb="1" eb="4">
      <t>サンギョウヨウ</t>
    </rPh>
    <rPh sb="4" eb="6">
      <t>キカイ</t>
    </rPh>
    <rPh sb="6" eb="8">
      <t>キグ</t>
    </rPh>
    <phoneticPr fontId="2"/>
  </si>
  <si>
    <t xml:space="preserve"> 工作用機械器具</t>
    <rPh sb="1" eb="2">
      <t>コウ</t>
    </rPh>
    <rPh sb="2" eb="4">
      <t>サヨウ</t>
    </rPh>
    <rPh sb="4" eb="6">
      <t>キカイ</t>
    </rPh>
    <rPh sb="6" eb="8">
      <t>キグ</t>
    </rPh>
    <phoneticPr fontId="2"/>
  </si>
  <si>
    <t xml:space="preserve"> 工具・部品</t>
    <rPh sb="1" eb="3">
      <t>コウグ</t>
    </rPh>
    <rPh sb="4" eb="6">
      <t>ブヒン</t>
    </rPh>
    <phoneticPr fontId="2"/>
  </si>
  <si>
    <t xml:space="preserve"> ガス・石油機器</t>
    <rPh sb="4" eb="6">
      <t>セキユ</t>
    </rPh>
    <rPh sb="6" eb="8">
      <t>キキ</t>
    </rPh>
    <phoneticPr fontId="2"/>
  </si>
  <si>
    <t xml:space="preserve"> 家電製品</t>
    <rPh sb="1" eb="3">
      <t>カデン</t>
    </rPh>
    <rPh sb="3" eb="5">
      <t>セイヒン</t>
    </rPh>
    <phoneticPr fontId="2"/>
  </si>
  <si>
    <t xml:space="preserve"> 視聴覚機器</t>
    <rPh sb="1" eb="4">
      <t>シチョウカク</t>
    </rPh>
    <rPh sb="4" eb="6">
      <t>キキ</t>
    </rPh>
    <phoneticPr fontId="2"/>
  </si>
  <si>
    <t xml:space="preserve"> 通信機器</t>
    <rPh sb="1" eb="3">
      <t>ツウシン</t>
    </rPh>
    <rPh sb="3" eb="5">
      <t>キキ</t>
    </rPh>
    <phoneticPr fontId="2"/>
  </si>
  <si>
    <t xml:space="preserve"> 照明機器</t>
    <rPh sb="1" eb="3">
      <t>ショウメイ</t>
    </rPh>
    <rPh sb="3" eb="5">
      <t>キキ</t>
    </rPh>
    <phoneticPr fontId="2"/>
  </si>
  <si>
    <t xml:space="preserve"> 情報処理用機器</t>
    <rPh sb="1" eb="3">
      <t>ジョウホウ</t>
    </rPh>
    <rPh sb="3" eb="6">
      <t>ショリヨウ</t>
    </rPh>
    <rPh sb="6" eb="8">
      <t>キキ</t>
    </rPh>
    <phoneticPr fontId="2"/>
  </si>
  <si>
    <t xml:space="preserve"> 情報処理用品</t>
    <rPh sb="1" eb="3">
      <t>ジョウホウ</t>
    </rPh>
    <rPh sb="3" eb="5">
      <t>ショリ</t>
    </rPh>
    <rPh sb="5" eb="7">
      <t>ヨウヒン</t>
    </rPh>
    <phoneticPr fontId="2"/>
  </si>
  <si>
    <t xml:space="preserve"> 産業用電気機械・部品</t>
    <rPh sb="1" eb="4">
      <t>サンギョウヨウ</t>
    </rPh>
    <rPh sb="4" eb="6">
      <t>デンキ</t>
    </rPh>
    <rPh sb="6" eb="8">
      <t>キカイ</t>
    </rPh>
    <rPh sb="9" eb="11">
      <t>ブヒン</t>
    </rPh>
    <phoneticPr fontId="2"/>
  </si>
  <si>
    <t xml:space="preserve"> バッテリー</t>
    <phoneticPr fontId="2"/>
  </si>
  <si>
    <t xml:space="preserve"> 写真機</t>
    <rPh sb="1" eb="4">
      <t>シャシンキ</t>
    </rPh>
    <phoneticPr fontId="2"/>
  </si>
  <si>
    <t xml:space="preserve"> Ｄ・Ｐ・E</t>
    <phoneticPr fontId="2"/>
  </si>
  <si>
    <t xml:space="preserve"> 楽器</t>
    <rPh sb="1" eb="3">
      <t>ガッキ</t>
    </rPh>
    <phoneticPr fontId="2"/>
  </si>
  <si>
    <t xml:space="preserve"> 時計</t>
    <rPh sb="1" eb="3">
      <t>トケイ</t>
    </rPh>
    <phoneticPr fontId="2"/>
  </si>
  <si>
    <t xml:space="preserve"> ミシン</t>
    <phoneticPr fontId="2"/>
  </si>
  <si>
    <t xml:space="preserve"> 試験実験機器</t>
    <rPh sb="1" eb="3">
      <t>シケン</t>
    </rPh>
    <rPh sb="3" eb="5">
      <t>ジッケン</t>
    </rPh>
    <rPh sb="5" eb="7">
      <t>キキ</t>
    </rPh>
    <phoneticPr fontId="2"/>
  </si>
  <si>
    <t xml:space="preserve"> 計測量機器</t>
    <rPh sb="1" eb="3">
      <t>ケイソク</t>
    </rPh>
    <rPh sb="3" eb="4">
      <t>リョウ</t>
    </rPh>
    <rPh sb="4" eb="6">
      <t>キキ</t>
    </rPh>
    <phoneticPr fontId="2"/>
  </si>
  <si>
    <t xml:space="preserve"> 公害関係機器</t>
    <rPh sb="1" eb="3">
      <t>コウガイ</t>
    </rPh>
    <rPh sb="3" eb="5">
      <t>カンケイ</t>
    </rPh>
    <rPh sb="5" eb="7">
      <t>キキ</t>
    </rPh>
    <phoneticPr fontId="2"/>
  </si>
  <si>
    <t xml:space="preserve"> ヒューム管</t>
    <rPh sb="5" eb="6">
      <t>カン</t>
    </rPh>
    <phoneticPr fontId="2"/>
  </si>
  <si>
    <t xml:space="preserve"> 骨材・石材</t>
    <rPh sb="1" eb="3">
      <t>コツザイ</t>
    </rPh>
    <rPh sb="4" eb="6">
      <t>セキザイ</t>
    </rPh>
    <phoneticPr fontId="2"/>
  </si>
  <si>
    <t xml:space="preserve"> 道路材</t>
    <rPh sb="1" eb="3">
      <t>ドウロ</t>
    </rPh>
    <rPh sb="3" eb="4">
      <t>ザイ</t>
    </rPh>
    <phoneticPr fontId="2"/>
  </si>
  <si>
    <t xml:space="preserve"> 建材・木材</t>
    <rPh sb="1" eb="3">
      <t>ケンザイ</t>
    </rPh>
    <rPh sb="4" eb="6">
      <t>モクザイ</t>
    </rPh>
    <phoneticPr fontId="2"/>
  </si>
  <si>
    <t xml:space="preserve"> 給排水資材</t>
    <rPh sb="1" eb="4">
      <t>キュウハイスイ</t>
    </rPh>
    <rPh sb="4" eb="6">
      <t>シザイ</t>
    </rPh>
    <phoneticPr fontId="2"/>
  </si>
  <si>
    <t xml:space="preserve"> 電設資材</t>
    <rPh sb="1" eb="3">
      <t>デンセツ</t>
    </rPh>
    <rPh sb="3" eb="5">
      <t>シザイ</t>
    </rPh>
    <phoneticPr fontId="2"/>
  </si>
  <si>
    <t xml:space="preserve"> ガス供給資材</t>
    <rPh sb="3" eb="5">
      <t>キョウキュウ</t>
    </rPh>
    <rPh sb="5" eb="7">
      <t>シザイ</t>
    </rPh>
    <phoneticPr fontId="2"/>
  </si>
  <si>
    <t xml:space="preserve"> 鋼材</t>
    <rPh sb="1" eb="3">
      <t>コウザイ</t>
    </rPh>
    <phoneticPr fontId="2"/>
  </si>
  <si>
    <t xml:space="preserve"> 鉄工加工品</t>
    <rPh sb="1" eb="3">
      <t>テッコウ</t>
    </rPh>
    <rPh sb="3" eb="6">
      <t>カコウヒン</t>
    </rPh>
    <phoneticPr fontId="2"/>
  </si>
  <si>
    <t xml:space="preserve"> 鋳鉄・鉄蓋</t>
    <rPh sb="1" eb="3">
      <t>チュウテツ</t>
    </rPh>
    <rPh sb="4" eb="5">
      <t>テツ</t>
    </rPh>
    <rPh sb="5" eb="6">
      <t>ブタ</t>
    </rPh>
    <phoneticPr fontId="2"/>
  </si>
  <si>
    <t xml:space="preserve"> 塗料・接着剤</t>
    <rPh sb="1" eb="3">
      <t>トリョウ</t>
    </rPh>
    <rPh sb="4" eb="7">
      <t>セッチャクザイ</t>
    </rPh>
    <phoneticPr fontId="2"/>
  </si>
  <si>
    <t xml:space="preserve"> 紙</t>
    <rPh sb="1" eb="2">
      <t>カミ</t>
    </rPh>
    <phoneticPr fontId="2"/>
  </si>
  <si>
    <t xml:space="preserve"> 木鋼製品</t>
    <rPh sb="1" eb="2">
      <t>キ</t>
    </rPh>
    <rPh sb="2" eb="3">
      <t>コウ</t>
    </rPh>
    <rPh sb="3" eb="5">
      <t>セイヒン</t>
    </rPh>
    <phoneticPr fontId="2"/>
  </si>
  <si>
    <t xml:space="preserve"> 文具</t>
    <rPh sb="1" eb="3">
      <t>ブング</t>
    </rPh>
    <phoneticPr fontId="2"/>
  </si>
  <si>
    <t xml:space="preserve"> 事務機</t>
    <rPh sb="1" eb="4">
      <t>ジムキ</t>
    </rPh>
    <phoneticPr fontId="2"/>
  </si>
  <si>
    <t xml:space="preserve"> 特殊事務機</t>
    <rPh sb="1" eb="3">
      <t>トクシュ</t>
    </rPh>
    <rPh sb="3" eb="6">
      <t>ジムキ</t>
    </rPh>
    <phoneticPr fontId="2"/>
  </si>
  <si>
    <t xml:space="preserve"> 図書</t>
    <rPh sb="1" eb="3">
      <t>トショ</t>
    </rPh>
    <phoneticPr fontId="2"/>
  </si>
  <si>
    <t xml:space="preserve"> 学校等教材教具</t>
    <rPh sb="1" eb="4">
      <t>ガッコウトウ</t>
    </rPh>
    <rPh sb="4" eb="6">
      <t>キョウザイ</t>
    </rPh>
    <rPh sb="6" eb="8">
      <t>キョウグ</t>
    </rPh>
    <phoneticPr fontId="2"/>
  </si>
  <si>
    <t xml:space="preserve"> 運動用具</t>
    <rPh sb="1" eb="3">
      <t>ウンドウ</t>
    </rPh>
    <rPh sb="3" eb="5">
      <t>ヨウグ</t>
    </rPh>
    <phoneticPr fontId="2"/>
  </si>
  <si>
    <t xml:space="preserve"> 印</t>
    <rPh sb="1" eb="2">
      <t>イン</t>
    </rPh>
    <phoneticPr fontId="2"/>
  </si>
  <si>
    <t xml:space="preserve"> 遊具</t>
    <rPh sb="1" eb="3">
      <t>ユウグ</t>
    </rPh>
    <phoneticPr fontId="2"/>
  </si>
  <si>
    <t xml:space="preserve"> 消防・保安</t>
    <rPh sb="1" eb="3">
      <t>ショウボウ</t>
    </rPh>
    <rPh sb="4" eb="6">
      <t>ホアン</t>
    </rPh>
    <phoneticPr fontId="2"/>
  </si>
  <si>
    <t xml:space="preserve"> 標識</t>
    <rPh sb="1" eb="3">
      <t>ヒョウシキ</t>
    </rPh>
    <phoneticPr fontId="2"/>
  </si>
  <si>
    <t xml:space="preserve"> 看板・標示板</t>
    <rPh sb="1" eb="3">
      <t>カンバン</t>
    </rPh>
    <rPh sb="4" eb="7">
      <t>ヒョウジバン</t>
    </rPh>
    <phoneticPr fontId="2"/>
  </si>
  <si>
    <t xml:space="preserve"> 金物・雑貨</t>
    <rPh sb="1" eb="3">
      <t>カナモノ</t>
    </rPh>
    <rPh sb="4" eb="6">
      <t>ザッカ</t>
    </rPh>
    <phoneticPr fontId="2"/>
  </si>
  <si>
    <t xml:space="preserve"> 清掃器材</t>
    <rPh sb="1" eb="3">
      <t>セイソウ</t>
    </rPh>
    <rPh sb="3" eb="5">
      <t>キザイ</t>
    </rPh>
    <phoneticPr fontId="2"/>
  </si>
  <si>
    <t xml:space="preserve"> 陶磁器・漆器</t>
    <rPh sb="1" eb="4">
      <t>トウジキ</t>
    </rPh>
    <rPh sb="5" eb="7">
      <t>シッキ</t>
    </rPh>
    <phoneticPr fontId="2"/>
  </si>
  <si>
    <t xml:space="preserve"> 記章・カップ</t>
    <rPh sb="1" eb="3">
      <t>キショウ</t>
    </rPh>
    <phoneticPr fontId="2"/>
  </si>
  <si>
    <t xml:space="preserve"> ギフト用品</t>
    <rPh sb="4" eb="6">
      <t>ヨウヒン</t>
    </rPh>
    <phoneticPr fontId="2"/>
  </si>
  <si>
    <t xml:space="preserve"> 美術・工芸品</t>
    <rPh sb="1" eb="3">
      <t>ビジュツ</t>
    </rPh>
    <rPh sb="4" eb="7">
      <t>コウゲイヒン</t>
    </rPh>
    <phoneticPr fontId="2"/>
  </si>
  <si>
    <t xml:space="preserve"> 石油燃料</t>
    <rPh sb="1" eb="3">
      <t>セキユ</t>
    </rPh>
    <rPh sb="3" eb="5">
      <t>ネンリョウ</t>
    </rPh>
    <phoneticPr fontId="2"/>
  </si>
  <si>
    <t xml:space="preserve"> 石炭・プロパン</t>
    <rPh sb="1" eb="3">
      <t>セキタン</t>
    </rPh>
    <phoneticPr fontId="2"/>
  </si>
  <si>
    <t xml:space="preserve"> 潤滑油</t>
    <rPh sb="1" eb="4">
      <t>ジュンカツユ</t>
    </rPh>
    <phoneticPr fontId="2"/>
  </si>
  <si>
    <t xml:space="preserve"> 食料品</t>
    <rPh sb="1" eb="4">
      <t>ショクリョウヒン</t>
    </rPh>
    <phoneticPr fontId="2"/>
  </si>
  <si>
    <t xml:space="preserve"> 農園芸材料</t>
    <rPh sb="1" eb="3">
      <t>ノウエン</t>
    </rPh>
    <rPh sb="3" eb="4">
      <t>ゲイ</t>
    </rPh>
    <rPh sb="4" eb="6">
      <t>ザイリョウ</t>
    </rPh>
    <phoneticPr fontId="2"/>
  </si>
  <si>
    <t xml:space="preserve"> 動物</t>
    <rPh sb="1" eb="3">
      <t>ドウブツ</t>
    </rPh>
    <phoneticPr fontId="2"/>
  </si>
  <si>
    <t xml:space="preserve"> 自動車</t>
    <rPh sb="1" eb="4">
      <t>ジドウシャ</t>
    </rPh>
    <phoneticPr fontId="2"/>
  </si>
  <si>
    <t xml:space="preserve"> 地下鉄</t>
    <rPh sb="1" eb="4">
      <t>チカテツ</t>
    </rPh>
    <phoneticPr fontId="2"/>
  </si>
  <si>
    <t xml:space="preserve"> 自動車部品</t>
    <rPh sb="1" eb="4">
      <t>ジドウシャ</t>
    </rPh>
    <rPh sb="4" eb="6">
      <t>ブヒン</t>
    </rPh>
    <phoneticPr fontId="2"/>
  </si>
  <si>
    <t xml:space="preserve"> 自動車修理</t>
    <rPh sb="1" eb="4">
      <t>ジドウシャ</t>
    </rPh>
    <rPh sb="4" eb="6">
      <t>シュウリ</t>
    </rPh>
    <phoneticPr fontId="2"/>
  </si>
  <si>
    <t xml:space="preserve"> 二輪車</t>
    <rPh sb="1" eb="4">
      <t>ニリンシャ</t>
    </rPh>
    <phoneticPr fontId="2"/>
  </si>
  <si>
    <t xml:space="preserve"> タイヤ</t>
    <phoneticPr fontId="2"/>
  </si>
  <si>
    <t xml:space="preserve"> 船舶・航空機</t>
    <rPh sb="1" eb="3">
      <t>センパク</t>
    </rPh>
    <rPh sb="4" eb="7">
      <t>コウクウキ</t>
    </rPh>
    <phoneticPr fontId="2"/>
  </si>
  <si>
    <t xml:space="preserve"> その他物品販売</t>
    <rPh sb="3" eb="4">
      <t>タ</t>
    </rPh>
    <rPh sb="4" eb="6">
      <t>ブッピン</t>
    </rPh>
    <rPh sb="6" eb="8">
      <t>ハンバイ</t>
    </rPh>
    <phoneticPr fontId="2"/>
  </si>
  <si>
    <t xml:space="preserve"> 不用品買受</t>
    <rPh sb="1" eb="4">
      <t>フヨウヒン</t>
    </rPh>
    <rPh sb="4" eb="6">
      <t>カイウケ</t>
    </rPh>
    <phoneticPr fontId="2"/>
  </si>
  <si>
    <t xml:space="preserve"> 情報処理</t>
    <rPh sb="1" eb="3">
      <t>ジョウホウ</t>
    </rPh>
    <rPh sb="3" eb="5">
      <t>ショリ</t>
    </rPh>
    <phoneticPr fontId="2"/>
  </si>
  <si>
    <t xml:space="preserve"> ＯＡ機器賃貸</t>
    <rPh sb="3" eb="5">
      <t>キキ</t>
    </rPh>
    <rPh sb="5" eb="7">
      <t>チンタイ</t>
    </rPh>
    <phoneticPr fontId="2"/>
  </si>
  <si>
    <t xml:space="preserve"> その他賃貸</t>
    <rPh sb="3" eb="4">
      <t>タ</t>
    </rPh>
    <rPh sb="4" eb="6">
      <t>チンタイ</t>
    </rPh>
    <phoneticPr fontId="2"/>
  </si>
  <si>
    <t xml:space="preserve"> 運送</t>
    <rPh sb="1" eb="3">
      <t>ウンソウ</t>
    </rPh>
    <phoneticPr fontId="2"/>
  </si>
  <si>
    <t xml:space="preserve"> 害虫駆除</t>
    <rPh sb="1" eb="3">
      <t>ガイチュウ</t>
    </rPh>
    <rPh sb="3" eb="5">
      <t>クジョ</t>
    </rPh>
    <phoneticPr fontId="2"/>
  </si>
  <si>
    <t xml:space="preserve"> クリーニング</t>
    <phoneticPr fontId="2"/>
  </si>
  <si>
    <t xml:space="preserve"> 広告宣伝</t>
    <rPh sb="1" eb="3">
      <t>コウコク</t>
    </rPh>
    <rPh sb="3" eb="5">
      <t>センデン</t>
    </rPh>
    <phoneticPr fontId="2"/>
  </si>
  <si>
    <t xml:space="preserve"> 各種検査</t>
    <rPh sb="1" eb="3">
      <t>カクシュ</t>
    </rPh>
    <rPh sb="3" eb="5">
      <t>ケンサ</t>
    </rPh>
    <phoneticPr fontId="2"/>
  </si>
  <si>
    <t xml:space="preserve"> 各種調査</t>
    <rPh sb="1" eb="3">
      <t>カクシュ</t>
    </rPh>
    <rPh sb="3" eb="5">
      <t>チョウサ</t>
    </rPh>
    <phoneticPr fontId="2"/>
  </si>
  <si>
    <t xml:space="preserve"> 機械保守点検</t>
    <rPh sb="1" eb="3">
      <t>キカイ</t>
    </rPh>
    <rPh sb="3" eb="5">
      <t>ホシュ</t>
    </rPh>
    <rPh sb="5" eb="7">
      <t>テンケン</t>
    </rPh>
    <phoneticPr fontId="2"/>
  </si>
  <si>
    <t xml:space="preserve"> その他サービス</t>
    <rPh sb="3" eb="4">
      <t>タ</t>
    </rPh>
    <phoneticPr fontId="2"/>
  </si>
  <si>
    <t xml:space="preserve"> ビルメンテナンス</t>
    <phoneticPr fontId="2"/>
  </si>
  <si>
    <t xml:space="preserve"> その他清掃</t>
    <rPh sb="3" eb="4">
      <t>タ</t>
    </rPh>
    <rPh sb="4" eb="6">
      <t>セイソウ</t>
    </rPh>
    <phoneticPr fontId="2"/>
  </si>
  <si>
    <t xml:space="preserve"> 廃棄物処理</t>
    <rPh sb="1" eb="4">
      <t>ハイキブツ</t>
    </rPh>
    <rPh sb="4" eb="6">
      <t>ショリ</t>
    </rPh>
    <phoneticPr fontId="2"/>
  </si>
  <si>
    <t xml:space="preserve"> 警備</t>
    <rPh sb="1" eb="3">
      <t>ケイビ</t>
    </rPh>
    <phoneticPr fontId="2"/>
  </si>
  <si>
    <t>〔物　　品〕</t>
    <rPh sb="1" eb="2">
      <t>モノ</t>
    </rPh>
    <rPh sb="4" eb="5">
      <t>シナ</t>
    </rPh>
    <phoneticPr fontId="2"/>
  </si>
  <si>
    <t>代　　表　　者</t>
    <rPh sb="0" eb="1">
      <t>ダイ</t>
    </rPh>
    <rPh sb="3" eb="4">
      <t>オモテ</t>
    </rPh>
    <rPh sb="6" eb="7">
      <t>シャ</t>
    </rPh>
    <phoneticPr fontId="2"/>
  </si>
  <si>
    <t>所 属</t>
    <rPh sb="0" eb="1">
      <t>トコロ</t>
    </rPh>
    <rPh sb="2" eb="3">
      <t>ゾク</t>
    </rPh>
    <phoneticPr fontId="2"/>
  </si>
  <si>
    <t>氏 名</t>
    <rPh sb="0" eb="1">
      <t>シ</t>
    </rPh>
    <rPh sb="2" eb="3">
      <t>メイ</t>
    </rPh>
    <phoneticPr fontId="2"/>
  </si>
  <si>
    <t>郵便区番号(3桁）、町域番号(4桁）をすべて入力してください</t>
    <rPh sb="0" eb="2">
      <t>ユウビン</t>
    </rPh>
    <rPh sb="2" eb="3">
      <t>ク</t>
    </rPh>
    <rPh sb="3" eb="5">
      <t>バンゴウ</t>
    </rPh>
    <rPh sb="7" eb="8">
      <t>ケタ</t>
    </rPh>
    <rPh sb="10" eb="11">
      <t>マチ</t>
    </rPh>
    <rPh sb="11" eb="12">
      <t>イキ</t>
    </rPh>
    <rPh sb="12" eb="14">
      <t>バンゴウ</t>
    </rPh>
    <rPh sb="16" eb="17">
      <t>ケタ</t>
    </rPh>
    <rPh sb="22" eb="24">
      <t>ニュウリョク</t>
    </rPh>
    <phoneticPr fontId="2"/>
  </si>
  <si>
    <t>職　名</t>
    <rPh sb="0" eb="1">
      <t>ショク</t>
    </rPh>
    <rPh sb="2" eb="3">
      <t>メイ</t>
    </rPh>
    <phoneticPr fontId="2"/>
  </si>
  <si>
    <t>性　別</t>
    <rPh sb="0" eb="1">
      <t>セイ</t>
    </rPh>
    <rPh sb="2" eb="3">
      <t>ベツ</t>
    </rPh>
    <phoneticPr fontId="2"/>
  </si>
  <si>
    <t>元号リスト</t>
    <rPh sb="0" eb="2">
      <t>ゲンゴウ</t>
    </rPh>
    <phoneticPr fontId="2"/>
  </si>
  <si>
    <t>年リスト</t>
    <rPh sb="0" eb="1">
      <t>ネン</t>
    </rPh>
    <phoneticPr fontId="2"/>
  </si>
  <si>
    <t>月リスト</t>
    <rPh sb="0" eb="1">
      <t>ツキ</t>
    </rPh>
    <phoneticPr fontId="2"/>
  </si>
  <si>
    <t>日リスト</t>
    <rPh sb="0" eb="1">
      <t>ヒ</t>
    </rPh>
    <phoneticPr fontId="2"/>
  </si>
  <si>
    <t>性別リスト</t>
    <rPh sb="0" eb="2">
      <t>セイベツ</t>
    </rPh>
    <phoneticPr fontId="2"/>
  </si>
  <si>
    <t>都道府県リスト</t>
    <rPh sb="0" eb="4">
      <t>トドウフケン</t>
    </rPh>
    <phoneticPr fontId="2"/>
  </si>
  <si>
    <t>法　人
個　人</t>
    <rPh sb="0" eb="1">
      <t>ホウ</t>
    </rPh>
    <rPh sb="2" eb="3">
      <t>ジン</t>
    </rPh>
    <rPh sb="4" eb="5">
      <t>コ</t>
    </rPh>
    <rPh sb="6" eb="7">
      <t>ジン</t>
    </rPh>
    <phoneticPr fontId="2"/>
  </si>
  <si>
    <t>法個リスト</t>
    <rPh sb="0" eb="1">
      <t>ホウ</t>
    </rPh>
    <rPh sb="1" eb="2">
      <t>コ</t>
    </rPh>
    <phoneticPr fontId="2"/>
  </si>
  <si>
    <t>法人</t>
    <rPh sb="0" eb="2">
      <t>ホウジン</t>
    </rPh>
    <phoneticPr fontId="2"/>
  </si>
  <si>
    <t>個人</t>
    <rPh sb="0" eb="2">
      <t>コジン</t>
    </rPh>
    <phoneticPr fontId="2"/>
  </si>
  <si>
    <t>業者名称</t>
    <rPh sb="0" eb="2">
      <t>ギョウシャ</t>
    </rPh>
    <rPh sb="2" eb="4">
      <t>メイショウ</t>
    </rPh>
    <phoneticPr fontId="2"/>
  </si>
  <si>
    <t>入力例</t>
    <rPh sb="0" eb="2">
      <t>ニュウリョク</t>
    </rPh>
    <rPh sb="2" eb="3">
      <t>レイ</t>
    </rPh>
    <phoneticPr fontId="2"/>
  </si>
  <si>
    <t>入力欄</t>
    <rPh sb="0" eb="2">
      <t>ニュウリョク</t>
    </rPh>
    <rPh sb="2" eb="3">
      <t>ラン</t>
    </rPh>
    <phoneticPr fontId="2"/>
  </si>
  <si>
    <t>入力上の注意</t>
    <rPh sb="0" eb="2">
      <t>ニュウリョク</t>
    </rPh>
    <rPh sb="2" eb="3">
      <t>ジョウ</t>
    </rPh>
    <rPh sb="4" eb="6">
      <t>チュウイ</t>
    </rPh>
    <phoneticPr fontId="2"/>
  </si>
  <si>
    <t>電話番号</t>
    <rPh sb="0" eb="2">
      <t>デンワ</t>
    </rPh>
    <rPh sb="2" eb="4">
      <t>バンゴウ</t>
    </rPh>
    <phoneticPr fontId="2"/>
  </si>
  <si>
    <t>ＦＡＸ番号</t>
    <rPh sb="3" eb="5">
      <t>バンゴウ</t>
    </rPh>
    <phoneticPr fontId="2"/>
  </si>
  <si>
    <t>仙台　太郎</t>
    <rPh sb="0" eb="2">
      <t>センダイ</t>
    </rPh>
    <rPh sb="3" eb="5">
      <t>タロウ</t>
    </rPh>
    <phoneticPr fontId="2"/>
  </si>
  <si>
    <t>郵便番号</t>
    <rPh sb="0" eb="2">
      <t>ユウビン</t>
    </rPh>
    <rPh sb="2" eb="4">
      <t>バンゴウ</t>
    </rPh>
    <phoneticPr fontId="2"/>
  </si>
  <si>
    <t>日）</t>
    <rPh sb="0" eb="1">
      <t>ニチ</t>
    </rPh>
    <phoneticPr fontId="2"/>
  </si>
  <si>
    <t>（生年月日</t>
    <phoneticPr fontId="2"/>
  </si>
  <si>
    <t>月</t>
    <rPh sb="0" eb="1">
      <t>ガツ</t>
    </rPh>
    <phoneticPr fontId="2"/>
  </si>
  <si>
    <t>（性別</t>
    <rPh sb="1" eb="3">
      <t>セイベツ</t>
    </rPh>
    <phoneticPr fontId="2"/>
  </si>
  <si>
    <t>）</t>
    <phoneticPr fontId="2"/>
  </si>
  <si>
    <t>青森県</t>
    <rPh sb="0" eb="3">
      <t>アオモリケン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</si>
  <si>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</si>
  <si>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</si>
  <si>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</si>
  <si>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</si>
  <si>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</si>
  <si>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</si>
  <si>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</si>
  <si>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</si>
  <si>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</si>
  <si>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</si>
  <si>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新潟県</t>
    <rPh sb="0" eb="3">
      <t>ニイガタケン</t>
    </rPh>
    <phoneticPr fontId="2"/>
  </si>
  <si>
    <t>富山県</t>
    <rPh sb="0" eb="3">
      <t>トヤマケン</t>
    </rPh>
    <phoneticPr fontId="2"/>
  </si>
  <si>
    <t>神奈川県</t>
    <rPh sb="0" eb="4">
      <t>カナガワケン</t>
    </rPh>
    <phoneticPr fontId="2"/>
  </si>
  <si>
    <t>１．誓約事項</t>
    <phoneticPr fontId="2"/>
  </si>
  <si>
    <t>（1）　本申請書及び添付書類のすべての記載事項は事実と相違ないことを誓約します。</t>
    <phoneticPr fontId="2"/>
  </si>
  <si>
    <t>（2）　いかなる公共団体の入札においても「私的独占の禁止及び公正取引の確保に関する</t>
    <phoneticPr fontId="2"/>
  </si>
  <si>
    <t>　　　法律（独占禁止法）」に抵触する行為は行わないとともに、今後とも関係法令を遵守す</t>
    <phoneticPr fontId="2"/>
  </si>
  <si>
    <t>　　　ることをあらためて誓約します。</t>
    <phoneticPr fontId="2"/>
  </si>
  <si>
    <t>（3）　本申請が法人その他の団体による申請の場合は、当該団体の役員（業務を執行する</t>
    <phoneticPr fontId="2"/>
  </si>
  <si>
    <t>　　　社員、取締役、執行役又はこれらに準ずる者、及びこれらの者と同等以上の支配力を</t>
    <phoneticPr fontId="2"/>
  </si>
  <si>
    <t>　　　当該団体に対して有すると認められる者）が暴力団員（暴力団員でなくなった日から</t>
    <phoneticPr fontId="2"/>
  </si>
  <si>
    <t>　　　５年を経過しない者を含む。）でないことを誓約します。</t>
    <phoneticPr fontId="2"/>
  </si>
  <si>
    <t>２．同意事項</t>
    <rPh sb="2" eb="4">
      <t>ドウイ</t>
    </rPh>
    <rPh sb="4" eb="6">
      <t>ジコウ</t>
    </rPh>
    <phoneticPr fontId="2"/>
  </si>
  <si>
    <t>（2）　私（法人その他の団体による申請の場合は当該団体、個人による申請の場合は当該</t>
    <phoneticPr fontId="2"/>
  </si>
  <si>
    <t>　　　個人）に関する仙台市税納付状況(税目・税額・申告の有無等）について、仙台市財政</t>
    <phoneticPr fontId="2"/>
  </si>
  <si>
    <t>　いので、関係書類を添えて入札参加資格の審査を申請します。また併せて、下記の事項について</t>
    <rPh sb="5" eb="7">
      <t>カンケイ</t>
    </rPh>
    <rPh sb="7" eb="9">
      <t>ショルイ</t>
    </rPh>
    <rPh sb="10" eb="11">
      <t>ソ</t>
    </rPh>
    <rPh sb="13" eb="15">
      <t>ニュウサツ</t>
    </rPh>
    <rPh sb="15" eb="17">
      <t>サンカ</t>
    </rPh>
    <rPh sb="17" eb="19">
      <t>シカク</t>
    </rPh>
    <rPh sb="20" eb="22">
      <t>シンサ</t>
    </rPh>
    <rPh sb="23" eb="25">
      <t>シンセイ</t>
    </rPh>
    <phoneticPr fontId="2"/>
  </si>
  <si>
    <t>　誓約し、同意します。</t>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</si>
  <si>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</si>
  <si>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</si>
  <si>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</si>
  <si>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</si>
  <si>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</si>
  <si>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</si>
  <si>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</si>
  <si>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</si>
  <si>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</si>
  <si>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</si>
  <si>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</si>
  <si>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</si>
  <si>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</si>
  <si>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</si>
  <si>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</si>
  <si>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</si>
  <si>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徳島県</t>
    <rPh sb="0" eb="3">
      <t>トクシマケン</t>
    </rPh>
    <phoneticPr fontId="2"/>
  </si>
  <si>
    <t>広島県</t>
    <rPh sb="0" eb="3">
      <t>ヒロシマケン</t>
    </rPh>
    <phoneticPr fontId="2"/>
  </si>
  <si>
    <t>山口県</t>
    <rPh sb="0" eb="3">
      <t>ヤマグチケン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</si>
  <si>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</si>
  <si>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</si>
  <si>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</si>
  <si>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</si>
  <si>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</si>
  <si>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</si>
  <si>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</si>
  <si>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</si>
  <si>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</si>
  <si>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</si>
  <si>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</si>
  <si>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04</t>
    <phoneticPr fontId="2"/>
  </si>
  <si>
    <t>市区町村
以降</t>
    <rPh sb="0" eb="2">
      <t>シク</t>
    </rPh>
    <rPh sb="2" eb="4">
      <t>チョウソン</t>
    </rPh>
    <rPh sb="5" eb="7">
      <t>イコウ</t>
    </rPh>
    <phoneticPr fontId="2"/>
  </si>
  <si>
    <t>従業員数</t>
    <rPh sb="0" eb="3">
      <t>ジュウギョウイン</t>
    </rPh>
    <rPh sb="3" eb="4">
      <t>スウ</t>
    </rPh>
    <phoneticPr fontId="2"/>
  </si>
  <si>
    <t>人</t>
    <rPh sb="0" eb="1">
      <t>ニン</t>
    </rPh>
    <phoneticPr fontId="2"/>
  </si>
  <si>
    <t>法定雇用
障害者数</t>
    <rPh sb="0" eb="2">
      <t>ホウテイ</t>
    </rPh>
    <rPh sb="2" eb="4">
      <t>コヨウ</t>
    </rPh>
    <rPh sb="5" eb="8">
      <t>ショウガイシャ</t>
    </rPh>
    <rPh sb="8" eb="9">
      <t>スウ</t>
    </rPh>
    <phoneticPr fontId="2"/>
  </si>
  <si>
    <t>実雇用
障害者数</t>
    <rPh sb="0" eb="1">
      <t>ジツ</t>
    </rPh>
    <rPh sb="1" eb="3">
      <t>コヨウ</t>
    </rPh>
    <rPh sb="4" eb="7">
      <t>ショウガイシャ</t>
    </rPh>
    <rPh sb="7" eb="8">
      <t>スウ</t>
    </rPh>
    <phoneticPr fontId="2"/>
  </si>
  <si>
    <t>東北支店</t>
    <rPh sb="0" eb="2">
      <t>トウホク</t>
    </rPh>
    <rPh sb="2" eb="4">
      <t>シテン</t>
    </rPh>
    <phoneticPr fontId="2"/>
  </si>
  <si>
    <t>支店・営業所名称・所在地</t>
    <rPh sb="0" eb="2">
      <t>シテン</t>
    </rPh>
    <rPh sb="3" eb="6">
      <t>エイギョウショ</t>
    </rPh>
    <rPh sb="6" eb="8">
      <t>メイショウ</t>
    </rPh>
    <rPh sb="9" eb="12">
      <t>ショザイチ</t>
    </rPh>
    <phoneticPr fontId="2"/>
  </si>
  <si>
    <t>支店・営業所の代表者</t>
    <rPh sb="0" eb="2">
      <t>シテン</t>
    </rPh>
    <rPh sb="3" eb="6">
      <t>エイギョウショ</t>
    </rPh>
    <rPh sb="7" eb="10">
      <t>ダイヒョウシャ</t>
    </rPh>
    <phoneticPr fontId="2"/>
  </si>
  <si>
    <t>支店長</t>
    <rPh sb="0" eb="2">
      <t>シテン</t>
    </rPh>
    <rPh sb="2" eb="3">
      <t>チョウ</t>
    </rPh>
    <phoneticPr fontId="2"/>
  </si>
  <si>
    <t>東北　次郎</t>
    <rPh sb="0" eb="2">
      <t>トウホク</t>
    </rPh>
    <rPh sb="3" eb="5">
      <t>ジロウ</t>
    </rPh>
    <phoneticPr fontId="2"/>
  </si>
  <si>
    <t>資本金</t>
    <rPh sb="0" eb="3">
      <t>シホンキン</t>
    </rPh>
    <phoneticPr fontId="2"/>
  </si>
  <si>
    <t>千円</t>
    <rPh sb="0" eb="2">
      <t>センエン</t>
    </rPh>
    <phoneticPr fontId="2"/>
  </si>
  <si>
    <t>01</t>
    <phoneticPr fontId="2"/>
  </si>
  <si>
    <t>05</t>
    <phoneticPr fontId="2"/>
  </si>
  <si>
    <t>兵庫県</t>
    <rPh sb="0" eb="3">
      <t>ヒョウゴケン</t>
    </rPh>
    <phoneticPr fontId="2"/>
  </si>
  <si>
    <t>（あて先）</t>
    <rPh sb="3" eb="4">
      <t>サキ</t>
    </rPh>
    <phoneticPr fontId="2"/>
  </si>
  <si>
    <t>仙台市長</t>
    <rPh sb="0" eb="4">
      <t>センダイシチョウ</t>
    </rPh>
    <phoneticPr fontId="2"/>
  </si>
  <si>
    <t>仙台市水道事業管理者</t>
    <rPh sb="0" eb="3">
      <t>センダイシ</t>
    </rPh>
    <rPh sb="3" eb="5">
      <t>スイドウ</t>
    </rPh>
    <rPh sb="5" eb="7">
      <t>ジギョウ</t>
    </rPh>
    <rPh sb="7" eb="10">
      <t>カンリシャ</t>
    </rPh>
    <phoneticPr fontId="2"/>
  </si>
  <si>
    <t>仙台市交通事業管理者</t>
    <rPh sb="0" eb="3">
      <t>センダイシ</t>
    </rPh>
    <rPh sb="3" eb="5">
      <t>コウツウ</t>
    </rPh>
    <rPh sb="5" eb="7">
      <t>ジギョウ</t>
    </rPh>
    <rPh sb="7" eb="10">
      <t>カンリシャ</t>
    </rPh>
    <phoneticPr fontId="2"/>
  </si>
  <si>
    <t>受任者を廃止する</t>
    <rPh sb="0" eb="2">
      <t>ジュニン</t>
    </rPh>
    <rPh sb="2" eb="3">
      <t>シャ</t>
    </rPh>
    <rPh sb="4" eb="6">
      <t>ハイシ</t>
    </rPh>
    <phoneticPr fontId="2"/>
  </si>
  <si>
    <t>登録されている連絡先を廃止します。</t>
    <rPh sb="0" eb="2">
      <t>トウロク</t>
    </rPh>
    <rPh sb="7" eb="10">
      <t>レンラクサキ</t>
    </rPh>
    <rPh sb="11" eb="13">
      <t>ハイシ</t>
    </rPh>
    <phoneticPr fontId="2"/>
  </si>
  <si>
    <t>2012</t>
  </si>
  <si>
    <t>2013</t>
  </si>
  <si>
    <t>2014</t>
  </si>
  <si>
    <t>2015</t>
  </si>
  <si>
    <t>2016</t>
  </si>
  <si>
    <t>2017</t>
  </si>
  <si>
    <t>2018</t>
  </si>
  <si>
    <t>2019</t>
  </si>
  <si>
    <t>2020</t>
  </si>
  <si>
    <t>西暦リスト</t>
    <rPh sb="0" eb="2">
      <t>セイレキ</t>
    </rPh>
    <phoneticPr fontId="2"/>
  </si>
  <si>
    <t>2021</t>
  </si>
  <si>
    <t>2022</t>
  </si>
  <si>
    <t>2023</t>
  </si>
  <si>
    <t>2024</t>
  </si>
  <si>
    <t>2025</t>
  </si>
  <si>
    <t>2026</t>
  </si>
  <si>
    <t>2027</t>
  </si>
  <si>
    <t>2028</t>
  </si>
  <si>
    <t>2029</t>
  </si>
  <si>
    <t>2030</t>
  </si>
  <si>
    <t>2031</t>
  </si>
  <si>
    <t>2032</t>
  </si>
  <si>
    <t>連絡先を廃止する</t>
    <rPh sb="0" eb="3">
      <t>レンラクサキ</t>
    </rPh>
    <rPh sb="4" eb="6">
      <t>ハイシ</t>
    </rPh>
    <phoneticPr fontId="2"/>
  </si>
  <si>
    <t>仙台市ガス事業管理者</t>
    <rPh sb="0" eb="3">
      <t>センダイシ</t>
    </rPh>
    <rPh sb="5" eb="7">
      <t>ジギョウ</t>
    </rPh>
    <rPh sb="7" eb="10">
      <t>カンリシャ</t>
    </rPh>
    <phoneticPr fontId="2"/>
  </si>
  <si>
    <t>仙台市病院事業管理者</t>
    <rPh sb="0" eb="3">
      <t>センダイシ</t>
    </rPh>
    <rPh sb="3" eb="5">
      <t>ビョウイン</t>
    </rPh>
    <rPh sb="5" eb="7">
      <t>ジギョウ</t>
    </rPh>
    <rPh sb="7" eb="10">
      <t>カンリシャ</t>
    </rPh>
    <phoneticPr fontId="2"/>
  </si>
  <si>
    <t>申請人住所</t>
    <rPh sb="0" eb="3">
      <t>シンセイニン</t>
    </rPh>
    <rPh sb="3" eb="5">
      <t>ジュウショ</t>
    </rPh>
    <phoneticPr fontId="2"/>
  </si>
  <si>
    <t>名称又は商号</t>
    <rPh sb="0" eb="2">
      <t>メイショウ</t>
    </rPh>
    <rPh sb="2" eb="3">
      <t>マタ</t>
    </rPh>
    <rPh sb="4" eb="6">
      <t>ショウゴウ</t>
    </rPh>
    <phoneticPr fontId="2"/>
  </si>
  <si>
    <t>生年月日</t>
    <rPh sb="0" eb="2">
      <t>セイネン</t>
    </rPh>
    <rPh sb="2" eb="4">
      <t>ガッピ</t>
    </rPh>
    <phoneticPr fontId="2"/>
  </si>
  <si>
    <t>男性</t>
    <rPh sb="0" eb="2">
      <t>ダンセイ</t>
    </rPh>
    <phoneticPr fontId="2"/>
  </si>
  <si>
    <t>女性</t>
    <rPh sb="0" eb="2">
      <t>ジョセイ</t>
    </rPh>
    <phoneticPr fontId="2"/>
  </si>
  <si>
    <t>代表者職氏名</t>
    <rPh sb="0" eb="3">
      <t>ダイヒョウシャ</t>
    </rPh>
    <rPh sb="3" eb="4">
      <t>ショク</t>
    </rPh>
    <rPh sb="4" eb="6">
      <t>シメイ</t>
    </rPh>
    <phoneticPr fontId="2"/>
  </si>
  <si>
    <t>委　　　任　　　状</t>
    <rPh sb="0" eb="1">
      <t>イ</t>
    </rPh>
    <rPh sb="4" eb="5">
      <t>ニン</t>
    </rPh>
    <rPh sb="8" eb="9">
      <t>ジョウ</t>
    </rPh>
    <phoneticPr fontId="2"/>
  </si>
  <si>
    <t>　私は、下記受任者を代理人と定め、仙台市競争入札参加資格の有効期間における</t>
    <rPh sb="1" eb="2">
      <t>ワタシ</t>
    </rPh>
    <rPh sb="4" eb="6">
      <t>カキ</t>
    </rPh>
    <rPh sb="6" eb="8">
      <t>ジュニン</t>
    </rPh>
    <rPh sb="8" eb="9">
      <t>シャ</t>
    </rPh>
    <rPh sb="10" eb="13">
      <t>ダイリニン</t>
    </rPh>
    <rPh sb="14" eb="15">
      <t>サダ</t>
    </rPh>
    <rPh sb="17" eb="20">
      <t>センダイシ</t>
    </rPh>
    <rPh sb="20" eb="22">
      <t>キョウソウ</t>
    </rPh>
    <rPh sb="22" eb="24">
      <t>ニュウサツ</t>
    </rPh>
    <rPh sb="24" eb="26">
      <t>サンカ</t>
    </rPh>
    <rPh sb="26" eb="28">
      <t>シカク</t>
    </rPh>
    <rPh sb="29" eb="31">
      <t>ユウコウ</t>
    </rPh>
    <rPh sb="31" eb="33">
      <t>キカン</t>
    </rPh>
    <phoneticPr fontId="2"/>
  </si>
  <si>
    <t>仙台市との下記事項に関する権限を委任します。</t>
    <rPh sb="0" eb="3">
      <t>センダイシ</t>
    </rPh>
    <rPh sb="5" eb="7">
      <t>カキ</t>
    </rPh>
    <rPh sb="7" eb="9">
      <t>ジコウ</t>
    </rPh>
    <rPh sb="10" eb="11">
      <t>カン</t>
    </rPh>
    <rPh sb="13" eb="15">
      <t>ケンゲン</t>
    </rPh>
    <rPh sb="16" eb="18">
      <t>イニン</t>
    </rPh>
    <phoneticPr fontId="2"/>
  </si>
  <si>
    <t>記</t>
    <rPh sb="0" eb="1">
      <t>キ</t>
    </rPh>
    <phoneticPr fontId="2"/>
  </si>
  <si>
    <t>１．見積り、入札及び契約の締結に関すること。（契約の変更、解約に関することを含む。）</t>
    <rPh sb="2" eb="4">
      <t>ミツモ</t>
    </rPh>
    <rPh sb="6" eb="8">
      <t>ニュウサツ</t>
    </rPh>
    <rPh sb="8" eb="9">
      <t>オヨ</t>
    </rPh>
    <rPh sb="10" eb="12">
      <t>ケイヤク</t>
    </rPh>
    <rPh sb="13" eb="15">
      <t>テイケツ</t>
    </rPh>
    <rPh sb="16" eb="17">
      <t>カン</t>
    </rPh>
    <rPh sb="23" eb="25">
      <t>ケイヤク</t>
    </rPh>
    <rPh sb="26" eb="28">
      <t>ヘンコウ</t>
    </rPh>
    <rPh sb="29" eb="31">
      <t>カイヤク</t>
    </rPh>
    <rPh sb="32" eb="33">
      <t>カン</t>
    </rPh>
    <rPh sb="38" eb="39">
      <t>フク</t>
    </rPh>
    <phoneticPr fontId="2"/>
  </si>
  <si>
    <t>ＩＳＯ９０００シリーズの認証・登録を受けている場合は「１」を入力して有効期限を選択してください。</t>
    <rPh sb="12" eb="14">
      <t>ニンショウ</t>
    </rPh>
    <rPh sb="15" eb="17">
      <t>トウロク</t>
    </rPh>
    <rPh sb="18" eb="19">
      <t>ウ</t>
    </rPh>
    <rPh sb="23" eb="25">
      <t>バアイ</t>
    </rPh>
    <rPh sb="30" eb="32">
      <t>ニュウリョク</t>
    </rPh>
    <rPh sb="34" eb="36">
      <t>ユウコウ</t>
    </rPh>
    <rPh sb="36" eb="38">
      <t>キゲン</t>
    </rPh>
    <rPh sb="39" eb="41">
      <t>センタク</t>
    </rPh>
    <phoneticPr fontId="2"/>
  </si>
  <si>
    <t>ＩＳＯ１４０００シリーズの認証・登録を受けている場合は「１」を入力して有効期限を選択してください。</t>
    <rPh sb="13" eb="15">
      <t>ニンショウ</t>
    </rPh>
    <rPh sb="16" eb="18">
      <t>トウロク</t>
    </rPh>
    <rPh sb="19" eb="20">
      <t>ウ</t>
    </rPh>
    <rPh sb="24" eb="26">
      <t>バアイ</t>
    </rPh>
    <rPh sb="31" eb="33">
      <t>ニュウリョク</t>
    </rPh>
    <rPh sb="35" eb="37">
      <t>ユウコウ</t>
    </rPh>
    <rPh sb="37" eb="39">
      <t>キゲン</t>
    </rPh>
    <rPh sb="40" eb="42">
      <t>センタク</t>
    </rPh>
    <phoneticPr fontId="2"/>
  </si>
  <si>
    <t>２．復代理人を選任すること。</t>
    <rPh sb="2" eb="3">
      <t>フク</t>
    </rPh>
    <rPh sb="3" eb="6">
      <t>ダイリニン</t>
    </rPh>
    <rPh sb="7" eb="9">
      <t>センニン</t>
    </rPh>
    <phoneticPr fontId="2"/>
  </si>
  <si>
    <t>３．契約代金を請求及び受領すること。</t>
    <rPh sb="2" eb="4">
      <t>ケイヤク</t>
    </rPh>
    <rPh sb="4" eb="6">
      <t>ダイキン</t>
    </rPh>
    <rPh sb="7" eb="9">
      <t>セイキュウ</t>
    </rPh>
    <rPh sb="9" eb="10">
      <t>オヨ</t>
    </rPh>
    <rPh sb="11" eb="13">
      <t>ジュリョウ</t>
    </rPh>
    <phoneticPr fontId="2"/>
  </si>
  <si>
    <t>４．契約違反又は債務保証に基づいて生ずる債務を履行すること。</t>
    <rPh sb="2" eb="4">
      <t>ケイヤク</t>
    </rPh>
    <rPh sb="4" eb="6">
      <t>イハン</t>
    </rPh>
    <rPh sb="6" eb="7">
      <t>マタ</t>
    </rPh>
    <rPh sb="8" eb="10">
      <t>サイム</t>
    </rPh>
    <rPh sb="10" eb="12">
      <t>ホショウ</t>
    </rPh>
    <rPh sb="13" eb="14">
      <t>モト</t>
    </rPh>
    <rPh sb="17" eb="18">
      <t>ショウ</t>
    </rPh>
    <rPh sb="20" eb="22">
      <t>サイム</t>
    </rPh>
    <rPh sb="23" eb="25">
      <t>リコウ</t>
    </rPh>
    <phoneticPr fontId="2"/>
  </si>
  <si>
    <t>５．共同企業体の結成及び結成後の共同企業体に関する上記各項の権限。</t>
    <rPh sb="2" eb="4">
      <t>キョウドウ</t>
    </rPh>
    <rPh sb="4" eb="6">
      <t>キギョウ</t>
    </rPh>
    <rPh sb="6" eb="7">
      <t>タイ</t>
    </rPh>
    <rPh sb="8" eb="10">
      <t>ケッセイ</t>
    </rPh>
    <rPh sb="10" eb="11">
      <t>オヨ</t>
    </rPh>
    <rPh sb="12" eb="14">
      <t>ケッセイ</t>
    </rPh>
    <rPh sb="14" eb="15">
      <t>ゴ</t>
    </rPh>
    <rPh sb="16" eb="18">
      <t>キョウドウ</t>
    </rPh>
    <rPh sb="18" eb="21">
      <t>キギョウタイ</t>
    </rPh>
    <rPh sb="22" eb="23">
      <t>カン</t>
    </rPh>
    <rPh sb="25" eb="27">
      <t>ジョウキ</t>
    </rPh>
    <rPh sb="27" eb="28">
      <t>カク</t>
    </rPh>
    <rPh sb="28" eb="29">
      <t>コウ</t>
    </rPh>
    <rPh sb="30" eb="32">
      <t>ケンゲン</t>
    </rPh>
    <phoneticPr fontId="2"/>
  </si>
  <si>
    <t>委任者</t>
    <rPh sb="0" eb="2">
      <t>イニン</t>
    </rPh>
    <rPh sb="2" eb="3">
      <t>シャ</t>
    </rPh>
    <phoneticPr fontId="2"/>
  </si>
  <si>
    <t>本店・本社所在地</t>
    <rPh sb="0" eb="2">
      <t>ホンテン</t>
    </rPh>
    <rPh sb="3" eb="5">
      <t>ホンシャ</t>
    </rPh>
    <rPh sb="5" eb="8">
      <t>ショザイチ</t>
    </rPh>
    <phoneticPr fontId="2"/>
  </si>
  <si>
    <t>商号又は名称</t>
    <rPh sb="0" eb="2">
      <t>ショウゴウ</t>
    </rPh>
    <rPh sb="2" eb="3">
      <t>マタ</t>
    </rPh>
    <rPh sb="4" eb="6">
      <t>メイショウ</t>
    </rPh>
    <phoneticPr fontId="2"/>
  </si>
  <si>
    <t>受任者</t>
    <rPh sb="0" eb="2">
      <t>ジュニン</t>
    </rPh>
    <rPh sb="2" eb="3">
      <t>シャ</t>
    </rPh>
    <phoneticPr fontId="2"/>
  </si>
  <si>
    <t>支店・営業所等所在地</t>
    <rPh sb="0" eb="2">
      <t>シテン</t>
    </rPh>
    <rPh sb="3" eb="6">
      <t>エイギョウショ</t>
    </rPh>
    <rPh sb="6" eb="7">
      <t>トウ</t>
    </rPh>
    <rPh sb="7" eb="10">
      <t>ショザイチ</t>
    </rPh>
    <phoneticPr fontId="2"/>
  </si>
  <si>
    <t>受任者職氏名</t>
    <rPh sb="0" eb="2">
      <t>ジュニン</t>
    </rPh>
    <rPh sb="2" eb="3">
      <t>シャ</t>
    </rPh>
    <rPh sb="3" eb="4">
      <t>ショク</t>
    </rPh>
    <rPh sb="4" eb="6">
      <t>シメイ</t>
    </rPh>
    <phoneticPr fontId="2"/>
  </si>
  <si>
    <t>支店・営業所名称</t>
    <rPh sb="0" eb="2">
      <t>シテン</t>
    </rPh>
    <rPh sb="3" eb="6">
      <t>エイギョウショ</t>
    </rPh>
    <rPh sb="6" eb="8">
      <t>メイショウ</t>
    </rPh>
    <phoneticPr fontId="2"/>
  </si>
  <si>
    <t>担当者所属・氏名・連絡先</t>
    <rPh sb="0" eb="3">
      <t>タントウシャ</t>
    </rPh>
    <rPh sb="3" eb="5">
      <t>ショゾク</t>
    </rPh>
    <rPh sb="6" eb="8">
      <t>シメイ</t>
    </rPh>
    <rPh sb="9" eb="12">
      <t>レンラクサキ</t>
    </rPh>
    <phoneticPr fontId="2"/>
  </si>
  <si>
    <t>本社　営業部</t>
    <rPh sb="0" eb="2">
      <t>ホンシャ</t>
    </rPh>
    <rPh sb="3" eb="5">
      <t>エイギョウ</t>
    </rPh>
    <rPh sb="5" eb="6">
      <t>ブ</t>
    </rPh>
    <phoneticPr fontId="2"/>
  </si>
  <si>
    <t>フリガナ</t>
    <phoneticPr fontId="2"/>
  </si>
  <si>
    <t>使　用　印　鑑　届</t>
    <rPh sb="0" eb="1">
      <t>ツカ</t>
    </rPh>
    <rPh sb="2" eb="3">
      <t>ヨウ</t>
    </rPh>
    <rPh sb="4" eb="5">
      <t>イン</t>
    </rPh>
    <rPh sb="6" eb="7">
      <t>カガミ</t>
    </rPh>
    <rPh sb="8" eb="9">
      <t>トド</t>
    </rPh>
    <phoneticPr fontId="2"/>
  </si>
  <si>
    <t>下記印鑑を、入札、見積り、契約の締結、代金の請求及び受領、その他契約に関し</t>
    <rPh sb="0" eb="2">
      <t>カキ</t>
    </rPh>
    <rPh sb="2" eb="4">
      <t>インカン</t>
    </rPh>
    <rPh sb="6" eb="8">
      <t>ニュウサツ</t>
    </rPh>
    <rPh sb="9" eb="11">
      <t>ミツモ</t>
    </rPh>
    <rPh sb="13" eb="15">
      <t>ケイヤク</t>
    </rPh>
    <rPh sb="16" eb="18">
      <t>テイケツ</t>
    </rPh>
    <rPh sb="19" eb="21">
      <t>ダイキン</t>
    </rPh>
    <rPh sb="22" eb="24">
      <t>セイキュウ</t>
    </rPh>
    <rPh sb="24" eb="25">
      <t>オヨ</t>
    </rPh>
    <rPh sb="26" eb="28">
      <t>ジュリョウ</t>
    </rPh>
    <rPh sb="31" eb="32">
      <t>タ</t>
    </rPh>
    <rPh sb="32" eb="34">
      <t>ケイヤク</t>
    </rPh>
    <rPh sb="35" eb="36">
      <t>カン</t>
    </rPh>
    <phoneticPr fontId="2"/>
  </si>
  <si>
    <t>使用しますので届け出ます。</t>
    <rPh sb="0" eb="2">
      <t>シヨウ</t>
    </rPh>
    <rPh sb="7" eb="8">
      <t>トド</t>
    </rPh>
    <rPh sb="9" eb="10">
      <t>デ</t>
    </rPh>
    <phoneticPr fontId="2"/>
  </si>
  <si>
    <t>注意事項</t>
    <rPh sb="0" eb="2">
      <t>チュウイ</t>
    </rPh>
    <rPh sb="2" eb="4">
      <t>ジコウ</t>
    </rPh>
    <phoneticPr fontId="2"/>
  </si>
  <si>
    <t>１　入札書、見積書、契約書、代金請求書及び領収書等に使用する印鑑を所定欄に鮮明に</t>
    <rPh sb="2" eb="4">
      <t>ニュウサツ</t>
    </rPh>
    <rPh sb="4" eb="5">
      <t>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センメイ</t>
    </rPh>
    <phoneticPr fontId="2"/>
  </si>
  <si>
    <t>押印してください。</t>
    <rPh sb="0" eb="2">
      <t>オウイン</t>
    </rPh>
    <phoneticPr fontId="2"/>
  </si>
  <si>
    <t>022-214-8124</t>
    <phoneticPr fontId="2"/>
  </si>
  <si>
    <t>022-214-8124</t>
    <phoneticPr fontId="2"/>
  </si>
  <si>
    <t>４　実印は、印鑑証明書と同じ印を押印してください。</t>
    <rPh sb="2" eb="4">
      <t>ジツイン</t>
    </rPh>
    <rPh sb="6" eb="8">
      <t>インカン</t>
    </rPh>
    <rPh sb="8" eb="10">
      <t>ショウメイ</t>
    </rPh>
    <rPh sb="10" eb="11">
      <t>ショ</t>
    </rPh>
    <rPh sb="12" eb="13">
      <t>オナ</t>
    </rPh>
    <rPh sb="14" eb="15">
      <t>イン</t>
    </rPh>
    <rPh sb="16" eb="18">
      <t>オウイン</t>
    </rPh>
    <phoneticPr fontId="2"/>
  </si>
  <si>
    <t>業者番号</t>
    <rPh sb="0" eb="2">
      <t>ギョウシャ</t>
    </rPh>
    <rPh sb="2" eb="4">
      <t>バンゴウ</t>
    </rPh>
    <phoneticPr fontId="2"/>
  </si>
  <si>
    <t>氏　名</t>
    <rPh sb="0" eb="1">
      <t>シ</t>
    </rPh>
    <rPh sb="2" eb="3">
      <t>メイ</t>
    </rPh>
    <phoneticPr fontId="2"/>
  </si>
  <si>
    <t>06</t>
    <phoneticPr fontId="2"/>
  </si>
  <si>
    <t>名　称</t>
    <rPh sb="0" eb="1">
      <t>ナ</t>
    </rPh>
    <rPh sb="2" eb="3">
      <t>ショウ</t>
    </rPh>
    <phoneticPr fontId="2"/>
  </si>
  <si>
    <t>08</t>
    <phoneticPr fontId="2"/>
  </si>
  <si>
    <t>09</t>
    <phoneticPr fontId="2"/>
  </si>
  <si>
    <t>10</t>
    <phoneticPr fontId="2"/>
  </si>
  <si>
    <t>11</t>
    <phoneticPr fontId="2"/>
  </si>
  <si>
    <t>日</t>
    <rPh sb="0" eb="1">
      <t>ヒ</t>
    </rPh>
    <phoneticPr fontId="2"/>
  </si>
  <si>
    <t>月</t>
    <rPh sb="0" eb="1">
      <t>ツキ</t>
    </rPh>
    <phoneticPr fontId="2"/>
  </si>
  <si>
    <t>年</t>
    <rPh sb="0" eb="1">
      <t>ネン</t>
    </rPh>
    <phoneticPr fontId="2"/>
  </si>
  <si>
    <t>昭和</t>
    <rPh sb="0" eb="2">
      <t>ショウワ</t>
    </rPh>
    <phoneticPr fontId="2"/>
  </si>
  <si>
    <t>ドロップダウンリストから選択してください。</t>
    <rPh sb="12" eb="14">
      <t>センタク</t>
    </rPh>
    <phoneticPr fontId="2"/>
  </si>
  <si>
    <t>25</t>
  </si>
  <si>
    <t>明治</t>
    <rPh sb="0" eb="2">
      <t>メイジ</t>
    </rPh>
    <phoneticPr fontId="2"/>
  </si>
  <si>
    <t>大正</t>
    <rPh sb="0" eb="2">
      <t>タイショウ</t>
    </rPh>
    <phoneticPr fontId="2"/>
  </si>
  <si>
    <t>平成</t>
    <rPh sb="0" eb="2">
      <t>ヘイセイ</t>
    </rPh>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</si>
  <si>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</si>
  <si>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</si>
  <si>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</si>
  <si>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</si>
  <si>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</si>
  <si>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</si>
  <si>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</si>
  <si>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</si>
  <si>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</si>
  <si>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</si>
  <si>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</si>
  <si>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</si>
  <si>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</si>
  <si>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</si>
  <si>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</si>
  <si>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</si>
  <si>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</si>
  <si>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</si>
  <si>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</si>
  <si>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</si>
  <si>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</si>
  <si>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</si>
  <si>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</si>
  <si>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</si>
  <si>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</si>
  <si>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</si>
  <si>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</si>
  <si>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</si>
  <si>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</si>
  <si>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</si>
  <si>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</si>
  <si>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</si>
  <si>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</si>
  <si>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</si>
  <si>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</si>
  <si>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</si>
  <si>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</si>
  <si>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</si>
  <si>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</si>
  <si>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</si>
  <si>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</si>
  <si>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</si>
  <si>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</si>
  <si>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</si>
  <si>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</si>
  <si>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</si>
  <si>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</si>
  <si>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</si>
  <si>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</si>
  <si>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</si>
  <si>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</si>
  <si>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</si>
  <si>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</si>
  <si>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</si>
  <si>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</si>
  <si>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</si>
  <si>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</si>
  <si>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</si>
  <si>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</si>
  <si>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</si>
  <si>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</si>
  <si>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</si>
  <si>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01</t>
    <phoneticPr fontId="2"/>
  </si>
  <si>
    <t>02</t>
    <phoneticPr fontId="2"/>
  </si>
  <si>
    <t>　製本用の機械の種類と台数を記載してください。</t>
    <phoneticPr fontId="2" type="Hiragana"/>
  </si>
  <si>
    <t>※大分類111「燃料」を取引希望営業種目として申請する方で、仙台市内及びその</t>
    <phoneticPr fontId="2" type="Hiragana"/>
  </si>
  <si>
    <t>　方は、所有する運送用車両の種類と台数を記載してください。</t>
    <phoneticPr fontId="2" type="Hiragana"/>
  </si>
  <si>
    <t>※大分類116「サービス業」の小分類004「運送」を取引希望営業種目として申請する</t>
    <phoneticPr fontId="2" type="Hiragana"/>
  </si>
  <si>
    <t>　載してください。</t>
    <phoneticPr fontId="2" type="Hiragana"/>
  </si>
  <si>
    <t>03</t>
    <phoneticPr fontId="2"/>
  </si>
  <si>
    <t>07</t>
    <phoneticPr fontId="2"/>
  </si>
  <si>
    <t>12</t>
    <phoneticPr fontId="2"/>
  </si>
  <si>
    <t>01 北海道</t>
    <rPh sb="3" eb="6">
      <t>ホッカイドウ</t>
    </rPh>
    <phoneticPr fontId="2"/>
  </si>
  <si>
    <t>02 青森県</t>
    <rPh sb="3" eb="6">
      <t>アオモリケン</t>
    </rPh>
    <phoneticPr fontId="2"/>
  </si>
  <si>
    <t>03 岩手県</t>
    <rPh sb="3" eb="5">
      <t>イワテ</t>
    </rPh>
    <rPh sb="5" eb="6">
      <t>ケン</t>
    </rPh>
    <phoneticPr fontId="2"/>
  </si>
  <si>
    <t>04 宮城県</t>
    <rPh sb="3" eb="6">
      <t>ミヤギケン</t>
    </rPh>
    <phoneticPr fontId="2"/>
  </si>
  <si>
    <t>05 秋田県</t>
    <rPh sb="3" eb="6">
      <t>アキタケン</t>
    </rPh>
    <phoneticPr fontId="2"/>
  </si>
  <si>
    <t>06 山形県</t>
    <rPh sb="3" eb="6">
      <t>ヤマガタケン</t>
    </rPh>
    <phoneticPr fontId="2"/>
  </si>
  <si>
    <t>07 福島県</t>
    <rPh sb="3" eb="6">
      <t>フクシマケン</t>
    </rPh>
    <phoneticPr fontId="2"/>
  </si>
  <si>
    <t>08 茨城県</t>
    <rPh sb="3" eb="6">
      <t>イバラキケン</t>
    </rPh>
    <phoneticPr fontId="2"/>
  </si>
  <si>
    <t>09 栃木県</t>
    <rPh sb="3" eb="6">
      <t>トチギケン</t>
    </rPh>
    <phoneticPr fontId="2"/>
  </si>
  <si>
    <t>10 群馬県</t>
    <rPh sb="3" eb="6">
      <t>グンマケン</t>
    </rPh>
    <phoneticPr fontId="2"/>
  </si>
  <si>
    <t>11 埼玉県</t>
    <rPh sb="3" eb="6">
      <t>サイタマケン</t>
    </rPh>
    <phoneticPr fontId="2"/>
  </si>
  <si>
    <t>12 千葉県</t>
    <rPh sb="3" eb="6">
      <t>チバケン</t>
    </rPh>
    <phoneticPr fontId="2"/>
  </si>
  <si>
    <t>13 東京都</t>
    <rPh sb="3" eb="5">
      <t>トウキョウ</t>
    </rPh>
    <rPh sb="5" eb="6">
      <t>ト</t>
    </rPh>
    <phoneticPr fontId="2"/>
  </si>
  <si>
    <t>14 神奈川県</t>
    <rPh sb="3" eb="7">
      <t>カナガワケン</t>
    </rPh>
    <phoneticPr fontId="2"/>
  </si>
  <si>
    <t>15 新潟県</t>
    <rPh sb="3" eb="6">
      <t>ニイガタケン</t>
    </rPh>
    <phoneticPr fontId="2"/>
  </si>
  <si>
    <t>16 富山県</t>
    <rPh sb="3" eb="6">
      <t>トヤマケン</t>
    </rPh>
    <phoneticPr fontId="2"/>
  </si>
  <si>
    <t>17 石川県</t>
    <rPh sb="3" eb="6">
      <t>イシカワケン</t>
    </rPh>
    <phoneticPr fontId="2"/>
  </si>
  <si>
    <t>18 福井県</t>
    <rPh sb="3" eb="6">
      <t>フクイケン</t>
    </rPh>
    <phoneticPr fontId="2"/>
  </si>
  <si>
    <t>19 山梨県</t>
    <rPh sb="3" eb="6">
      <t>ヤマナシケン</t>
    </rPh>
    <phoneticPr fontId="2"/>
  </si>
  <si>
    <t>20 長野県</t>
    <rPh sb="3" eb="6">
      <t>ナガノケン</t>
    </rPh>
    <phoneticPr fontId="2"/>
  </si>
  <si>
    <t>21 岐阜県</t>
    <rPh sb="3" eb="6">
      <t>ギフケン</t>
    </rPh>
    <phoneticPr fontId="2"/>
  </si>
  <si>
    <t>22 静岡県</t>
    <rPh sb="3" eb="6">
      <t>シズオカケン</t>
    </rPh>
    <phoneticPr fontId="2"/>
  </si>
  <si>
    <t>23 愛知県</t>
    <rPh sb="3" eb="6">
      <t>アイチケン</t>
    </rPh>
    <phoneticPr fontId="2"/>
  </si>
  <si>
    <t>24 三重県</t>
    <rPh sb="3" eb="6">
      <t>ミエケン</t>
    </rPh>
    <phoneticPr fontId="2"/>
  </si>
  <si>
    <t>25 滋賀県</t>
    <rPh sb="3" eb="6">
      <t>シガケン</t>
    </rPh>
    <phoneticPr fontId="2"/>
  </si>
  <si>
    <t>26 京都府</t>
    <rPh sb="3" eb="6">
      <t>キョウトフ</t>
    </rPh>
    <phoneticPr fontId="2"/>
  </si>
  <si>
    <t>27 大阪府</t>
    <rPh sb="3" eb="6">
      <t>オオサカフ</t>
    </rPh>
    <phoneticPr fontId="2"/>
  </si>
  <si>
    <t>28 兵庫県</t>
    <rPh sb="3" eb="6">
      <t>ヒョウゴケン</t>
    </rPh>
    <phoneticPr fontId="2"/>
  </si>
  <si>
    <t>29 奈良県</t>
    <rPh sb="3" eb="6">
      <t>ナラケン</t>
    </rPh>
    <phoneticPr fontId="2"/>
  </si>
  <si>
    <t>30 和歌山県</t>
    <rPh sb="3" eb="7">
      <t>ワカヤマケン</t>
    </rPh>
    <phoneticPr fontId="2"/>
  </si>
  <si>
    <t>31 鳥取県</t>
    <rPh sb="3" eb="6">
      <t>トットリケン</t>
    </rPh>
    <phoneticPr fontId="2"/>
  </si>
  <si>
    <t>32 島根県</t>
    <rPh sb="3" eb="6">
      <t>シマネケン</t>
    </rPh>
    <phoneticPr fontId="2"/>
  </si>
  <si>
    <t>33 岡山県</t>
    <rPh sb="3" eb="6">
      <t>オカヤマケン</t>
    </rPh>
    <phoneticPr fontId="2"/>
  </si>
  <si>
    <t>34 広島県</t>
    <rPh sb="3" eb="6">
      <t>ヒロシマケン</t>
    </rPh>
    <phoneticPr fontId="2"/>
  </si>
  <si>
    <t>35 山口県</t>
    <rPh sb="3" eb="6">
      <t>ヤマグチケン</t>
    </rPh>
    <phoneticPr fontId="2"/>
  </si>
  <si>
    <t>36 徳島県</t>
    <rPh sb="3" eb="6">
      <t>トクシマケン</t>
    </rPh>
    <phoneticPr fontId="2"/>
  </si>
  <si>
    <t>37 香川県</t>
    <rPh sb="3" eb="6">
      <t>カガワケン</t>
    </rPh>
    <phoneticPr fontId="2"/>
  </si>
  <si>
    <t>38 愛媛県</t>
    <rPh sb="3" eb="6">
      <t>エヒメケン</t>
    </rPh>
    <phoneticPr fontId="2"/>
  </si>
  <si>
    <t>39 高知県</t>
    <rPh sb="3" eb="6">
      <t>コウチケン</t>
    </rPh>
    <phoneticPr fontId="2"/>
  </si>
  <si>
    <t>40 福岡県</t>
    <rPh sb="3" eb="6">
      <t>フクオカケン</t>
    </rPh>
    <phoneticPr fontId="2"/>
  </si>
  <si>
    <t>41 佐賀県</t>
    <rPh sb="3" eb="6">
      <t>サガケン</t>
    </rPh>
    <phoneticPr fontId="2"/>
  </si>
  <si>
    <t>42 長崎県</t>
    <rPh sb="3" eb="6">
      <t>ナガサキケン</t>
    </rPh>
    <phoneticPr fontId="2"/>
  </si>
  <si>
    <t>43 熊本県</t>
    <rPh sb="3" eb="6">
      <t>クマモトケン</t>
    </rPh>
    <phoneticPr fontId="2"/>
  </si>
  <si>
    <t>44 大分県</t>
    <rPh sb="3" eb="6">
      <t>オオイタケン</t>
    </rPh>
    <phoneticPr fontId="2"/>
  </si>
  <si>
    <t>45 宮崎県</t>
    <rPh sb="3" eb="6">
      <t>ミヤザキケン</t>
    </rPh>
    <phoneticPr fontId="2"/>
  </si>
  <si>
    <t>46 鹿児島県</t>
    <rPh sb="3" eb="7">
      <t>カゴシマケン</t>
    </rPh>
    <phoneticPr fontId="2"/>
  </si>
  <si>
    <t>003　ﾚﾝﾄｹﾞﾝ機械器具</t>
    <rPh sb="10" eb="12">
      <t>キカイ</t>
    </rPh>
    <rPh sb="12" eb="14">
      <t>キグ</t>
    </rPh>
    <phoneticPr fontId="2"/>
  </si>
  <si>
    <t xml:space="preserve"> ﾚﾝﾄｹﾞﾝ機械器具</t>
    <rPh sb="7" eb="9">
      <t>キカイ</t>
    </rPh>
    <rPh sb="9" eb="11">
      <t>キグ</t>
    </rPh>
    <phoneticPr fontId="2"/>
  </si>
  <si>
    <t>003　ﾎﾞｲﾗｰ・空調機器</t>
    <rPh sb="10" eb="12">
      <t>クウチョウ</t>
    </rPh>
    <rPh sb="12" eb="14">
      <t>キキ</t>
    </rPh>
    <phoneticPr fontId="2"/>
  </si>
  <si>
    <t xml:space="preserve"> ﾎﾞｲﾗｰ・空調機器</t>
    <rPh sb="7" eb="9">
      <t>クウチョウ</t>
    </rPh>
    <rPh sb="9" eb="11">
      <t>キキ</t>
    </rPh>
    <phoneticPr fontId="2"/>
  </si>
  <si>
    <t xml:space="preserve"> 各種ﾌﾟﾗﾝﾄ・ｼｽﾃﾑ</t>
    <rPh sb="1" eb="3">
      <t>カクシュ</t>
    </rPh>
    <phoneticPr fontId="2"/>
  </si>
  <si>
    <t>008　各種ﾌﾟﾗﾝﾄ・ｼｽﾃﾑ</t>
    <rPh sb="4" eb="6">
      <t>カクシュ</t>
    </rPh>
    <phoneticPr fontId="2"/>
  </si>
  <si>
    <t>001　ｺﾝｸﾘｰﾄ二次製品</t>
    <rPh sb="10" eb="12">
      <t>ニジ</t>
    </rPh>
    <rPh sb="12" eb="14">
      <t>セイヒン</t>
    </rPh>
    <phoneticPr fontId="2"/>
  </si>
  <si>
    <t xml:space="preserve"> ｺﾝｸﾘｰﾄ二次製品</t>
    <rPh sb="7" eb="9">
      <t>ニジ</t>
    </rPh>
    <rPh sb="9" eb="11">
      <t>セイヒン</t>
    </rPh>
    <phoneticPr fontId="2"/>
  </si>
  <si>
    <t>012　塩ビ・ｺﾞﾑ・ﾌﾟﾗｽﾁｯｸ製品</t>
    <rPh sb="4" eb="5">
      <t>エン</t>
    </rPh>
    <rPh sb="18" eb="20">
      <t>セイヒン</t>
    </rPh>
    <phoneticPr fontId="2"/>
  </si>
  <si>
    <t xml:space="preserve"> 塩ビ・ｺﾞﾑ・ﾌﾟﾗｽﾁｯｸ製品</t>
    <rPh sb="1" eb="2">
      <t>エン</t>
    </rPh>
    <rPh sb="15" eb="17">
      <t>セイヒン</t>
    </rPh>
    <phoneticPr fontId="2"/>
  </si>
  <si>
    <t>メーカー名</t>
    <rPh sb="4" eb="5">
      <t>メイ</t>
    </rPh>
    <phoneticPr fontId="2"/>
  </si>
  <si>
    <t>47 沖縄県</t>
    <rPh sb="3" eb="6">
      <t>オキナワケン</t>
    </rPh>
    <phoneticPr fontId="2"/>
  </si>
  <si>
    <t>申請する年月日をドロップダウンリストから選択してください。</t>
    <rPh sb="0" eb="2">
      <t>シンセイ</t>
    </rPh>
    <rPh sb="4" eb="7">
      <t>ネンガッピ</t>
    </rPh>
    <rPh sb="20" eb="22">
      <t>センタク</t>
    </rPh>
    <phoneticPr fontId="2"/>
  </si>
  <si>
    <t>申請年月日</t>
    <rPh sb="0" eb="2">
      <t>シンセイ</t>
    </rPh>
    <rPh sb="2" eb="3">
      <t>トシ</t>
    </rPh>
    <rPh sb="3" eb="5">
      <t>ガッピ</t>
    </rPh>
    <phoneticPr fontId="2"/>
  </si>
  <si>
    <t>都道府県
名称</t>
    <rPh sb="0" eb="4">
      <t>トドウフケン</t>
    </rPh>
    <rPh sb="5" eb="7">
      <t>メイショウ</t>
    </rPh>
    <phoneticPr fontId="2"/>
  </si>
  <si>
    <t>未確定</t>
  </si>
  <si>
    <t>電話
番号</t>
    <rPh sb="0" eb="2">
      <t>デンワ</t>
    </rPh>
    <rPh sb="3" eb="5">
      <t>バンゴウ</t>
    </rPh>
    <phoneticPr fontId="2"/>
  </si>
  <si>
    <t>所　属</t>
    <rPh sb="0" eb="1">
      <t>トコロ</t>
    </rPh>
    <rPh sb="2" eb="3">
      <t>ゾク</t>
    </rPh>
    <phoneticPr fontId="2"/>
  </si>
  <si>
    <t>作成担当者</t>
    <rPh sb="0" eb="2">
      <t>サクセイ</t>
    </rPh>
    <rPh sb="2" eb="5">
      <t>タントウシャ</t>
    </rPh>
    <phoneticPr fontId="2"/>
  </si>
  <si>
    <t>北海道</t>
    <rPh sb="0" eb="3">
      <t>ホッカイドウ</t>
    </rPh>
    <phoneticPr fontId="2"/>
  </si>
  <si>
    <t>小数点以下切捨てで入力してください。外国資本なしの場合は「０」を入力してください。</t>
    <rPh sb="0" eb="3">
      <t>ショウスウテン</t>
    </rPh>
    <rPh sb="3" eb="5">
      <t>イカ</t>
    </rPh>
    <rPh sb="5" eb="7">
      <t>キリス</t>
    </rPh>
    <rPh sb="9" eb="11">
      <t>ニュウリョク</t>
    </rPh>
    <rPh sb="18" eb="20">
      <t>ガイコク</t>
    </rPh>
    <rPh sb="20" eb="22">
      <t>シホン</t>
    </rPh>
    <rPh sb="25" eb="27">
      <t>バアイ</t>
    </rPh>
    <rPh sb="32" eb="34">
      <t>ニュウリョク</t>
    </rPh>
    <phoneticPr fontId="2"/>
  </si>
  <si>
    <t>創業年は西暦で、半角数字を入力してください。月日はドロップダウンリストから選択してください。</t>
    <rPh sb="0" eb="2">
      <t>ソウギョウ</t>
    </rPh>
    <rPh sb="2" eb="3">
      <t>ドシ</t>
    </rPh>
    <rPh sb="4" eb="6">
      <t>セイレキ</t>
    </rPh>
    <rPh sb="8" eb="10">
      <t>ハンカク</t>
    </rPh>
    <rPh sb="10" eb="12">
      <t>スウジ</t>
    </rPh>
    <rPh sb="13" eb="15">
      <t>ニュウリョク</t>
    </rPh>
    <rPh sb="22" eb="24">
      <t>ツキヒ</t>
    </rPh>
    <rPh sb="37" eb="39">
      <t>センタク</t>
    </rPh>
    <phoneticPr fontId="2"/>
  </si>
  <si>
    <t>9000入力ﾁｪｯｸ処理</t>
    <rPh sb="4" eb="6">
      <t>ニュウリョク</t>
    </rPh>
    <rPh sb="10" eb="12">
      <t>ショリ</t>
    </rPh>
    <phoneticPr fontId="2"/>
  </si>
  <si>
    <t>ISOメッセージ</t>
    <phoneticPr fontId="2"/>
  </si>
  <si>
    <t>基準日</t>
    <rPh sb="0" eb="3">
      <t>キジュンビ</t>
    </rPh>
    <phoneticPr fontId="2"/>
  </si>
  <si>
    <t>（申請要領から）</t>
    <rPh sb="1" eb="3">
      <t>シンセイ</t>
    </rPh>
    <rPh sb="3" eb="5">
      <t>ヨウリョウ</t>
    </rPh>
    <phoneticPr fontId="2"/>
  </si>
  <si>
    <t>入力日</t>
    <rPh sb="0" eb="2">
      <t>ニュウリョク</t>
    </rPh>
    <rPh sb="2" eb="3">
      <t>ビ</t>
    </rPh>
    <phoneticPr fontId="2"/>
  </si>
  <si>
    <t>更新
ﾁｪｯｸ</t>
    <rPh sb="0" eb="2">
      <t>コウシン</t>
    </rPh>
    <phoneticPr fontId="2"/>
  </si>
  <si>
    <t>受付番号
業者番号</t>
    <rPh sb="0" eb="2">
      <t>ウケツケ</t>
    </rPh>
    <rPh sb="2" eb="4">
      <t>バンゴウ</t>
    </rPh>
    <rPh sb="5" eb="7">
      <t>ギョウシャ</t>
    </rPh>
    <rPh sb="7" eb="9">
      <t>バンゴウ</t>
    </rPh>
    <phoneticPr fontId="2"/>
  </si>
  <si>
    <t>116　サービス</t>
    <phoneticPr fontId="2"/>
  </si>
  <si>
    <t>１．申請区分</t>
    <rPh sb="2" eb="4">
      <t>シンセイ</t>
    </rPh>
    <rPh sb="4" eb="6">
      <t>クブン</t>
    </rPh>
    <phoneticPr fontId="2"/>
  </si>
  <si>
    <t>４．競争入札参加資格登録日</t>
    <rPh sb="2" eb="4">
      <t>キョウソウ</t>
    </rPh>
    <rPh sb="4" eb="6">
      <t>ニュウサツ</t>
    </rPh>
    <rPh sb="6" eb="8">
      <t>サンカ</t>
    </rPh>
    <rPh sb="8" eb="10">
      <t>シカク</t>
    </rPh>
    <rPh sb="10" eb="13">
      <t>トウロクビ</t>
    </rPh>
    <phoneticPr fontId="2"/>
  </si>
  <si>
    <t>大分類リスト</t>
    <rPh sb="0" eb="3">
      <t>ダイブンルイ</t>
    </rPh>
    <phoneticPr fontId="2"/>
  </si>
  <si>
    <t>103 印刷・製本</t>
    <rPh sb="4" eb="6">
      <t>インサツ</t>
    </rPh>
    <rPh sb="7" eb="9">
      <t>セイホン</t>
    </rPh>
    <phoneticPr fontId="2"/>
  </si>
  <si>
    <t>104 機械・器具</t>
    <rPh sb="4" eb="6">
      <t>キカイ</t>
    </rPh>
    <rPh sb="7" eb="9">
      <t>キグ</t>
    </rPh>
    <phoneticPr fontId="2"/>
  </si>
  <si>
    <r>
      <rPr>
        <b/>
        <sz val="11"/>
        <color indexed="10"/>
        <rFont val="ＭＳ Ｐゴシック"/>
        <family val="3"/>
        <charset val="128"/>
      </rPr>
      <t>姓と名の間は1文字空けてください。</t>
    </r>
    <r>
      <rPr>
        <b/>
        <sz val="11"/>
        <rFont val="ＭＳ Ｐ明朝"/>
        <family val="1"/>
        <charset val="128"/>
      </rPr>
      <t>(20字以内）　《正》仙台　太郎　　《誤》仙台太郎</t>
    </r>
    <rPh sb="0" eb="1">
      <t>セイ</t>
    </rPh>
    <rPh sb="2" eb="3">
      <t>ナ</t>
    </rPh>
    <rPh sb="4" eb="5">
      <t>アイダ</t>
    </rPh>
    <rPh sb="7" eb="9">
      <t>モジ</t>
    </rPh>
    <rPh sb="9" eb="10">
      <t>ア</t>
    </rPh>
    <rPh sb="20" eb="21">
      <t>ジ</t>
    </rPh>
    <rPh sb="21" eb="23">
      <t>イナイ</t>
    </rPh>
    <phoneticPr fontId="2"/>
  </si>
  <si>
    <r>
      <rPr>
        <b/>
        <sz val="11"/>
        <color indexed="10"/>
        <rFont val="ＭＳ Ｐゴシック"/>
        <family val="3"/>
        <charset val="128"/>
      </rPr>
      <t>姓と名の間は1文字空けてください。</t>
    </r>
    <r>
      <rPr>
        <b/>
        <sz val="11"/>
        <rFont val="ＭＳ Ｐ明朝"/>
        <family val="1"/>
        <charset val="128"/>
      </rPr>
      <t>(40字以内）　《正》センダイ　タロウ　　《誤》センダイタロウ</t>
    </r>
    <rPh sb="0" eb="1">
      <t>セイ</t>
    </rPh>
    <rPh sb="2" eb="3">
      <t>ナ</t>
    </rPh>
    <rPh sb="4" eb="5">
      <t>アイダ</t>
    </rPh>
    <rPh sb="7" eb="9">
      <t>モジ</t>
    </rPh>
    <rPh sb="9" eb="10">
      <t>ア</t>
    </rPh>
    <rPh sb="20" eb="21">
      <t>ジ</t>
    </rPh>
    <rPh sb="21" eb="23">
      <t>イナイ</t>
    </rPh>
    <phoneticPr fontId="2"/>
  </si>
  <si>
    <r>
      <rPr>
        <b/>
        <sz val="11"/>
        <color indexed="10"/>
        <rFont val="ＭＳ Ｐゴシック"/>
        <family val="3"/>
        <charset val="128"/>
      </rPr>
      <t>仙台市内に本社・本店を有している方</t>
    </r>
    <r>
      <rPr>
        <b/>
        <sz val="11"/>
        <rFont val="ＭＳ Ｐ明朝"/>
        <family val="1"/>
        <charset val="128"/>
      </rPr>
      <t>は、本社・本店所在地の行政区を選択して下さい。
宮城総合支所・秋保総合支所管内の方は、宮城総合支所または秋保総合支所を選択して下さい。</t>
    </r>
    <rPh sb="0" eb="4">
      <t>センダイシナイ</t>
    </rPh>
    <rPh sb="5" eb="6">
      <t>ホン</t>
    </rPh>
    <rPh sb="6" eb="7">
      <t>シャ</t>
    </rPh>
    <rPh sb="8" eb="10">
      <t>ホンテン</t>
    </rPh>
    <rPh sb="11" eb="12">
      <t>ユウ</t>
    </rPh>
    <rPh sb="16" eb="17">
      <t>カタ</t>
    </rPh>
    <rPh sb="19" eb="20">
      <t>ホン</t>
    </rPh>
    <rPh sb="20" eb="21">
      <t>シャ</t>
    </rPh>
    <rPh sb="22" eb="24">
      <t>ホンテン</t>
    </rPh>
    <rPh sb="24" eb="27">
      <t>ショザイチ</t>
    </rPh>
    <rPh sb="28" eb="31">
      <t>ギョウセイク</t>
    </rPh>
    <rPh sb="32" eb="34">
      <t>センタク</t>
    </rPh>
    <rPh sb="36" eb="37">
      <t>クダ</t>
    </rPh>
    <rPh sb="41" eb="43">
      <t>ミヤギ</t>
    </rPh>
    <rPh sb="43" eb="45">
      <t>ソウゴウ</t>
    </rPh>
    <rPh sb="45" eb="47">
      <t>シショ</t>
    </rPh>
    <rPh sb="48" eb="50">
      <t>アキウ</t>
    </rPh>
    <rPh sb="50" eb="52">
      <t>ソウゴウ</t>
    </rPh>
    <rPh sb="52" eb="54">
      <t>シショ</t>
    </rPh>
    <rPh sb="54" eb="56">
      <t>カンナイ</t>
    </rPh>
    <rPh sb="57" eb="58">
      <t>カタ</t>
    </rPh>
    <rPh sb="60" eb="62">
      <t>ミヤギ</t>
    </rPh>
    <rPh sb="62" eb="64">
      <t>ソウゴウ</t>
    </rPh>
    <rPh sb="64" eb="66">
      <t>シショ</t>
    </rPh>
    <rPh sb="69" eb="71">
      <t>アキウ</t>
    </rPh>
    <rPh sb="71" eb="73">
      <t>ソウゴウ</t>
    </rPh>
    <rPh sb="73" eb="75">
      <t>シショ</t>
    </rPh>
    <rPh sb="76" eb="78">
      <t>センタク</t>
    </rPh>
    <rPh sb="80" eb="81">
      <t>クダ</t>
    </rPh>
    <phoneticPr fontId="2"/>
  </si>
  <si>
    <r>
      <t>　3　登記簿上の本社所在地入力欄
　　（</t>
    </r>
    <r>
      <rPr>
        <b/>
        <u/>
        <sz val="18"/>
        <color indexed="9"/>
        <rFont val="ＭＳ Ｐ明朝"/>
        <family val="1"/>
        <charset val="128"/>
      </rPr>
      <t>上記の本社所在地と異なる場合のみ</t>
    </r>
    <r>
      <rPr>
        <b/>
        <sz val="18"/>
        <color indexed="9"/>
        <rFont val="ＭＳ Ｐ明朝"/>
        <family val="1"/>
        <charset val="128"/>
      </rPr>
      <t>入力してください）</t>
    </r>
    <rPh sb="3" eb="6">
      <t>トウキボ</t>
    </rPh>
    <rPh sb="6" eb="7">
      <t>ジョウ</t>
    </rPh>
    <rPh sb="8" eb="9">
      <t>ホン</t>
    </rPh>
    <rPh sb="9" eb="10">
      <t>シャ</t>
    </rPh>
    <rPh sb="10" eb="13">
      <t>ショザイチ</t>
    </rPh>
    <rPh sb="13" eb="15">
      <t>ニュウリョク</t>
    </rPh>
    <rPh sb="15" eb="16">
      <t>ラン</t>
    </rPh>
    <rPh sb="20" eb="22">
      <t>ジョウキ</t>
    </rPh>
    <rPh sb="23" eb="24">
      <t>ホン</t>
    </rPh>
    <rPh sb="24" eb="25">
      <t>シャ</t>
    </rPh>
    <rPh sb="25" eb="28">
      <t>ショザイチ</t>
    </rPh>
    <rPh sb="29" eb="30">
      <t>コト</t>
    </rPh>
    <rPh sb="32" eb="34">
      <t>バアイ</t>
    </rPh>
    <rPh sb="36" eb="38">
      <t>ニュウリョク</t>
    </rPh>
    <phoneticPr fontId="2"/>
  </si>
  <si>
    <t>「障害者の雇用の促進等に関する法律」に基づき、所管の公共職業安定所に報告している6月1日現在の人数を入力してください。(4桁以内。超える場合は9999を入力。小数点以下は切り捨ててください。）</t>
    <rPh sb="1" eb="4">
      <t>ショウガイシャ</t>
    </rPh>
    <rPh sb="5" eb="7">
      <t>コヨウ</t>
    </rPh>
    <rPh sb="8" eb="10">
      <t>ソクシン</t>
    </rPh>
    <rPh sb="10" eb="11">
      <t>トウ</t>
    </rPh>
    <rPh sb="12" eb="13">
      <t>カン</t>
    </rPh>
    <rPh sb="15" eb="17">
      <t>ホウリツ</t>
    </rPh>
    <rPh sb="19" eb="20">
      <t>モト</t>
    </rPh>
    <rPh sb="23" eb="25">
      <t>ショカン</t>
    </rPh>
    <rPh sb="26" eb="28">
      <t>コウキョウ</t>
    </rPh>
    <rPh sb="28" eb="30">
      <t>ショクギョウ</t>
    </rPh>
    <rPh sb="30" eb="32">
      <t>アンテイ</t>
    </rPh>
    <rPh sb="32" eb="33">
      <t>ジョ</t>
    </rPh>
    <rPh sb="34" eb="36">
      <t>ホウコク</t>
    </rPh>
    <rPh sb="47" eb="49">
      <t>ニンズウ</t>
    </rPh>
    <rPh sb="50" eb="52">
      <t>ニュウリョク</t>
    </rPh>
    <rPh sb="61" eb="62">
      <t>ケタ</t>
    </rPh>
    <rPh sb="62" eb="64">
      <t>イナイ</t>
    </rPh>
    <rPh sb="65" eb="66">
      <t>コ</t>
    </rPh>
    <rPh sb="68" eb="70">
      <t>バアイ</t>
    </rPh>
    <rPh sb="76" eb="78">
      <t>ニュウリョク</t>
    </rPh>
    <phoneticPr fontId="2"/>
  </si>
  <si>
    <t>申請日の前月の1日現在で、常時雇用する従業員の人数を右詰で入力してください。
（6桁以内。超える場合は999999を入力。派遣、パート、アルバイトは含みません。）</t>
    <rPh sb="0" eb="2">
      <t>シンセイ</t>
    </rPh>
    <rPh sb="2" eb="3">
      <t>ビ</t>
    </rPh>
    <rPh sb="4" eb="6">
      <t>ゼンゲツ</t>
    </rPh>
    <rPh sb="8" eb="11">
      <t>ニチゲンザイ</t>
    </rPh>
    <rPh sb="13" eb="15">
      <t>ジョウジ</t>
    </rPh>
    <rPh sb="15" eb="17">
      <t>コヨウ</t>
    </rPh>
    <rPh sb="19" eb="22">
      <t>ジュウギョウイン</t>
    </rPh>
    <rPh sb="23" eb="25">
      <t>ニンズウ</t>
    </rPh>
    <rPh sb="26" eb="28">
      <t>ミギヅメ</t>
    </rPh>
    <rPh sb="29" eb="31">
      <t>ニュウリョク</t>
    </rPh>
    <rPh sb="41" eb="42">
      <t>ケタ</t>
    </rPh>
    <rPh sb="42" eb="44">
      <t>イナイ</t>
    </rPh>
    <rPh sb="45" eb="46">
      <t>コ</t>
    </rPh>
    <rPh sb="48" eb="50">
      <t>バアイ</t>
    </rPh>
    <rPh sb="58" eb="60">
      <t>ニュウリョク</t>
    </rPh>
    <rPh sb="61" eb="63">
      <t>ハケン</t>
    </rPh>
    <rPh sb="74" eb="75">
      <t>フク</t>
    </rPh>
    <phoneticPr fontId="2"/>
  </si>
  <si>
    <t>重度身体障害者または重度知的障害者を雇用している場合は、重度身体障害者または重度知的障害者
1人につき障害者雇用2人として入力してください。（4桁以内。超える場合は9999を入力。小数点以下は
切り捨ててください。）</t>
    <rPh sb="0" eb="2">
      <t>ジュウド</t>
    </rPh>
    <rPh sb="2" eb="4">
      <t>シンタイ</t>
    </rPh>
    <rPh sb="4" eb="7">
      <t>ショウガイシャ</t>
    </rPh>
    <rPh sb="10" eb="12">
      <t>ジュウド</t>
    </rPh>
    <rPh sb="12" eb="14">
      <t>チテキ</t>
    </rPh>
    <rPh sb="14" eb="17">
      <t>ショウガイシャ</t>
    </rPh>
    <rPh sb="18" eb="20">
      <t>コヨウ</t>
    </rPh>
    <rPh sb="24" eb="26">
      <t>バアイ</t>
    </rPh>
    <rPh sb="28" eb="30">
      <t>ジュウド</t>
    </rPh>
    <rPh sb="30" eb="32">
      <t>シンタイ</t>
    </rPh>
    <rPh sb="32" eb="35">
      <t>ショウガイシャ</t>
    </rPh>
    <rPh sb="38" eb="40">
      <t>ジュウド</t>
    </rPh>
    <rPh sb="40" eb="42">
      <t>チテキ</t>
    </rPh>
    <rPh sb="42" eb="45">
      <t>ショウガイシャ</t>
    </rPh>
    <rPh sb="47" eb="48">
      <t>ニン</t>
    </rPh>
    <rPh sb="51" eb="54">
      <t>ショウガイシャ</t>
    </rPh>
    <rPh sb="54" eb="56">
      <t>コヨウ</t>
    </rPh>
    <rPh sb="57" eb="58">
      <t>ニン</t>
    </rPh>
    <rPh sb="61" eb="63">
      <t>ニュウリョク</t>
    </rPh>
    <rPh sb="72" eb="73">
      <t>ケタ</t>
    </rPh>
    <rPh sb="73" eb="75">
      <t>イナイ</t>
    </rPh>
    <rPh sb="76" eb="77">
      <t>コ</t>
    </rPh>
    <rPh sb="79" eb="81">
      <t>バアイ</t>
    </rPh>
    <rPh sb="87" eb="89">
      <t>ニュウリョク</t>
    </rPh>
    <phoneticPr fontId="2"/>
  </si>
  <si>
    <r>
      <rPr>
        <b/>
        <u/>
        <sz val="11"/>
        <color indexed="10"/>
        <rFont val="ＭＳ Ｐゴシック"/>
        <family val="3"/>
        <charset val="128"/>
      </rPr>
      <t>支店名、営業所名は入力しないでください。</t>
    </r>
    <r>
      <rPr>
        <b/>
        <sz val="11"/>
        <rFont val="ＭＳ Ｐ明朝"/>
        <family val="1"/>
        <charset val="128"/>
      </rPr>
      <t>(30字以内）</t>
    </r>
    <r>
      <rPr>
        <sz val="11"/>
        <rFont val="ＭＳ Ｐ明朝"/>
        <family val="1"/>
        <charset val="128"/>
      </rPr>
      <t xml:space="preserve">
　《正》支店長、所長　　《誤》東北支店長、仙台営業所長</t>
    </r>
    <rPh sb="0" eb="3">
      <t>シテンメイ</t>
    </rPh>
    <rPh sb="4" eb="7">
      <t>エイギョウショ</t>
    </rPh>
    <rPh sb="7" eb="8">
      <t>メイ</t>
    </rPh>
    <rPh sb="9" eb="11">
      <t>ニュウリョク</t>
    </rPh>
    <rPh sb="23" eb="24">
      <t>ジ</t>
    </rPh>
    <rPh sb="24" eb="26">
      <t>イナイ</t>
    </rPh>
    <rPh sb="32" eb="35">
      <t>シテンチョウ</t>
    </rPh>
    <rPh sb="36" eb="38">
      <t>ショチョウ</t>
    </rPh>
    <rPh sb="43" eb="45">
      <t>トウホク</t>
    </rPh>
    <rPh sb="45" eb="48">
      <t>シテンチョウ</t>
    </rPh>
    <rPh sb="49" eb="51">
      <t>センダイ</t>
    </rPh>
    <rPh sb="51" eb="53">
      <t>エイギョウ</t>
    </rPh>
    <rPh sb="53" eb="54">
      <t>ショ</t>
    </rPh>
    <rPh sb="54" eb="55">
      <t>チョウ</t>
    </rPh>
    <phoneticPr fontId="2"/>
  </si>
  <si>
    <t>株式会社　青葉総合商会</t>
    <rPh sb="0" eb="4">
      <t>カブシキガイシャ</t>
    </rPh>
    <rPh sb="5" eb="7">
      <t>アオバ</t>
    </rPh>
    <rPh sb="7" eb="9">
      <t>ソウゴウ</t>
    </rPh>
    <rPh sb="9" eb="11">
      <t>ショウカイ</t>
    </rPh>
    <phoneticPr fontId="2"/>
  </si>
  <si>
    <t>アオ</t>
    <phoneticPr fontId="2"/>
  </si>
  <si>
    <t>県内</t>
    <rPh sb="0" eb="2">
      <t>ケンナイ</t>
    </rPh>
    <phoneticPr fontId="2"/>
  </si>
  <si>
    <t>105 電気機械・器具</t>
    <rPh sb="4" eb="6">
      <t>デンキ</t>
    </rPh>
    <rPh sb="6" eb="8">
      <t>キカイ</t>
    </rPh>
    <rPh sb="9" eb="11">
      <t>キグ</t>
    </rPh>
    <phoneticPr fontId="2"/>
  </si>
  <si>
    <t>106 精密機械</t>
    <rPh sb="4" eb="6">
      <t>セイミツ</t>
    </rPh>
    <rPh sb="6" eb="8">
      <t>キカイ</t>
    </rPh>
    <phoneticPr fontId="2"/>
  </si>
  <si>
    <t>107 資　材</t>
    <rPh sb="4" eb="5">
      <t>シ</t>
    </rPh>
    <rPh sb="6" eb="7">
      <t>ザイ</t>
    </rPh>
    <phoneticPr fontId="2"/>
  </si>
  <si>
    <t>108 事務機器・用品</t>
    <rPh sb="4" eb="6">
      <t>ジム</t>
    </rPh>
    <rPh sb="6" eb="8">
      <t>キキ</t>
    </rPh>
    <rPh sb="9" eb="11">
      <t>ヨウヒン</t>
    </rPh>
    <phoneticPr fontId="2"/>
  </si>
  <si>
    <t>109 消防・標識</t>
    <rPh sb="4" eb="6">
      <t>ショウボウ</t>
    </rPh>
    <rPh sb="7" eb="9">
      <t>ヒョウシキ</t>
    </rPh>
    <phoneticPr fontId="2"/>
  </si>
  <si>
    <t>110 日用品・ギフト用品</t>
    <rPh sb="4" eb="7">
      <t>ニチヨウヒン</t>
    </rPh>
    <rPh sb="11" eb="13">
      <t>ヨウヒン</t>
    </rPh>
    <phoneticPr fontId="2"/>
  </si>
  <si>
    <t>111 燃　料</t>
    <rPh sb="4" eb="5">
      <t>ネン</t>
    </rPh>
    <rPh sb="6" eb="7">
      <t>リョウ</t>
    </rPh>
    <phoneticPr fontId="2"/>
  </si>
  <si>
    <t>113 輸送機器</t>
    <rPh sb="4" eb="6">
      <t>ユソウ</t>
    </rPh>
    <rPh sb="6" eb="8">
      <t>キキ</t>
    </rPh>
    <phoneticPr fontId="2"/>
  </si>
  <si>
    <t>114 その他物品販売</t>
    <rPh sb="6" eb="7">
      <t>タ</t>
    </rPh>
    <rPh sb="7" eb="9">
      <t>ブッピン</t>
    </rPh>
    <rPh sb="9" eb="11">
      <t>ハンバイ</t>
    </rPh>
    <phoneticPr fontId="2"/>
  </si>
  <si>
    <t>　　カラーオンデマンド　１台</t>
    <phoneticPr fontId="2"/>
  </si>
  <si>
    <t>　　フォーム印刷機　１台</t>
    <phoneticPr fontId="2"/>
  </si>
  <si>
    <t>　　Ａ全判オフセット４色機　1台</t>
    <phoneticPr fontId="2"/>
  </si>
  <si>
    <t>（例：ガソリンスタンド）</t>
    <rPh sb="1" eb="2">
      <t>レイ</t>
    </rPh>
    <phoneticPr fontId="2"/>
  </si>
  <si>
    <t>　　青葉給油所　仙台市青葉区国分町3-7-1</t>
    <rPh sb="2" eb="4">
      <t>アオバ</t>
    </rPh>
    <rPh sb="4" eb="6">
      <t>キュウユ</t>
    </rPh>
    <rPh sb="6" eb="7">
      <t>ジョ</t>
    </rPh>
    <rPh sb="8" eb="11">
      <t>センダイシ</t>
    </rPh>
    <rPh sb="11" eb="14">
      <t>アオバク</t>
    </rPh>
    <rPh sb="14" eb="16">
      <t>コクブン</t>
    </rPh>
    <rPh sb="16" eb="17">
      <t>チョウ</t>
    </rPh>
    <phoneticPr fontId="2"/>
  </si>
  <si>
    <t>（例：運送）</t>
    <rPh sb="1" eb="2">
      <t>レイ</t>
    </rPh>
    <rPh sb="3" eb="5">
      <t>ウンソウ</t>
    </rPh>
    <phoneticPr fontId="2"/>
  </si>
  <si>
    <t>　　２ｔトラック　３台</t>
    <rPh sb="10" eb="11">
      <t>ダイ</t>
    </rPh>
    <phoneticPr fontId="2"/>
  </si>
  <si>
    <t>　　４ｔ保冷車　２台</t>
    <rPh sb="4" eb="7">
      <t>ホレイシャ</t>
    </rPh>
    <rPh sb="9" eb="10">
      <t>ダイ</t>
    </rPh>
    <phoneticPr fontId="2"/>
  </si>
  <si>
    <t>　１０ｔトラック　１台</t>
    <rPh sb="10" eb="11">
      <t>ダイ</t>
    </rPh>
    <phoneticPr fontId="2"/>
  </si>
  <si>
    <t>（例：印刷）　</t>
    <phoneticPr fontId="2"/>
  </si>
  <si>
    <t>　　無線綴製本機　１台</t>
    <rPh sb="2" eb="4">
      <t>ムセン</t>
    </rPh>
    <rPh sb="4" eb="5">
      <t>ツヅ</t>
    </rPh>
    <rPh sb="5" eb="7">
      <t>セイホン</t>
    </rPh>
    <rPh sb="7" eb="8">
      <t>キ</t>
    </rPh>
    <rPh sb="10" eb="11">
      <t>ダイ</t>
    </rPh>
    <phoneticPr fontId="2"/>
  </si>
  <si>
    <t>115 不用品買受</t>
    <rPh sb="4" eb="7">
      <t>フヨウヒン</t>
    </rPh>
    <rPh sb="7" eb="9">
      <t>カイウケ</t>
    </rPh>
    <phoneticPr fontId="2"/>
  </si>
  <si>
    <t>116 サービス</t>
    <phoneticPr fontId="2"/>
  </si>
  <si>
    <t>117 清掃等</t>
    <rPh sb="4" eb="6">
      <t>セイソウ</t>
    </rPh>
    <rPh sb="6" eb="7">
      <t>トウ</t>
    </rPh>
    <phoneticPr fontId="2"/>
  </si>
  <si>
    <t>118 警　備</t>
    <rPh sb="4" eb="5">
      <t>ケイ</t>
    </rPh>
    <rPh sb="6" eb="7">
      <t>ソナエ</t>
    </rPh>
    <phoneticPr fontId="2"/>
  </si>
  <si>
    <t>大分類</t>
    <rPh sb="0" eb="3">
      <t>ダイブンルイ</t>
    </rPh>
    <phoneticPr fontId="2"/>
  </si>
  <si>
    <t>小分類</t>
    <rPh sb="0" eb="3">
      <t>ショウブンルイ</t>
    </rPh>
    <phoneticPr fontId="2"/>
  </si>
  <si>
    <t>001　医薬品・衛生材料</t>
    <rPh sb="4" eb="7">
      <t>イヤクヒン</t>
    </rPh>
    <rPh sb="8" eb="10">
      <t>エイセイ</t>
    </rPh>
    <rPh sb="10" eb="12">
      <t>ザイリョウ</t>
    </rPh>
    <phoneticPr fontId="2"/>
  </si>
  <si>
    <t>002　医療機械器具</t>
    <rPh sb="4" eb="6">
      <t>イリョウ</t>
    </rPh>
    <rPh sb="6" eb="8">
      <t>キカイ</t>
    </rPh>
    <rPh sb="8" eb="10">
      <t>キグ</t>
    </rPh>
    <phoneticPr fontId="2"/>
  </si>
  <si>
    <t>004　歯科用医療器材・薬品</t>
    <rPh sb="4" eb="6">
      <t>シカ</t>
    </rPh>
    <rPh sb="6" eb="7">
      <t>ヨウ</t>
    </rPh>
    <rPh sb="7" eb="9">
      <t>イリョウ</t>
    </rPh>
    <rPh sb="9" eb="11">
      <t>キザイ</t>
    </rPh>
    <rPh sb="12" eb="14">
      <t>ヤクヒン</t>
    </rPh>
    <phoneticPr fontId="2"/>
  </si>
  <si>
    <t>005　歯科技工</t>
    <rPh sb="4" eb="6">
      <t>シカ</t>
    </rPh>
    <rPh sb="6" eb="8">
      <t>ギコウ</t>
    </rPh>
    <phoneticPr fontId="2"/>
  </si>
  <si>
    <t>006　防疫剤・農業薬品</t>
    <rPh sb="4" eb="6">
      <t>ボウエキ</t>
    </rPh>
    <rPh sb="6" eb="7">
      <t>ザイ</t>
    </rPh>
    <rPh sb="8" eb="10">
      <t>ノウギョウ</t>
    </rPh>
    <rPh sb="10" eb="12">
      <t>ヤクヒン</t>
    </rPh>
    <phoneticPr fontId="2"/>
  </si>
  <si>
    <t>007　動物用医療器材・薬品</t>
    <rPh sb="4" eb="7">
      <t>ドウブツヨウ</t>
    </rPh>
    <rPh sb="7" eb="9">
      <t>イリョウ</t>
    </rPh>
    <rPh sb="9" eb="11">
      <t>キザイ</t>
    </rPh>
    <rPh sb="12" eb="14">
      <t>ヤクヒン</t>
    </rPh>
    <phoneticPr fontId="2"/>
  </si>
  <si>
    <t>008　工業薬品</t>
    <rPh sb="4" eb="6">
      <t>コウギョウ</t>
    </rPh>
    <rPh sb="6" eb="8">
      <t>ヤクヒン</t>
    </rPh>
    <phoneticPr fontId="2"/>
  </si>
  <si>
    <t>009　試薬</t>
    <rPh sb="4" eb="6">
      <t>シヤク</t>
    </rPh>
    <phoneticPr fontId="2"/>
  </si>
  <si>
    <t>001　寝具</t>
    <rPh sb="4" eb="6">
      <t>シング</t>
    </rPh>
    <phoneticPr fontId="2"/>
  </si>
  <si>
    <t>002　帆布</t>
    <rPh sb="4" eb="6">
      <t>ホヌノ</t>
    </rPh>
    <phoneticPr fontId="2"/>
  </si>
  <si>
    <t>003　染色</t>
    <rPh sb="4" eb="6">
      <t>センショク</t>
    </rPh>
    <phoneticPr fontId="2"/>
  </si>
  <si>
    <t>004　被服・縫製</t>
    <rPh sb="4" eb="5">
      <t>ヒ</t>
    </rPh>
    <rPh sb="5" eb="6">
      <t>フク</t>
    </rPh>
    <rPh sb="7" eb="9">
      <t>ホウセイ</t>
    </rPh>
    <phoneticPr fontId="2"/>
  </si>
  <si>
    <t>005　皮革・ゴム製品</t>
    <rPh sb="4" eb="5">
      <t>ヒ</t>
    </rPh>
    <rPh sb="5" eb="6">
      <t>カワ</t>
    </rPh>
    <rPh sb="9" eb="11">
      <t>セイヒン</t>
    </rPh>
    <phoneticPr fontId="2"/>
  </si>
  <si>
    <t>006　室内装飾</t>
    <rPh sb="4" eb="6">
      <t>シツナイ</t>
    </rPh>
    <rPh sb="6" eb="8">
      <t>ソウショク</t>
    </rPh>
    <phoneticPr fontId="2"/>
  </si>
  <si>
    <t>001　一般印刷</t>
    <rPh sb="4" eb="6">
      <t>イッパン</t>
    </rPh>
    <rPh sb="6" eb="8">
      <t>インサツ</t>
    </rPh>
    <phoneticPr fontId="2"/>
  </si>
  <si>
    <t>002　フォーム印刷</t>
    <rPh sb="8" eb="10">
      <t>インサツ</t>
    </rPh>
    <phoneticPr fontId="2"/>
  </si>
  <si>
    <t>003　特殊印刷</t>
    <rPh sb="4" eb="6">
      <t>トクシュ</t>
    </rPh>
    <rPh sb="6" eb="8">
      <t>インサツ</t>
    </rPh>
    <phoneticPr fontId="2"/>
  </si>
  <si>
    <t>004　地図・航空写真</t>
    <rPh sb="4" eb="6">
      <t>チズ</t>
    </rPh>
    <rPh sb="7" eb="9">
      <t>コウクウ</t>
    </rPh>
    <rPh sb="9" eb="11">
      <t>シャシン</t>
    </rPh>
    <phoneticPr fontId="2"/>
  </si>
  <si>
    <t>005　製本</t>
    <rPh sb="4" eb="6">
      <t>セイホン</t>
    </rPh>
    <phoneticPr fontId="2"/>
  </si>
  <si>
    <t>006　複写・青写真焼付け</t>
    <rPh sb="4" eb="6">
      <t>フクシャ</t>
    </rPh>
    <rPh sb="7" eb="8">
      <t>アオ</t>
    </rPh>
    <rPh sb="8" eb="10">
      <t>ジャシン</t>
    </rPh>
    <rPh sb="10" eb="12">
      <t>ヤキツ</t>
    </rPh>
    <phoneticPr fontId="2"/>
  </si>
  <si>
    <t>002　農業用機械器具</t>
    <rPh sb="4" eb="6">
      <t>ノウギョウ</t>
    </rPh>
    <rPh sb="6" eb="7">
      <t>ヨウ</t>
    </rPh>
    <rPh sb="7" eb="9">
      <t>キカイ</t>
    </rPh>
    <rPh sb="9" eb="11">
      <t>キグ</t>
    </rPh>
    <phoneticPr fontId="2"/>
  </si>
  <si>
    <t>004　厨房用機械器具</t>
    <rPh sb="4" eb="6">
      <t>チュウボウ</t>
    </rPh>
    <rPh sb="6" eb="7">
      <t>ヨウ</t>
    </rPh>
    <rPh sb="7" eb="9">
      <t>キカイ</t>
    </rPh>
    <rPh sb="9" eb="11">
      <t>キグ</t>
    </rPh>
    <phoneticPr fontId="2"/>
  </si>
  <si>
    <t>005　産業用機械器具</t>
    <rPh sb="4" eb="7">
      <t>サンギョウヨウ</t>
    </rPh>
    <rPh sb="7" eb="9">
      <t>キカイ</t>
    </rPh>
    <rPh sb="9" eb="11">
      <t>キグ</t>
    </rPh>
    <phoneticPr fontId="2"/>
  </si>
  <si>
    <t>005 情報処理用機器</t>
    <rPh sb="4" eb="6">
      <t>ジョウホウ</t>
    </rPh>
    <rPh sb="6" eb="9">
      <t>ショリヨウ</t>
    </rPh>
    <rPh sb="9" eb="11">
      <t>キキ</t>
    </rPh>
    <phoneticPr fontId="2"/>
  </si>
  <si>
    <t>006　工作用機械器具</t>
    <rPh sb="4" eb="7">
      <t>コウサクヨウ</t>
    </rPh>
    <rPh sb="7" eb="9">
      <t>キカイ</t>
    </rPh>
    <rPh sb="9" eb="11">
      <t>キグ</t>
    </rPh>
    <phoneticPr fontId="2"/>
  </si>
  <si>
    <t>007　工具・部品</t>
    <rPh sb="4" eb="6">
      <t>コウグ</t>
    </rPh>
    <rPh sb="7" eb="9">
      <t>ブヒン</t>
    </rPh>
    <phoneticPr fontId="2"/>
  </si>
  <si>
    <t>009　ガス・石油機器</t>
    <rPh sb="7" eb="9">
      <t>セキユ</t>
    </rPh>
    <rPh sb="9" eb="11">
      <t>キキ</t>
    </rPh>
    <phoneticPr fontId="2"/>
  </si>
  <si>
    <t>001　家電製品</t>
    <rPh sb="4" eb="6">
      <t>カデン</t>
    </rPh>
    <rPh sb="6" eb="8">
      <t>セイヒン</t>
    </rPh>
    <phoneticPr fontId="2"/>
  </si>
  <si>
    <t>002　視聴覚機器</t>
    <rPh sb="4" eb="7">
      <t>シチョウカク</t>
    </rPh>
    <rPh sb="7" eb="9">
      <t>キキ</t>
    </rPh>
    <phoneticPr fontId="2"/>
  </si>
  <si>
    <t>003　通信機器</t>
    <rPh sb="4" eb="6">
      <t>ツウシン</t>
    </rPh>
    <rPh sb="6" eb="8">
      <t>キキ</t>
    </rPh>
    <phoneticPr fontId="2"/>
  </si>
  <si>
    <t>004　照明機器</t>
    <rPh sb="4" eb="6">
      <t>ショウメイ</t>
    </rPh>
    <rPh sb="6" eb="8">
      <t>キキ</t>
    </rPh>
    <phoneticPr fontId="2"/>
  </si>
  <si>
    <t>005　情報処理用機器</t>
    <rPh sb="4" eb="6">
      <t>ジョウホウ</t>
    </rPh>
    <rPh sb="6" eb="9">
      <t>ショリヨウ</t>
    </rPh>
    <rPh sb="9" eb="11">
      <t>キキ</t>
    </rPh>
    <phoneticPr fontId="2"/>
  </si>
  <si>
    <t>006　情報処理用品</t>
    <rPh sb="4" eb="6">
      <t>ジョウホウ</t>
    </rPh>
    <rPh sb="6" eb="8">
      <t>ショリ</t>
    </rPh>
    <rPh sb="8" eb="10">
      <t>ヨウヒン</t>
    </rPh>
    <phoneticPr fontId="2"/>
  </si>
  <si>
    <t>007　産業用電気機械・部品</t>
    <rPh sb="4" eb="7">
      <t>サンギョウヨウ</t>
    </rPh>
    <rPh sb="7" eb="9">
      <t>デンキ</t>
    </rPh>
    <rPh sb="9" eb="11">
      <t>キカイ</t>
    </rPh>
    <rPh sb="12" eb="14">
      <t>ブヒン</t>
    </rPh>
    <phoneticPr fontId="2"/>
  </si>
  <si>
    <t>008　バッテリー</t>
    <phoneticPr fontId="2"/>
  </si>
  <si>
    <t>001　写真機</t>
    <rPh sb="4" eb="7">
      <t>シャシンキ</t>
    </rPh>
    <phoneticPr fontId="2"/>
  </si>
  <si>
    <t>002　Ｄ・Ｐ・E</t>
    <phoneticPr fontId="2"/>
  </si>
  <si>
    <t>003　楽器</t>
    <rPh sb="4" eb="6">
      <t>ガッキ</t>
    </rPh>
    <phoneticPr fontId="2"/>
  </si>
  <si>
    <t>004　時計</t>
    <rPh sb="4" eb="6">
      <t>トケイ</t>
    </rPh>
    <phoneticPr fontId="2"/>
  </si>
  <si>
    <t>005　ミシン</t>
    <phoneticPr fontId="2"/>
  </si>
  <si>
    <t>006　試験実験機器</t>
    <rPh sb="4" eb="6">
      <t>シケン</t>
    </rPh>
    <rPh sb="6" eb="8">
      <t>ジッケン</t>
    </rPh>
    <rPh sb="8" eb="10">
      <t>キキ</t>
    </rPh>
    <phoneticPr fontId="2"/>
  </si>
  <si>
    <t>007　計測量機器</t>
    <rPh sb="4" eb="6">
      <t>ケイソク</t>
    </rPh>
    <rPh sb="6" eb="7">
      <t>リョウ</t>
    </rPh>
    <rPh sb="7" eb="9">
      <t>キキ</t>
    </rPh>
    <phoneticPr fontId="2"/>
  </si>
  <si>
    <t>008　公害関係機器</t>
    <rPh sb="4" eb="6">
      <t>コウガイ</t>
    </rPh>
    <rPh sb="6" eb="8">
      <t>カンケイ</t>
    </rPh>
    <rPh sb="8" eb="10">
      <t>キキ</t>
    </rPh>
    <phoneticPr fontId="2"/>
  </si>
  <si>
    <t>002　ヒューム管</t>
    <rPh sb="8" eb="9">
      <t>カン</t>
    </rPh>
    <phoneticPr fontId="2"/>
  </si>
  <si>
    <t>003　骨材・石材</t>
    <rPh sb="4" eb="6">
      <t>コツザイ</t>
    </rPh>
    <rPh sb="7" eb="9">
      <t>セキザイ</t>
    </rPh>
    <phoneticPr fontId="2"/>
  </si>
  <si>
    <t>004　道路材</t>
    <rPh sb="4" eb="6">
      <t>ドウロ</t>
    </rPh>
    <rPh sb="6" eb="7">
      <t>ザイ</t>
    </rPh>
    <phoneticPr fontId="2"/>
  </si>
  <si>
    <t>005　建材・木材</t>
    <rPh sb="4" eb="6">
      <t>ケンザイ</t>
    </rPh>
    <rPh sb="7" eb="9">
      <t>モクザイ</t>
    </rPh>
    <phoneticPr fontId="2"/>
  </si>
  <si>
    <t>006　給排水資材</t>
    <rPh sb="4" eb="7">
      <t>キュウハイスイ</t>
    </rPh>
    <rPh sb="7" eb="9">
      <t>シザイ</t>
    </rPh>
    <phoneticPr fontId="2"/>
  </si>
  <si>
    <t>007　電設資材</t>
    <rPh sb="4" eb="6">
      <t>デンセツ</t>
    </rPh>
    <rPh sb="6" eb="8">
      <t>シザイ</t>
    </rPh>
    <phoneticPr fontId="2"/>
  </si>
  <si>
    <t>008　ガス供給資材</t>
    <rPh sb="6" eb="8">
      <t>キョウキュウ</t>
    </rPh>
    <rPh sb="8" eb="10">
      <t>シザイ</t>
    </rPh>
    <phoneticPr fontId="2"/>
  </si>
  <si>
    <t>009　鋼材</t>
    <rPh sb="4" eb="6">
      <t>コウザイ</t>
    </rPh>
    <phoneticPr fontId="2"/>
  </si>
  <si>
    <t>010　鉄工加工品</t>
    <rPh sb="4" eb="6">
      <t>テッコウ</t>
    </rPh>
    <rPh sb="6" eb="9">
      <t>カコウヒン</t>
    </rPh>
    <phoneticPr fontId="2"/>
  </si>
  <si>
    <t>011　鋳鉄・鉄蓋</t>
    <rPh sb="4" eb="6">
      <t>チュウテツ</t>
    </rPh>
    <rPh sb="7" eb="8">
      <t>テツ</t>
    </rPh>
    <rPh sb="8" eb="9">
      <t>ブタ</t>
    </rPh>
    <phoneticPr fontId="2"/>
  </si>
  <si>
    <t>013　塗料・接着剤</t>
    <rPh sb="4" eb="6">
      <t>トリョウ</t>
    </rPh>
    <rPh sb="7" eb="10">
      <t>セッチャクザイ</t>
    </rPh>
    <phoneticPr fontId="2"/>
  </si>
  <si>
    <t>001　紙</t>
    <rPh sb="4" eb="5">
      <t>カミ</t>
    </rPh>
    <phoneticPr fontId="2"/>
  </si>
  <si>
    <t>有効期限サイン</t>
    <rPh sb="0" eb="2">
      <t>ユウコウ</t>
    </rPh>
    <rPh sb="2" eb="4">
      <t>キゲン</t>
    </rPh>
    <phoneticPr fontId="2"/>
  </si>
  <si>
    <t>○○電気㈱</t>
    <rPh sb="2" eb="4">
      <t>デンキ</t>
    </rPh>
    <phoneticPr fontId="2"/>
  </si>
  <si>
    <t>△△電気㈱</t>
    <rPh sb="2" eb="4">
      <t>デンキ</t>
    </rPh>
    <phoneticPr fontId="2"/>
  </si>
  <si>
    <t>×△写真機㈱</t>
    <rPh sb="2" eb="5">
      <t>シャシンキ</t>
    </rPh>
    <phoneticPr fontId="2"/>
  </si>
  <si>
    <t>テレビ、ビデオ、放送設備機器</t>
    <rPh sb="8" eb="10">
      <t>ホウソウ</t>
    </rPh>
    <rPh sb="10" eb="12">
      <t>セツビ</t>
    </rPh>
    <rPh sb="12" eb="14">
      <t>キキ</t>
    </rPh>
    <phoneticPr fontId="2"/>
  </si>
  <si>
    <t>代理店</t>
    <rPh sb="0" eb="3">
      <t>ダイリテン</t>
    </rPh>
    <phoneticPr fontId="2"/>
  </si>
  <si>
    <t>特約店</t>
    <rPh sb="0" eb="2">
      <t>トクヤク</t>
    </rPh>
    <rPh sb="2" eb="3">
      <t>テン</t>
    </rPh>
    <phoneticPr fontId="2"/>
  </si>
  <si>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2"/>
  </si>
  <si>
    <t>　用の機械の種類と台数を記載してください。</t>
    <rPh sb="1" eb="2">
      <t>よう</t>
    </rPh>
    <rPh sb="3" eb="5">
      <t>きかい</t>
    </rPh>
    <rPh sb="6" eb="8">
      <t>しゅるい</t>
    </rPh>
    <rPh sb="9" eb="11">
      <t>だいすう</t>
    </rPh>
    <rPh sb="12" eb="14">
      <t>きさい</t>
    </rPh>
    <phoneticPr fontId="2" type="Hiragana"/>
  </si>
  <si>
    <t>自社</t>
    <rPh sb="0" eb="2">
      <t>ジシャ</t>
    </rPh>
    <phoneticPr fontId="2"/>
  </si>
  <si>
    <t>※大分類103｢印刷･製本」を取引希望営業種目として申請する方は、所有する印刷、製本</t>
    <rPh sb="1" eb="4">
      <t>だいぶんるい</t>
    </rPh>
    <rPh sb="8" eb="10">
      <t>いんさつ</t>
    </rPh>
    <rPh sb="11" eb="13">
      <t>せいほん</t>
    </rPh>
    <rPh sb="15" eb="17">
      <t>とりひき</t>
    </rPh>
    <rPh sb="17" eb="19">
      <t>きぼう</t>
    </rPh>
    <rPh sb="19" eb="21">
      <t>えいぎょう</t>
    </rPh>
    <rPh sb="21" eb="23">
      <t>しゅもく</t>
    </rPh>
    <rPh sb="26" eb="28">
      <t>しんせい</t>
    </rPh>
    <rPh sb="30" eb="31">
      <t>かた</t>
    </rPh>
    <rPh sb="33" eb="35">
      <t>しょゆう</t>
    </rPh>
    <rPh sb="37" eb="39">
      <t>いんさつ</t>
    </rPh>
    <rPh sb="40" eb="42">
      <t>せいほん</t>
    </rPh>
    <phoneticPr fontId="2" type="Hiragana"/>
  </si>
  <si>
    <t>有効期限</t>
    <rPh sb="0" eb="2">
      <t>ユウコウ</t>
    </rPh>
    <rPh sb="2" eb="4">
      <t>キゲン</t>
    </rPh>
    <phoneticPr fontId="2"/>
  </si>
  <si>
    <t>　2　申請区分・受付番号・業者番号入力欄</t>
    <rPh sb="3" eb="5">
      <t>シンセイ</t>
    </rPh>
    <rPh sb="5" eb="7">
      <t>クブン</t>
    </rPh>
    <rPh sb="8" eb="10">
      <t>ウケツケ</t>
    </rPh>
    <rPh sb="10" eb="12">
      <t>バンゴウ</t>
    </rPh>
    <rPh sb="13" eb="15">
      <t>ギョウシャ</t>
    </rPh>
    <rPh sb="15" eb="17">
      <t>バンゴウ</t>
    </rPh>
    <rPh sb="17" eb="19">
      <t>ニュウリョク</t>
    </rPh>
    <rPh sb="19" eb="20">
      <t>ラン</t>
    </rPh>
    <phoneticPr fontId="2"/>
  </si>
  <si>
    <t>※大分類111「燃料」を取引希望営業種目として申請する方で、仙台市内及びその近辺に</t>
    <rPh sb="1" eb="4">
      <t>だいぶんるい</t>
    </rPh>
    <rPh sb="8" eb="10">
      <t>ねんりょう</t>
    </rPh>
    <rPh sb="12" eb="14">
      <t>とりひき</t>
    </rPh>
    <rPh sb="14" eb="16">
      <t>きぼう</t>
    </rPh>
    <rPh sb="16" eb="18">
      <t>えいぎょう</t>
    </rPh>
    <rPh sb="18" eb="20">
      <t>しゅもく</t>
    </rPh>
    <rPh sb="23" eb="25">
      <t>しんせい</t>
    </rPh>
    <rPh sb="27" eb="28">
      <t>かた</t>
    </rPh>
    <rPh sb="30" eb="34">
      <t>せんだいしない</t>
    </rPh>
    <rPh sb="34" eb="35">
      <t>およ</t>
    </rPh>
    <rPh sb="38" eb="40">
      <t>きんぺん</t>
    </rPh>
    <phoneticPr fontId="2" type="Hiragana"/>
  </si>
  <si>
    <t>　所有する運送用車両の種類と台数を記載してください。</t>
    <rPh sb="1" eb="3">
      <t>しょゆう</t>
    </rPh>
    <rPh sb="5" eb="6">
      <t>うん</t>
    </rPh>
    <rPh sb="6" eb="7">
      <t>そう</t>
    </rPh>
    <rPh sb="7" eb="8">
      <t>よう</t>
    </rPh>
    <rPh sb="8" eb="10">
      <t>しゃりょう</t>
    </rPh>
    <rPh sb="11" eb="13">
      <t>しゅるい</t>
    </rPh>
    <rPh sb="14" eb="16">
      <t>だいすう</t>
    </rPh>
    <rPh sb="17" eb="19">
      <t>きさい</t>
    </rPh>
    <phoneticPr fontId="2" type="Hiragana"/>
  </si>
  <si>
    <t>※大分類116「サービス業」の小分類004「運送」を取引希望営業種目として申請する方は、</t>
    <rPh sb="1" eb="4">
      <t>だいぶんるい</t>
    </rPh>
    <rPh sb="12" eb="13">
      <t>ぎょう</t>
    </rPh>
    <rPh sb="15" eb="18">
      <t>しょうぶんるい</t>
    </rPh>
    <rPh sb="22" eb="24">
      <t>うんそう</t>
    </rPh>
    <rPh sb="26" eb="28">
      <t>とりひき</t>
    </rPh>
    <rPh sb="28" eb="30">
      <t>きぼう</t>
    </rPh>
    <rPh sb="30" eb="32">
      <t>えいぎょう</t>
    </rPh>
    <rPh sb="32" eb="34">
      <t>しゅもく</t>
    </rPh>
    <rPh sb="37" eb="39">
      <t>しんせい</t>
    </rPh>
    <rPh sb="41" eb="42">
      <t>かた</t>
    </rPh>
    <phoneticPr fontId="2" type="Hiragana"/>
  </si>
  <si>
    <t>警備業</t>
    <rPh sb="0" eb="2">
      <t>ケイビ</t>
    </rPh>
    <rPh sb="2" eb="3">
      <t>ギョウ</t>
    </rPh>
    <phoneticPr fontId="2"/>
  </si>
  <si>
    <t>一般労働者派遣業</t>
    <rPh sb="0" eb="2">
      <t>イッパン</t>
    </rPh>
    <rPh sb="2" eb="5">
      <t>ロウドウシャ</t>
    </rPh>
    <rPh sb="5" eb="7">
      <t>ハケン</t>
    </rPh>
    <rPh sb="7" eb="8">
      <t>ギョウ</t>
    </rPh>
    <phoneticPr fontId="2"/>
  </si>
  <si>
    <t xml:space="preserve"> </t>
    <phoneticPr fontId="2"/>
  </si>
  <si>
    <t>002　木鋼製品</t>
    <rPh sb="4" eb="5">
      <t>キ</t>
    </rPh>
    <rPh sb="5" eb="6">
      <t>コウ</t>
    </rPh>
    <rPh sb="6" eb="8">
      <t>セイヒン</t>
    </rPh>
    <phoneticPr fontId="2"/>
  </si>
  <si>
    <t>003　文具</t>
    <rPh sb="4" eb="6">
      <t>ブング</t>
    </rPh>
    <phoneticPr fontId="2"/>
  </si>
  <si>
    <t>004　事務機</t>
    <rPh sb="4" eb="7">
      <t>ジムキ</t>
    </rPh>
    <phoneticPr fontId="2"/>
  </si>
  <si>
    <t>005　特殊事務機</t>
    <rPh sb="4" eb="6">
      <t>トクシュ</t>
    </rPh>
    <rPh sb="6" eb="9">
      <t>ジムキ</t>
    </rPh>
    <phoneticPr fontId="2"/>
  </si>
  <si>
    <t>006　図書</t>
    <rPh sb="4" eb="6">
      <t>トショ</t>
    </rPh>
    <phoneticPr fontId="2"/>
  </si>
  <si>
    <t>007　学校等教材教具</t>
    <rPh sb="4" eb="7">
      <t>ガッコウトウ</t>
    </rPh>
    <rPh sb="7" eb="9">
      <t>キョウザイ</t>
    </rPh>
    <rPh sb="9" eb="11">
      <t>キョウグ</t>
    </rPh>
    <phoneticPr fontId="2"/>
  </si>
  <si>
    <t>008　運動用具</t>
    <rPh sb="4" eb="6">
      <t>ウンドウ</t>
    </rPh>
    <rPh sb="6" eb="8">
      <t>ヨウグ</t>
    </rPh>
    <phoneticPr fontId="2"/>
  </si>
  <si>
    <t>同上</t>
    <rPh sb="0" eb="2">
      <t>ドウジョウ</t>
    </rPh>
    <phoneticPr fontId="2"/>
  </si>
  <si>
    <t>姓と名の間は1文字空けてください。(20字以内）　《正》東北　次郎　　《誤》東北次郎</t>
    <rPh sb="0" eb="1">
      <t>セイ</t>
    </rPh>
    <rPh sb="2" eb="3">
      <t>ナ</t>
    </rPh>
    <rPh sb="4" eb="5">
      <t>アイダ</t>
    </rPh>
    <rPh sb="7" eb="9">
      <t>モジ</t>
    </rPh>
    <rPh sb="9" eb="10">
      <t>ア</t>
    </rPh>
    <rPh sb="20" eb="21">
      <t>ジ</t>
    </rPh>
    <rPh sb="21" eb="23">
      <t>イナイ</t>
    </rPh>
    <rPh sb="28" eb="30">
      <t>トウホク</t>
    </rPh>
    <rPh sb="31" eb="33">
      <t>ジロウ</t>
    </rPh>
    <rPh sb="38" eb="40">
      <t>トウホク</t>
    </rPh>
    <rPh sb="40" eb="42">
      <t>ジロウ</t>
    </rPh>
    <phoneticPr fontId="2"/>
  </si>
  <si>
    <t>姓と名の間は1文字空けてください。(40字以内）　《正》トウホク　ジロウ　　《誤》トウホクジロウ</t>
    <rPh sb="0" eb="1">
      <t>セイ</t>
    </rPh>
    <rPh sb="2" eb="3">
      <t>ナ</t>
    </rPh>
    <rPh sb="4" eb="5">
      <t>アイダ</t>
    </rPh>
    <rPh sb="7" eb="9">
      <t>モジ</t>
    </rPh>
    <rPh sb="9" eb="10">
      <t>ア</t>
    </rPh>
    <rPh sb="20" eb="21">
      <t>ジ</t>
    </rPh>
    <rPh sb="21" eb="23">
      <t>イナイ</t>
    </rPh>
    <phoneticPr fontId="2"/>
  </si>
  <si>
    <t>局番と局番の間は「－」（ハイフン）でつないでください。(15字以内）</t>
    <rPh sb="0" eb="2">
      <t>キョクバン</t>
    </rPh>
    <rPh sb="3" eb="5">
      <t>キョクバン</t>
    </rPh>
    <rPh sb="6" eb="7">
      <t>アイダ</t>
    </rPh>
    <rPh sb="30" eb="31">
      <t>ジ</t>
    </rPh>
    <rPh sb="31" eb="33">
      <t>イナイ</t>
    </rPh>
    <phoneticPr fontId="2"/>
  </si>
  <si>
    <t>新規･継続メッセージ</t>
    <rPh sb="0" eb="2">
      <t>シンキ</t>
    </rPh>
    <rPh sb="3" eb="5">
      <t>ケイゾク</t>
    </rPh>
    <phoneticPr fontId="2"/>
  </si>
  <si>
    <t>新規申請の方は入力しないでください。</t>
    <rPh sb="0" eb="2">
      <t>シンキ</t>
    </rPh>
    <rPh sb="2" eb="4">
      <t>シンセイ</t>
    </rPh>
    <rPh sb="5" eb="6">
      <t>カタ</t>
    </rPh>
    <rPh sb="7" eb="9">
      <t>ニュウリョク</t>
    </rPh>
    <phoneticPr fontId="2"/>
  </si>
  <si>
    <t>継続の方は業者番号を入力してください。</t>
    <rPh sb="0" eb="2">
      <t>ケイゾク</t>
    </rPh>
    <rPh sb="3" eb="4">
      <t>カタ</t>
    </rPh>
    <rPh sb="5" eb="7">
      <t>ギョウシャ</t>
    </rPh>
    <rPh sb="7" eb="9">
      <t>バンゴウ</t>
    </rPh>
    <rPh sb="10" eb="12">
      <t>ニュウリョク</t>
    </rPh>
    <phoneticPr fontId="2"/>
  </si>
  <si>
    <t>千円単位で入力してください。(12桁以内。超える場合は999999999999を入力）</t>
    <rPh sb="0" eb="2">
      <t>センエン</t>
    </rPh>
    <rPh sb="2" eb="4">
      <t>タンイ</t>
    </rPh>
    <rPh sb="5" eb="7">
      <t>ニュウリョク</t>
    </rPh>
    <rPh sb="17" eb="18">
      <t>ケタ</t>
    </rPh>
    <rPh sb="18" eb="20">
      <t>イナイ</t>
    </rPh>
    <rPh sb="21" eb="22">
      <t>コ</t>
    </rPh>
    <rPh sb="24" eb="26">
      <t>バアイ</t>
    </rPh>
    <rPh sb="40" eb="42">
      <t>ニュウリョク</t>
    </rPh>
    <phoneticPr fontId="2"/>
  </si>
  <si>
    <t>％</t>
    <phoneticPr fontId="2"/>
  </si>
  <si>
    <t>003 特殊印刷</t>
    <rPh sb="4" eb="6">
      <t>トクシュ</t>
    </rPh>
    <rPh sb="6" eb="8">
      <t>インサツ</t>
    </rPh>
    <phoneticPr fontId="2"/>
  </si>
  <si>
    <t>姓と名の間は1文字空けてください。（30字以内）</t>
    <rPh sb="0" eb="1">
      <t>セイ</t>
    </rPh>
    <rPh sb="2" eb="3">
      <t>ナ</t>
    </rPh>
    <rPh sb="4" eb="5">
      <t>アイダ</t>
    </rPh>
    <rPh sb="7" eb="9">
      <t>モジ</t>
    </rPh>
    <rPh sb="9" eb="10">
      <t>ア</t>
    </rPh>
    <rPh sb="20" eb="21">
      <t>ジ</t>
    </rPh>
    <rPh sb="21" eb="23">
      <t>イナイ</t>
    </rPh>
    <phoneticPr fontId="2"/>
  </si>
  <si>
    <t>確定ボタン→</t>
    <rPh sb="0" eb="2">
      <t>カクテイ</t>
    </rPh>
    <phoneticPr fontId="2"/>
  </si>
  <si>
    <t>「主要取扱品目（業務）名表」の入力例です。業務経歴入力シートの入力例は下にあります。</t>
    <rPh sb="1" eb="3">
      <t>シュヨウ</t>
    </rPh>
    <rPh sb="3" eb="5">
      <t>トリアツカイ</t>
    </rPh>
    <rPh sb="5" eb="7">
      <t>ヒンモク</t>
    </rPh>
    <rPh sb="8" eb="10">
      <t>ギョウム</t>
    </rPh>
    <rPh sb="11" eb="12">
      <t>メイ</t>
    </rPh>
    <rPh sb="12" eb="13">
      <t>ヒョウ</t>
    </rPh>
    <rPh sb="15" eb="17">
      <t>ニュウリョク</t>
    </rPh>
    <rPh sb="17" eb="18">
      <t>レイ</t>
    </rPh>
    <rPh sb="21" eb="23">
      <t>ギョウム</t>
    </rPh>
    <rPh sb="23" eb="25">
      <t>ケイレキ</t>
    </rPh>
    <rPh sb="25" eb="27">
      <t>ニュウリョク</t>
    </rPh>
    <rPh sb="31" eb="33">
      <t>ニュウリョク</t>
    </rPh>
    <rPh sb="33" eb="34">
      <t>レイ</t>
    </rPh>
    <rPh sb="35" eb="36">
      <t>シタ</t>
    </rPh>
    <phoneticPr fontId="2"/>
  </si>
  <si>
    <t>005 特殊事務機</t>
    <rPh sb="4" eb="6">
      <t>トクシュ</t>
    </rPh>
    <rPh sb="6" eb="9">
      <t>ジムキ</t>
    </rPh>
    <phoneticPr fontId="2"/>
  </si>
  <si>
    <t>004 事務機</t>
    <rPh sb="4" eb="7">
      <t>ジムキ</t>
    </rPh>
    <phoneticPr fontId="2"/>
  </si>
  <si>
    <t>002 木鋼製品</t>
    <rPh sb="4" eb="5">
      <t>キ</t>
    </rPh>
    <rPh sb="5" eb="6">
      <t>コウ</t>
    </rPh>
    <rPh sb="6" eb="8">
      <t>セイヒン</t>
    </rPh>
    <phoneticPr fontId="2"/>
  </si>
  <si>
    <t>001 家電製品</t>
    <rPh sb="4" eb="6">
      <t>カデン</t>
    </rPh>
    <rPh sb="6" eb="8">
      <t>セイヒン</t>
    </rPh>
    <phoneticPr fontId="2"/>
  </si>
  <si>
    <t>001 写真機</t>
    <rPh sb="4" eb="7">
      <t>シャシンキ</t>
    </rPh>
    <phoneticPr fontId="2"/>
  </si>
  <si>
    <t>004 時計</t>
    <rPh sb="4" eb="6">
      <t>トケイ</t>
    </rPh>
    <phoneticPr fontId="2"/>
  </si>
  <si>
    <t>　　</t>
    <phoneticPr fontId="2"/>
  </si>
  <si>
    <t>印刷機器及び印刷物跡処理機、自動販売機、券売機、コインロッカー、選挙用品、ドライシーラー</t>
    <rPh sb="0" eb="2">
      <t>インサツ</t>
    </rPh>
    <rPh sb="2" eb="4">
      <t>キキ</t>
    </rPh>
    <rPh sb="4" eb="5">
      <t>オヨ</t>
    </rPh>
    <rPh sb="6" eb="9">
      <t>インサツブツ</t>
    </rPh>
    <rPh sb="9" eb="10">
      <t>アト</t>
    </rPh>
    <rPh sb="10" eb="13">
      <t>ショリキ</t>
    </rPh>
    <rPh sb="14" eb="16">
      <t>ジドウ</t>
    </rPh>
    <rPh sb="16" eb="19">
      <t>ハンバイキ</t>
    </rPh>
    <rPh sb="20" eb="23">
      <t>ケンバイキ</t>
    </rPh>
    <rPh sb="32" eb="34">
      <t>センキョ</t>
    </rPh>
    <rPh sb="34" eb="36">
      <t>ヨウヒン</t>
    </rPh>
    <phoneticPr fontId="2"/>
  </si>
  <si>
    <t>複写機、簡易印刷機、シュレッダー、製本機、裁断機、紙折機</t>
    <rPh sb="0" eb="3">
      <t>フクシャキ</t>
    </rPh>
    <rPh sb="4" eb="6">
      <t>カンイ</t>
    </rPh>
    <rPh sb="6" eb="9">
      <t>インサツキ</t>
    </rPh>
    <rPh sb="17" eb="19">
      <t>セイホン</t>
    </rPh>
    <rPh sb="19" eb="20">
      <t>キ</t>
    </rPh>
    <rPh sb="21" eb="24">
      <t>サイダンキ</t>
    </rPh>
    <rPh sb="25" eb="27">
      <t>カミオ</t>
    </rPh>
    <rPh sb="27" eb="28">
      <t>キ</t>
    </rPh>
    <phoneticPr fontId="2"/>
  </si>
  <si>
    <t>机、椅子、応接セット、ロッカー、キャビネット、カウンター、金庫、黒板、舞台大道具</t>
    <rPh sb="0" eb="1">
      <t>ツクエ</t>
    </rPh>
    <rPh sb="2" eb="4">
      <t>イス</t>
    </rPh>
    <rPh sb="5" eb="7">
      <t>オウセツ</t>
    </rPh>
    <rPh sb="29" eb="31">
      <t>キンコ</t>
    </rPh>
    <rPh sb="32" eb="34">
      <t>コクバン</t>
    </rPh>
    <rPh sb="35" eb="37">
      <t>ブタイ</t>
    </rPh>
    <rPh sb="37" eb="40">
      <t>オオドウグ</t>
    </rPh>
    <phoneticPr fontId="2"/>
  </si>
  <si>
    <t>001</t>
  </si>
  <si>
    <t>液晶テレビ、LED照明、冷暖房空調機、調理用電気器具（冷蔵庫、洗濯機、電子レンジ）</t>
    <rPh sb="0" eb="2">
      <t>エキショウ</t>
    </rPh>
    <rPh sb="9" eb="11">
      <t>ショウメイ</t>
    </rPh>
    <rPh sb="12" eb="15">
      <t>レイダンボウ</t>
    </rPh>
    <rPh sb="15" eb="18">
      <t>クウチョウキ</t>
    </rPh>
    <rPh sb="19" eb="22">
      <t>チョウリヨウ</t>
    </rPh>
    <rPh sb="22" eb="24">
      <t>デンキ</t>
    </rPh>
    <rPh sb="24" eb="26">
      <t>キグ</t>
    </rPh>
    <rPh sb="27" eb="30">
      <t>レイゾウコ</t>
    </rPh>
    <rPh sb="31" eb="34">
      <t>センタクキ</t>
    </rPh>
    <rPh sb="35" eb="37">
      <t>デンシ</t>
    </rPh>
    <phoneticPr fontId="2"/>
  </si>
  <si>
    <t>カメラ、映写機（8ミリ、16ミリ）、望遠鏡、双眼鏡</t>
    <rPh sb="4" eb="7">
      <t>エイシャキ</t>
    </rPh>
    <rPh sb="18" eb="21">
      <t>ボウエンキョウ</t>
    </rPh>
    <rPh sb="22" eb="25">
      <t>ソウガンキョウ</t>
    </rPh>
    <phoneticPr fontId="2"/>
  </si>
  <si>
    <t>時計、設備時計、貴金属</t>
    <rPh sb="0" eb="2">
      <t>トケイ</t>
    </rPh>
    <rPh sb="3" eb="5">
      <t>セツビ</t>
    </rPh>
    <rPh sb="5" eb="7">
      <t>トケイ</t>
    </rPh>
    <rPh sb="8" eb="11">
      <t>キキンゾク</t>
    </rPh>
    <phoneticPr fontId="2"/>
  </si>
  <si>
    <t>○○事務機、
△△事務</t>
    <rPh sb="2" eb="5">
      <t>ジムキ</t>
    </rPh>
    <rPh sb="9" eb="11">
      <t>ジム</t>
    </rPh>
    <phoneticPr fontId="2"/>
  </si>
  <si>
    <t>○○電子、
○△オフィス</t>
    <rPh sb="2" eb="4">
      <t>デンシ</t>
    </rPh>
    <phoneticPr fontId="2"/>
  </si>
  <si>
    <t>○○電工、
○△電機</t>
    <rPh sb="2" eb="4">
      <t>デンコウ</t>
    </rPh>
    <rPh sb="8" eb="10">
      <t>デンキ</t>
    </rPh>
    <phoneticPr fontId="2"/>
  </si>
  <si>
    <t>△△カメラ</t>
    <phoneticPr fontId="2"/>
  </si>
  <si>
    <t>○○精密機器</t>
    <rPh sb="2" eb="4">
      <t>セイミツ</t>
    </rPh>
    <rPh sb="4" eb="6">
      <t>キキ</t>
    </rPh>
    <phoneticPr fontId="2"/>
  </si>
  <si>
    <t>009　印</t>
    <rPh sb="4" eb="5">
      <t>イン</t>
    </rPh>
    <phoneticPr fontId="2"/>
  </si>
  <si>
    <t>010　遊具</t>
    <rPh sb="4" eb="6">
      <t>ユウグ</t>
    </rPh>
    <phoneticPr fontId="2"/>
  </si>
  <si>
    <t>001　消防・保安</t>
    <rPh sb="4" eb="6">
      <t>ショウボウ</t>
    </rPh>
    <rPh sb="7" eb="9">
      <t>ホアン</t>
    </rPh>
    <phoneticPr fontId="2"/>
  </si>
  <si>
    <t>002　標識</t>
    <rPh sb="4" eb="6">
      <t>ヒョウシキ</t>
    </rPh>
    <phoneticPr fontId="2"/>
  </si>
  <si>
    <t>003　看板・標示板</t>
    <rPh sb="4" eb="6">
      <t>カンバン</t>
    </rPh>
    <rPh sb="7" eb="10">
      <t>ヒョウジバン</t>
    </rPh>
    <phoneticPr fontId="2"/>
  </si>
  <si>
    <t>001　金物・雑貨</t>
    <rPh sb="4" eb="6">
      <t>カナモノ</t>
    </rPh>
    <rPh sb="7" eb="9">
      <t>ザッカ</t>
    </rPh>
    <phoneticPr fontId="2"/>
  </si>
  <si>
    <t>002　清掃器材</t>
    <rPh sb="4" eb="6">
      <t>セイソウ</t>
    </rPh>
    <rPh sb="6" eb="8">
      <t>キザイ</t>
    </rPh>
    <phoneticPr fontId="2"/>
  </si>
  <si>
    <t>003　陶磁器・漆器</t>
    <rPh sb="4" eb="7">
      <t>トウジキ</t>
    </rPh>
    <rPh sb="8" eb="10">
      <t>シッキ</t>
    </rPh>
    <phoneticPr fontId="2"/>
  </si>
  <si>
    <t>004　記章・カップ</t>
    <rPh sb="4" eb="6">
      <t>キショウ</t>
    </rPh>
    <phoneticPr fontId="2"/>
  </si>
  <si>
    <t>主　　な　　品　　名</t>
    <phoneticPr fontId="2" type="Hiragana"/>
  </si>
  <si>
    <t>005　ギフト用品</t>
    <rPh sb="7" eb="9">
      <t>ヨウヒン</t>
    </rPh>
    <phoneticPr fontId="2"/>
  </si>
  <si>
    <t>006　美術・工芸品</t>
    <rPh sb="4" eb="6">
      <t>ビジュツ</t>
    </rPh>
    <rPh sb="7" eb="10">
      <t>コウゲイヒン</t>
    </rPh>
    <phoneticPr fontId="2"/>
  </si>
  <si>
    <t>001　石油燃料</t>
    <rPh sb="4" eb="6">
      <t>セキユ</t>
    </rPh>
    <rPh sb="6" eb="8">
      <t>ネンリョウ</t>
    </rPh>
    <phoneticPr fontId="2"/>
  </si>
  <si>
    <t>002　石炭・プロパン</t>
    <rPh sb="4" eb="6">
      <t>セキタン</t>
    </rPh>
    <phoneticPr fontId="2"/>
  </si>
  <si>
    <t>003　潤滑油</t>
    <rPh sb="4" eb="7">
      <t>ジュンカツユ</t>
    </rPh>
    <phoneticPr fontId="2"/>
  </si>
  <si>
    <t>001　食料品</t>
    <rPh sb="4" eb="7">
      <t>ショクリョウヒン</t>
    </rPh>
    <phoneticPr fontId="2"/>
  </si>
  <si>
    <t>002　農園芸材料</t>
    <rPh sb="4" eb="6">
      <t>ノウエン</t>
    </rPh>
    <rPh sb="6" eb="7">
      <t>ゲイ</t>
    </rPh>
    <rPh sb="7" eb="9">
      <t>ザイリョウ</t>
    </rPh>
    <phoneticPr fontId="2"/>
  </si>
  <si>
    <t>003　動物</t>
    <rPh sb="4" eb="6">
      <t>ドウブツ</t>
    </rPh>
    <phoneticPr fontId="2"/>
  </si>
  <si>
    <t>001　自動車</t>
    <rPh sb="4" eb="7">
      <t>ジドウシャ</t>
    </rPh>
    <phoneticPr fontId="2"/>
  </si>
  <si>
    <t>003　地下鉄</t>
    <rPh sb="4" eb="7">
      <t>チカテツ</t>
    </rPh>
    <phoneticPr fontId="2"/>
  </si>
  <si>
    <t>004　自動車部品</t>
    <rPh sb="4" eb="7">
      <t>ジドウシャ</t>
    </rPh>
    <rPh sb="7" eb="9">
      <t>ブヒン</t>
    </rPh>
    <phoneticPr fontId="2"/>
  </si>
  <si>
    <t>005　自動車修理</t>
    <rPh sb="4" eb="7">
      <t>ジドウシャ</t>
    </rPh>
    <rPh sb="7" eb="9">
      <t>シュウリ</t>
    </rPh>
    <phoneticPr fontId="2"/>
  </si>
  <si>
    <t>006　二輪車</t>
    <rPh sb="4" eb="7">
      <t>ニリンシャ</t>
    </rPh>
    <phoneticPr fontId="2"/>
  </si>
  <si>
    <t>007　タイヤ</t>
    <phoneticPr fontId="2"/>
  </si>
  <si>
    <t>008　船舶・航空機</t>
    <rPh sb="4" eb="6">
      <t>センパク</t>
    </rPh>
    <rPh sb="7" eb="10">
      <t>コウクウキ</t>
    </rPh>
    <phoneticPr fontId="2"/>
  </si>
  <si>
    <t>001　その他物品販売</t>
    <rPh sb="6" eb="7">
      <t>タ</t>
    </rPh>
    <rPh sb="7" eb="9">
      <t>ブッピン</t>
    </rPh>
    <rPh sb="9" eb="11">
      <t>ハンバイ</t>
    </rPh>
    <phoneticPr fontId="2"/>
  </si>
  <si>
    <t>001　不用品買受</t>
    <rPh sb="4" eb="7">
      <t>フヨウヒン</t>
    </rPh>
    <rPh sb="7" eb="9">
      <t>カイウケ</t>
    </rPh>
    <phoneticPr fontId="2"/>
  </si>
  <si>
    <t>001　情報処理</t>
    <rPh sb="4" eb="6">
      <t>ジョウホウ</t>
    </rPh>
    <rPh sb="6" eb="8">
      <t>ショリ</t>
    </rPh>
    <phoneticPr fontId="2"/>
  </si>
  <si>
    <t>002　ＯＡ機器賃貸</t>
    <rPh sb="6" eb="8">
      <t>キキ</t>
    </rPh>
    <rPh sb="8" eb="10">
      <t>チンタイ</t>
    </rPh>
    <phoneticPr fontId="2"/>
  </si>
  <si>
    <t>003　その他賃貸</t>
    <rPh sb="6" eb="7">
      <t>タ</t>
    </rPh>
    <rPh sb="7" eb="9">
      <t>チンタイ</t>
    </rPh>
    <phoneticPr fontId="2"/>
  </si>
  <si>
    <t>004　運送</t>
    <rPh sb="4" eb="6">
      <t>ウンソウ</t>
    </rPh>
    <phoneticPr fontId="2"/>
  </si>
  <si>
    <t>005　害虫駆除</t>
    <rPh sb="4" eb="6">
      <t>ガイチュウ</t>
    </rPh>
    <rPh sb="6" eb="8">
      <t>クジョ</t>
    </rPh>
    <phoneticPr fontId="2"/>
  </si>
  <si>
    <t>006　クリーニング</t>
    <phoneticPr fontId="2"/>
  </si>
  <si>
    <t>007　広告宣伝</t>
    <rPh sb="4" eb="6">
      <t>コウコク</t>
    </rPh>
    <rPh sb="6" eb="8">
      <t>センデン</t>
    </rPh>
    <phoneticPr fontId="2"/>
  </si>
  <si>
    <t>008　各種検査</t>
    <rPh sb="4" eb="6">
      <t>カクシュ</t>
    </rPh>
    <rPh sb="6" eb="8">
      <t>ケンサ</t>
    </rPh>
    <phoneticPr fontId="2"/>
  </si>
  <si>
    <t>009　各種調査</t>
    <rPh sb="4" eb="6">
      <t>カクシュ</t>
    </rPh>
    <rPh sb="6" eb="8">
      <t>チョウサ</t>
    </rPh>
    <phoneticPr fontId="2"/>
  </si>
  <si>
    <t>010　機械保守点検</t>
    <rPh sb="4" eb="6">
      <t>キカイ</t>
    </rPh>
    <rPh sb="6" eb="8">
      <t>ホシュ</t>
    </rPh>
    <rPh sb="8" eb="10">
      <t>テンケン</t>
    </rPh>
    <phoneticPr fontId="2"/>
  </si>
  <si>
    <t>011　その他サービス</t>
    <rPh sb="6" eb="7">
      <t>タ</t>
    </rPh>
    <phoneticPr fontId="2"/>
  </si>
  <si>
    <t>001　ビルメンテナンス</t>
    <phoneticPr fontId="2"/>
  </si>
  <si>
    <t>002　その他清掃</t>
    <rPh sb="6" eb="7">
      <t>タ</t>
    </rPh>
    <rPh sb="7" eb="9">
      <t>セイソウ</t>
    </rPh>
    <phoneticPr fontId="2"/>
  </si>
  <si>
    <t>003　廃棄物処理</t>
    <rPh sb="4" eb="7">
      <t>ハイキブツ</t>
    </rPh>
    <rPh sb="7" eb="9">
      <t>ショリ</t>
    </rPh>
    <phoneticPr fontId="2"/>
  </si>
  <si>
    <t>001　警備</t>
    <rPh sb="4" eb="6">
      <t>ケイビ</t>
    </rPh>
    <phoneticPr fontId="2"/>
  </si>
  <si>
    <t>小分類リスト</t>
    <rPh sb="0" eb="1">
      <t>ショウ</t>
    </rPh>
    <rPh sb="1" eb="3">
      <t>ブンルイ</t>
    </rPh>
    <phoneticPr fontId="2"/>
  </si>
  <si>
    <t>101 医療・衛生</t>
    <rPh sb="4" eb="6">
      <t>イリョウ</t>
    </rPh>
    <rPh sb="7" eb="9">
      <t>エイセイ</t>
    </rPh>
    <phoneticPr fontId="2"/>
  </si>
  <si>
    <t>102 衣料・繊維</t>
    <rPh sb="4" eb="6">
      <t>イリョウ</t>
    </rPh>
    <rPh sb="7" eb="9">
      <t>センイ</t>
    </rPh>
    <phoneticPr fontId="2"/>
  </si>
  <si>
    <t>112 農林水産</t>
    <rPh sb="4" eb="6">
      <t>ノウリン</t>
    </rPh>
    <rPh sb="6" eb="8">
      <t>スイサン</t>
    </rPh>
    <phoneticPr fontId="2"/>
  </si>
  <si>
    <t>第１
希望</t>
    <rPh sb="0" eb="1">
      <t>ダイ</t>
    </rPh>
    <rPh sb="3" eb="5">
      <t>キボウ</t>
    </rPh>
    <phoneticPr fontId="2"/>
  </si>
  <si>
    <t>001　土木建築用機械器具</t>
    <rPh sb="4" eb="6">
      <t>ドボク</t>
    </rPh>
    <rPh sb="6" eb="9">
      <t>ケンチクヨウ</t>
    </rPh>
    <rPh sb="9" eb="11">
      <t>キカイ</t>
    </rPh>
    <rPh sb="11" eb="13">
      <t>キグ</t>
    </rPh>
    <phoneticPr fontId="2"/>
  </si>
  <si>
    <t>←小分類コードを入力してください</t>
    <rPh sb="1" eb="4">
      <t>ショウブンルイ</t>
    </rPh>
    <rPh sb="8" eb="10">
      <t>ニュウリョク</t>
    </rPh>
    <phoneticPr fontId="2"/>
  </si>
  <si>
    <t>大分類を重複して選択することはできません</t>
    <rPh sb="0" eb="3">
      <t>ダイブンルイ</t>
    </rPh>
    <rPh sb="4" eb="6">
      <t>チョウフク</t>
    </rPh>
    <rPh sb="8" eb="10">
      <t>センタク</t>
    </rPh>
    <phoneticPr fontId="2"/>
  </si>
  <si>
    <t>本　社　所　在　地</t>
    <rPh sb="0" eb="1">
      <t>ホン</t>
    </rPh>
    <rPh sb="2" eb="3">
      <t>シャ</t>
    </rPh>
    <rPh sb="4" eb="5">
      <t>ショ</t>
    </rPh>
    <rPh sb="6" eb="7">
      <t>ザイ</t>
    </rPh>
    <rPh sb="8" eb="9">
      <t>チ</t>
    </rPh>
    <phoneticPr fontId="2"/>
  </si>
  <si>
    <t>登　記　上　の　本　社</t>
    <rPh sb="0" eb="1">
      <t>ノボル</t>
    </rPh>
    <rPh sb="2" eb="3">
      <t>キ</t>
    </rPh>
    <rPh sb="4" eb="5">
      <t>ジョウ</t>
    </rPh>
    <rPh sb="8" eb="9">
      <t>ホン</t>
    </rPh>
    <rPh sb="10" eb="11">
      <t>シャ</t>
    </rPh>
    <phoneticPr fontId="2"/>
  </si>
  <si>
    <t>重複して入力しています</t>
    <rPh sb="0" eb="2">
      <t>チョウフク</t>
    </rPh>
    <rPh sb="4" eb="6">
      <t>ニュウリョク</t>
    </rPh>
    <phoneticPr fontId="2"/>
  </si>
  <si>
    <t>外国資本
の割合</t>
    <rPh sb="0" eb="2">
      <t>ガイコク</t>
    </rPh>
    <rPh sb="2" eb="4">
      <t>シホン</t>
    </rPh>
    <rPh sb="6" eb="8">
      <t>ワリアイ</t>
    </rPh>
    <phoneticPr fontId="2"/>
  </si>
  <si>
    <t>前年度</t>
    <rPh sb="0" eb="3">
      <t>ゼンネンド</t>
    </rPh>
    <phoneticPr fontId="2"/>
  </si>
  <si>
    <t>売上高</t>
    <rPh sb="0" eb="2">
      <t>ウリアゲ</t>
    </rPh>
    <rPh sb="2" eb="3">
      <t>ダカ</t>
    </rPh>
    <phoneticPr fontId="2"/>
  </si>
  <si>
    <t>前々年度</t>
    <rPh sb="0" eb="2">
      <t>ゼンゼン</t>
    </rPh>
    <rPh sb="2" eb="4">
      <t>ネンド</t>
    </rPh>
    <phoneticPr fontId="2"/>
  </si>
  <si>
    <t>創業年月日</t>
    <rPh sb="0" eb="2">
      <t>ソウギョウ</t>
    </rPh>
    <rPh sb="2" eb="3">
      <t>トシ</t>
    </rPh>
    <rPh sb="3" eb="5">
      <t>ガッピ</t>
    </rPh>
    <phoneticPr fontId="2"/>
  </si>
  <si>
    <t>西暦</t>
    <rPh sb="0" eb="2">
      <t>セイレキ</t>
    </rPh>
    <phoneticPr fontId="2"/>
  </si>
  <si>
    <r>
      <t>本社･受任者以外の営業所等が連絡先となる場合のみ入力してください。</t>
    </r>
    <r>
      <rPr>
        <b/>
        <sz val="11"/>
        <rFont val="ＭＳ Ｐ明朝"/>
        <family val="1"/>
        <charset val="128"/>
      </rPr>
      <t>(15字以内）</t>
    </r>
    <rPh sb="0" eb="2">
      <t>ホンシャ</t>
    </rPh>
    <rPh sb="3" eb="5">
      <t>ジュニン</t>
    </rPh>
    <rPh sb="5" eb="6">
      <t>シャ</t>
    </rPh>
    <rPh sb="6" eb="8">
      <t>イガイ</t>
    </rPh>
    <rPh sb="9" eb="13">
      <t>エイギョウショトウ</t>
    </rPh>
    <rPh sb="14" eb="17">
      <t>レンラクサキ</t>
    </rPh>
    <rPh sb="20" eb="22">
      <t>バアイ</t>
    </rPh>
    <rPh sb="24" eb="26">
      <t>ニュウリョク</t>
    </rPh>
    <rPh sb="36" eb="37">
      <t>ジ</t>
    </rPh>
    <rPh sb="37" eb="39">
      <t>イナイ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</si>
  <si>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</si>
  <si>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</si>
  <si>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</si>
  <si>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</si>
  <si>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</si>
  <si>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第１希望</t>
    <rPh sb="0" eb="1">
      <t>ダイ</t>
    </rPh>
    <rPh sb="2" eb="4">
      <t>キボウ</t>
    </rPh>
    <phoneticPr fontId="2"/>
  </si>
  <si>
    <t>大　　分　　類</t>
    <rPh sb="0" eb="1">
      <t>ダイ</t>
    </rPh>
    <rPh sb="3" eb="4">
      <t>ブン</t>
    </rPh>
    <rPh sb="6" eb="7">
      <t>タグイ</t>
    </rPh>
    <phoneticPr fontId="2"/>
  </si>
  <si>
    <t>第2
希望</t>
    <rPh sb="0" eb="1">
      <t>ダイ</t>
    </rPh>
    <rPh sb="3" eb="5">
      <t>キボウ</t>
    </rPh>
    <phoneticPr fontId="2"/>
  </si>
  <si>
    <t>002　大型・特殊車</t>
    <rPh sb="4" eb="6">
      <t>オオガタ</t>
    </rPh>
    <rPh sb="7" eb="9">
      <t>トクシュ</t>
    </rPh>
    <rPh sb="9" eb="10">
      <t>シャ</t>
    </rPh>
    <phoneticPr fontId="2"/>
  </si>
  <si>
    <t xml:space="preserve"> 大型・特殊車</t>
    <rPh sb="1" eb="3">
      <t>オオガタ</t>
    </rPh>
    <rPh sb="4" eb="6">
      <t>トクシュ</t>
    </rPh>
    <rPh sb="6" eb="7">
      <t>シャ</t>
    </rPh>
    <phoneticPr fontId="2"/>
  </si>
  <si>
    <t>正しいコードを入力してください</t>
    <rPh sb="0" eb="1">
      <t>タダ</t>
    </rPh>
    <rPh sb="7" eb="9">
      <t>ニュウリョク</t>
    </rPh>
    <phoneticPr fontId="2"/>
  </si>
  <si>
    <t>以降のもの</t>
    <rPh sb="0" eb="2">
      <t>イコウ</t>
    </rPh>
    <phoneticPr fontId="2"/>
  </si>
  <si>
    <t>行政区を選択してください。</t>
    <rPh sb="0" eb="3">
      <t>ギョウセイク</t>
    </rPh>
    <rPh sb="4" eb="6">
      <t>センタク</t>
    </rPh>
    <phoneticPr fontId="2"/>
  </si>
  <si>
    <t>小　　分　　類(小分類コードを希望する順に入力してください）</t>
    <rPh sb="0" eb="1">
      <t>ショウ</t>
    </rPh>
    <rPh sb="3" eb="4">
      <t>ブン</t>
    </rPh>
    <rPh sb="6" eb="7">
      <t>タグイ</t>
    </rPh>
    <rPh sb="8" eb="11">
      <t>ショウブンルイ</t>
    </rPh>
    <rPh sb="15" eb="17">
      <t>キボウ</t>
    </rPh>
    <rPh sb="19" eb="20">
      <t>ジュン</t>
    </rPh>
    <rPh sb="21" eb="23">
      <t>ニュウリョク</t>
    </rPh>
    <phoneticPr fontId="2"/>
  </si>
  <si>
    <t>第3
希望</t>
    <rPh sb="0" eb="1">
      <t>ダイ</t>
    </rPh>
    <rPh sb="3" eb="5">
      <t>キボウ</t>
    </rPh>
    <phoneticPr fontId="2"/>
  </si>
  <si>
    <t>仙台市競争入札参加資格審査申請について</t>
    <rPh sb="0" eb="3">
      <t>センダイシ</t>
    </rPh>
    <rPh sb="3" eb="5">
      <t>キョウソウ</t>
    </rPh>
    <rPh sb="5" eb="7">
      <t>ニュウサツ</t>
    </rPh>
    <rPh sb="7" eb="9">
      <t>サンカ</t>
    </rPh>
    <rPh sb="9" eb="11">
      <t>シカク</t>
    </rPh>
    <rPh sb="11" eb="13">
      <t>シンサ</t>
    </rPh>
    <rPh sb="13" eb="15">
      <t>シンセイ</t>
    </rPh>
    <phoneticPr fontId="2"/>
  </si>
  <si>
    <t>フリガナ</t>
    <phoneticPr fontId="2"/>
  </si>
  <si>
    <t>センダイ　タロウ</t>
    <phoneticPr fontId="2"/>
  </si>
  <si>
    <t>　　①　定款</t>
    <rPh sb="4" eb="6">
      <t>テイカン</t>
    </rPh>
    <phoneticPr fontId="2"/>
  </si>
  <si>
    <t>　　②　官公需共同受注規約</t>
    <rPh sb="4" eb="7">
      <t>カンコウジュ</t>
    </rPh>
    <rPh sb="7" eb="9">
      <t>キョウドウ</t>
    </rPh>
    <rPh sb="9" eb="11">
      <t>ジュチュウ</t>
    </rPh>
    <rPh sb="11" eb="13">
      <t>キヤク</t>
    </rPh>
    <phoneticPr fontId="2"/>
  </si>
  <si>
    <t>　　③　役員名簿</t>
    <rPh sb="4" eb="6">
      <t>ヤクイン</t>
    </rPh>
    <rPh sb="6" eb="8">
      <t>メイボ</t>
    </rPh>
    <phoneticPr fontId="2"/>
  </si>
  <si>
    <t>　　④　組合員名簿</t>
    <rPh sb="4" eb="7">
      <t>クミアイイン</t>
    </rPh>
    <rPh sb="7" eb="9">
      <t>メイボ</t>
    </rPh>
    <phoneticPr fontId="2"/>
  </si>
  <si>
    <t>Ⅰ　基本事項入力欄</t>
    <rPh sb="2" eb="4">
      <t>キホン</t>
    </rPh>
    <rPh sb="4" eb="6">
      <t>ジコウ</t>
    </rPh>
    <rPh sb="6" eb="8">
      <t>ニュウリョク</t>
    </rPh>
    <rPh sb="8" eb="9">
      <t>ラン</t>
    </rPh>
    <phoneticPr fontId="2"/>
  </si>
  <si>
    <t>仙台市青葉区国分町３‐７‐１　表小路ビル1階</t>
    <rPh sb="0" eb="3">
      <t>センダイシ</t>
    </rPh>
    <rPh sb="3" eb="6">
      <t>アオバク</t>
    </rPh>
    <rPh sb="6" eb="8">
      <t>コクブン</t>
    </rPh>
    <rPh sb="8" eb="9">
      <t>マチ</t>
    </rPh>
    <rPh sb="15" eb="16">
      <t>オモテ</t>
    </rPh>
    <rPh sb="16" eb="18">
      <t>コウジ</t>
    </rPh>
    <rPh sb="21" eb="22">
      <t>カイ</t>
    </rPh>
    <phoneticPr fontId="2"/>
  </si>
  <si>
    <t>仙台市青葉区表小路１０</t>
    <rPh sb="0" eb="3">
      <t>センダイシ</t>
    </rPh>
    <rPh sb="3" eb="6">
      <t>アオバク</t>
    </rPh>
    <rPh sb="6" eb="9">
      <t>オモテコウジ</t>
    </rPh>
    <phoneticPr fontId="2"/>
  </si>
  <si>
    <t>仙台市宮城野区五輪２－１２－３５　宮城野ビル４階</t>
    <rPh sb="0" eb="3">
      <t>センダイシ</t>
    </rPh>
    <rPh sb="3" eb="7">
      <t>ミヤギノク</t>
    </rPh>
    <rPh sb="7" eb="9">
      <t>ゴリン</t>
    </rPh>
    <rPh sb="17" eb="20">
      <t>ミヤギノ</t>
    </rPh>
    <rPh sb="23" eb="24">
      <t>カイ</t>
    </rPh>
    <phoneticPr fontId="2"/>
  </si>
  <si>
    <t>　1　申請年月日入力欄</t>
    <rPh sb="3" eb="4">
      <t>サル</t>
    </rPh>
    <rPh sb="4" eb="5">
      <t>ショウ</t>
    </rPh>
    <rPh sb="5" eb="6">
      <t>ネン</t>
    </rPh>
    <rPh sb="6" eb="7">
      <t>ツキ</t>
    </rPh>
    <rPh sb="7" eb="8">
      <t>ヒ</t>
    </rPh>
    <rPh sb="8" eb="9">
      <t>イリ</t>
    </rPh>
    <rPh sb="9" eb="10">
      <t>チカラ</t>
    </rPh>
    <rPh sb="10" eb="11">
      <t>ラン</t>
    </rPh>
    <phoneticPr fontId="2"/>
  </si>
  <si>
    <t>　1　申請者名入力欄</t>
    <rPh sb="3" eb="4">
      <t>サル</t>
    </rPh>
    <rPh sb="4" eb="5">
      <t>ショウ</t>
    </rPh>
    <rPh sb="5" eb="6">
      <t>シャ</t>
    </rPh>
    <rPh sb="6" eb="7">
      <t>メイ</t>
    </rPh>
    <rPh sb="7" eb="8">
      <t>イリ</t>
    </rPh>
    <rPh sb="8" eb="9">
      <t>チカラ</t>
    </rPh>
    <rPh sb="9" eb="10">
      <t>ラン</t>
    </rPh>
    <phoneticPr fontId="2"/>
  </si>
  <si>
    <t>　2　本社所在地入力欄</t>
    <rPh sb="3" eb="4">
      <t>ホン</t>
    </rPh>
    <rPh sb="4" eb="5">
      <t>シャ</t>
    </rPh>
    <rPh sb="5" eb="6">
      <t>ショ</t>
    </rPh>
    <rPh sb="6" eb="7">
      <t>ザイ</t>
    </rPh>
    <rPh sb="7" eb="8">
      <t>チ</t>
    </rPh>
    <rPh sb="8" eb="9">
      <t>イリ</t>
    </rPh>
    <rPh sb="9" eb="10">
      <t>チカラ</t>
    </rPh>
    <rPh sb="10" eb="11">
      <t>ラン</t>
    </rPh>
    <phoneticPr fontId="2"/>
  </si>
  <si>
    <t>　4　資本金・売上高等入力欄</t>
    <rPh sb="3" eb="6">
      <t>シホンキン</t>
    </rPh>
    <rPh sb="7" eb="9">
      <t>ウリアゲ</t>
    </rPh>
    <rPh sb="9" eb="10">
      <t>ダカ</t>
    </rPh>
    <rPh sb="10" eb="11">
      <t>ナド</t>
    </rPh>
    <rPh sb="11" eb="12">
      <t>イリ</t>
    </rPh>
    <rPh sb="12" eb="13">
      <t>チカラ</t>
    </rPh>
    <rPh sb="13" eb="14">
      <t>ラン</t>
    </rPh>
    <phoneticPr fontId="2"/>
  </si>
  <si>
    <t xml:space="preserve"> 上記の私に関する個人情報を、仙台市が宮城県警察本部に提供して照会することに同意</t>
    <rPh sb="1" eb="3">
      <t>ジョウキ</t>
    </rPh>
    <rPh sb="4" eb="5">
      <t>ワタシ</t>
    </rPh>
    <phoneticPr fontId="2"/>
  </si>
  <si>
    <t xml:space="preserve"> します。</t>
    <phoneticPr fontId="2"/>
  </si>
  <si>
    <t>申請する区分をドロップダウンリストから選択してください。</t>
    <rPh sb="0" eb="2">
      <t>シンセイ</t>
    </rPh>
    <rPh sb="4" eb="6">
      <t>クブン</t>
    </rPh>
    <rPh sb="19" eb="21">
      <t>センタク</t>
    </rPh>
    <phoneticPr fontId="2"/>
  </si>
  <si>
    <t>継続</t>
    <rPh sb="0" eb="2">
      <t>ケイゾク</t>
    </rPh>
    <phoneticPr fontId="2"/>
  </si>
  <si>
    <t>新規</t>
    <rPh sb="0" eb="2">
      <t>シンキ</t>
    </rPh>
    <phoneticPr fontId="2"/>
  </si>
  <si>
    <t>申請区分リスト</t>
    <rPh sb="0" eb="2">
      <t>シンセイ</t>
    </rPh>
    <rPh sb="2" eb="4">
      <t>クブン</t>
    </rPh>
    <phoneticPr fontId="2"/>
  </si>
  <si>
    <t>行政区リスト</t>
    <rPh sb="0" eb="3">
      <t>ギョウセイク</t>
    </rPh>
    <phoneticPr fontId="2"/>
  </si>
  <si>
    <t>11 青葉区</t>
    <rPh sb="3" eb="6">
      <t>アオバク</t>
    </rPh>
    <phoneticPr fontId="2"/>
  </si>
  <si>
    <t>12 宮城総合支所</t>
    <rPh sb="3" eb="5">
      <t>ミヤギ</t>
    </rPh>
    <rPh sb="5" eb="7">
      <t>ソウゴウ</t>
    </rPh>
    <rPh sb="7" eb="9">
      <t>シショ</t>
    </rPh>
    <phoneticPr fontId="2"/>
  </si>
  <si>
    <t>21 宮城野区</t>
    <rPh sb="3" eb="7">
      <t>ミヤギノク</t>
    </rPh>
    <phoneticPr fontId="2"/>
  </si>
  <si>
    <t>31 若林区</t>
    <rPh sb="3" eb="5">
      <t>ワカバヤシ</t>
    </rPh>
    <rPh sb="5" eb="6">
      <t>ク</t>
    </rPh>
    <phoneticPr fontId="2"/>
  </si>
  <si>
    <t>41 太白区</t>
    <rPh sb="3" eb="5">
      <t>タイハク</t>
    </rPh>
    <rPh sb="5" eb="6">
      <t>ク</t>
    </rPh>
    <phoneticPr fontId="2"/>
  </si>
  <si>
    <t>42 秋保総合支所</t>
    <rPh sb="3" eb="5">
      <t>アキウ</t>
    </rPh>
    <rPh sb="5" eb="7">
      <t>ソウゴウ</t>
    </rPh>
    <rPh sb="7" eb="9">
      <t>シショ</t>
    </rPh>
    <phoneticPr fontId="2"/>
  </si>
  <si>
    <t>51 泉区</t>
    <rPh sb="3" eb="5">
      <t>イズミク</t>
    </rPh>
    <phoneticPr fontId="2"/>
  </si>
  <si>
    <t>AN133メッセージ</t>
    <phoneticPr fontId="2"/>
  </si>
  <si>
    <t>受任者廃止ﾁｪｯｸ</t>
    <rPh sb="0" eb="2">
      <t>ジュニン</t>
    </rPh>
    <rPh sb="2" eb="3">
      <t>シャ</t>
    </rPh>
    <rPh sb="3" eb="5">
      <t>ハイシ</t>
    </rPh>
    <phoneticPr fontId="2"/>
  </si>
  <si>
    <t>廃止ﾁｪｯｸ</t>
    <rPh sb="0" eb="2">
      <t>ハイシ</t>
    </rPh>
    <phoneticPr fontId="2"/>
  </si>
  <si>
    <t>そ　　　の　　　他</t>
    <rPh sb="8" eb="9">
      <t>た</t>
    </rPh>
    <phoneticPr fontId="2" type="Hiragana"/>
  </si>
  <si>
    <t>主　　な　　品　　名</t>
    <rPh sb="0" eb="1">
      <t>おも</t>
    </rPh>
    <rPh sb="6" eb="7">
      <t>しな</t>
    </rPh>
    <rPh sb="9" eb="10">
      <t>めい</t>
    </rPh>
    <phoneticPr fontId="2" type="Hiragana"/>
  </si>
  <si>
    <t>契約内容</t>
    <rPh sb="0" eb="2">
      <t>けいやく</t>
    </rPh>
    <rPh sb="2" eb="4">
      <t>ないよう</t>
    </rPh>
    <phoneticPr fontId="2" type="Hiragana"/>
  </si>
  <si>
    <t>許可等年月日</t>
    <rPh sb="0" eb="2">
      <t>きょか</t>
    </rPh>
    <rPh sb="2" eb="3">
      <t>とう</t>
    </rPh>
    <rPh sb="3" eb="6">
      <t>ねんがっぴ</t>
    </rPh>
    <phoneticPr fontId="2" type="Hiragana"/>
  </si>
  <si>
    <t>許　可　等　の　名　称</t>
    <rPh sb="0" eb="1">
      <t>もと</t>
    </rPh>
    <rPh sb="2" eb="3">
      <t>か</t>
    </rPh>
    <rPh sb="4" eb="5">
      <t>とう</t>
    </rPh>
    <rPh sb="8" eb="9">
      <t>めい</t>
    </rPh>
    <rPh sb="10" eb="11">
      <t>しょう</t>
    </rPh>
    <phoneticPr fontId="2" type="Hiragana"/>
  </si>
  <si>
    <t>000125990</t>
    <phoneticPr fontId="2"/>
  </si>
  <si>
    <t>フリガナ</t>
    <phoneticPr fontId="2"/>
  </si>
  <si>
    <t>フリガナ</t>
    <phoneticPr fontId="2"/>
  </si>
  <si>
    <t>‐</t>
    <phoneticPr fontId="2"/>
  </si>
  <si>
    <t>0001</t>
    <phoneticPr fontId="2"/>
  </si>
  <si>
    <t>980</t>
    <phoneticPr fontId="2"/>
  </si>
  <si>
    <t>％</t>
    <phoneticPr fontId="2"/>
  </si>
  <si>
    <t>ISO
9000
シリーズ</t>
    <phoneticPr fontId="2"/>
  </si>
  <si>
    <t>ISO
14000
シリーズ</t>
    <phoneticPr fontId="2"/>
  </si>
  <si>
    <t>8671</t>
    <phoneticPr fontId="2"/>
  </si>
  <si>
    <t>フリガナ</t>
    <phoneticPr fontId="2"/>
  </si>
  <si>
    <t>トウホク　ジロウ</t>
    <phoneticPr fontId="2"/>
  </si>
  <si>
    <t>005</t>
    <phoneticPr fontId="2"/>
  </si>
  <si>
    <t>004</t>
    <phoneticPr fontId="2"/>
  </si>
  <si>
    <t>002</t>
    <phoneticPr fontId="2"/>
  </si>
  <si>
    <t>005</t>
    <phoneticPr fontId="2"/>
  </si>
  <si>
    <t>002</t>
    <phoneticPr fontId="2"/>
  </si>
  <si>
    <t>001</t>
    <phoneticPr fontId="2"/>
  </si>
  <si>
    <t>001</t>
    <phoneticPr fontId="2"/>
  </si>
  <si>
    <t>004</t>
    <phoneticPr fontId="2"/>
  </si>
  <si>
    <t>フリガナ</t>
    <phoneticPr fontId="2"/>
  </si>
  <si>
    <t>注意！従業員数を超えています。</t>
    <rPh sb="0" eb="2">
      <t>チュウイ</t>
    </rPh>
    <rPh sb="3" eb="6">
      <t>ジュウギョウイン</t>
    </rPh>
    <rPh sb="6" eb="7">
      <t>スウ</t>
    </rPh>
    <rPh sb="8" eb="9">
      <t>コ</t>
    </rPh>
    <phoneticPr fontId="2"/>
  </si>
  <si>
    <t>第4
希望</t>
    <rPh sb="0" eb="1">
      <t>ダイ</t>
    </rPh>
    <rPh sb="3" eb="5">
      <t>キボウ</t>
    </rPh>
    <phoneticPr fontId="2"/>
  </si>
  <si>
    <t>第5
希望</t>
    <rPh sb="0" eb="1">
      <t>ダイ</t>
    </rPh>
    <rPh sb="3" eb="5">
      <t>キボウ</t>
    </rPh>
    <phoneticPr fontId="2"/>
  </si>
  <si>
    <t>（大分類選択・小分類入力の例）</t>
    <rPh sb="1" eb="4">
      <t>ダイブンルイ</t>
    </rPh>
    <rPh sb="4" eb="6">
      <t>センタク</t>
    </rPh>
    <rPh sb="7" eb="10">
      <t>ショウブンルイ</t>
    </rPh>
    <rPh sb="10" eb="12">
      <t>ニュウリョク</t>
    </rPh>
    <rPh sb="13" eb="14">
      <t>レイ</t>
    </rPh>
    <phoneticPr fontId="2"/>
  </si>
  <si>
    <t>仙台市競争入札参加資格審査申請用入力シート
【物　品　契　約　用】</t>
    <rPh sb="0" eb="3">
      <t>センダイシ</t>
    </rPh>
    <rPh sb="3" eb="5">
      <t>キョウソウ</t>
    </rPh>
    <rPh sb="5" eb="7">
      <t>ニュウサツ</t>
    </rPh>
    <rPh sb="7" eb="9">
      <t>サンカ</t>
    </rPh>
    <rPh sb="9" eb="11">
      <t>シカク</t>
    </rPh>
    <rPh sb="11" eb="13">
      <t>シンサ</t>
    </rPh>
    <rPh sb="13" eb="15">
      <t>シンセイ</t>
    </rPh>
    <rPh sb="15" eb="16">
      <t>ヨウ</t>
    </rPh>
    <rPh sb="16" eb="18">
      <t>ニュウリョク</t>
    </rPh>
    <rPh sb="23" eb="24">
      <t>モノ</t>
    </rPh>
    <rPh sb="25" eb="26">
      <t>シナ</t>
    </rPh>
    <rPh sb="27" eb="28">
      <t>チギリ</t>
    </rPh>
    <rPh sb="29" eb="30">
      <t>ヤク</t>
    </rPh>
    <rPh sb="31" eb="32">
      <t>ヨウ</t>
    </rPh>
    <phoneticPr fontId="2"/>
  </si>
  <si>
    <t>ＦＡＸ番号</t>
  </si>
  <si>
    <t>電話番号</t>
  </si>
  <si>
    <t>申請区分</t>
    <rPh sb="0" eb="2">
      <t>シンセイ</t>
    </rPh>
    <rPh sb="2" eb="4">
      <t>クブン</t>
    </rPh>
    <phoneticPr fontId="2"/>
  </si>
  <si>
    <t>行政区</t>
    <rPh sb="0" eb="3">
      <t>ギョウセイク</t>
    </rPh>
    <phoneticPr fontId="2"/>
  </si>
  <si>
    <t>継続の方は受付番号を入力してください。</t>
    <rPh sb="5" eb="7">
      <t>ウケツケ</t>
    </rPh>
    <phoneticPr fontId="2"/>
  </si>
  <si>
    <t>受付番号</t>
    <rPh sb="0" eb="2">
      <t>ウケツケ</t>
    </rPh>
    <rPh sb="2" eb="4">
      <t>バンゴウ</t>
    </rPh>
    <phoneticPr fontId="2"/>
  </si>
  <si>
    <t>010</t>
  </si>
  <si>
    <t>011</t>
  </si>
  <si>
    <t>012</t>
  </si>
  <si>
    <t>013</t>
  </si>
  <si>
    <t>主要取扱品目または業務名</t>
    <rPh sb="0" eb="2">
      <t>シュヨウ</t>
    </rPh>
    <rPh sb="2" eb="4">
      <t>トリアツカ</t>
    </rPh>
    <rPh sb="4" eb="6">
      <t>ヒンモク</t>
    </rPh>
    <rPh sb="9" eb="11">
      <t>ギョウム</t>
    </rPh>
    <rPh sb="11" eb="12">
      <t>メイ</t>
    </rPh>
    <phoneticPr fontId="2"/>
  </si>
  <si>
    <t>元・下リスト</t>
    <rPh sb="0" eb="1">
      <t>モト</t>
    </rPh>
    <rPh sb="2" eb="3">
      <t>シタ</t>
    </rPh>
    <phoneticPr fontId="2"/>
  </si>
  <si>
    <t>元請</t>
    <rPh sb="0" eb="2">
      <t>モトウケ</t>
    </rPh>
    <phoneticPr fontId="2"/>
  </si>
  <si>
    <t>下請</t>
    <rPh sb="0" eb="2">
      <t>シタウケ</t>
    </rPh>
    <phoneticPr fontId="2"/>
  </si>
  <si>
    <t>履行場所リスト</t>
    <rPh sb="0" eb="2">
      <t>リコウ</t>
    </rPh>
    <rPh sb="2" eb="4">
      <t>バショ</t>
    </rPh>
    <phoneticPr fontId="2"/>
  </si>
  <si>
    <t>岩手県</t>
    <rPh sb="0" eb="2">
      <t>イワテ</t>
    </rPh>
    <rPh sb="2" eb="3">
      <t>ケン</t>
    </rPh>
    <phoneticPr fontId="2"/>
  </si>
  <si>
    <t>清　掃</t>
    <rPh sb="0" eb="1">
      <t>キヨシ</t>
    </rPh>
    <rPh sb="2" eb="3">
      <t>ハ</t>
    </rPh>
    <phoneticPr fontId="2"/>
  </si>
  <si>
    <t>警　備</t>
    <rPh sb="0" eb="1">
      <t>ケイ</t>
    </rPh>
    <rPh sb="2" eb="3">
      <t>ソナエ</t>
    </rPh>
    <phoneticPr fontId="2"/>
  </si>
  <si>
    <t>清掃警備大分類</t>
    <rPh sb="0" eb="2">
      <t>セイソウ</t>
    </rPh>
    <rPh sb="2" eb="4">
      <t>ケイビ</t>
    </rPh>
    <rPh sb="4" eb="7">
      <t>ダイブンルイ</t>
    </rPh>
    <phoneticPr fontId="2"/>
  </si>
  <si>
    <t>ビルメンテ</t>
    <phoneticPr fontId="2"/>
  </si>
  <si>
    <t>その他清掃</t>
    <rPh sb="2" eb="3">
      <t>タ</t>
    </rPh>
    <rPh sb="3" eb="5">
      <t>セイソウ</t>
    </rPh>
    <phoneticPr fontId="2"/>
  </si>
  <si>
    <t>廃棄物処理</t>
    <rPh sb="0" eb="3">
      <t>ハイキブツ</t>
    </rPh>
    <rPh sb="3" eb="5">
      <t>ショリ</t>
    </rPh>
    <phoneticPr fontId="2"/>
  </si>
  <si>
    <t>001</t>
    <phoneticPr fontId="2"/>
  </si>
  <si>
    <t>002</t>
  </si>
  <si>
    <t>003</t>
  </si>
  <si>
    <t>004</t>
  </si>
  <si>
    <t>005</t>
  </si>
  <si>
    <t>006</t>
  </si>
  <si>
    <t>007</t>
  </si>
  <si>
    <t>008</t>
  </si>
  <si>
    <t>009</t>
  </si>
  <si>
    <t>005</t>
    <phoneticPr fontId="2"/>
  </si>
  <si>
    <t>14000入力ﾁｪｯｸ処理</t>
    <rPh sb="5" eb="7">
      <t>ニュウリョク</t>
    </rPh>
    <rPh sb="11" eb="13">
      <t>ショリ</t>
    </rPh>
    <phoneticPr fontId="2"/>
  </si>
  <si>
    <t>「１」が選択されたときの処理</t>
    <rPh sb="4" eb="6">
      <t>センタク</t>
    </rPh>
    <rPh sb="12" eb="14">
      <t>ショリ</t>
    </rPh>
    <phoneticPr fontId="2"/>
  </si>
  <si>
    <t>｢1｣が選択されず有効期限が入力されたときの処理</t>
    <rPh sb="4" eb="6">
      <t>センタク</t>
    </rPh>
    <rPh sb="9" eb="11">
      <t>ユウコウ</t>
    </rPh>
    <rPh sb="11" eb="13">
      <t>キゲン</t>
    </rPh>
    <rPh sb="14" eb="16">
      <t>ニュウリョク</t>
    </rPh>
    <rPh sb="22" eb="24">
      <t>ショリ</t>
    </rPh>
    <phoneticPr fontId="2"/>
  </si>
  <si>
    <t>入力された日付のﾁｪｯｸ及び申請手続き中の処理</t>
    <rPh sb="0" eb="2">
      <t>ニュウリョク</t>
    </rPh>
    <rPh sb="5" eb="7">
      <t>ヒヅケ</t>
    </rPh>
    <rPh sb="12" eb="13">
      <t>オヨ</t>
    </rPh>
    <rPh sb="14" eb="16">
      <t>シンセイ</t>
    </rPh>
    <rPh sb="16" eb="18">
      <t>テツヅ</t>
    </rPh>
    <rPh sb="19" eb="20">
      <t>チュウ</t>
    </rPh>
    <rPh sb="21" eb="23">
      <t>ショリ</t>
    </rPh>
    <phoneticPr fontId="2"/>
  </si>
  <si>
    <t>登録されている受任者を廃止します。以下の項目には何も入力しないでください。</t>
    <rPh sb="0" eb="2">
      <t>トウロク</t>
    </rPh>
    <rPh sb="7" eb="9">
      <t>ジュニン</t>
    </rPh>
    <rPh sb="9" eb="10">
      <t>シャ</t>
    </rPh>
    <rPh sb="11" eb="13">
      <t>ハイシ</t>
    </rPh>
    <rPh sb="17" eb="19">
      <t>イカ</t>
    </rPh>
    <rPh sb="20" eb="22">
      <t>コウモク</t>
    </rPh>
    <rPh sb="24" eb="25">
      <t>ナニ</t>
    </rPh>
    <rPh sb="26" eb="28">
      <t>ニュウリョク</t>
    </rPh>
    <phoneticPr fontId="2"/>
  </si>
  <si>
    <t>本社又は受任者と同じ番号です。入力しないでください。</t>
    <rPh sb="0" eb="2">
      <t>ホンシャ</t>
    </rPh>
    <rPh sb="2" eb="3">
      <t>マタ</t>
    </rPh>
    <rPh sb="4" eb="6">
      <t>ジュニン</t>
    </rPh>
    <rPh sb="6" eb="7">
      <t>シャ</t>
    </rPh>
    <rPh sb="8" eb="9">
      <t>オナ</t>
    </rPh>
    <rPh sb="10" eb="12">
      <t>バンゴウ</t>
    </rPh>
    <rPh sb="15" eb="17">
      <t>ニュウリョク</t>
    </rPh>
    <phoneticPr fontId="2"/>
  </si>
  <si>
    <t>an287ﾒｯｾｰｼﾞ</t>
    <phoneticPr fontId="2"/>
  </si>
  <si>
    <t>an285ﾒｯｾｰｼﾞ</t>
    <phoneticPr fontId="2"/>
  </si>
  <si>
    <t>an283ﾒｯｾｰｼﾞ</t>
    <phoneticPr fontId="2"/>
  </si>
  <si>
    <t>６．事業協同組合等の競争入札参加資格審査申請</t>
    <rPh sb="2" eb="4">
      <t>ジギョウ</t>
    </rPh>
    <rPh sb="4" eb="6">
      <t>キョウドウ</t>
    </rPh>
    <rPh sb="6" eb="9">
      <t>クミアイトウ</t>
    </rPh>
    <rPh sb="10" eb="12">
      <t>キョウソウ</t>
    </rPh>
    <rPh sb="12" eb="14">
      <t>ニュウサツ</t>
    </rPh>
    <rPh sb="14" eb="16">
      <t>サンカ</t>
    </rPh>
    <rPh sb="16" eb="18">
      <t>シカク</t>
    </rPh>
    <rPh sb="18" eb="20">
      <t>シンサ</t>
    </rPh>
    <rPh sb="20" eb="22">
      <t>シンセイ</t>
    </rPh>
    <phoneticPr fontId="2"/>
  </si>
  <si>
    <t>７．注意事項</t>
    <rPh sb="2" eb="4">
      <t>チュウイ</t>
    </rPh>
    <rPh sb="4" eb="6">
      <t>ジコウ</t>
    </rPh>
    <phoneticPr fontId="2"/>
  </si>
  <si>
    <t>【物品契約用】</t>
    <rPh sb="1" eb="3">
      <t>ブッピン</t>
    </rPh>
    <rPh sb="3" eb="5">
      <t>ケイヤク</t>
    </rPh>
    <rPh sb="5" eb="6">
      <t>ヨウ</t>
    </rPh>
    <phoneticPr fontId="2"/>
  </si>
  <si>
    <t>本店本社</t>
    <rPh sb="0" eb="2">
      <t>ホンテン</t>
    </rPh>
    <rPh sb="2" eb="3">
      <t>ホン</t>
    </rPh>
    <rPh sb="3" eb="4">
      <t>シャ</t>
    </rPh>
    <phoneticPr fontId="2"/>
  </si>
  <si>
    <t>営業種目(大分類・小分類）コード一覧表</t>
    <rPh sb="0" eb="2">
      <t>エイギョウ</t>
    </rPh>
    <rPh sb="2" eb="4">
      <t>シュモク</t>
    </rPh>
    <rPh sb="5" eb="8">
      <t>ダイブンルイ</t>
    </rPh>
    <rPh sb="9" eb="12">
      <t>ショウブンルイ</t>
    </rPh>
    <rPh sb="16" eb="18">
      <t>イチラン</t>
    </rPh>
    <rPh sb="18" eb="19">
      <t>ヒョウ</t>
    </rPh>
    <phoneticPr fontId="2"/>
  </si>
  <si>
    <t>101 医療・衛生</t>
    <phoneticPr fontId="2"/>
  </si>
  <si>
    <t>008　各種プラント・システム</t>
    <rPh sb="4" eb="6">
      <t>カクシュ</t>
    </rPh>
    <phoneticPr fontId="2"/>
  </si>
  <si>
    <r>
      <t>012　</t>
    </r>
    <r>
      <rPr>
        <b/>
        <sz val="10"/>
        <rFont val="ＭＳ Ｐゴシック"/>
        <family val="3"/>
        <charset val="128"/>
      </rPr>
      <t>塩ビ・ゴム・プラスチック製品</t>
    </r>
    <rPh sb="4" eb="5">
      <t>エン</t>
    </rPh>
    <rPh sb="16" eb="18">
      <t>セイヒン</t>
    </rPh>
    <phoneticPr fontId="2"/>
  </si>
  <si>
    <t>003　レントゲン機械器具</t>
    <rPh sb="9" eb="11">
      <t>キカイ</t>
    </rPh>
    <rPh sb="11" eb="13">
      <t>キグ</t>
    </rPh>
    <phoneticPr fontId="2"/>
  </si>
  <si>
    <t>002　大型；特殊車</t>
    <rPh sb="4" eb="6">
      <t>オオガタ</t>
    </rPh>
    <rPh sb="7" eb="9">
      <t>トクシュ</t>
    </rPh>
    <rPh sb="9" eb="10">
      <t>シャ</t>
    </rPh>
    <phoneticPr fontId="2"/>
  </si>
  <si>
    <t>102 衣料・繊維</t>
    <phoneticPr fontId="2"/>
  </si>
  <si>
    <t>007　タイヤ</t>
    <phoneticPr fontId="2"/>
  </si>
  <si>
    <t>008　バッテリー</t>
    <phoneticPr fontId="2"/>
  </si>
  <si>
    <t>002　Ｄ・Ｐ・E</t>
    <phoneticPr fontId="2"/>
  </si>
  <si>
    <t>116 サービス</t>
    <phoneticPr fontId="2"/>
  </si>
  <si>
    <t>103 印刷・製本</t>
    <phoneticPr fontId="2"/>
  </si>
  <si>
    <t>005　ミシン</t>
    <phoneticPr fontId="2"/>
  </si>
  <si>
    <t>001　コンクリート二次製品</t>
    <rPh sb="10" eb="12">
      <t>ニジ</t>
    </rPh>
    <rPh sb="12" eb="14">
      <t>セイヒン</t>
    </rPh>
    <phoneticPr fontId="2"/>
  </si>
  <si>
    <t>006　クリーニング</t>
    <phoneticPr fontId="2"/>
  </si>
  <si>
    <t>104 機械・器具</t>
    <phoneticPr fontId="2"/>
  </si>
  <si>
    <t>111 燃料</t>
    <rPh sb="4" eb="6">
      <t>ネンリョウ</t>
    </rPh>
    <phoneticPr fontId="2"/>
  </si>
  <si>
    <t>003　ボイラー・空調機器</t>
    <rPh sb="9" eb="11">
      <t>クウチョウ</t>
    </rPh>
    <rPh sb="11" eb="13">
      <t>キキ</t>
    </rPh>
    <phoneticPr fontId="2"/>
  </si>
  <si>
    <t>001　ビルメンテナンス</t>
    <phoneticPr fontId="2"/>
  </si>
  <si>
    <t xml:space="preserve"> 土木建築用機械器具</t>
    <rPh sb="1" eb="2">
      <t>ツチ</t>
    </rPh>
    <rPh sb="2" eb="3">
      <t>キ</t>
    </rPh>
    <rPh sb="3" eb="6">
      <t>ケンチクヨウ</t>
    </rPh>
    <rPh sb="6" eb="8">
      <t>キカイ</t>
    </rPh>
    <rPh sb="8" eb="10">
      <t>キグ</t>
    </rPh>
    <phoneticPr fontId="2"/>
  </si>
  <si>
    <t>001  土木建築用機械器具</t>
    <rPh sb="5" eb="7">
      <t>ドボク</t>
    </rPh>
    <rPh sb="7" eb="10">
      <t>ケンチクヨウ</t>
    </rPh>
    <rPh sb="10" eb="12">
      <t>キカイ</t>
    </rPh>
    <rPh sb="12" eb="14">
      <t>キグ</t>
    </rPh>
    <phoneticPr fontId="2"/>
  </si>
  <si>
    <r>
      <t>001　</t>
    </r>
    <r>
      <rPr>
        <b/>
        <sz val="10"/>
        <rFont val="ＭＳ Ｐゴシック"/>
        <family val="3"/>
        <charset val="128"/>
      </rPr>
      <t>その他物品販売（電力のみ）</t>
    </r>
    <rPh sb="6" eb="7">
      <t>タ</t>
    </rPh>
    <rPh sb="7" eb="9">
      <t>ブッピン</t>
    </rPh>
    <rPh sb="9" eb="11">
      <t>ハンバイ</t>
    </rPh>
    <rPh sb="12" eb="14">
      <t>デンリョク</t>
    </rPh>
    <phoneticPr fontId="2"/>
  </si>
  <si>
    <t>例１：株式会社　仙台デンキ　例２：アオバ・テクノ</t>
    <rPh sb="0" eb="1">
      <t>レイ</t>
    </rPh>
    <rPh sb="3" eb="5">
      <t>カブシキ</t>
    </rPh>
    <rPh sb="5" eb="7">
      <t>カイシャ</t>
    </rPh>
    <rPh sb="8" eb="10">
      <t>センダイ</t>
    </rPh>
    <rPh sb="14" eb="15">
      <t>レイ</t>
    </rPh>
    <phoneticPr fontId="2"/>
  </si>
  <si>
    <t>例１：センダイデンキ　例２：アオバテクノ</t>
    <rPh sb="0" eb="1">
      <t>レイ</t>
    </rPh>
    <rPh sb="11" eb="12">
      <t>レイ</t>
    </rPh>
    <phoneticPr fontId="2"/>
  </si>
  <si>
    <t>例１：代表取締役　例２：（代表）</t>
    <rPh sb="0" eb="1">
      <t>レイ</t>
    </rPh>
    <rPh sb="3" eb="5">
      <t>ダイヒョウ</t>
    </rPh>
    <rPh sb="5" eb="8">
      <t>トリシマリヤク</t>
    </rPh>
    <rPh sb="9" eb="10">
      <t>レイ</t>
    </rPh>
    <rPh sb="13" eb="15">
      <t>ダイヒョウ</t>
    </rPh>
    <phoneticPr fontId="2"/>
  </si>
  <si>
    <t>使　用　印　鑑</t>
    <rPh sb="0" eb="1">
      <t>ツカ</t>
    </rPh>
    <rPh sb="2" eb="3">
      <t>ヨウ</t>
    </rPh>
    <rPh sb="4" eb="5">
      <t>イン</t>
    </rPh>
    <rPh sb="6" eb="7">
      <t>カガミ</t>
    </rPh>
    <phoneticPr fontId="2"/>
  </si>
  <si>
    <t>FAX番号</t>
    <rPh sb="3" eb="5">
      <t>バンゴウ</t>
    </rPh>
    <phoneticPr fontId="2"/>
  </si>
  <si>
    <t>認証登録の有効期限を入力してください。</t>
    <rPh sb="0" eb="2">
      <t>ニンショウ</t>
    </rPh>
    <rPh sb="2" eb="4">
      <t>トウロク</t>
    </rPh>
    <rPh sb="5" eb="7">
      <t>ユウコウ</t>
    </rPh>
    <rPh sb="7" eb="9">
      <t>キゲン</t>
    </rPh>
    <rPh sb="10" eb="12">
      <t>ニュウリョク</t>
    </rPh>
    <phoneticPr fontId="2"/>
  </si>
  <si>
    <t>上記項目で「１」が入力されていません。</t>
    <rPh sb="0" eb="2">
      <t>ジョウキ</t>
    </rPh>
    <rPh sb="2" eb="4">
      <t>コウモク</t>
    </rPh>
    <rPh sb="9" eb="11">
      <t>ニュウリョク</t>
    </rPh>
    <phoneticPr fontId="2"/>
  </si>
  <si>
    <t>更新手続き中の場合は、チェックを入れて更新前の有効期限を選択してください。</t>
    <rPh sb="19" eb="21">
      <t>コウシン</t>
    </rPh>
    <rPh sb="21" eb="22">
      <t>マエ</t>
    </rPh>
    <rPh sb="23" eb="25">
      <t>ユウコウ</t>
    </rPh>
    <rPh sb="25" eb="27">
      <t>キゲン</t>
    </rPh>
    <phoneticPr fontId="2"/>
  </si>
  <si>
    <t>上記の基準日以降の有効期限の認証･登録証が必要です。更新手続き中の場合は上記をチェックしてください。</t>
    <rPh sb="0" eb="2">
      <t>ジョウキ</t>
    </rPh>
    <rPh sb="3" eb="6">
      <t>キジュンビ</t>
    </rPh>
    <rPh sb="6" eb="8">
      <t>イコウ</t>
    </rPh>
    <rPh sb="9" eb="11">
      <t>ユウコウ</t>
    </rPh>
    <rPh sb="11" eb="13">
      <t>キゲン</t>
    </rPh>
    <rPh sb="14" eb="16">
      <t>ニンショウ</t>
    </rPh>
    <rPh sb="17" eb="19">
      <t>トウロク</t>
    </rPh>
    <rPh sb="19" eb="20">
      <t>ショウ</t>
    </rPh>
    <rPh sb="21" eb="23">
      <t>ヒツヨウ</t>
    </rPh>
    <rPh sb="26" eb="28">
      <t>コウシン</t>
    </rPh>
    <rPh sb="28" eb="30">
      <t>テツヅ</t>
    </rPh>
    <rPh sb="31" eb="32">
      <t>チュウ</t>
    </rPh>
    <rPh sb="33" eb="35">
      <t>バアイ</t>
    </rPh>
    <rPh sb="36" eb="38">
      <t>ジョウキ</t>
    </rPh>
    <phoneticPr fontId="2"/>
  </si>
  <si>
    <t>更新手続き中</t>
    <rPh sb="0" eb="2">
      <t>コウシン</t>
    </rPh>
    <rPh sb="2" eb="4">
      <t>テツヅ</t>
    </rPh>
    <rPh sb="5" eb="6">
      <t>チュウ</t>
    </rPh>
    <phoneticPr fontId="2"/>
  </si>
  <si>
    <t>確定日時</t>
    <rPh sb="0" eb="2">
      <t>カクテイ</t>
    </rPh>
    <rPh sb="2" eb="4">
      <t>ニチジ</t>
    </rPh>
    <phoneticPr fontId="2"/>
  </si>
  <si>
    <t>：</t>
    <phoneticPr fontId="2"/>
  </si>
  <si>
    <t>電話ＦＡＸ</t>
    <rPh sb="0" eb="2">
      <t>デンワ</t>
    </rPh>
    <phoneticPr fontId="2"/>
  </si>
  <si>
    <t>有効期限が</t>
    <rPh sb="0" eb="2">
      <t>ユウコウ</t>
    </rPh>
    <rPh sb="2" eb="4">
      <t>キゲン</t>
    </rPh>
    <phoneticPr fontId="2"/>
  </si>
  <si>
    <t>以降のものが有効です。</t>
    <rPh sb="0" eb="2">
      <t>イコウ</t>
    </rPh>
    <rPh sb="6" eb="8">
      <t>ユウコウ</t>
    </rPh>
    <phoneticPr fontId="2"/>
  </si>
  <si>
    <t>Ⅲ　申請種目入力欄</t>
    <rPh sb="2" eb="4">
      <t>シンセイ</t>
    </rPh>
    <rPh sb="4" eb="6">
      <t>シュモク</t>
    </rPh>
    <rPh sb="6" eb="8">
      <t>ニュウリョク</t>
    </rPh>
    <rPh sb="8" eb="9">
      <t>ラン</t>
    </rPh>
    <phoneticPr fontId="2"/>
  </si>
  <si>
    <t xml:space="preserve"> 医薬品・衛生材料</t>
    <rPh sb="1" eb="4">
      <t>イヤクヒン</t>
    </rPh>
    <rPh sb="5" eb="7">
      <t>エイセイ</t>
    </rPh>
    <rPh sb="7" eb="9">
      <t>ザイリョウ</t>
    </rPh>
    <phoneticPr fontId="2"/>
  </si>
  <si>
    <t xml:space="preserve"> 医療機械器具</t>
    <rPh sb="1" eb="3">
      <t>イリョウ</t>
    </rPh>
    <rPh sb="3" eb="5">
      <t>キカイ</t>
    </rPh>
    <rPh sb="5" eb="7">
      <t>キグ</t>
    </rPh>
    <phoneticPr fontId="2"/>
  </si>
  <si>
    <t xml:space="preserve"> 歯科用医療器材・薬品</t>
    <rPh sb="1" eb="3">
      <t>シカ</t>
    </rPh>
    <rPh sb="3" eb="4">
      <t>ヨウ</t>
    </rPh>
    <rPh sb="4" eb="6">
      <t>イリョウ</t>
    </rPh>
    <rPh sb="6" eb="8">
      <t>キザイ</t>
    </rPh>
    <rPh sb="9" eb="11">
      <t>ヤクヒン</t>
    </rPh>
    <phoneticPr fontId="2"/>
  </si>
  <si>
    <t xml:space="preserve"> 歯科技工</t>
    <rPh sb="1" eb="3">
      <t>シカ</t>
    </rPh>
    <rPh sb="3" eb="5">
      <t>ギコウ</t>
    </rPh>
    <phoneticPr fontId="2"/>
  </si>
  <si>
    <t xml:space="preserve"> 防疫剤・農業薬品</t>
    <rPh sb="1" eb="3">
      <t>ボウエキ</t>
    </rPh>
    <rPh sb="3" eb="4">
      <t>ザイ</t>
    </rPh>
    <rPh sb="5" eb="7">
      <t>ノウギョウ</t>
    </rPh>
    <rPh sb="7" eb="9">
      <t>ヤクヒン</t>
    </rPh>
    <phoneticPr fontId="2"/>
  </si>
  <si>
    <t xml:space="preserve"> 動物用医療器材・薬品</t>
    <rPh sb="1" eb="4">
      <t>ドウブツヨウ</t>
    </rPh>
    <rPh sb="4" eb="6">
      <t>イリョウ</t>
    </rPh>
    <rPh sb="6" eb="8">
      <t>キザイ</t>
    </rPh>
    <rPh sb="9" eb="11">
      <t>ヤクヒン</t>
    </rPh>
    <phoneticPr fontId="2"/>
  </si>
  <si>
    <t xml:space="preserve"> 工業薬品</t>
    <rPh sb="1" eb="3">
      <t>コウギョウ</t>
    </rPh>
    <rPh sb="3" eb="5">
      <t>ヤクヒン</t>
    </rPh>
    <phoneticPr fontId="2"/>
  </si>
  <si>
    <t xml:space="preserve"> 試薬</t>
    <rPh sb="1" eb="3">
      <t>シヤク</t>
    </rPh>
    <phoneticPr fontId="2"/>
  </si>
  <si>
    <t xml:space="preserve"> 寝具</t>
    <rPh sb="1" eb="3">
      <t>シング</t>
    </rPh>
    <phoneticPr fontId="2"/>
  </si>
  <si>
    <t xml:space="preserve"> 帆布</t>
    <rPh sb="1" eb="3">
      <t>ホヌノ</t>
    </rPh>
    <phoneticPr fontId="2"/>
  </si>
  <si>
    <t xml:space="preserve"> 染色</t>
    <rPh sb="1" eb="2">
      <t>ソメ</t>
    </rPh>
    <rPh sb="2" eb="3">
      <t>イロ</t>
    </rPh>
    <phoneticPr fontId="2"/>
  </si>
  <si>
    <t xml:space="preserve"> 被服・縫製</t>
    <rPh sb="1" eb="2">
      <t>ヒ</t>
    </rPh>
    <rPh sb="2" eb="3">
      <t>フク</t>
    </rPh>
    <rPh sb="4" eb="6">
      <t>ホウセイ</t>
    </rPh>
    <phoneticPr fontId="2"/>
  </si>
  <si>
    <t xml:space="preserve"> 皮革・ゴム製品</t>
    <rPh sb="1" eb="2">
      <t>ヒ</t>
    </rPh>
    <rPh sb="2" eb="3">
      <t>カワ</t>
    </rPh>
    <rPh sb="6" eb="8">
      <t>セイヒン</t>
    </rPh>
    <phoneticPr fontId="2"/>
  </si>
  <si>
    <t xml:space="preserve"> 室内装飾</t>
    <rPh sb="1" eb="3">
      <t>シツナイ</t>
    </rPh>
    <rPh sb="3" eb="5">
      <t>ソウショク</t>
    </rPh>
    <phoneticPr fontId="2"/>
  </si>
  <si>
    <t xml:space="preserve"> 一般印刷</t>
    <rPh sb="1" eb="3">
      <t>イッパン</t>
    </rPh>
    <rPh sb="3" eb="5">
      <t>インサツ</t>
    </rPh>
    <phoneticPr fontId="2"/>
  </si>
  <si>
    <t xml:space="preserve"> フォーム印刷</t>
    <rPh sb="5" eb="7">
      <t>インサツ</t>
    </rPh>
    <phoneticPr fontId="2"/>
  </si>
  <si>
    <t xml:space="preserve"> 【受任者同意事項】　私（受任者個人）が暴力団等との関係を有しないことを確認するため、</t>
    <phoneticPr fontId="2"/>
  </si>
  <si>
    <t>※大分類103｢印刷･製本」を取引希望営業種目として申請する方は、所有する印刷、</t>
    <phoneticPr fontId="2" type="Hiragana"/>
  </si>
  <si>
    <t>そ　　　の　　　他</t>
    <phoneticPr fontId="2" type="Hiragana"/>
  </si>
  <si>
    <t>契約内容</t>
    <phoneticPr fontId="2" type="Hiragana"/>
  </si>
  <si>
    <t>２．競争入札参加者の資格</t>
    <phoneticPr fontId="2"/>
  </si>
  <si>
    <t>(2)　受付期間</t>
    <phoneticPr fontId="2"/>
  </si>
  <si>
    <t>宮城県26総第15号</t>
    <rPh sb="0" eb="3">
      <t>ミヤギケン</t>
    </rPh>
    <rPh sb="5" eb="6">
      <t>フサ</t>
    </rPh>
    <rPh sb="6" eb="7">
      <t>ダイ</t>
    </rPh>
    <rPh sb="9" eb="10">
      <t>ゴウ</t>
    </rPh>
    <phoneticPr fontId="2"/>
  </si>
  <si>
    <t>申請者は、次に掲げる事項のすべてに該当する者でなければなりません。</t>
    <phoneticPr fontId="2"/>
  </si>
  <si>
    <t>　　　・　契約を締結する能力を有しない者</t>
    <phoneticPr fontId="2"/>
  </si>
  <si>
    <t>　　　・　破産手続き開始の決定を受けて復権を得ない者</t>
    <phoneticPr fontId="2"/>
  </si>
  <si>
    <t>・障害者雇用数等</t>
    <phoneticPr fontId="2"/>
  </si>
  <si>
    <t>　（＊宮城県及び県内市町村においても、仙台市と同様の取り組みをしております。）</t>
    <phoneticPr fontId="2"/>
  </si>
  <si>
    <t>給食業務（食堂、病院等）、医療事務、人材派遣、翻訳、保健指導、運転代行、各種研修（ＩＴ、人材育成）</t>
    <rPh sb="0" eb="2">
      <t>キュウショク</t>
    </rPh>
    <rPh sb="2" eb="4">
      <t>ギョウム</t>
    </rPh>
    <rPh sb="5" eb="7">
      <t>ショクドウ</t>
    </rPh>
    <rPh sb="8" eb="11">
      <t>ビョウインナド</t>
    </rPh>
    <rPh sb="13" eb="15">
      <t>イリョウ</t>
    </rPh>
    <rPh sb="15" eb="17">
      <t>ジム</t>
    </rPh>
    <rPh sb="18" eb="20">
      <t>ジンザイ</t>
    </rPh>
    <rPh sb="20" eb="22">
      <t>ハケン</t>
    </rPh>
    <rPh sb="23" eb="25">
      <t>ホンヤク</t>
    </rPh>
    <rPh sb="26" eb="28">
      <t>ホケン</t>
    </rPh>
    <rPh sb="28" eb="30">
      <t>シドウ</t>
    </rPh>
    <rPh sb="31" eb="33">
      <t>ウンテン</t>
    </rPh>
    <rPh sb="33" eb="35">
      <t>ダイコウ</t>
    </rPh>
    <rPh sb="36" eb="38">
      <t>カクシュ</t>
    </rPh>
    <rPh sb="38" eb="40">
      <t>ケンシュウ</t>
    </rPh>
    <rPh sb="44" eb="46">
      <t>ジンザイ</t>
    </rPh>
    <rPh sb="46" eb="48">
      <t>イクセイ</t>
    </rPh>
    <phoneticPr fontId="2"/>
  </si>
  <si>
    <t>火災保険、損害保険、訪問介護、貸切バス、イベント企画運営、古文書等修復、コールセンター業務</t>
    <rPh sb="0" eb="2">
      <t>カサイ</t>
    </rPh>
    <rPh sb="2" eb="4">
      <t>ホケン</t>
    </rPh>
    <rPh sb="5" eb="7">
      <t>ソンガイ</t>
    </rPh>
    <rPh sb="7" eb="9">
      <t>ホケン</t>
    </rPh>
    <rPh sb="10" eb="12">
      <t>ホウモン</t>
    </rPh>
    <rPh sb="12" eb="14">
      <t>カイゴ</t>
    </rPh>
    <rPh sb="15" eb="17">
      <t>カシキリ</t>
    </rPh>
    <rPh sb="24" eb="26">
      <t>キカク</t>
    </rPh>
    <rPh sb="26" eb="28">
      <t>ウンエイ</t>
    </rPh>
    <rPh sb="29" eb="33">
      <t>コモンジョナド</t>
    </rPh>
    <rPh sb="33" eb="35">
      <t>シュウフク</t>
    </rPh>
    <rPh sb="43" eb="45">
      <t>ギョウム</t>
    </rPh>
    <phoneticPr fontId="2"/>
  </si>
  <si>
    <t>㈱××電気設備</t>
    <rPh sb="3" eb="5">
      <t>デンキ</t>
    </rPh>
    <rPh sb="5" eb="7">
      <t>セツビ</t>
    </rPh>
    <phoneticPr fontId="2"/>
  </si>
  <si>
    <t>第22099999号</t>
    <rPh sb="0" eb="1">
      <t>ダイ</t>
    </rPh>
    <rPh sb="9" eb="10">
      <t>ゴウ</t>
    </rPh>
    <phoneticPr fontId="2"/>
  </si>
  <si>
    <t>般22－9999999</t>
    <rPh sb="0" eb="1">
      <t>パン</t>
    </rPh>
    <phoneticPr fontId="2"/>
  </si>
  <si>
    <t>一般貨物自動車運送事業</t>
    <phoneticPr fontId="2"/>
  </si>
  <si>
    <t>仙陸自貨第９９９９９号</t>
    <phoneticPr fontId="2"/>
  </si>
  <si>
    <t>古物営業許可</t>
    <phoneticPr fontId="2"/>
  </si>
  <si>
    <t>221060000000号</t>
    <phoneticPr fontId="2"/>
  </si>
  <si>
    <t>0404199999</t>
    <phoneticPr fontId="2"/>
  </si>
  <si>
    <t>0400099801</t>
    <phoneticPr fontId="2"/>
  </si>
  <si>
    <t>仕入れ先</t>
    <rPh sb="0" eb="2">
      <t>シイ</t>
    </rPh>
    <rPh sb="3" eb="4">
      <t>サキ</t>
    </rPh>
    <phoneticPr fontId="2"/>
  </si>
  <si>
    <t>セン</t>
    <phoneticPr fontId="2"/>
  </si>
  <si>
    <t>仙台商事　株式会社</t>
    <rPh sb="0" eb="2">
      <t>センダイ</t>
    </rPh>
    <rPh sb="2" eb="4">
      <t>ショウジ</t>
    </rPh>
    <rPh sb="5" eb="7">
      <t>カブシキ</t>
    </rPh>
    <rPh sb="7" eb="9">
      <t>カイシャ</t>
    </rPh>
    <phoneticPr fontId="2"/>
  </si>
  <si>
    <t>代理店・特約店・仕入れ先関係等</t>
    <rPh sb="0" eb="3">
      <t>だいりてん</t>
    </rPh>
    <rPh sb="4" eb="6">
      <t>とくやく</t>
    </rPh>
    <rPh sb="6" eb="7">
      <t>てん</t>
    </rPh>
    <rPh sb="8" eb="10">
      <t>しい</t>
    </rPh>
    <rPh sb="11" eb="12">
      <t>さき</t>
    </rPh>
    <rPh sb="12" eb="15">
      <t>かんけいとう</t>
    </rPh>
    <phoneticPr fontId="2" type="Hiragana"/>
  </si>
  <si>
    <t>テレビ・ビデオほか家電製品</t>
    <rPh sb="9" eb="11">
      <t>カデン</t>
    </rPh>
    <rPh sb="11" eb="13">
      <t>セイヒン</t>
    </rPh>
    <phoneticPr fontId="2"/>
  </si>
  <si>
    <t>パソコン、サーバー、パソコン周辺機器</t>
    <rPh sb="14" eb="16">
      <t>シュウヘン</t>
    </rPh>
    <rPh sb="16" eb="18">
      <t>キキ</t>
    </rPh>
    <phoneticPr fontId="2"/>
  </si>
  <si>
    <t>㈱○×石油</t>
    <rPh sb="3" eb="5">
      <t>セキユ</t>
    </rPh>
    <phoneticPr fontId="2"/>
  </si>
  <si>
    <t>ガソリン・軽油・灯油・オイル・プロパンガス</t>
    <rPh sb="5" eb="7">
      <t>ケイユ</t>
    </rPh>
    <rPh sb="8" eb="10">
      <t>トウユ</t>
    </rPh>
    <phoneticPr fontId="2"/>
  </si>
  <si>
    <t>プロジェクター、モニター、カメラ、レンズ</t>
    <phoneticPr fontId="2"/>
  </si>
  <si>
    <t>㈱△厨房</t>
    <rPh sb="2" eb="4">
      <t>チュウボウ</t>
    </rPh>
    <phoneticPr fontId="2"/>
  </si>
  <si>
    <t>調理用機器、食器洗浄・消毒機器、冷凍冷蔵庫</t>
    <rPh sb="0" eb="3">
      <t>チョウリヨウ</t>
    </rPh>
    <rPh sb="3" eb="5">
      <t>キキ</t>
    </rPh>
    <rPh sb="6" eb="8">
      <t>ショッキ</t>
    </rPh>
    <rPh sb="8" eb="10">
      <t>センジョウ</t>
    </rPh>
    <rPh sb="11" eb="13">
      <t>ショウドク</t>
    </rPh>
    <rPh sb="13" eb="15">
      <t>キキ</t>
    </rPh>
    <rPh sb="16" eb="18">
      <t>レイトウ</t>
    </rPh>
    <rPh sb="18" eb="21">
      <t>レイゾウコ</t>
    </rPh>
    <phoneticPr fontId="2"/>
  </si>
  <si>
    <t>㈱□△○製作所</t>
    <rPh sb="4" eb="6">
      <t>セイサク</t>
    </rPh>
    <rPh sb="6" eb="7">
      <t>ショ</t>
    </rPh>
    <phoneticPr fontId="2"/>
  </si>
  <si>
    <t>旋盤、溶接機、発電機</t>
    <rPh sb="0" eb="2">
      <t>センバン</t>
    </rPh>
    <rPh sb="3" eb="5">
      <t>ヨウセツ</t>
    </rPh>
    <rPh sb="5" eb="6">
      <t>キ</t>
    </rPh>
    <rPh sb="7" eb="10">
      <t>ハツデンキ</t>
    </rPh>
    <phoneticPr fontId="2"/>
  </si>
  <si>
    <t>○△㈱</t>
    <phoneticPr fontId="2"/>
  </si>
  <si>
    <t>苛性ソーダほか薬品</t>
    <rPh sb="0" eb="2">
      <t>カセイ</t>
    </rPh>
    <rPh sb="7" eb="9">
      <t>ヤクヒン</t>
    </rPh>
    <phoneticPr fontId="2"/>
  </si>
  <si>
    <t>代理店</t>
    <rPh sb="0" eb="3">
      <t>ダイリテン</t>
    </rPh>
    <phoneticPr fontId="2"/>
  </si>
  <si>
    <t>パソコン、メモリーカード、デジタルカメラ、家電製品</t>
    <rPh sb="21" eb="23">
      <t>カデン</t>
    </rPh>
    <rPh sb="23" eb="25">
      <t>セイヒン</t>
    </rPh>
    <phoneticPr fontId="2"/>
  </si>
  <si>
    <t>　　太白給油所　仙台市太白区秋保町△△字○○123</t>
    <rPh sb="2" eb="4">
      <t>タイハク</t>
    </rPh>
    <rPh sb="4" eb="6">
      <t>キュウユ</t>
    </rPh>
    <rPh sb="6" eb="7">
      <t>ジョ</t>
    </rPh>
    <rPh sb="8" eb="11">
      <t>センダイシ</t>
    </rPh>
    <rPh sb="11" eb="14">
      <t>タイハクク</t>
    </rPh>
    <rPh sb="14" eb="16">
      <t>アキウ</t>
    </rPh>
    <rPh sb="16" eb="17">
      <t>チョウ</t>
    </rPh>
    <rPh sb="19" eb="20">
      <t>アザ</t>
    </rPh>
    <phoneticPr fontId="2"/>
  </si>
  <si>
    <t>揮発油販売業者登録</t>
    <rPh sb="0" eb="3">
      <t>キハツユ</t>
    </rPh>
    <rPh sb="3" eb="6">
      <t>ハンバイギョウ</t>
    </rPh>
    <rPh sb="6" eb="7">
      <t>シャ</t>
    </rPh>
    <rPh sb="7" eb="9">
      <t>トウロク</t>
    </rPh>
    <phoneticPr fontId="2"/>
  </si>
  <si>
    <t>仙54321号</t>
    <phoneticPr fontId="2"/>
  </si>
  <si>
    <t>毒物劇物一般販売業</t>
    <rPh sb="0" eb="2">
      <t>ドクブツ</t>
    </rPh>
    <rPh sb="2" eb="4">
      <t>ゲキブツ</t>
    </rPh>
    <rPh sb="4" eb="6">
      <t>イッパン</t>
    </rPh>
    <rPh sb="6" eb="8">
      <t>ハンバイ</t>
    </rPh>
    <rPh sb="8" eb="9">
      <t>ギョウ</t>
    </rPh>
    <phoneticPr fontId="2"/>
  </si>
  <si>
    <t>Ｑ34567号</t>
    <rPh sb="6" eb="7">
      <t>ゴウ</t>
    </rPh>
    <phoneticPr fontId="2"/>
  </si>
  <si>
    <t>㈱□□商事</t>
    <phoneticPr fontId="2"/>
  </si>
  <si>
    <t>許 可 ・ 認 可 ・ 登 録　等　　（各許認可登録証等の写しを添付すること）</t>
    <rPh sb="0" eb="1">
      <t>もと</t>
    </rPh>
    <rPh sb="2" eb="3">
      <t>か</t>
    </rPh>
    <rPh sb="6" eb="7">
      <t>しのぶ</t>
    </rPh>
    <rPh sb="8" eb="9">
      <t>か</t>
    </rPh>
    <rPh sb="12" eb="13">
      <t>のぼる</t>
    </rPh>
    <rPh sb="14" eb="15">
      <t>ろく</t>
    </rPh>
    <rPh sb="16" eb="17">
      <t>とう</t>
    </rPh>
    <rPh sb="20" eb="21">
      <t>かく</t>
    </rPh>
    <rPh sb="21" eb="24">
      <t>きょにんか</t>
    </rPh>
    <rPh sb="24" eb="26">
      <t>とうろく</t>
    </rPh>
    <rPh sb="26" eb="27">
      <t>しょう</t>
    </rPh>
    <rPh sb="27" eb="28">
      <t>など</t>
    </rPh>
    <rPh sb="29" eb="30">
      <t>うつ</t>
    </rPh>
    <rPh sb="32" eb="34">
      <t>てんぷ</t>
    </rPh>
    <phoneticPr fontId="2" type="Hiragana"/>
  </si>
  <si>
    <t>許 可 ・ 認 可 ・ 登 録　等　（各許認可登録証等の写しを添付すること）</t>
    <rPh sb="0" eb="1">
      <t>もと</t>
    </rPh>
    <rPh sb="2" eb="3">
      <t>か</t>
    </rPh>
    <rPh sb="6" eb="7">
      <t>しのぶ</t>
    </rPh>
    <rPh sb="8" eb="9">
      <t>か</t>
    </rPh>
    <rPh sb="12" eb="13">
      <t>のぼる</t>
    </rPh>
    <rPh sb="14" eb="15">
      <t>ろく</t>
    </rPh>
    <rPh sb="16" eb="17">
      <t>とう</t>
    </rPh>
    <rPh sb="19" eb="20">
      <t>かく</t>
    </rPh>
    <rPh sb="20" eb="23">
      <t>きょにんか</t>
    </rPh>
    <rPh sb="23" eb="25">
      <t>とうろく</t>
    </rPh>
    <rPh sb="25" eb="26">
      <t>しょう</t>
    </rPh>
    <rPh sb="26" eb="27">
      <t>など</t>
    </rPh>
    <rPh sb="28" eb="29">
      <t>うつ</t>
    </rPh>
    <rPh sb="31" eb="33">
      <t>てんぷ</t>
    </rPh>
    <phoneticPr fontId="2" type="Hiragana"/>
  </si>
  <si>
    <t>許 可 等 の 名 称</t>
    <rPh sb="0" eb="1">
      <t>もと</t>
    </rPh>
    <rPh sb="2" eb="3">
      <t>か</t>
    </rPh>
    <rPh sb="4" eb="5">
      <t>とう</t>
    </rPh>
    <rPh sb="8" eb="9">
      <t>めい</t>
    </rPh>
    <rPh sb="10" eb="11">
      <t>しょう</t>
    </rPh>
    <phoneticPr fontId="2" type="Hiragana"/>
  </si>
  <si>
    <t>許 可 等 番 号</t>
    <rPh sb="0" eb="1">
      <t>もと</t>
    </rPh>
    <rPh sb="2" eb="3">
      <t>か</t>
    </rPh>
    <rPh sb="4" eb="5">
      <t>とう</t>
    </rPh>
    <rPh sb="6" eb="7">
      <t>ばん</t>
    </rPh>
    <rPh sb="8" eb="9">
      <t>ごう</t>
    </rPh>
    <phoneticPr fontId="2" type="Hiragana"/>
  </si>
  <si>
    <r>
      <t>２　</t>
    </r>
    <r>
      <rPr>
        <b/>
        <u/>
        <sz val="11"/>
        <rFont val="ＭＳ Ｐ明朝"/>
        <family val="1"/>
        <charset val="128"/>
      </rPr>
      <t>入札、契約等の権限を代理人に委任する場合は、委任状の受任者の使用印を所定欄に</t>
    </r>
    <rPh sb="2" eb="4">
      <t>ニュウサツ</t>
    </rPh>
    <rPh sb="5" eb="7">
      <t>ケイヤク</t>
    </rPh>
    <rPh sb="7" eb="8">
      <t>トウ</t>
    </rPh>
    <rPh sb="9" eb="11">
      <t>ケンゲン</t>
    </rPh>
    <rPh sb="12" eb="15">
      <t>ダイリニン</t>
    </rPh>
    <rPh sb="16" eb="18">
      <t>イニン</t>
    </rPh>
    <rPh sb="20" eb="22">
      <t>バアイ</t>
    </rPh>
    <rPh sb="24" eb="27">
      <t>イニンジョウ</t>
    </rPh>
    <rPh sb="28" eb="30">
      <t>ジュニン</t>
    </rPh>
    <rPh sb="30" eb="31">
      <t>シャ</t>
    </rPh>
    <rPh sb="32" eb="34">
      <t>シヨウ</t>
    </rPh>
    <rPh sb="34" eb="35">
      <t>イン</t>
    </rPh>
    <rPh sb="36" eb="38">
      <t>ショテイ</t>
    </rPh>
    <rPh sb="38" eb="39">
      <t>ラン</t>
    </rPh>
    <phoneticPr fontId="2"/>
  </si>
  <si>
    <t>偽造防止印刷、情報保護シール</t>
    <rPh sb="0" eb="2">
      <t>ギゾウ</t>
    </rPh>
    <rPh sb="2" eb="4">
      <t>ボウシ</t>
    </rPh>
    <rPh sb="4" eb="6">
      <t>インサツ</t>
    </rPh>
    <rPh sb="7" eb="9">
      <t>ジョウホウ</t>
    </rPh>
    <rPh sb="9" eb="11">
      <t>ホゴ</t>
    </rPh>
    <phoneticPr fontId="2"/>
  </si>
  <si>
    <t>各業務システムの開発・運用保守、データ入力</t>
    <rPh sb="0" eb="1">
      <t>カク</t>
    </rPh>
    <rPh sb="1" eb="3">
      <t>ギョウム</t>
    </rPh>
    <rPh sb="8" eb="10">
      <t>カイハツ</t>
    </rPh>
    <rPh sb="11" eb="13">
      <t>ウンヨウ</t>
    </rPh>
    <rPh sb="13" eb="15">
      <t>ホシュ</t>
    </rPh>
    <rPh sb="19" eb="21">
      <t>ニュウリョク</t>
    </rPh>
    <phoneticPr fontId="2"/>
  </si>
  <si>
    <t>　　　局財政部契約課が税務担当課に対して照会することに同意します。</t>
    <rPh sb="3" eb="4">
      <t>キョク</t>
    </rPh>
    <rPh sb="4" eb="6">
      <t>ザイセイ</t>
    </rPh>
    <rPh sb="6" eb="7">
      <t>ブ</t>
    </rPh>
    <rPh sb="7" eb="10">
      <t>ケイヤクカ</t>
    </rPh>
    <rPh sb="11" eb="13">
      <t>ゼイム</t>
    </rPh>
    <rPh sb="13" eb="16">
      <t>タントウカ</t>
    </rPh>
    <rPh sb="17" eb="18">
      <t>タイ</t>
    </rPh>
    <rPh sb="20" eb="22">
      <t>ショウカイ</t>
    </rPh>
    <rPh sb="27" eb="29">
      <t>ドウイ</t>
    </rPh>
    <phoneticPr fontId="2"/>
  </si>
  <si>
    <r>
      <t>３　</t>
    </r>
    <r>
      <rPr>
        <b/>
        <u/>
        <sz val="11"/>
        <rFont val="ＭＳ Ｐ明朝"/>
        <family val="1"/>
        <charset val="128"/>
      </rPr>
      <t>社印（社判・角判)等の、</t>
    </r>
    <r>
      <rPr>
        <b/>
        <u val="double"/>
        <sz val="11"/>
        <rFont val="ＭＳ Ｐ明朝"/>
        <family val="1"/>
        <charset val="128"/>
      </rPr>
      <t>個人（代表者）を特定することができない印は使用できません。</t>
    </r>
    <rPh sb="2" eb="4">
      <t>シャイン</t>
    </rPh>
    <rPh sb="5" eb="6">
      <t>シャ</t>
    </rPh>
    <rPh sb="6" eb="7">
      <t>バン</t>
    </rPh>
    <rPh sb="8" eb="9">
      <t>カク</t>
    </rPh>
    <rPh sb="9" eb="10">
      <t>バン</t>
    </rPh>
    <rPh sb="11" eb="12">
      <t>トウ</t>
    </rPh>
    <rPh sb="14" eb="16">
      <t>コジン</t>
    </rPh>
    <rPh sb="17" eb="20">
      <t>ダイヒョウシャ</t>
    </rPh>
    <rPh sb="22" eb="24">
      <t>トクテイ</t>
    </rPh>
    <rPh sb="33" eb="34">
      <t>イン</t>
    </rPh>
    <rPh sb="35" eb="37">
      <t>シヨウ</t>
    </rPh>
    <phoneticPr fontId="2"/>
  </si>
  <si>
    <r>
      <t xml:space="preserve">継続申請の方のみ入力してください。受付番号及び業者番号は、「申請手続きのご案内」ハガキの宛名の下に記載されています。不明な場合は未入力で構いません。また、業者番号はハガキのほかに、仙台市役所ホームページ「競争入札参加資格者名簿」でも確認できます。
</t>
    </r>
    <r>
      <rPr>
        <b/>
        <u/>
        <sz val="11"/>
        <rFont val="ＭＳ Ｐ明朝"/>
        <family val="1"/>
        <charset val="128"/>
      </rPr>
      <t>http://www.city.sendai.jp/keyaku-kanri/jigyosha/keyaku/denshi/mebo.html</t>
    </r>
    <rPh sb="0" eb="2">
      <t>ケイゾク</t>
    </rPh>
    <rPh sb="2" eb="4">
      <t>シンセイ</t>
    </rPh>
    <rPh sb="5" eb="6">
      <t>カタ</t>
    </rPh>
    <rPh sb="17" eb="19">
      <t>ウケツケ</t>
    </rPh>
    <rPh sb="19" eb="21">
      <t>バンゴウ</t>
    </rPh>
    <rPh sb="21" eb="22">
      <t>オヨ</t>
    </rPh>
    <rPh sb="23" eb="25">
      <t>ギョウシャ</t>
    </rPh>
    <rPh sb="25" eb="27">
      <t>バンゴウ</t>
    </rPh>
    <rPh sb="30" eb="32">
      <t>シンセイ</t>
    </rPh>
    <rPh sb="32" eb="34">
      <t>テツヅ</t>
    </rPh>
    <rPh sb="44" eb="46">
      <t>アテナ</t>
    </rPh>
    <rPh sb="47" eb="48">
      <t>シタ</t>
    </rPh>
    <rPh sb="49" eb="51">
      <t>キサイ</t>
    </rPh>
    <rPh sb="58" eb="60">
      <t>フメイ</t>
    </rPh>
    <rPh sb="61" eb="63">
      <t>バアイ</t>
    </rPh>
    <rPh sb="64" eb="67">
      <t>ミニュウリョク</t>
    </rPh>
    <rPh sb="68" eb="69">
      <t>カマ</t>
    </rPh>
    <rPh sb="77" eb="79">
      <t>ギョウシャ</t>
    </rPh>
    <rPh sb="79" eb="81">
      <t>バンゴウ</t>
    </rPh>
    <rPh sb="90" eb="93">
      <t>センダイシ</t>
    </rPh>
    <rPh sb="93" eb="95">
      <t>ヤクショ</t>
    </rPh>
    <rPh sb="102" eb="104">
      <t>キョウソウ</t>
    </rPh>
    <rPh sb="104" eb="106">
      <t>ニュウサツ</t>
    </rPh>
    <rPh sb="106" eb="108">
      <t>サンカ</t>
    </rPh>
    <rPh sb="108" eb="110">
      <t>シカク</t>
    </rPh>
    <rPh sb="110" eb="111">
      <t>シャ</t>
    </rPh>
    <rPh sb="111" eb="113">
      <t>メイボ</t>
    </rPh>
    <rPh sb="116" eb="118">
      <t>カクニン</t>
    </rPh>
    <phoneticPr fontId="2"/>
  </si>
  <si>
    <t>産業廃棄物収集運搬業許可（○県）</t>
    <rPh sb="0" eb="2">
      <t>サンギョウ</t>
    </rPh>
    <rPh sb="2" eb="5">
      <t>ハイキブツ</t>
    </rPh>
    <rPh sb="5" eb="7">
      <t>シュウシュウ</t>
    </rPh>
    <rPh sb="7" eb="9">
      <t>ウンパン</t>
    </rPh>
    <rPh sb="9" eb="10">
      <t>ギョウ</t>
    </rPh>
    <rPh sb="10" eb="12">
      <t>キョカ</t>
    </rPh>
    <rPh sb="14" eb="15">
      <t>ケン</t>
    </rPh>
    <phoneticPr fontId="2"/>
  </si>
  <si>
    <t>産業廃棄物処分業許可（△□市）</t>
    <rPh sb="0" eb="2">
      <t>サンギョウ</t>
    </rPh>
    <rPh sb="2" eb="5">
      <t>ハイキブツ</t>
    </rPh>
    <rPh sb="5" eb="7">
      <t>ショブン</t>
    </rPh>
    <rPh sb="7" eb="8">
      <t>ギョウ</t>
    </rPh>
    <rPh sb="8" eb="10">
      <t>キョカ</t>
    </rPh>
    <rPh sb="13" eb="14">
      <t>シ</t>
    </rPh>
    <phoneticPr fontId="2"/>
  </si>
  <si>
    <t>サーバ、ネットワーク機器、パソコン、プリンタ</t>
    <rPh sb="10" eb="12">
      <t>キキ</t>
    </rPh>
    <phoneticPr fontId="2"/>
  </si>
  <si>
    <t xml:space="preserve">       ※営業に関し、法令上の許可・登録を必要とする業種について申請する場合のみ提出が必要です。</t>
    <phoneticPr fontId="2"/>
  </si>
  <si>
    <t>　　   ※個人の場合は、直前２ヵ年分の収支計算書</t>
    <phoneticPr fontId="2"/>
  </si>
  <si>
    <r>
      <t>　5　受任者入力欄
　　　入札参加資格の有効期間を通じて、見積り、入札及び契約の締結等に関する権限を、
　 支店長等の特定の代理人に</t>
    </r>
    <r>
      <rPr>
        <b/>
        <u val="double"/>
        <sz val="18"/>
        <color indexed="9"/>
        <rFont val="ＭＳ Ｐ明朝"/>
        <family val="1"/>
        <charset val="128"/>
      </rPr>
      <t>受任者として委任する場合のみ</t>
    </r>
    <r>
      <rPr>
        <b/>
        <sz val="18"/>
        <color indexed="9"/>
        <rFont val="ＭＳ Ｐ明朝"/>
        <family val="1"/>
        <charset val="128"/>
      </rPr>
      <t>入力してください。</t>
    </r>
    <rPh sb="3" eb="4">
      <t>ウケ</t>
    </rPh>
    <rPh sb="4" eb="5">
      <t>ニン</t>
    </rPh>
    <rPh sb="5" eb="6">
      <t>シャ</t>
    </rPh>
    <rPh sb="6" eb="7">
      <t>イリ</t>
    </rPh>
    <rPh sb="7" eb="8">
      <t>チカラ</t>
    </rPh>
    <rPh sb="8" eb="9">
      <t>ラン</t>
    </rPh>
    <rPh sb="66" eb="68">
      <t>ジュニン</t>
    </rPh>
    <rPh sb="68" eb="69">
      <t>シャ</t>
    </rPh>
    <rPh sb="72" eb="74">
      <t>イニン</t>
    </rPh>
    <rPh sb="76" eb="78">
      <t>バアイ</t>
    </rPh>
    <rPh sb="80" eb="82">
      <t>ニュウリョク</t>
    </rPh>
    <phoneticPr fontId="2"/>
  </si>
  <si>
    <t>※各営業種目の詳細は、「競争入札参加資格審査申請要領」内の「営業種目表」を参照してください。</t>
    <rPh sb="1" eb="2">
      <t>カク</t>
    </rPh>
    <rPh sb="2" eb="4">
      <t>エイギョウ</t>
    </rPh>
    <rPh sb="4" eb="6">
      <t>シュモク</t>
    </rPh>
    <rPh sb="7" eb="9">
      <t>ショウサイ</t>
    </rPh>
    <rPh sb="12" eb="14">
      <t>キョウソウ</t>
    </rPh>
    <rPh sb="14" eb="16">
      <t>ニュウサツ</t>
    </rPh>
    <rPh sb="16" eb="18">
      <t>サンカ</t>
    </rPh>
    <rPh sb="18" eb="20">
      <t>シカク</t>
    </rPh>
    <rPh sb="20" eb="22">
      <t>シンサ</t>
    </rPh>
    <rPh sb="22" eb="24">
      <t>シンセイ</t>
    </rPh>
    <rPh sb="24" eb="26">
      <t>ヨウリョウ</t>
    </rPh>
    <rPh sb="27" eb="28">
      <t>ナイ</t>
    </rPh>
    <rPh sb="30" eb="32">
      <t>エイギョウ</t>
    </rPh>
    <rPh sb="32" eb="34">
      <t>シュモク</t>
    </rPh>
    <rPh sb="34" eb="35">
      <t>ヒョウ</t>
    </rPh>
    <rPh sb="37" eb="39">
      <t>サンショウ</t>
    </rPh>
    <phoneticPr fontId="2"/>
  </si>
  <si>
    <r>
      <t>　6　連絡先電話番号・FAX番号入力欄
　　　</t>
    </r>
    <r>
      <rPr>
        <b/>
        <u val="double"/>
        <sz val="18"/>
        <color indexed="9"/>
        <rFont val="ＭＳ Ｐ明朝"/>
        <family val="1"/>
        <charset val="128"/>
      </rPr>
      <t>本店･本社、受任者以外の営業所等が連絡先となる場合のみ</t>
    </r>
    <r>
      <rPr>
        <b/>
        <sz val="18"/>
        <color indexed="9"/>
        <rFont val="ＭＳ Ｐ明朝"/>
        <family val="1"/>
        <charset val="128"/>
      </rPr>
      <t>入力してください。</t>
    </r>
    <rPh sb="3" eb="6">
      <t>レンラクサキ</t>
    </rPh>
    <rPh sb="6" eb="8">
      <t>デンワ</t>
    </rPh>
    <rPh sb="8" eb="10">
      <t>バンゴウ</t>
    </rPh>
    <rPh sb="14" eb="16">
      <t>バンゴウ</t>
    </rPh>
    <rPh sb="16" eb="17">
      <t>イリ</t>
    </rPh>
    <rPh sb="17" eb="18">
      <t>チカラ</t>
    </rPh>
    <rPh sb="18" eb="19">
      <t>ラン</t>
    </rPh>
    <rPh sb="23" eb="25">
      <t>ホンテン</t>
    </rPh>
    <rPh sb="26" eb="27">
      <t>ホン</t>
    </rPh>
    <rPh sb="27" eb="28">
      <t>シャ</t>
    </rPh>
    <rPh sb="29" eb="31">
      <t>ジュニン</t>
    </rPh>
    <rPh sb="31" eb="32">
      <t>シャ</t>
    </rPh>
    <rPh sb="32" eb="34">
      <t>イガイ</t>
    </rPh>
    <rPh sb="35" eb="39">
      <t>エイギョウショトウ</t>
    </rPh>
    <rPh sb="40" eb="42">
      <t>レンラク</t>
    </rPh>
    <rPh sb="42" eb="43">
      <t>サキ</t>
    </rPh>
    <rPh sb="46" eb="48">
      <t>バアイ</t>
    </rPh>
    <rPh sb="50" eb="52">
      <t>ニュウリョク</t>
    </rPh>
    <phoneticPr fontId="2"/>
  </si>
  <si>
    <t>　　物品…物品の売買、賃貸借、印刷・製造請負、清掃・警備・その他工事関連以外の業務委託等</t>
    <rPh sb="2" eb="4">
      <t>ブッピン</t>
    </rPh>
    <phoneticPr fontId="2"/>
  </si>
  <si>
    <t>(1)　 地方自治法施行令（昭和22年政令第16号）第167条の4第1項各号に該当する者でないこと。</t>
    <rPh sb="14" eb="16">
      <t>ショウワ</t>
    </rPh>
    <phoneticPr fontId="2"/>
  </si>
  <si>
    <t>令和</t>
    <rPh sb="0" eb="2">
      <t>レイワ</t>
    </rPh>
    <phoneticPr fontId="2"/>
  </si>
  <si>
    <t xml:space="preserve">       ※個人の場合も提出が必要です。</t>
  </si>
  <si>
    <t>(4)　消費税及び地方消費税を滞納していないこと。</t>
    <phoneticPr fontId="2"/>
  </si>
  <si>
    <t>法人番号</t>
    <rPh sb="0" eb="2">
      <t>ホウジン</t>
    </rPh>
    <rPh sb="2" eb="4">
      <t>バンゴウ</t>
    </rPh>
    <phoneticPr fontId="2"/>
  </si>
  <si>
    <t>8000020041009</t>
    <phoneticPr fontId="2"/>
  </si>
  <si>
    <t>法人の場合、法人番号を入力してください。（13桁）</t>
    <rPh sb="0" eb="2">
      <t>ホウジン</t>
    </rPh>
    <rPh sb="3" eb="5">
      <t>バアイ</t>
    </rPh>
    <rPh sb="6" eb="8">
      <t>ホウジン</t>
    </rPh>
    <rPh sb="8" eb="10">
      <t>バンゴウ</t>
    </rPh>
    <rPh sb="11" eb="13">
      <t>ニュウリョク</t>
    </rPh>
    <rPh sb="23" eb="24">
      <t>ケタ</t>
    </rPh>
    <phoneticPr fontId="2"/>
  </si>
  <si>
    <t>Ⅱ　業者情報入力欄</t>
    <rPh sb="2" eb="4">
      <t>ギョウシャ</t>
    </rPh>
    <rPh sb="4" eb="6">
      <t>ジョウホウ</t>
    </rPh>
    <rPh sb="6" eb="8">
      <t>ニュウリョク</t>
    </rPh>
    <rPh sb="8" eb="9">
      <t>ラン</t>
    </rPh>
    <phoneticPr fontId="2"/>
  </si>
  <si>
    <r>
      <rPr>
        <b/>
        <u/>
        <sz val="11"/>
        <color indexed="10"/>
        <rFont val="ＭＳ Ｐゴシック"/>
        <family val="3"/>
        <charset val="128"/>
      </rPr>
      <t>法人の種類と業者名の間は1文字空けてください。</t>
    </r>
    <r>
      <rPr>
        <b/>
        <sz val="11"/>
        <rFont val="ＭＳ Ｐ明朝"/>
        <family val="1"/>
        <charset val="128"/>
      </rPr>
      <t xml:space="preserve">法人の種類（株式会社、有限会社等）は
略さずに入力してください。個人は商号（商号のない場合は本人の氏名）を記入してください。(40字以内）
</t>
    </r>
    <r>
      <rPr>
        <sz val="11"/>
        <rFont val="ＭＳ Ｐ明朝"/>
        <family val="1"/>
        <charset val="128"/>
      </rPr>
      <t xml:space="preserve">
</t>
    </r>
    <r>
      <rPr>
        <b/>
        <sz val="11"/>
        <rFont val="ＭＳ Ｐ明朝"/>
        <family val="1"/>
        <charset val="128"/>
      </rPr>
      <t>《正》株式会社　○○建設　　　　　《正》○○建設　株式会社　　　　《正》○○商店
《誤》株式会社○○建設　</t>
    </r>
    <r>
      <rPr>
        <b/>
        <sz val="11"/>
        <color indexed="10"/>
        <rFont val="ＭＳ Ｐ明朝"/>
        <family val="1"/>
        <charset val="128"/>
      </rPr>
      <t>「</t>
    </r>
    <r>
      <rPr>
        <b/>
        <u/>
        <sz val="11"/>
        <color indexed="10"/>
        <rFont val="ＭＳ Ｐゴシック"/>
        <family val="3"/>
        <charset val="128"/>
      </rPr>
      <t>株式会社」と業者名の間は1文字空ける</t>
    </r>
    <r>
      <rPr>
        <b/>
        <sz val="11"/>
        <rFont val="ＭＳ Ｐ明朝"/>
        <family val="1"/>
        <charset val="128"/>
      </rPr>
      <t>　　
《誤》㈱○○建設　　　　</t>
    </r>
    <r>
      <rPr>
        <sz val="11"/>
        <rFont val="ＭＳ Ｐ明朝"/>
        <family val="1"/>
        <charset val="128"/>
      </rPr>
      <t>　　</t>
    </r>
    <r>
      <rPr>
        <b/>
        <u/>
        <sz val="11"/>
        <color indexed="10"/>
        <rFont val="ＭＳ Ｐゴシック"/>
        <family val="3"/>
        <charset val="128"/>
      </rPr>
      <t>(株)は使用しない</t>
    </r>
    <r>
      <rPr>
        <sz val="11"/>
        <color indexed="10"/>
        <rFont val="ＭＳ Ｐ明朝"/>
        <family val="1"/>
        <charset val="128"/>
      </rPr>
      <t/>
    </r>
    <rPh sb="0" eb="2">
      <t>ホウジン</t>
    </rPh>
    <rPh sb="3" eb="5">
      <t>シュルイ</t>
    </rPh>
    <rPh sb="6" eb="8">
      <t>ギョウシャ</t>
    </rPh>
    <rPh sb="23" eb="25">
      <t>ホウジン</t>
    </rPh>
    <rPh sb="26" eb="28">
      <t>シュルイ</t>
    </rPh>
    <rPh sb="55" eb="57">
      <t>コジン</t>
    </rPh>
    <rPh sb="58" eb="60">
      <t>ショウゴウ</t>
    </rPh>
    <rPh sb="61" eb="63">
      <t>ショウゴウ</t>
    </rPh>
    <rPh sb="66" eb="68">
      <t>バアイ</t>
    </rPh>
    <rPh sb="69" eb="71">
      <t>ホンニン</t>
    </rPh>
    <rPh sb="72" eb="74">
      <t>シメイ</t>
    </rPh>
    <rPh sb="76" eb="78">
      <t>キニュウ</t>
    </rPh>
    <rPh sb="116" eb="118">
      <t>ケンセツ</t>
    </rPh>
    <rPh sb="119" eb="123">
      <t>カブシキガイシャ</t>
    </rPh>
    <rPh sb="128" eb="129">
      <t>セイ</t>
    </rPh>
    <rPh sb="132" eb="134">
      <t>ショウテン</t>
    </rPh>
    <rPh sb="154" eb="156">
      <t>ギョウシャ</t>
    </rPh>
    <rPh sb="156" eb="157">
      <t>メイ</t>
    </rPh>
    <rPh sb="158" eb="159">
      <t>アイダ</t>
    </rPh>
    <rPh sb="183" eb="186">
      <t>カブ</t>
    </rPh>
    <phoneticPr fontId="2"/>
  </si>
  <si>
    <r>
      <t>業者名は入力しないでください。</t>
    </r>
    <r>
      <rPr>
        <b/>
        <sz val="11"/>
        <rFont val="ＭＳ Ｐ明朝"/>
        <family val="1"/>
        <charset val="128"/>
      </rPr>
      <t>(35字以内）</t>
    </r>
    <r>
      <rPr>
        <sz val="11"/>
        <rFont val="ＭＳ Ｐ明朝"/>
        <family val="1"/>
        <charset val="128"/>
      </rPr>
      <t xml:space="preserve">
《正》本社　総務課、東北支店　営業課　　　《誤》仙台デンキ東北支店</t>
    </r>
    <rPh sb="0" eb="2">
      <t>ギョウシャ</t>
    </rPh>
    <rPh sb="2" eb="3">
      <t>メイ</t>
    </rPh>
    <rPh sb="4" eb="6">
      <t>ニュウリョク</t>
    </rPh>
    <rPh sb="18" eb="19">
      <t>ジ</t>
    </rPh>
    <rPh sb="19" eb="21">
      <t>イナイ</t>
    </rPh>
    <rPh sb="26" eb="28">
      <t>ホンシャ</t>
    </rPh>
    <rPh sb="29" eb="32">
      <t>ソウムカ</t>
    </rPh>
    <rPh sb="33" eb="35">
      <t>トウホク</t>
    </rPh>
    <rPh sb="35" eb="37">
      <t>シテン</t>
    </rPh>
    <rPh sb="38" eb="41">
      <t>エイギョウカ</t>
    </rPh>
    <rPh sb="47" eb="49">
      <t>センダイ</t>
    </rPh>
    <rPh sb="52" eb="54">
      <t>トウホク</t>
    </rPh>
    <rPh sb="54" eb="56">
      <t>シテン</t>
    </rPh>
    <phoneticPr fontId="2"/>
  </si>
  <si>
    <r>
      <rPr>
        <b/>
        <sz val="11"/>
        <color indexed="10"/>
        <rFont val="ＭＳ Ｐゴシック"/>
        <family val="3"/>
        <charset val="128"/>
      </rPr>
      <t>業者名は入力しないでください。</t>
    </r>
    <r>
      <rPr>
        <b/>
        <sz val="11"/>
        <rFont val="ＭＳ Ｐ明朝"/>
        <family val="1"/>
        <charset val="128"/>
      </rPr>
      <t>(35字以内）</t>
    </r>
    <r>
      <rPr>
        <sz val="11"/>
        <rFont val="ＭＳ Ｐ明朝"/>
        <family val="1"/>
        <charset val="128"/>
      </rPr>
      <t xml:space="preserve">
</t>
    </r>
    <r>
      <rPr>
        <b/>
        <sz val="11"/>
        <color indexed="10"/>
        <rFont val="ＭＳ Ｐゴシック"/>
        <family val="3"/>
        <charset val="128"/>
      </rPr>
      <t>※支店名・営業所名のみ入力してください。</t>
    </r>
    <r>
      <rPr>
        <b/>
        <sz val="11"/>
        <color indexed="10"/>
        <rFont val="ＭＳ Ｐ明朝"/>
        <family val="1"/>
        <charset val="128"/>
      </rPr>
      <t xml:space="preserve"> </t>
    </r>
    <r>
      <rPr>
        <sz val="11"/>
        <rFont val="ＭＳ Ｐ明朝"/>
        <family val="1"/>
        <charset val="128"/>
      </rPr>
      <t>《正》東北支店、仙台営業所</t>
    </r>
    <r>
      <rPr>
        <b/>
        <sz val="11"/>
        <color indexed="10"/>
        <rFont val="ＭＳ Ｐゴシック"/>
        <family val="3"/>
        <charset val="128"/>
      </rPr>
      <t>　</t>
    </r>
    <r>
      <rPr>
        <sz val="11"/>
        <rFont val="ＭＳ Ｐ明朝"/>
        <family val="1"/>
        <charset val="128"/>
      </rPr>
      <t>　　《誤》</t>
    </r>
    <r>
      <rPr>
        <u/>
        <sz val="11"/>
        <rFont val="ＭＳ Ｐ明朝"/>
        <family val="1"/>
        <charset val="128"/>
      </rPr>
      <t>仙台建設</t>
    </r>
    <r>
      <rPr>
        <sz val="11"/>
        <rFont val="ＭＳ Ｐ明朝"/>
        <family val="1"/>
        <charset val="128"/>
      </rPr>
      <t>東北支店</t>
    </r>
    <rPh sb="0" eb="2">
      <t>ギョウシャ</t>
    </rPh>
    <rPh sb="2" eb="3">
      <t>メイ</t>
    </rPh>
    <rPh sb="4" eb="6">
      <t>ニュウリョク</t>
    </rPh>
    <rPh sb="18" eb="19">
      <t>ジ</t>
    </rPh>
    <rPh sb="19" eb="21">
      <t>イナイ</t>
    </rPh>
    <rPh sb="47" eb="49">
      <t>トウホク</t>
    </rPh>
    <rPh sb="49" eb="51">
      <t>シテン</t>
    </rPh>
    <rPh sb="52" eb="54">
      <t>センダイ</t>
    </rPh>
    <rPh sb="54" eb="57">
      <t>エイギョウショ</t>
    </rPh>
    <rPh sb="63" eb="65">
      <t>センダイ</t>
    </rPh>
    <rPh sb="65" eb="67">
      <t>ケンセツ</t>
    </rPh>
    <rPh sb="67" eb="69">
      <t>トウホク</t>
    </rPh>
    <rPh sb="69" eb="71">
      <t>シテン</t>
    </rPh>
    <phoneticPr fontId="2"/>
  </si>
  <si>
    <r>
      <t xml:space="preserve">大　　分　　類
</t>
    </r>
    <r>
      <rPr>
        <b/>
        <sz val="11"/>
        <rFont val="ＭＳ Ｐ明朝"/>
        <family val="1"/>
        <charset val="128"/>
      </rPr>
      <t>入札参加を希望する順に選択</t>
    </r>
    <rPh sb="0" eb="1">
      <t>ダイ</t>
    </rPh>
    <rPh sb="3" eb="4">
      <t>ブン</t>
    </rPh>
    <rPh sb="6" eb="7">
      <t>タグイ</t>
    </rPh>
    <rPh sb="8" eb="10">
      <t>ニュウサツ</t>
    </rPh>
    <rPh sb="10" eb="12">
      <t>サンカ</t>
    </rPh>
    <rPh sb="13" eb="15">
      <t>キボウ</t>
    </rPh>
    <rPh sb="17" eb="18">
      <t>ジュン</t>
    </rPh>
    <rPh sb="19" eb="21">
      <t>センタク</t>
    </rPh>
    <phoneticPr fontId="2"/>
  </si>
  <si>
    <t>　　　　入札参加を希望する順に
　　　　選択して下さい</t>
    <rPh sb="4" eb="6">
      <t>ニュウサツ</t>
    </rPh>
    <rPh sb="6" eb="8">
      <t>サンカ</t>
    </rPh>
    <rPh sb="9" eb="11">
      <t>キボウ</t>
    </rPh>
    <rPh sb="13" eb="14">
      <t>ジュン</t>
    </rPh>
    <rPh sb="20" eb="22">
      <t>センタク</t>
    </rPh>
    <rPh sb="24" eb="25">
      <t>クダ</t>
    </rPh>
    <phoneticPr fontId="2"/>
  </si>
  <si>
    <t>相手方業者名</t>
    <rPh sb="0" eb="2">
      <t>あいて</t>
    </rPh>
    <rPh sb="2" eb="3">
      <t>かた</t>
    </rPh>
    <rPh sb="3" eb="5">
      <t>ぎょうしゃ</t>
    </rPh>
    <rPh sb="5" eb="6">
      <t>めい</t>
    </rPh>
    <phoneticPr fontId="2" type="Hiragana"/>
  </si>
  <si>
    <r>
      <rPr>
        <b/>
        <sz val="11"/>
        <color indexed="10"/>
        <rFont val="ＭＳ Ｐゴシック"/>
        <family val="3"/>
        <charset val="128"/>
      </rPr>
      <t>法人の種類（カブシキガイシャ等）は除いて入力してください。</t>
    </r>
    <r>
      <rPr>
        <b/>
        <sz val="11"/>
        <rFont val="ＭＳ Ｐ明朝"/>
        <family val="1"/>
        <charset val="128"/>
      </rPr>
      <t>(50字以内）</t>
    </r>
    <r>
      <rPr>
        <sz val="11"/>
        <rFont val="ＭＳ Ｐ明朝"/>
        <family val="1"/>
        <charset val="128"/>
      </rPr>
      <t xml:space="preserve">
</t>
    </r>
    <r>
      <rPr>
        <b/>
        <sz val="11"/>
        <color indexed="10"/>
        <rFont val="ＭＳ Ｐゴシック"/>
        <family val="3"/>
        <charset val="128"/>
      </rPr>
      <t>業者名に「・」が含まれている場合、フリガナでは除いてください。</t>
    </r>
    <r>
      <rPr>
        <sz val="11"/>
        <color indexed="10"/>
        <rFont val="ＭＳ Ｐ明朝"/>
        <family val="1"/>
        <charset val="128"/>
      </rPr>
      <t>　</t>
    </r>
    <r>
      <rPr>
        <sz val="11"/>
        <rFont val="ＭＳ Ｐ明朝"/>
        <family val="1"/>
        <charset val="128"/>
      </rPr>
      <t>　　</t>
    </r>
    <rPh sb="0" eb="2">
      <t>ホウジン</t>
    </rPh>
    <rPh sb="3" eb="5">
      <t>シュルイ</t>
    </rPh>
    <rPh sb="14" eb="15">
      <t>トウ</t>
    </rPh>
    <rPh sb="17" eb="18">
      <t>ノゾ</t>
    </rPh>
    <rPh sb="20" eb="22">
      <t>ニュウリョク</t>
    </rPh>
    <rPh sb="32" eb="33">
      <t>ジ</t>
    </rPh>
    <rPh sb="33" eb="35">
      <t>イナイ</t>
    </rPh>
    <rPh sb="37" eb="39">
      <t>ギョウシャ</t>
    </rPh>
    <rPh sb="39" eb="40">
      <t>メイ</t>
    </rPh>
    <rPh sb="45" eb="46">
      <t>フク</t>
    </rPh>
    <rPh sb="51" eb="53">
      <t>バアイ</t>
    </rPh>
    <rPh sb="60" eb="61">
      <t>ノゾ</t>
    </rPh>
    <phoneticPr fontId="2"/>
  </si>
  <si>
    <r>
      <t>法人の場合は組織等の</t>
    </r>
    <r>
      <rPr>
        <b/>
        <sz val="11"/>
        <color indexed="10"/>
        <rFont val="ＭＳ Ｐゴシック"/>
        <family val="3"/>
        <charset val="128"/>
      </rPr>
      <t>代表者の職名</t>
    </r>
    <r>
      <rPr>
        <b/>
        <sz val="11"/>
        <rFont val="ＭＳ Ｐ明朝"/>
        <family val="1"/>
        <charset val="128"/>
      </rPr>
      <t>、個人の場合は</t>
    </r>
    <r>
      <rPr>
        <b/>
        <sz val="11"/>
        <color indexed="10"/>
        <rFont val="ＭＳ Ｐ明朝"/>
        <family val="1"/>
        <charset val="128"/>
      </rPr>
      <t>(</t>
    </r>
    <r>
      <rPr>
        <b/>
        <sz val="11"/>
        <color indexed="10"/>
        <rFont val="ＭＳ Ｐゴシック"/>
        <family val="3"/>
        <charset val="128"/>
      </rPr>
      <t>代表</t>
    </r>
    <r>
      <rPr>
        <b/>
        <sz val="11"/>
        <color indexed="10"/>
        <rFont val="ＭＳ Ｐ明朝"/>
        <family val="1"/>
        <charset val="128"/>
      </rPr>
      <t>)</t>
    </r>
    <r>
      <rPr>
        <b/>
        <sz val="11"/>
        <rFont val="ＭＳ Ｐ明朝"/>
        <family val="1"/>
        <charset val="128"/>
      </rPr>
      <t>と入力してください。(30字以内）</t>
    </r>
    <rPh sb="0" eb="2">
      <t>ホウジン</t>
    </rPh>
    <rPh sb="3" eb="5">
      <t>バアイ</t>
    </rPh>
    <rPh sb="6" eb="8">
      <t>ソシキ</t>
    </rPh>
    <rPh sb="8" eb="9">
      <t>トウ</t>
    </rPh>
    <rPh sb="10" eb="13">
      <t>ダイヒョウシャ</t>
    </rPh>
    <rPh sb="14" eb="16">
      <t>ショクメイ</t>
    </rPh>
    <rPh sb="17" eb="19">
      <t>コジン</t>
    </rPh>
    <rPh sb="20" eb="22">
      <t>バアイ</t>
    </rPh>
    <rPh sb="24" eb="26">
      <t>ダイヒョウ</t>
    </rPh>
    <rPh sb="28" eb="30">
      <t>ニュウリョク</t>
    </rPh>
    <rPh sb="40" eb="41">
      <t>ジ</t>
    </rPh>
    <rPh sb="41" eb="43">
      <t>イナイ</t>
    </rPh>
    <phoneticPr fontId="2"/>
  </si>
  <si>
    <t>令和5・6・7年度</t>
    <rPh sb="0" eb="2">
      <t>レイワ</t>
    </rPh>
    <rPh sb="7" eb="9">
      <t>ネンド</t>
    </rPh>
    <phoneticPr fontId="2"/>
  </si>
  <si>
    <t>令和5・6・7年度仙台市競争入札参加資格審査申請書</t>
    <rPh sb="0" eb="2">
      <t>レイワ</t>
    </rPh>
    <rPh sb="7" eb="9">
      <t>ネンド</t>
    </rPh>
    <rPh sb="9" eb="12">
      <t>センダイシ</t>
    </rPh>
    <rPh sb="12" eb="14">
      <t>キョウソウ</t>
    </rPh>
    <rPh sb="14" eb="16">
      <t>ニュウサツ</t>
    </rPh>
    <rPh sb="16" eb="18">
      <t>サンカ</t>
    </rPh>
    <rPh sb="18" eb="20">
      <t>シカク</t>
    </rPh>
    <rPh sb="20" eb="22">
      <t>シンサ</t>
    </rPh>
    <rPh sb="22" eb="25">
      <t>シンセイショ</t>
    </rPh>
    <phoneticPr fontId="2"/>
  </si>
  <si>
    <t>令和5・6・7年度において仙台市が行う物品の売買、その他の契約に係る入札に参加した</t>
    <rPh sb="7" eb="9">
      <t>ネンド</t>
    </rPh>
    <rPh sb="13" eb="16">
      <t>センダイシ</t>
    </rPh>
    <rPh sb="17" eb="18">
      <t>オコナ</t>
    </rPh>
    <rPh sb="19" eb="21">
      <t>ブッピン</t>
    </rPh>
    <rPh sb="22" eb="24">
      <t>バイバイ</t>
    </rPh>
    <rPh sb="27" eb="28">
      <t>タ</t>
    </rPh>
    <rPh sb="29" eb="31">
      <t>ケイヤク</t>
    </rPh>
    <rPh sb="32" eb="33">
      <t>カカ</t>
    </rPh>
    <rPh sb="34" eb="36">
      <t>ニュウサツ</t>
    </rPh>
    <rPh sb="37" eb="39">
      <t>サンカ</t>
    </rPh>
    <phoneticPr fontId="2"/>
  </si>
  <si>
    <t>※　「地方自治法施行令第167条の4第1項各号に該当する者」とは次に掲げる者をいいます。</t>
    <rPh sb="37" eb="38">
      <t>モノ</t>
    </rPh>
    <phoneticPr fontId="2"/>
  </si>
  <si>
    <t>ので、下記基準日に留意のうえ提出願います。</t>
    <rPh sb="3" eb="5">
      <t>カキ</t>
    </rPh>
    <rPh sb="5" eb="8">
      <t>キジュンビ</t>
    </rPh>
    <rPh sb="9" eb="11">
      <t>リュウイ</t>
    </rPh>
    <rPh sb="14" eb="16">
      <t>テイシュツ</t>
    </rPh>
    <rPh sb="16" eb="17">
      <t>ネガ</t>
    </rPh>
    <phoneticPr fontId="2"/>
  </si>
  <si>
    <t xml:space="preserve">       ※納税義務の有無にかかわらず、また、設立後１年未満の法人も提出が必要です。</t>
    <phoneticPr fontId="2"/>
  </si>
  <si>
    <t>-</t>
    <phoneticPr fontId="2"/>
  </si>
  <si>
    <t>FALSE</t>
    <phoneticPr fontId="2"/>
  </si>
  <si>
    <t>主要取扱品目（業務）名表</t>
    <phoneticPr fontId="2" type="Hiragana"/>
  </si>
  <si>
    <t>　提出されました内容に関してお問い合わせする場合がございますので、提出データについて破棄しないようご留意ください。</t>
    <rPh sb="8" eb="10">
      <t>ナイヨウ</t>
    </rPh>
    <rPh sb="42" eb="44">
      <t>ハキ</t>
    </rPh>
    <rPh sb="50" eb="52">
      <t>リュウイ</t>
    </rPh>
    <phoneticPr fontId="2"/>
  </si>
  <si>
    <r>
      <t>　　①印鑑証明書</t>
    </r>
    <r>
      <rPr>
        <sz val="11"/>
        <rFont val="ＭＳ Ｐ明朝"/>
        <family val="1"/>
        <charset val="128"/>
      </rPr>
      <t>（法務局が発行する代表者印の証明書）</t>
    </r>
    <phoneticPr fontId="2"/>
  </si>
  <si>
    <t>　　   ※個人の場合は、市区町村が発行する事業主本人の印鑑証明書</t>
    <rPh sb="28" eb="30">
      <t>インカン</t>
    </rPh>
    <phoneticPr fontId="2"/>
  </si>
  <si>
    <r>
      <t xml:space="preserve">    ②履歴事項全部証明書</t>
    </r>
    <r>
      <rPr>
        <sz val="11"/>
        <rFont val="ＭＳ Ｐ明朝"/>
        <family val="1"/>
        <charset val="128"/>
      </rPr>
      <t>（法務局が発行する本店分の証明書）</t>
    </r>
    <phoneticPr fontId="2"/>
  </si>
  <si>
    <t xml:space="preserve">       ※個人の場合は、市区町村が発行する事業主本人の「身元（身分）証明書」</t>
    <phoneticPr fontId="2"/>
  </si>
  <si>
    <t xml:space="preserve">    ③消費税及び地方消費税について未納税額のない証明</t>
    <phoneticPr fontId="2"/>
  </si>
  <si>
    <t>５．提出ファイル（全て写し可）</t>
    <rPh sb="2" eb="4">
      <t>テイシュツ</t>
    </rPh>
    <rPh sb="9" eb="10">
      <t>スベ</t>
    </rPh>
    <rPh sb="11" eb="12">
      <t>ウツ</t>
    </rPh>
    <rPh sb="13" eb="14">
      <t>カ</t>
    </rPh>
    <phoneticPr fontId="2"/>
  </si>
  <si>
    <t xml:space="preserve">    ④財務諸表（直前２ヵ年分の貸借対照表及び損益計算書）</t>
    <phoneticPr fontId="2"/>
  </si>
  <si>
    <t xml:space="preserve">    ⑤許可（登録）証明書等</t>
    <phoneticPr fontId="2"/>
  </si>
  <si>
    <t>　　事業協同組合等で競争入札参加資格審査申請を行う場合は、前記５の提出ファイルのほかに次のデータ</t>
    <rPh sb="2" eb="4">
      <t>ジギョウ</t>
    </rPh>
    <rPh sb="4" eb="6">
      <t>キョウドウ</t>
    </rPh>
    <rPh sb="6" eb="8">
      <t>クミアイ</t>
    </rPh>
    <rPh sb="8" eb="9">
      <t>トウ</t>
    </rPh>
    <rPh sb="10" eb="12">
      <t>キョウソウ</t>
    </rPh>
    <rPh sb="12" eb="14">
      <t>ニュウサツ</t>
    </rPh>
    <rPh sb="14" eb="16">
      <t>サンカ</t>
    </rPh>
    <rPh sb="16" eb="18">
      <t>シカク</t>
    </rPh>
    <rPh sb="18" eb="20">
      <t>シンサ</t>
    </rPh>
    <rPh sb="20" eb="22">
      <t>シンセイ</t>
    </rPh>
    <rPh sb="23" eb="24">
      <t>オコナ</t>
    </rPh>
    <rPh sb="25" eb="27">
      <t>バアイ</t>
    </rPh>
    <rPh sb="29" eb="31">
      <t>ゼンキ</t>
    </rPh>
    <rPh sb="33" eb="35">
      <t>テイシュツ</t>
    </rPh>
    <phoneticPr fontId="2"/>
  </si>
  <si>
    <t>　を提出してください。</t>
    <rPh sb="2" eb="4">
      <t>テイシュツ</t>
    </rPh>
    <phoneticPr fontId="2"/>
  </si>
  <si>
    <t>※まず最初に「申請について」を熟読の上、本シートの該当箇所を全て入力してください。入力内容が他のシートに反映されます。</t>
    <rPh sb="3" eb="5">
      <t>サイショ</t>
    </rPh>
    <rPh sb="15" eb="17">
      <t>ジュクドク</t>
    </rPh>
    <rPh sb="18" eb="19">
      <t>ウエ</t>
    </rPh>
    <rPh sb="20" eb="21">
      <t>ホン</t>
    </rPh>
    <rPh sb="25" eb="27">
      <t>ガイトウ</t>
    </rPh>
    <rPh sb="27" eb="29">
      <t>カショ</t>
    </rPh>
    <rPh sb="30" eb="31">
      <t>スベ</t>
    </rPh>
    <rPh sb="32" eb="34">
      <t>ニュウリョク</t>
    </rPh>
    <rPh sb="41" eb="43">
      <t>ニュウリョク</t>
    </rPh>
    <rPh sb="43" eb="45">
      <t>ナイヨウ</t>
    </rPh>
    <rPh sb="46" eb="47">
      <t>タ</t>
    </rPh>
    <rPh sb="52" eb="54">
      <t>ハンエイ</t>
    </rPh>
    <phoneticPr fontId="2"/>
  </si>
  <si>
    <t>(3)　仙台市競争入札参加資格申請フォームＵＲＬ</t>
    <phoneticPr fontId="2"/>
  </si>
  <si>
    <t>　　希望する大分類・小分類の主要取扱品目(業務）及びメーカーを「【入力例】主要取扱品目（業務）名表」シートを参照して入力してください。
　　大分類・小分類はドロップダウンリストからコードを選択してください。</t>
    <rPh sb="2" eb="4">
      <t>キボウ</t>
    </rPh>
    <rPh sb="6" eb="9">
      <t>ダイブンルイ</t>
    </rPh>
    <rPh sb="10" eb="13">
      <t>ショウブンルイ</t>
    </rPh>
    <rPh sb="14" eb="16">
      <t>シュヨウ</t>
    </rPh>
    <rPh sb="16" eb="18">
      <t>トリアツカ</t>
    </rPh>
    <rPh sb="18" eb="20">
      <t>ヒンモク</t>
    </rPh>
    <rPh sb="21" eb="23">
      <t>ギョウム</t>
    </rPh>
    <rPh sb="24" eb="25">
      <t>オヨ</t>
    </rPh>
    <rPh sb="54" eb="56">
      <t>サンショウ</t>
    </rPh>
    <rPh sb="58" eb="60">
      <t>ニュウリョク</t>
    </rPh>
    <rPh sb="70" eb="73">
      <t>ダイブンルイ</t>
    </rPh>
    <rPh sb="74" eb="77">
      <t>ショウブンルイ</t>
    </rPh>
    <rPh sb="94" eb="96">
      <t>センタク</t>
    </rPh>
    <phoneticPr fontId="2"/>
  </si>
  <si>
    <t>Ⅴ　入力内容を確認後、下方の確定ボタンを押して確定を選択してください。</t>
    <rPh sb="2" eb="4">
      <t>ニュウリョク</t>
    </rPh>
    <rPh sb="4" eb="6">
      <t>ナイヨウ</t>
    </rPh>
    <rPh sb="7" eb="9">
      <t>カクニン</t>
    </rPh>
    <rPh sb="9" eb="10">
      <t>ゴ</t>
    </rPh>
    <rPh sb="11" eb="13">
      <t>カホウ</t>
    </rPh>
    <rPh sb="14" eb="16">
      <t>カクテイ</t>
    </rPh>
    <rPh sb="20" eb="21">
      <t>オ</t>
    </rPh>
    <rPh sb="23" eb="25">
      <t>カクテイ</t>
    </rPh>
    <rPh sb="26" eb="28">
      <t>センタク</t>
    </rPh>
    <phoneticPr fontId="2"/>
  </si>
  <si>
    <r>
      <t>　　入力例、入力上の注意をよく読んで入力してください。
　　</t>
    </r>
    <r>
      <rPr>
        <b/>
        <sz val="18"/>
        <color indexed="48"/>
        <rFont val="ＭＳ Ｐゴシック"/>
        <family val="3"/>
        <charset val="128"/>
      </rPr>
      <t>水色の箇所</t>
    </r>
    <r>
      <rPr>
        <b/>
        <sz val="18"/>
        <rFont val="ＭＳ Ｐ明朝"/>
        <family val="1"/>
        <charset val="128"/>
      </rPr>
      <t>はドロップダウンリストから該当するものを選択してください。
　　</t>
    </r>
    <r>
      <rPr>
        <b/>
        <sz val="18"/>
        <color indexed="57"/>
        <rFont val="ＭＳ Ｐゴシック"/>
        <family val="3"/>
        <charset val="128"/>
      </rPr>
      <t>薄い緑</t>
    </r>
    <r>
      <rPr>
        <b/>
        <sz val="18"/>
        <color rgb="FF339966"/>
        <rFont val="ＭＳ Ｐゴシック"/>
        <family val="3"/>
        <charset val="128"/>
      </rPr>
      <t>色</t>
    </r>
    <r>
      <rPr>
        <b/>
        <sz val="18"/>
        <color rgb="FF339966"/>
        <rFont val="ＭＳ Ｐ明朝"/>
        <family val="1"/>
        <charset val="128"/>
      </rPr>
      <t>の箇所</t>
    </r>
    <r>
      <rPr>
        <b/>
        <sz val="18"/>
        <rFont val="ＭＳ Ｐ明朝"/>
        <family val="1"/>
        <charset val="128"/>
      </rPr>
      <t>は入力上の注意を参考にして文字や数字を入力してください。
　　入力するセルに設定してある文字の種類（全角や半角）は変更しないでください。
　　最後まで入力し、Ⅴの確定ボタンで「確定」を選択してください。
　　</t>
    </r>
    <rPh sb="2" eb="4">
      <t>ニュウリョク</t>
    </rPh>
    <rPh sb="4" eb="5">
      <t>レイ</t>
    </rPh>
    <rPh sb="6" eb="8">
      <t>ニュウリョク</t>
    </rPh>
    <rPh sb="8" eb="9">
      <t>ジョウ</t>
    </rPh>
    <rPh sb="10" eb="12">
      <t>チュウイ</t>
    </rPh>
    <rPh sb="15" eb="16">
      <t>ヨ</t>
    </rPh>
    <rPh sb="18" eb="20">
      <t>ニュウリョク</t>
    </rPh>
    <rPh sb="30" eb="32">
      <t>ミズイロ</t>
    </rPh>
    <rPh sb="33" eb="35">
      <t>カショ</t>
    </rPh>
    <rPh sb="48" eb="50">
      <t>ガイトウ</t>
    </rPh>
    <rPh sb="55" eb="57">
      <t>センタク</t>
    </rPh>
    <rPh sb="67" eb="68">
      <t>ウス</t>
    </rPh>
    <rPh sb="72" eb="74">
      <t>カショ</t>
    </rPh>
    <rPh sb="75" eb="77">
      <t>ニュウリョク</t>
    </rPh>
    <rPh sb="77" eb="78">
      <t>ジョウ</t>
    </rPh>
    <rPh sb="79" eb="81">
      <t>チュウイ</t>
    </rPh>
    <rPh sb="82" eb="84">
      <t>サンコウ</t>
    </rPh>
    <rPh sb="87" eb="89">
      <t>モジ</t>
    </rPh>
    <rPh sb="90" eb="92">
      <t>スウジ</t>
    </rPh>
    <rPh sb="93" eb="95">
      <t>ニュウリョク</t>
    </rPh>
    <rPh sb="105" eb="107">
      <t>ニュウリョク</t>
    </rPh>
    <rPh sb="112" eb="114">
      <t>セッテイ</t>
    </rPh>
    <rPh sb="118" eb="120">
      <t>モジ</t>
    </rPh>
    <rPh sb="121" eb="123">
      <t>シュルイ</t>
    </rPh>
    <rPh sb="124" eb="126">
      <t>ゼンカク</t>
    </rPh>
    <rPh sb="127" eb="129">
      <t>ハンカク</t>
    </rPh>
    <rPh sb="131" eb="133">
      <t>ヘンコウ</t>
    </rPh>
    <rPh sb="145" eb="147">
      <t>サイゴ</t>
    </rPh>
    <rPh sb="149" eb="151">
      <t>ニュウリョク</t>
    </rPh>
    <phoneticPr fontId="2"/>
  </si>
  <si>
    <t>３．申請方法等</t>
    <rPh sb="4" eb="6">
      <t>ホウホウ</t>
    </rPh>
    <phoneticPr fontId="2"/>
  </si>
  <si>
    <t>(1)　申請方法　</t>
    <rPh sb="4" eb="6">
      <t>シンセイ</t>
    </rPh>
    <phoneticPr fontId="2"/>
  </si>
  <si>
    <t>　　　②次に「出力シート」を印刷し、書類に実印及び使用印鑑を押印してください。</t>
    <phoneticPr fontId="2"/>
  </si>
  <si>
    <r>
      <t>　　   ※審査申請前</t>
    </r>
    <r>
      <rPr>
        <sz val="11"/>
        <color rgb="FFFF0000"/>
        <rFont val="ＭＳ Ｐ明朝"/>
        <family val="1"/>
        <charset val="128"/>
      </rPr>
      <t>３ヶ月以内</t>
    </r>
    <r>
      <rPr>
        <sz val="11"/>
        <rFont val="ＭＳ Ｐ明朝"/>
        <family val="1"/>
        <charset val="128"/>
      </rPr>
      <t>に発行されたもの。</t>
    </r>
    <phoneticPr fontId="2"/>
  </si>
  <si>
    <r>
      <t>(4) 令和5・6・7年度競争入札参加資格の有効期間は、</t>
    </r>
    <r>
      <rPr>
        <b/>
        <sz val="11"/>
        <color rgb="FFFF0000"/>
        <rFont val="ＭＳ Ｐ明朝"/>
        <family val="1"/>
        <charset val="128"/>
      </rPr>
      <t>令和8年3月31日まで</t>
    </r>
    <r>
      <rPr>
        <sz val="11"/>
        <rFont val="ＭＳ Ｐ明朝"/>
        <family val="1"/>
        <charset val="128"/>
      </rPr>
      <t>となります。</t>
    </r>
    <rPh sb="4" eb="6">
      <t>レイワ</t>
    </rPh>
    <phoneticPr fontId="2"/>
  </si>
  <si>
    <t>(5) 業者登録後、競争入札参加資格者名簿を作成し登録業者名等を公表します。</t>
    <phoneticPr fontId="2"/>
  </si>
  <si>
    <t>(6) 提出書類に虚偽の記載があった場合は、資格を認定しません。また、資格を取り消すことがあります。</t>
    <phoneticPr fontId="2"/>
  </si>
  <si>
    <t>(7) 公的機関が発行する証明書は、登録申請前３か月以内に発行された最新のものに限ります。</t>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</si>
  <si>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indexed="10"/>
        <rFont val="ＭＳ Ｐゴシック"/>
        <family val="3"/>
        <charset val="128"/>
      </rPr>
      <t>丁目、番地は「</t>
    </r>
    <r>
      <rPr>
        <b/>
        <u/>
        <sz val="11"/>
        <color indexed="10"/>
        <rFont val="ＭＳ Ｐ明朝"/>
        <family val="1"/>
        <charset val="128"/>
      </rPr>
      <t>-</t>
    </r>
    <r>
      <rPr>
        <b/>
        <u/>
        <sz val="11"/>
        <color indexed="10"/>
        <rFont val="ＭＳ Ｐゴシック"/>
        <family val="3"/>
        <charset val="128"/>
      </rPr>
      <t>」（ハイフン）に略し、算用数字（全角）で入力してください。</t>
    </r>
    <r>
      <rPr>
        <b/>
        <sz val="11"/>
        <color indexed="10"/>
        <rFont val="ＭＳ Ｐ明朝"/>
        <family val="1"/>
        <charset val="128"/>
      </rPr>
      <t xml:space="preserve">
</t>
    </r>
    <r>
      <rPr>
        <b/>
        <sz val="11"/>
        <color indexed="10"/>
        <rFont val="ＭＳ Ｐゴシック"/>
        <family val="3"/>
        <charset val="128"/>
      </rPr>
      <t>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b/>
        <sz val="11"/>
        <rFont val="ＭＳ Ｐ明朝"/>
        <family val="1"/>
        <charset val="128"/>
      </rPr>
      <t>　</t>
    </r>
    <r>
      <rPr>
        <sz val="11"/>
        <rFont val="ＭＳ Ｐ明朝"/>
        <family val="1"/>
        <charset val="128"/>
      </rPr>
      <t>　《誤》宮城県仙台市青葉区国分町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ミヤギケン</t>
    </rPh>
    <rPh sb="135" eb="138">
      <t>センダイシ</t>
    </rPh>
    <rPh sb="138" eb="141">
      <t>アオバク</t>
    </rPh>
    <rPh sb="141" eb="143">
      <t>コクブン</t>
    </rPh>
    <rPh sb="143" eb="144">
      <t>マチ</t>
    </rPh>
    <rPh sb="144" eb="147">
      <t>サンチョウメ</t>
    </rPh>
    <rPh sb="148" eb="149">
      <t>バン</t>
    </rPh>
    <rPh sb="150" eb="151">
      <t>ゴウ</t>
    </rPh>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</si>
  <si>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rgb="FFFF0000"/>
        <rFont val="ＭＳ Ｐ明朝"/>
        <family val="1"/>
        <charset val="128"/>
      </rPr>
      <t>丁目、番地は「‐」（ハイフン）に略し、算用数字（全角）で入力してください。</t>
    </r>
    <r>
      <rPr>
        <b/>
        <sz val="11"/>
        <color rgb="FFFF0000"/>
        <rFont val="ＭＳ Ｐ明朝"/>
        <family val="1"/>
        <charset val="128"/>
      </rPr>
      <t xml:space="preserve">
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sz val="11"/>
        <rFont val="ＭＳ Ｐ明朝"/>
        <family val="1"/>
        <charset val="128"/>
      </rPr>
      <t>　　《誤》仙台市青葉区国分町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センダイシ</t>
    </rPh>
    <rPh sb="135" eb="138">
      <t>アオバク</t>
    </rPh>
    <rPh sb="138" eb="140">
      <t>コクブン</t>
    </rPh>
    <rPh sb="140" eb="141">
      <t>マチ</t>
    </rPh>
    <rPh sb="141" eb="144">
      <t>サンチョウメ</t>
    </rPh>
    <rPh sb="145" eb="146">
      <t>バン</t>
    </rPh>
    <rPh sb="147" eb="148">
      <t>ゴウ</t>
    </rPh>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</si>
  <si>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indexed="10"/>
        <rFont val="ＭＳ Ｐゴシック"/>
        <family val="3"/>
        <charset val="128"/>
      </rPr>
      <t>丁目、番地は「-」（ハイフン）に略し、算用数字（全角）で入力してください。</t>
    </r>
    <r>
      <rPr>
        <b/>
        <sz val="11"/>
        <color indexed="10"/>
        <rFont val="ＭＳ Ｐ明朝"/>
        <family val="1"/>
        <charset val="128"/>
      </rPr>
      <t xml:space="preserve">
</t>
    </r>
    <r>
      <rPr>
        <b/>
        <sz val="11"/>
        <color indexed="10"/>
        <rFont val="ＭＳ Ｐゴシック"/>
        <family val="3"/>
        <charset val="128"/>
      </rPr>
      <t>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sz val="11"/>
        <rFont val="ＭＳ Ｐ明朝"/>
        <family val="1"/>
        <charset val="128"/>
      </rPr>
      <t>　　《誤》宮城県仙台市青葉区国分町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ミヤギケン</t>
    </rPh>
    <rPh sb="135" eb="138">
      <t>センダイシ</t>
    </rPh>
    <rPh sb="138" eb="141">
      <t>アオバク</t>
    </rPh>
    <rPh sb="141" eb="143">
      <t>コクブン</t>
    </rPh>
    <rPh sb="143" eb="144">
      <t>マチ</t>
    </rPh>
    <rPh sb="144" eb="147">
      <t>サンチョウメ</t>
    </rPh>
    <rPh sb="148" eb="149">
      <t>バン</t>
    </rPh>
    <rPh sb="150" eb="151">
      <t>ゴウ</t>
    </rPh>
    <phoneticPr fontId="2"/>
  </si>
  <si>
    <t>　　　①まず「入力シート」、「主要取扱品目（業務）名表」を入力してください。</t>
    <phoneticPr fontId="2"/>
  </si>
  <si>
    <t>Ⅳ　主要取扱品目を「主要取扱品目（業務）名表　※右隣のシート」に入力してください。　</t>
    <rPh sb="2" eb="4">
      <t>シュヨウ</t>
    </rPh>
    <rPh sb="4" eb="6">
      <t>トリアツカ</t>
    </rPh>
    <rPh sb="6" eb="8">
      <t>ヒンモク</t>
    </rPh>
    <rPh sb="10" eb="12">
      <t>シュヨウ</t>
    </rPh>
    <rPh sb="12" eb="14">
      <t>トリアツカ</t>
    </rPh>
    <rPh sb="14" eb="16">
      <t>ヒンモク</t>
    </rPh>
    <rPh sb="17" eb="19">
      <t>ギョウム</t>
    </rPh>
    <rPh sb="20" eb="21">
      <t>メイ</t>
    </rPh>
    <rPh sb="21" eb="22">
      <t>ヒョウ</t>
    </rPh>
    <rPh sb="24" eb="26">
      <t>ミギドナリ</t>
    </rPh>
    <rPh sb="32" eb="34">
      <t>ニュウリョク</t>
    </rPh>
    <phoneticPr fontId="2"/>
  </si>
  <si>
    <t>　 申請の際に提出を求めている許可（登録）証明書等については、有効期限内であるものが必要となります</t>
    <rPh sb="2" eb="4">
      <t>シンセイ</t>
    </rPh>
    <rPh sb="5" eb="6">
      <t>サイ</t>
    </rPh>
    <rPh sb="7" eb="9">
      <t>テイシュツ</t>
    </rPh>
    <rPh sb="10" eb="11">
      <t>モト</t>
    </rPh>
    <rPh sb="15" eb="17">
      <t>キョカ</t>
    </rPh>
    <rPh sb="18" eb="20">
      <t>トウロク</t>
    </rPh>
    <rPh sb="21" eb="24">
      <t>ショウメイショ</t>
    </rPh>
    <rPh sb="24" eb="25">
      <t>ナド</t>
    </rPh>
    <rPh sb="31" eb="33">
      <t>ユウコウ</t>
    </rPh>
    <rPh sb="33" eb="35">
      <t>キゲン</t>
    </rPh>
    <rPh sb="35" eb="36">
      <t>ナイ</t>
    </rPh>
    <rPh sb="42" eb="44">
      <t>ヒツヨウ</t>
    </rPh>
    <phoneticPr fontId="2"/>
  </si>
  <si>
    <t>　近辺にガソリンスタンドを有している方は、その全ての名称、所在地の住所を記</t>
    <rPh sb="23" eb="24">
      <t>すべ</t>
    </rPh>
    <phoneticPr fontId="2" type="Hiragana"/>
  </si>
  <si>
    <t>※書ききれない場合は、別紙を添付していただいても構いません。</t>
    <rPh sb="1" eb="2">
      <t>か</t>
    </rPh>
    <rPh sb="7" eb="9">
      <t>ばあい</t>
    </rPh>
    <rPh sb="11" eb="13">
      <t>べっし</t>
    </rPh>
    <rPh sb="14" eb="16">
      <t>てんぷ</t>
    </rPh>
    <rPh sb="24" eb="25">
      <t>かま</t>
    </rPh>
    <phoneticPr fontId="2" type="Hiragana"/>
  </si>
  <si>
    <t>　ガソリンスタンドを有している方は、その全ての名称、所在地の住所を記載してください。</t>
    <rPh sb="10" eb="11">
      <t>ゆう</t>
    </rPh>
    <rPh sb="15" eb="16">
      <t>かた</t>
    </rPh>
    <rPh sb="20" eb="21">
      <t>すべ</t>
    </rPh>
    <rPh sb="23" eb="25">
      <t>めいしょう</t>
    </rPh>
    <rPh sb="26" eb="29">
      <t>しょざいち</t>
    </rPh>
    <rPh sb="30" eb="32">
      <t>じゅうしょ</t>
    </rPh>
    <rPh sb="33" eb="35">
      <t>きさい</t>
    </rPh>
    <phoneticPr fontId="2" type="Hiragana"/>
  </si>
  <si>
    <t>※書ききれない場合は、別紙を添付していただいても構いません。</t>
    <rPh sb="1" eb="2">
      <t>カ</t>
    </rPh>
    <rPh sb="7" eb="9">
      <t>バアイ</t>
    </rPh>
    <rPh sb="11" eb="13">
      <t>ベッシ</t>
    </rPh>
    <rPh sb="14" eb="16">
      <t>テンプ</t>
    </rPh>
    <rPh sb="24" eb="25">
      <t>カマ</t>
    </rPh>
    <phoneticPr fontId="2"/>
  </si>
  <si>
    <r>
      <t>　　</t>
    </r>
    <r>
      <rPr>
        <b/>
        <sz val="11"/>
        <color rgb="FFFF0000"/>
        <rFont val="ＭＳ Ｐ明朝"/>
        <family val="1"/>
        <charset val="128"/>
      </rPr>
      <t>新規申請：令和6年12月12日（木）から令和7年1月17日（金）まで</t>
    </r>
    <rPh sb="7" eb="9">
      <t>レイワ</t>
    </rPh>
    <rPh sb="16" eb="17">
      <t>ニチ</t>
    </rPh>
    <rPh sb="18" eb="19">
      <t>モク</t>
    </rPh>
    <rPh sb="22" eb="24">
      <t>レイワ</t>
    </rPh>
    <rPh sb="25" eb="26">
      <t>ネン</t>
    </rPh>
    <rPh sb="27" eb="28">
      <t>ガツ</t>
    </rPh>
    <rPh sb="30" eb="31">
      <t>ヒ</t>
    </rPh>
    <rPh sb="32" eb="33">
      <t>キン</t>
    </rPh>
    <phoneticPr fontId="2"/>
  </si>
  <si>
    <r>
      <t>　　</t>
    </r>
    <r>
      <rPr>
        <b/>
        <u/>
        <sz val="11"/>
        <color rgb="FFFF0000"/>
        <rFont val="ＭＳ Ｐ明朝"/>
        <family val="1"/>
        <charset val="128"/>
      </rPr>
      <t>https://logoform.jp/form/3PrJ/965159</t>
    </r>
    <phoneticPr fontId="2"/>
  </si>
  <si>
    <t>　　　る者</t>
    <phoneticPr fontId="2"/>
  </si>
  <si>
    <t>　　　・　暴力団員による不当な行為の防止等に関する法律（平成3年法律第77号）第32条第1項各号に掲げ</t>
    <rPh sb="32" eb="34">
      <t>ホウリツ</t>
    </rPh>
    <phoneticPr fontId="2"/>
  </si>
  <si>
    <t>　　　受けていること。</t>
    <phoneticPr fontId="2"/>
  </si>
  <si>
    <t>(2)　営業に関し、許可・登録等を必要とする業種について申請する者は、関係法令に基づく許可・登録等を</t>
    <phoneticPr fontId="2"/>
  </si>
  <si>
    <t>　　及び事業所税に係る市長に対する申告を行っていること（当該申告義務を有する者に限る。）。</t>
    <phoneticPr fontId="2"/>
  </si>
  <si>
    <t>(3)　仙台市から課税されている市税を滞納していないこと並びに個人以外の場合にあっては、法人の市民税</t>
    <phoneticPr fontId="2"/>
  </si>
  <si>
    <t>　　　いこと。</t>
    <phoneticPr fontId="2"/>
  </si>
  <si>
    <t>(5)　「仙台市入札契約暴力団等排除要綱(平成20年10月31日市長決裁)」別表に掲げる措置要件に該当しな</t>
    <rPh sb="38" eb="40">
      <t>ベッピョウ</t>
    </rPh>
    <rPh sb="41" eb="42">
      <t>カカ</t>
    </rPh>
    <rPh sb="44" eb="46">
      <t>ソチ</t>
    </rPh>
    <rPh sb="46" eb="48">
      <t>ヨウケン</t>
    </rPh>
    <phoneticPr fontId="2"/>
  </si>
  <si>
    <t>※　仙台市では、宮城県警察本部との連携のもと、仙台市が発注する全ての入札・契約から暴力団等を排除</t>
    <phoneticPr fontId="2"/>
  </si>
  <si>
    <t>　平成20年11月1日から施行しています。</t>
    <phoneticPr fontId="2"/>
  </si>
  <si>
    <t>　する取り組みを実施するため、仙台市入札契約暴力団等排除要綱(平成20年10月31日市長決裁)を制定し、</t>
    <phoneticPr fontId="2"/>
  </si>
  <si>
    <t>　　当該要綱に基づき、本市の競争入札参加資格の登録を受けた方が暴力団等と関係を有することが確認さ</t>
    <phoneticPr fontId="2"/>
  </si>
  <si>
    <t>　れた場合、指名停止や契約解除等を行います。</t>
    <phoneticPr fontId="2"/>
  </si>
  <si>
    <t>　　　 　「５．提出ファイル」のｐｄｆデータを添付の上、受付期間内に申請してください。</t>
    <phoneticPr fontId="2"/>
  </si>
  <si>
    <t>　　　③仙台市競争入札参加資格申請フォームにより、本Excelファイル、②で作成した書類及び下記</t>
    <phoneticPr fontId="2"/>
  </si>
  <si>
    <r>
      <t>　 審査の結果、資格を有すると認められた方は、</t>
    </r>
    <r>
      <rPr>
        <b/>
        <sz val="11"/>
        <rFont val="ＭＳ Ｐ明朝"/>
        <family val="1"/>
        <charset val="128"/>
      </rPr>
      <t>令和7年4月1日から令和8年3月31日まで</t>
    </r>
    <r>
      <rPr>
        <sz val="11"/>
        <rFont val="ＭＳ Ｐ明朝"/>
        <family val="1"/>
        <charset val="128"/>
      </rPr>
      <t>競争入札参加資</t>
    </r>
    <rPh sb="2" eb="4">
      <t>シンサ</t>
    </rPh>
    <rPh sb="5" eb="7">
      <t>ケッカ</t>
    </rPh>
    <rPh sb="8" eb="10">
      <t>シカク</t>
    </rPh>
    <rPh sb="11" eb="12">
      <t>ユウ</t>
    </rPh>
    <rPh sb="15" eb="16">
      <t>ミト</t>
    </rPh>
    <rPh sb="20" eb="21">
      <t>カタ</t>
    </rPh>
    <rPh sb="23" eb="25">
      <t>レイワ</t>
    </rPh>
    <rPh sb="26" eb="27">
      <t>ネン</t>
    </rPh>
    <rPh sb="28" eb="29">
      <t>ガツ</t>
    </rPh>
    <rPh sb="30" eb="31">
      <t>ニチ</t>
    </rPh>
    <rPh sb="33" eb="35">
      <t>レイワ</t>
    </rPh>
    <rPh sb="36" eb="37">
      <t>ネン</t>
    </rPh>
    <rPh sb="38" eb="39">
      <t>ガツ</t>
    </rPh>
    <rPh sb="41" eb="42">
      <t>ニチ</t>
    </rPh>
    <phoneticPr fontId="2"/>
  </si>
  <si>
    <t xml:space="preserve">      （その３の３）」のうちいずれか１つ。）</t>
    <phoneticPr fontId="2"/>
  </si>
  <si>
    <t xml:space="preserve">     （本社所在地所管の税務署が発行する「納税証明書（その３）」「納税証明書（その３の２）」「納税証明書</t>
    <phoneticPr fontId="2"/>
  </si>
  <si>
    <t>　　の審査を申請する必要はありません。</t>
    <rPh sb="3" eb="5">
      <t>シンサ</t>
    </rPh>
    <rPh sb="6" eb="8">
      <t>シンセイ</t>
    </rPh>
    <rPh sb="10" eb="12">
      <t>ヒツヨウ</t>
    </rPh>
    <phoneticPr fontId="2"/>
  </si>
  <si>
    <t>(2) 今回競争入札参加資格審査申請された方は、別途水道局・交通局・ガス局・市立病院へ入札参加資格</t>
    <phoneticPr fontId="2"/>
  </si>
  <si>
    <t>　　までです。</t>
    <phoneticPr fontId="2"/>
  </si>
  <si>
    <t xml:space="preserve">   付期間は令和7年10月頃を予定しております。</t>
    <rPh sb="7" eb="9">
      <t>レイワ</t>
    </rPh>
    <phoneticPr fontId="2"/>
  </si>
  <si>
    <t xml:space="preserve">   　 なお、有効期間満了後も登録の継続を希望される場合は、改めて申請手続きが必要となります。申請受</t>
    <phoneticPr fontId="2"/>
  </si>
  <si>
    <t>(8) 提出されました内容に関してお問い合わせする場合がございますので、提出データについて破棄しない</t>
    <phoneticPr fontId="2"/>
  </si>
  <si>
    <t>　　ようご留意ください。</t>
    <phoneticPr fontId="2"/>
  </si>
  <si>
    <t>(3) 申請できる種目数は大分類は最大５種目までで、大分類１種目につき、申請できる小分類は最大３種目</t>
    <rPh sb="45" eb="47">
      <t>サイダイ</t>
    </rPh>
    <phoneticPr fontId="2"/>
  </si>
  <si>
    <r>
      <rPr>
        <sz val="11"/>
        <rFont val="ＭＳ Ｐ明朝"/>
        <family val="1"/>
        <charset val="128"/>
      </rPr>
      <t>(1)</t>
    </r>
    <r>
      <rPr>
        <sz val="11"/>
        <color rgb="FFFF0000"/>
        <rFont val="ＭＳ Ｐゴシック"/>
        <family val="3"/>
        <charset val="128"/>
      </rPr>
      <t xml:space="preserve"> </t>
    </r>
    <r>
      <rPr>
        <b/>
        <u/>
        <sz val="11"/>
        <color rgb="FFFF0000"/>
        <rFont val="ＭＳ Ｐゴシック"/>
        <family val="3"/>
        <charset val="128"/>
      </rPr>
      <t>申請にあたっては、競争入札参加資格申請書の「1.宣誓事項」及び「2.同意事項」を確認のうえ申請</t>
    </r>
    <phoneticPr fontId="2"/>
  </si>
  <si>
    <r>
      <rPr>
        <b/>
        <sz val="11"/>
        <rFont val="ＭＳ Ｐゴシック"/>
        <family val="3"/>
        <charset val="128"/>
      </rPr>
      <t>　　</t>
    </r>
    <r>
      <rPr>
        <b/>
        <u/>
        <sz val="11"/>
        <color rgb="FFFF0000"/>
        <rFont val="ＭＳ Ｐゴシック"/>
        <family val="3"/>
        <charset val="128"/>
      </rPr>
      <t>を行ってください。</t>
    </r>
    <phoneticPr fontId="2"/>
  </si>
  <si>
    <r>
      <t>　大分類はドロップダウンリストから選択してください。
　小分類コードは「競争入札参加資格審査申請要領　6.営業種目表」を参照してコードを入力してください。
　</t>
    </r>
    <r>
      <rPr>
        <sz val="14"/>
        <color indexed="10"/>
        <rFont val="HGS創英角ｺﾞｼｯｸUB"/>
        <family val="3"/>
        <charset val="128"/>
      </rPr>
      <t>小分類を入力後に、大分類を選択し直した場合は、小分類も入力し直してください。</t>
    </r>
    <r>
      <rPr>
        <b/>
        <sz val="14"/>
        <color indexed="10"/>
        <rFont val="ＭＳ Ｐ明朝"/>
        <family val="1"/>
        <charset val="128"/>
      </rPr>
      <t xml:space="preserve">
　</t>
    </r>
    <r>
      <rPr>
        <b/>
        <sz val="14"/>
        <rFont val="ＭＳ Ｐ明朝"/>
        <family val="1"/>
        <charset val="128"/>
      </rPr>
      <t>登録できる種目数は、最大で大分類5種目、各大分類につき小分類3種目です。（これを上限として認定期間の途中で追加申請することができます。なお登録種目の辞退はできますが、変更はできません。）　</t>
    </r>
    <rPh sb="1" eb="4">
      <t>ダイブンルイ</t>
    </rPh>
    <rPh sb="17" eb="19">
      <t>センタク</t>
    </rPh>
    <rPh sb="28" eb="31">
      <t>ショウブンルイ</t>
    </rPh>
    <rPh sb="60" eb="62">
      <t>サンショウ</t>
    </rPh>
    <rPh sb="68" eb="70">
      <t>ニュウリョク</t>
    </rPh>
    <rPh sb="79" eb="82">
      <t>ショウブンルイ</t>
    </rPh>
    <rPh sb="83" eb="85">
      <t>ニュウリョク</t>
    </rPh>
    <rPh sb="85" eb="86">
      <t>アト</t>
    </rPh>
    <rPh sb="88" eb="91">
      <t>ダイブンルイ</t>
    </rPh>
    <rPh sb="92" eb="94">
      <t>センタク</t>
    </rPh>
    <rPh sb="95" eb="96">
      <t>ナオ</t>
    </rPh>
    <rPh sb="98" eb="100">
      <t>バアイ</t>
    </rPh>
    <rPh sb="102" eb="105">
      <t>ショウブンルイ</t>
    </rPh>
    <rPh sb="106" eb="108">
      <t>ニュウリョク</t>
    </rPh>
    <rPh sb="109" eb="110">
      <t>ナオ</t>
    </rPh>
    <rPh sb="119" eb="121">
      <t>トウロク</t>
    </rPh>
    <rPh sb="124" eb="126">
      <t>シュモク</t>
    </rPh>
    <rPh sb="126" eb="127">
      <t>スウ</t>
    </rPh>
    <rPh sb="129" eb="131">
      <t>サイダイ</t>
    </rPh>
    <rPh sb="132" eb="135">
      <t>ダイブンルイ</t>
    </rPh>
    <rPh sb="136" eb="138">
      <t>シュモク</t>
    </rPh>
    <rPh sb="139" eb="140">
      <t>カク</t>
    </rPh>
    <rPh sb="140" eb="143">
      <t>ダイブンルイ</t>
    </rPh>
    <rPh sb="146" eb="149">
      <t>ショウブンルイ</t>
    </rPh>
    <rPh sb="150" eb="152">
      <t>シュモク</t>
    </rPh>
    <rPh sb="159" eb="161">
      <t>ジョウゲン</t>
    </rPh>
    <rPh sb="164" eb="166">
      <t>ニンテイ</t>
    </rPh>
    <rPh sb="166" eb="168">
      <t>キカン</t>
    </rPh>
    <rPh sb="169" eb="171">
      <t>トチュウ</t>
    </rPh>
    <rPh sb="172" eb="174">
      <t>ツイカ</t>
    </rPh>
    <rPh sb="174" eb="176">
      <t>シンセイ</t>
    </rPh>
    <rPh sb="188" eb="190">
      <t>トウロク</t>
    </rPh>
    <rPh sb="190" eb="192">
      <t>シュモク</t>
    </rPh>
    <rPh sb="193" eb="195">
      <t>ジタイ</t>
    </rPh>
    <rPh sb="202" eb="204">
      <t>ヘンコウ</t>
    </rPh>
    <phoneticPr fontId="2"/>
  </si>
  <si>
    <t>　　大分類：入札参加を希望する順に最大５分類までドロップダウンリストから選択して下さい。
　　小分類：入札参加を希望する順に各大分類につき最大３分類まで小分類コードを入力してください。
　　（「競争入札参加資格審査申請要領　6.営業種目表」を参照してください。）</t>
    <rPh sb="2" eb="5">
      <t>ダイブンルイ</t>
    </rPh>
    <rPh sb="6" eb="8">
      <t>ニュウサツ</t>
    </rPh>
    <rPh sb="8" eb="10">
      <t>サンカ</t>
    </rPh>
    <rPh sb="11" eb="13">
      <t>キボウ</t>
    </rPh>
    <rPh sb="15" eb="16">
      <t>ジュン</t>
    </rPh>
    <rPh sb="17" eb="19">
      <t>サイダイ</t>
    </rPh>
    <rPh sb="20" eb="22">
      <t>ブンルイ</t>
    </rPh>
    <rPh sb="36" eb="38">
      <t>センタク</t>
    </rPh>
    <rPh sb="40" eb="41">
      <t>クダ</t>
    </rPh>
    <rPh sb="47" eb="50">
      <t>ショウブンルイ</t>
    </rPh>
    <rPh sb="51" eb="53">
      <t>ニュウサツ</t>
    </rPh>
    <rPh sb="53" eb="55">
      <t>サンカ</t>
    </rPh>
    <rPh sb="56" eb="58">
      <t>キボウ</t>
    </rPh>
    <rPh sb="60" eb="61">
      <t>ジュン</t>
    </rPh>
    <rPh sb="62" eb="63">
      <t>カク</t>
    </rPh>
    <rPh sb="63" eb="64">
      <t>ダイ</t>
    </rPh>
    <rPh sb="64" eb="66">
      <t>ブンルイ</t>
    </rPh>
    <rPh sb="69" eb="71">
      <t>サイダイ</t>
    </rPh>
    <rPh sb="72" eb="74">
      <t>ブンルイ</t>
    </rPh>
    <rPh sb="76" eb="79">
      <t>ショウブンルイ</t>
    </rPh>
    <rPh sb="83" eb="85">
      <t>ニュウリョク</t>
    </rPh>
    <phoneticPr fontId="2"/>
  </si>
  <si>
    <t>　3　作成担当者入力欄
　　（競争入札参加資格申請の担当者の情報を入力してください）</t>
    <rPh sb="3" eb="5">
      <t>サクセイ</t>
    </rPh>
    <rPh sb="5" eb="7">
      <t>タントウ</t>
    </rPh>
    <rPh sb="7" eb="8">
      <t>シャ</t>
    </rPh>
    <rPh sb="8" eb="10">
      <t>ニュウリョク</t>
    </rPh>
    <rPh sb="10" eb="11">
      <t>ラン</t>
    </rPh>
    <rPh sb="15" eb="17">
      <t>キョウソウ</t>
    </rPh>
    <rPh sb="17" eb="19">
      <t>ニュウサツ</t>
    </rPh>
    <rPh sb="19" eb="21">
      <t>サンカ</t>
    </rPh>
    <rPh sb="21" eb="23">
      <t>シカク</t>
    </rPh>
    <rPh sb="23" eb="25">
      <t>シンセイ</t>
    </rPh>
    <rPh sb="26" eb="29">
      <t>タントウシャ</t>
    </rPh>
    <rPh sb="30" eb="32">
      <t>ジョウホウ</t>
    </rPh>
    <rPh sb="33" eb="35">
      <t>ニュウリョク</t>
    </rPh>
    <phoneticPr fontId="2"/>
  </si>
  <si>
    <t>（1）　私（代表者個人）が暴力団等との関係を有しないことを確認するため、本申請に記載さ</t>
    <rPh sb="40" eb="42">
      <t>キサイ</t>
    </rPh>
    <phoneticPr fontId="2"/>
  </si>
  <si>
    <t>　　　人します。</t>
    <phoneticPr fontId="2"/>
  </si>
  <si>
    <t>　　　れた私に関する個人情報を、仙台市が宮城県警察本部に提供して照会することに同意</t>
    <rPh sb="11" eb="12">
      <t>ヒト</t>
    </rPh>
    <phoneticPr fontId="2"/>
  </si>
  <si>
    <r>
      <t>格者として登録されます。</t>
    </r>
    <r>
      <rPr>
        <b/>
        <sz val="11"/>
        <rFont val="ＭＳ Ｐ明朝"/>
        <family val="1"/>
        <charset val="128"/>
      </rPr>
      <t>決定通知は令和7年3月末ごろ通知の予定です。</t>
    </r>
    <rPh sb="5" eb="7">
      <t>トウロク</t>
    </rPh>
    <rPh sb="12" eb="14">
      <t>ケッテイ</t>
    </rPh>
    <rPh sb="14" eb="16">
      <t>ツウチ</t>
    </rPh>
    <rPh sb="22" eb="23">
      <t>ガツ</t>
    </rPh>
    <rPh sb="23" eb="24">
      <t>マツ</t>
    </rPh>
    <rPh sb="26" eb="28">
      <t>ツウチ</t>
    </rPh>
    <rPh sb="29" eb="31">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</si>
</sst>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411]ggge&quot;年&quot;m&quot;月&quot;d&quot;日&quot;;@"/>
    <numFmt numFmtId="179" formatCode="[$-411]ge\.m\.d;@"/>
    <numFmt numFmtId="180" formatCode="#,##0_ "/>
    <numFmt numFmtId="181" formatCode="yyyy/m/d\ h:mm;@"/>
    <numFmt numFmtId="182" formatCode="yyyy&quot;年&quot;m&quot;月&quot;d&quot;日&quot;;@"/>
    <numFmt numFmtId="183" formatCode="[$-F800]dddd\,\ mmmm\ dd\,\ yyyy"/>
    <numFmt numFmtId="184" formatCode="h:mm:ss;@"/>
    <numFmt numFmtId="185" formatCode="yyyy/m/d;@"/>
  </numFmts>
  <fonts count="6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name val="ＭＳ Ｐ明朝"/>
      <family val="1"/>
      <charset val="128"/>
    </font>
    <font>
      <b/>
      <sz val="14"/>
      <name val="ＭＳ Ｐ明朝"/>
      <family val="1"/>
      <charset val="128"/>
    </font>
    <font>
      <b/>
      <sz val="10"/>
      <name val="ＭＳ Ｐ明朝"/>
      <family val="1"/>
      <charset val="128"/>
    </font>
    <font>
      <b/>
      <sz val="24"/>
      <name val="ＭＳ Ｐ明朝"/>
      <family val="1"/>
      <charset val="128"/>
    </font>
    <font>
      <b/>
      <sz val="18"/>
      <name val="ＭＳ Ｐ明朝"/>
      <family val="1"/>
      <charset val="128"/>
    </font>
    <font>
      <b/>
      <sz val="28"/>
      <name val="ＭＳ Ｐ明朝"/>
      <family val="1"/>
      <charset val="128"/>
    </font>
    <font>
      <sz val="11"/>
      <name val="ＭＳ Ｐ明朝"/>
      <family val="1"/>
      <charset val="128"/>
    </font>
    <font>
      <b/>
      <sz val="9"/>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8"/>
      <name val="ＭＳ Ｐ明朝"/>
      <family val="1"/>
      <charset val="128"/>
    </font>
    <font>
      <b/>
      <sz val="14"/>
      <color indexed="10"/>
      <name val="ＭＳ Ｐ明朝"/>
      <family val="1"/>
      <charset val="128"/>
    </font>
    <font>
      <b/>
      <sz val="16"/>
      <name val="ＭＳ Ｐ明朝"/>
      <family val="1"/>
      <charset val="128"/>
    </font>
    <font>
      <b/>
      <sz val="12"/>
      <name val="ＭＳ Ｐ明朝"/>
      <family val="1"/>
      <charset val="128"/>
    </font>
    <font>
      <b/>
      <u/>
      <sz val="11"/>
      <name val="ＭＳ Ｐ明朝"/>
      <family val="1"/>
      <charset val="128"/>
    </font>
    <font>
      <b/>
      <sz val="18"/>
      <color indexed="48"/>
      <name val="ＭＳ Ｐゴシック"/>
      <family val="3"/>
      <charset val="128"/>
    </font>
    <font>
      <b/>
      <sz val="18"/>
      <color indexed="57"/>
      <name val="ＭＳ Ｐゴシック"/>
      <family val="3"/>
      <charset val="128"/>
    </font>
    <font>
      <b/>
      <sz val="18"/>
      <color indexed="10"/>
      <name val="ＭＳ Ｐ明朝"/>
      <family val="1"/>
      <charset val="128"/>
    </font>
    <font>
      <b/>
      <sz val="11"/>
      <color indexed="10"/>
      <name val="ＭＳ Ｐ明朝"/>
      <family val="1"/>
      <charset val="128"/>
    </font>
    <font>
      <sz val="10"/>
      <color indexed="10"/>
      <name val="ＭＳ Ｐ明朝"/>
      <family val="1"/>
      <charset val="128"/>
    </font>
    <font>
      <b/>
      <sz val="24"/>
      <color indexed="9"/>
      <name val="ＭＳ Ｐ明朝"/>
      <family val="1"/>
      <charset val="128"/>
    </font>
    <font>
      <b/>
      <sz val="18"/>
      <color indexed="9"/>
      <name val="ＭＳ Ｐ明朝"/>
      <family val="1"/>
      <charset val="128"/>
    </font>
    <font>
      <b/>
      <sz val="11"/>
      <name val="ＭＳ ゴシック"/>
      <family val="3"/>
      <charset val="128"/>
    </font>
    <font>
      <sz val="11"/>
      <name val="ＭＳ ゴシック"/>
      <family val="3"/>
      <charset val="128"/>
    </font>
    <font>
      <b/>
      <sz val="12"/>
      <name val="ＭＳ Ｐゴシック"/>
      <family val="3"/>
      <charset val="128"/>
    </font>
    <font>
      <sz val="18"/>
      <color indexed="12"/>
      <name val="HG創英角ｺﾞｼｯｸUB"/>
      <family val="3"/>
      <charset val="128"/>
    </font>
    <font>
      <sz val="10"/>
      <name val="ＭＳ Ｐゴシック"/>
      <family val="3"/>
      <charset val="128"/>
    </font>
    <font>
      <b/>
      <sz val="8"/>
      <name val="ＭＳ Ｐゴシック"/>
      <family val="3"/>
      <charset val="128"/>
    </font>
    <font>
      <b/>
      <sz val="11"/>
      <color indexed="10"/>
      <name val="ＭＳ Ｐ明朝"/>
      <family val="1"/>
      <charset val="128"/>
    </font>
    <font>
      <sz val="20"/>
      <name val="ＭＳ Ｐゴシック"/>
      <family val="3"/>
      <charset val="128"/>
    </font>
    <font>
      <sz val="11"/>
      <name val="ＭＳ Ｐゴシック"/>
      <family val="3"/>
      <charset val="128"/>
    </font>
    <font>
      <b/>
      <sz val="11"/>
      <color indexed="10"/>
      <name val="ＭＳ Ｐゴシック"/>
      <family val="3"/>
      <charset val="128"/>
    </font>
    <font>
      <b/>
      <u/>
      <sz val="11"/>
      <color indexed="10"/>
      <name val="ＭＳ Ｐゴシック"/>
      <family val="3"/>
      <charset val="128"/>
    </font>
    <font>
      <sz val="11"/>
      <color indexed="10"/>
      <name val="ＭＳ Ｐ明朝"/>
      <family val="1"/>
      <charset val="128"/>
    </font>
    <font>
      <u/>
      <sz val="11"/>
      <name val="ＭＳ Ｐ明朝"/>
      <family val="1"/>
      <charset val="128"/>
    </font>
    <font>
      <b/>
      <u/>
      <sz val="18"/>
      <color indexed="9"/>
      <name val="ＭＳ Ｐ明朝"/>
      <family val="1"/>
      <charset val="128"/>
    </font>
    <font>
      <b/>
      <u/>
      <sz val="11"/>
      <color indexed="10"/>
      <name val="ＭＳ Ｐ明朝"/>
      <family val="1"/>
      <charset val="128"/>
    </font>
    <font>
      <sz val="9"/>
      <color indexed="81"/>
      <name val="ＭＳ Ｐゴシック"/>
      <family val="3"/>
      <charset val="128"/>
    </font>
    <font>
      <b/>
      <u val="double"/>
      <sz val="18"/>
      <color indexed="9"/>
      <name val="ＭＳ Ｐ明朝"/>
      <family val="1"/>
      <charset val="128"/>
    </font>
    <font>
      <b/>
      <sz val="10"/>
      <name val="ＭＳ Ｐゴシック"/>
      <family val="3"/>
      <charset val="128"/>
    </font>
    <font>
      <b/>
      <sz val="24"/>
      <name val="ＭＳ Ｐゴシック"/>
      <family val="3"/>
      <charset val="128"/>
    </font>
    <font>
      <b/>
      <sz val="13"/>
      <name val="ＭＳ Ｐ明朝"/>
      <family val="1"/>
      <charset val="128"/>
    </font>
    <font>
      <sz val="20"/>
      <name val="ＭＳ Ｐ明朝"/>
      <family val="1"/>
      <charset val="128"/>
    </font>
    <font>
      <sz val="16"/>
      <color indexed="10"/>
      <name val="HGS創英角ｺﾞｼｯｸUB"/>
      <family val="3"/>
      <charset val="128"/>
    </font>
    <font>
      <sz val="14"/>
      <color indexed="10"/>
      <name val="HGS創英角ｺﾞｼｯｸUB"/>
      <family val="3"/>
      <charset val="128"/>
    </font>
    <font>
      <b/>
      <sz val="11.5"/>
      <name val="ＭＳ Ｐ明朝"/>
      <family val="1"/>
      <charset val="128"/>
    </font>
    <font>
      <b/>
      <u val="double"/>
      <sz val="11"/>
      <name val="ＭＳ Ｐ明朝"/>
      <family val="1"/>
      <charset val="128"/>
    </font>
    <font>
      <b/>
      <sz val="15"/>
      <color indexed="9"/>
      <name val="ＭＳ Ｐ明朝"/>
      <family val="1"/>
      <charset val="128"/>
    </font>
    <font>
      <b/>
      <sz val="16"/>
      <name val="HG創英角ｺﾞｼｯｸUB"/>
      <family val="3"/>
      <charset val="128"/>
    </font>
    <font>
      <sz val="11"/>
      <color rgb="FFFF0000"/>
      <name val="ＭＳ Ｐ明朝"/>
      <family val="1"/>
      <charset val="128"/>
    </font>
    <font>
      <b/>
      <u/>
      <sz val="11"/>
      <color rgb="FFFF0000"/>
      <name val="ＭＳ Ｐ明朝"/>
      <family val="1"/>
      <charset val="128"/>
    </font>
    <font>
      <b/>
      <sz val="11"/>
      <color rgb="FFFF0000"/>
      <name val="ＭＳ Ｐ明朝"/>
      <family val="1"/>
      <charset val="128"/>
    </font>
    <font>
      <b/>
      <sz val="18"/>
      <color rgb="FF339966"/>
      <name val="ＭＳ Ｐゴシック"/>
      <family val="3"/>
      <charset val="128"/>
    </font>
    <font>
      <b/>
      <sz val="18"/>
      <color rgb="FF339966"/>
      <name val="ＭＳ Ｐ明朝"/>
      <family val="1"/>
      <charset val="128"/>
    </font>
    <font>
      <b/>
      <u/>
      <sz val="11"/>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indexed="10"/>
      <name val="HG創英角ﾎﾟｯﾌﾟ体"/>
      <family val="3"/>
      <charset val="128"/>
    </font>
  </fonts>
  <fills count="1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62"/>
        <bgColor indexed="64"/>
      </patternFill>
    </fill>
    <fill>
      <patternFill patternType="solid">
        <fgColor indexed="15"/>
        <bgColor indexed="64"/>
      </patternFill>
    </fill>
    <fill>
      <patternFill patternType="solid">
        <fgColor indexed="42"/>
        <bgColor indexed="64"/>
      </patternFill>
    </fill>
    <fill>
      <patternFill patternType="solid">
        <fgColor indexed="40"/>
        <bgColor indexed="64"/>
      </patternFill>
    </fill>
    <fill>
      <patternFill patternType="solid">
        <fgColor indexed="41"/>
        <bgColor indexed="64"/>
      </patternFill>
    </fill>
    <fill>
      <patternFill patternType="solid">
        <fgColor indexed="11"/>
        <bgColor indexed="64"/>
      </patternFill>
    </fill>
    <fill>
      <patternFill patternType="solid">
        <fgColor rgb="FFFFFF99"/>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dotted">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right style="double">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965">
    <xf numFmtId="0" fontId="0" fillId="0" borderId="0" xfId="0">
      <alignment vertical="center"/>
    </xf>
    <xf numFmtId="0" fontId="0" fillId="0" borderId="1" xfId="0" applyBorder="1">
      <alignment vertical="center"/>
    </xf>
    <xf numFmtId="0" fontId="0" fillId="0" borderId="2" xfId="0" applyBorder="1">
      <alignment vertical="center"/>
    </xf>
    <xf numFmtId="49" fontId="1" fillId="0" borderId="1" xfId="0" applyNumberFormat="1" applyFont="1" applyBorder="1" applyAlignment="1">
      <alignment horizontal="center" vertical="center"/>
    </xf>
    <xf numFmtId="49" fontId="0" fillId="0" borderId="1" xfId="0" applyNumberFormat="1" applyBorder="1">
      <alignment vertical="center"/>
    </xf>
    <xf numFmtId="49" fontId="0" fillId="0" borderId="2" xfId="0" applyNumberFormat="1" applyBorder="1">
      <alignment vertical="center"/>
    </xf>
    <xf numFmtId="0" fontId="10" fillId="0" borderId="0" xfId="0" applyFont="1">
      <alignment vertical="center"/>
    </xf>
    <xf numFmtId="0" fontId="10" fillId="0" borderId="0" xfId="0" applyFont="1" applyBorder="1" applyAlignment="1">
      <alignment vertical="center"/>
    </xf>
    <xf numFmtId="49" fontId="1" fillId="0" borderId="2"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3" xfId="0" applyNumberFormat="1" applyFont="1" applyBorder="1" applyAlignment="1">
      <alignment horizontal="center" vertical="center"/>
    </xf>
    <xf numFmtId="177" fontId="0" fillId="0" borderId="0" xfId="0" applyNumberFormat="1" applyAlignment="1">
      <alignment horizontal="right" vertical="center"/>
    </xf>
    <xf numFmtId="0" fontId="1" fillId="0" borderId="2" xfId="0" applyFont="1" applyBorder="1" applyAlignment="1">
      <alignment horizontal="left" vertical="center"/>
    </xf>
    <xf numFmtId="49" fontId="0" fillId="0" borderId="1" xfId="0" applyNumberFormat="1" applyFill="1" applyBorder="1">
      <alignment vertical="center"/>
    </xf>
    <xf numFmtId="0" fontId="0" fillId="0" borderId="0" xfId="0" applyAlignment="1">
      <alignment horizontal="center" vertical="center"/>
    </xf>
    <xf numFmtId="177" fontId="0" fillId="0" borderId="0" xfId="0" applyNumberFormat="1" applyBorder="1" applyAlignment="1">
      <alignment horizontal="center" vertical="center"/>
    </xf>
    <xf numFmtId="49" fontId="5" fillId="0" borderId="0" xfId="0" applyNumberFormat="1" applyFont="1">
      <alignment vertical="center"/>
    </xf>
    <xf numFmtId="49" fontId="5" fillId="0" borderId="3" xfId="0" applyNumberFormat="1" applyFont="1" applyBorder="1">
      <alignment vertical="center"/>
    </xf>
    <xf numFmtId="49" fontId="5" fillId="2" borderId="4"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8" fillId="2" borderId="4" xfId="0" applyNumberFormat="1" applyFont="1" applyFill="1" applyBorder="1" applyAlignment="1">
      <alignment vertical="center"/>
    </xf>
    <xf numFmtId="49" fontId="7" fillId="0" borderId="3" xfId="0" applyNumberFormat="1" applyFont="1" applyFill="1" applyBorder="1" applyAlignment="1">
      <alignment vertical="center" wrapText="1"/>
    </xf>
    <xf numFmtId="49" fontId="22" fillId="0" borderId="3" xfId="0" applyNumberFormat="1" applyFont="1" applyFill="1" applyBorder="1" applyAlignment="1">
      <alignment vertical="center" wrapText="1"/>
    </xf>
    <xf numFmtId="49" fontId="8" fillId="0" borderId="3" xfId="0" applyNumberFormat="1" applyFont="1" applyFill="1" applyBorder="1" applyAlignment="1">
      <alignment vertical="center"/>
    </xf>
    <xf numFmtId="49" fontId="23" fillId="0" borderId="3" xfId="0" applyNumberFormat="1" applyFont="1" applyFill="1" applyBorder="1" applyAlignment="1">
      <alignment vertical="center" wrapText="1"/>
    </xf>
    <xf numFmtId="49" fontId="5" fillId="0" borderId="3" xfId="0" applyNumberFormat="1" applyFont="1" applyFill="1" applyBorder="1" applyAlignment="1">
      <alignment vertical="center"/>
    </xf>
    <xf numFmtId="49" fontId="5" fillId="0" borderId="0" xfId="0" applyNumberFormat="1" applyFont="1" applyFill="1">
      <alignment vertical="center"/>
    </xf>
    <xf numFmtId="49" fontId="4" fillId="2" borderId="1"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4" fillId="2" borderId="7"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4" fillId="2" borderId="9" xfId="0" applyNumberFormat="1" applyFont="1" applyFill="1" applyBorder="1" applyAlignment="1">
      <alignment vertical="center"/>
    </xf>
    <xf numFmtId="49" fontId="4" fillId="2" borderId="10" xfId="0" applyNumberFormat="1" applyFont="1" applyFill="1" applyBorder="1" applyAlignment="1">
      <alignment vertical="center"/>
    </xf>
    <xf numFmtId="49" fontId="5" fillId="2" borderId="0" xfId="0" applyNumberFormat="1" applyFont="1" applyFill="1" applyBorder="1" applyAlignment="1">
      <alignment horizontal="center" vertical="center"/>
    </xf>
    <xf numFmtId="49" fontId="4" fillId="2" borderId="7" xfId="0" applyNumberFormat="1" applyFont="1" applyFill="1" applyBorder="1" applyAlignment="1">
      <alignment vertical="center"/>
    </xf>
    <xf numFmtId="49" fontId="4" fillId="2" borderId="11" xfId="0" applyNumberFormat="1" applyFont="1" applyFill="1" applyBorder="1" applyAlignment="1">
      <alignment vertical="center"/>
    </xf>
    <xf numFmtId="49" fontId="5" fillId="3" borderId="9" xfId="0" applyNumberFormat="1" applyFont="1" applyFill="1" applyBorder="1" applyAlignment="1">
      <alignment vertical="center" textRotation="255"/>
    </xf>
    <xf numFmtId="49" fontId="5" fillId="3" borderId="10" xfId="0" applyNumberFormat="1" applyFont="1" applyFill="1" applyBorder="1" applyAlignment="1">
      <alignment vertical="center" textRotation="255"/>
    </xf>
    <xf numFmtId="0" fontId="1" fillId="0" borderId="1" xfId="0" applyNumberFormat="1" applyFont="1" applyBorder="1" applyAlignment="1">
      <alignment horizontal="right" vertical="center"/>
    </xf>
    <xf numFmtId="0" fontId="0" fillId="0" borderId="1" xfId="0" applyNumberFormat="1" applyBorder="1" applyAlignment="1">
      <alignment horizontal="right" vertical="center"/>
    </xf>
    <xf numFmtId="49" fontId="0" fillId="0" borderId="0" xfId="0" applyNumberFormat="1" applyAlignment="1">
      <alignment horizontal="center" vertical="center"/>
    </xf>
    <xf numFmtId="49" fontId="13" fillId="0" borderId="0" xfId="0" applyNumberFormat="1" applyFont="1">
      <alignment vertical="center"/>
    </xf>
    <xf numFmtId="0" fontId="13" fillId="0" borderId="0" xfId="0" applyNumberFormat="1" applyFont="1">
      <alignment vertical="center"/>
    </xf>
    <xf numFmtId="178" fontId="13" fillId="0" borderId="0" xfId="0" applyNumberFormat="1" applyFont="1">
      <alignment vertical="center"/>
    </xf>
    <xf numFmtId="0" fontId="10" fillId="0" borderId="0" xfId="0" applyNumberFormat="1" applyFont="1">
      <alignment vertical="center"/>
    </xf>
    <xf numFmtId="49" fontId="10" fillId="0" borderId="0" xfId="0" applyNumberFormat="1" applyFont="1">
      <alignment vertical="center"/>
    </xf>
    <xf numFmtId="58" fontId="13" fillId="0" borderId="0" xfId="0" applyNumberFormat="1" applyFont="1">
      <alignment vertical="center"/>
    </xf>
    <xf numFmtId="49" fontId="13" fillId="0" borderId="0" xfId="0" applyNumberFormat="1" applyFont="1" applyFill="1" applyBorder="1" applyAlignment="1">
      <alignment vertical="center" wrapText="1"/>
    </xf>
    <xf numFmtId="49" fontId="13" fillId="0" borderId="0" xfId="0" applyNumberFormat="1" applyFont="1" applyFill="1">
      <alignment vertical="center"/>
    </xf>
    <xf numFmtId="49" fontId="24" fillId="0" borderId="0" xfId="0" applyNumberFormat="1" applyFont="1" applyBorder="1" applyAlignment="1">
      <alignment vertical="center" wrapText="1"/>
    </xf>
    <xf numFmtId="49" fontId="13" fillId="0" borderId="0" xfId="0" applyNumberFormat="1" applyFont="1" applyFill="1" applyBorder="1" applyAlignment="1">
      <alignment vertical="center"/>
    </xf>
    <xf numFmtId="49" fontId="24" fillId="0" borderId="0" xfId="0" applyNumberFormat="1" applyFont="1" applyFill="1" applyBorder="1" applyAlignment="1">
      <alignment vertical="center" wrapText="1"/>
    </xf>
    <xf numFmtId="0" fontId="13" fillId="0" borderId="0" xfId="0" applyFont="1" applyFill="1" applyBorder="1" applyAlignment="1">
      <alignment vertical="center"/>
    </xf>
    <xf numFmtId="49" fontId="13" fillId="0" borderId="0" xfId="0" applyNumberFormat="1" applyFont="1" applyFill="1" applyBorder="1" applyAlignment="1" applyProtection="1">
      <alignment vertical="center" wrapText="1"/>
      <protection locked="0"/>
    </xf>
    <xf numFmtId="0" fontId="13" fillId="0" borderId="0" xfId="0" applyNumberFormat="1" applyFont="1" applyFill="1" applyBorder="1" applyAlignment="1" applyProtection="1">
      <alignment vertical="center"/>
      <protection locked="0"/>
    </xf>
    <xf numFmtId="176" fontId="13" fillId="0" borderId="0" xfId="0" applyNumberFormat="1" applyFont="1">
      <alignment vertical="center"/>
    </xf>
    <xf numFmtId="49" fontId="24" fillId="0" borderId="0" xfId="0" applyNumberFormat="1" applyFont="1">
      <alignment vertical="center"/>
    </xf>
    <xf numFmtId="176" fontId="24" fillId="0" borderId="0" xfId="0" applyNumberFormat="1" applyFont="1" applyFill="1" applyBorder="1" applyAlignment="1">
      <alignment vertical="center" wrapText="1"/>
    </xf>
    <xf numFmtId="176" fontId="13" fillId="0" borderId="0" xfId="0" applyNumberFormat="1" applyFont="1" applyFill="1" applyBorder="1" applyAlignment="1">
      <alignment vertical="center"/>
    </xf>
    <xf numFmtId="0" fontId="13" fillId="0" borderId="1" xfId="0" applyNumberFormat="1" applyFont="1" applyBorder="1">
      <alignment vertical="center"/>
    </xf>
    <xf numFmtId="49" fontId="5" fillId="2" borderId="4" xfId="0" applyNumberFormat="1" applyFont="1" applyFill="1" applyBorder="1" applyAlignment="1" applyProtection="1">
      <alignment vertical="center" wrapText="1"/>
    </xf>
    <xf numFmtId="49" fontId="5" fillId="0" borderId="0" xfId="0" applyNumberFormat="1" applyFont="1" applyBorder="1">
      <alignment vertical="center"/>
    </xf>
    <xf numFmtId="49" fontId="13" fillId="0" borderId="1" xfId="0" applyNumberFormat="1" applyFont="1" applyBorder="1" applyProtection="1">
      <alignment vertical="center"/>
      <protection locked="0"/>
    </xf>
    <xf numFmtId="49" fontId="13" fillId="0" borderId="1" xfId="0" applyNumberFormat="1" applyFont="1" applyBorder="1">
      <alignment vertical="center"/>
    </xf>
    <xf numFmtId="49" fontId="13" fillId="0" borderId="1" xfId="0" applyNumberFormat="1" applyFont="1" applyBorder="1" applyAlignment="1">
      <alignment vertical="center" wrapText="1"/>
    </xf>
    <xf numFmtId="0" fontId="13" fillId="0" borderId="1" xfId="0" applyNumberFormat="1" applyFont="1" applyBorder="1" applyProtection="1">
      <alignment vertical="center"/>
      <protection locked="0"/>
    </xf>
    <xf numFmtId="178" fontId="13" fillId="0" borderId="2" xfId="0" applyNumberFormat="1" applyFont="1" applyBorder="1">
      <alignment vertical="center"/>
    </xf>
    <xf numFmtId="49" fontId="13" fillId="0" borderId="5" xfId="0" applyNumberFormat="1" applyFont="1" applyBorder="1">
      <alignment vertical="center"/>
    </xf>
    <xf numFmtId="178" fontId="13" fillId="0" borderId="5" xfId="0" applyNumberFormat="1" applyFont="1" applyBorder="1">
      <alignment vertical="center"/>
    </xf>
    <xf numFmtId="0" fontId="13" fillId="0" borderId="5" xfId="0" applyNumberFormat="1" applyFont="1" applyBorder="1">
      <alignment vertical="center"/>
    </xf>
    <xf numFmtId="0" fontId="13" fillId="0" borderId="6" xfId="0" applyNumberFormat="1" applyFont="1" applyBorder="1">
      <alignment vertical="center"/>
    </xf>
    <xf numFmtId="49" fontId="13" fillId="0" borderId="6" xfId="0" applyNumberFormat="1" applyFont="1" applyBorder="1">
      <alignment vertical="center"/>
    </xf>
    <xf numFmtId="49" fontId="5" fillId="0" borderId="0" xfId="0" applyNumberFormat="1" applyFont="1" applyFill="1" applyBorder="1" applyAlignment="1" applyProtection="1">
      <alignment vertical="center" wrapText="1"/>
    </xf>
    <xf numFmtId="49" fontId="5" fillId="0" borderId="0" xfId="0" applyNumberFormat="1" applyFont="1" applyFill="1" applyBorder="1" applyAlignment="1" applyProtection="1">
      <alignment vertical="center"/>
    </xf>
    <xf numFmtId="181" fontId="10" fillId="0" borderId="12" xfId="0" applyNumberFormat="1" applyFont="1" applyBorder="1" applyAlignment="1">
      <alignment vertical="center"/>
    </xf>
    <xf numFmtId="49" fontId="8" fillId="3" borderId="0" xfId="0" applyNumberFormat="1" applyFont="1" applyFill="1" applyBorder="1" applyAlignment="1">
      <alignment horizontal="left" vertical="center"/>
    </xf>
    <xf numFmtId="49" fontId="4" fillId="2" borderId="14" xfId="0" applyNumberFormat="1" applyFont="1" applyFill="1" applyBorder="1" applyAlignment="1">
      <alignment horizontal="left" vertical="center" wrapText="1"/>
    </xf>
    <xf numFmtId="0" fontId="10" fillId="0" borderId="0" xfId="0" applyFont="1" applyProtection="1">
      <alignment vertical="center"/>
    </xf>
    <xf numFmtId="182" fontId="13" fillId="0" borderId="2" xfId="0" applyNumberFormat="1" applyFont="1" applyBorder="1">
      <alignment vertical="center"/>
    </xf>
    <xf numFmtId="0" fontId="3" fillId="0" borderId="0" xfId="0" applyFont="1">
      <alignment vertical="center"/>
    </xf>
    <xf numFmtId="49" fontId="3" fillId="2" borderId="31" xfId="0" applyNumberFormat="1" applyFont="1" applyFill="1" applyBorder="1">
      <alignment vertical="center"/>
    </xf>
    <xf numFmtId="0" fontId="3" fillId="2" borderId="32" xfId="0" applyFont="1" applyFill="1" applyBorder="1" applyAlignment="1">
      <alignment horizontal="center" vertical="center"/>
    </xf>
    <xf numFmtId="49" fontId="3" fillId="2" borderId="33" xfId="0" applyNumberFormat="1" applyFont="1" applyFill="1" applyBorder="1">
      <alignment vertical="center"/>
    </xf>
    <xf numFmtId="0" fontId="3" fillId="2" borderId="34" xfId="0" applyFont="1" applyFill="1" applyBorder="1" applyAlignment="1">
      <alignment horizontal="center" vertical="center"/>
    </xf>
    <xf numFmtId="49" fontId="3" fillId="2" borderId="35" xfId="0" applyNumberFormat="1" applyFont="1" applyFill="1" applyBorder="1">
      <alignment vertical="center"/>
    </xf>
    <xf numFmtId="49" fontId="3" fillId="2" borderId="36" xfId="0" applyNumberFormat="1" applyFont="1" applyFill="1" applyBorder="1">
      <alignment vertical="center"/>
    </xf>
    <xf numFmtId="0" fontId="3" fillId="2" borderId="27" xfId="0" applyFont="1" applyFill="1" applyBorder="1" applyAlignment="1">
      <alignment horizontal="center" vertical="center"/>
    </xf>
    <xf numFmtId="0" fontId="3" fillId="2" borderId="34" xfId="0" applyFont="1" applyFill="1" applyBorder="1">
      <alignment vertical="center"/>
    </xf>
    <xf numFmtId="49" fontId="3" fillId="2" borderId="37" xfId="0" applyNumberFormat="1" applyFont="1" applyFill="1" applyBorder="1">
      <alignment vertical="center"/>
    </xf>
    <xf numFmtId="0" fontId="3" fillId="0" borderId="0" xfId="0" applyFont="1" applyFill="1">
      <alignment vertical="center"/>
    </xf>
    <xf numFmtId="49" fontId="3" fillId="2" borderId="38" xfId="0" applyNumberFormat="1" applyFont="1" applyFill="1" applyBorder="1">
      <alignment vertical="center"/>
    </xf>
    <xf numFmtId="49" fontId="3" fillId="0" borderId="0" xfId="0" applyNumberFormat="1" applyFont="1" applyFill="1" applyBorder="1">
      <alignment vertical="center"/>
    </xf>
    <xf numFmtId="0" fontId="3" fillId="2" borderId="27" xfId="0" applyFont="1" applyFill="1" applyBorder="1" applyAlignment="1">
      <alignment vertical="center"/>
    </xf>
    <xf numFmtId="49" fontId="3" fillId="2" borderId="39" xfId="0" applyNumberFormat="1" applyFont="1" applyFill="1" applyBorder="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0" xfId="0" applyFont="1" applyBorder="1" applyAlignment="1">
      <alignment vertical="center"/>
    </xf>
    <xf numFmtId="0" fontId="3" fillId="0" borderId="0" xfId="0" applyFont="1" applyAlignment="1">
      <alignment vertical="center" textRotation="255"/>
    </xf>
    <xf numFmtId="0" fontId="3" fillId="0" borderId="0" xfId="0" applyFont="1" applyBorder="1">
      <alignment vertical="center"/>
    </xf>
    <xf numFmtId="184" fontId="8" fillId="3" borderId="0" xfId="0" applyNumberFormat="1" applyFont="1" applyFill="1" applyBorder="1" applyAlignment="1">
      <alignment vertical="center"/>
    </xf>
    <xf numFmtId="49" fontId="5" fillId="3" borderId="7" xfId="0" applyNumberFormat="1" applyFont="1" applyFill="1" applyBorder="1" applyAlignment="1">
      <alignment vertical="center" textRotation="255"/>
    </xf>
    <xf numFmtId="0" fontId="4" fillId="2" borderId="3"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49" fontId="5" fillId="2" borderId="5"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wrapText="1"/>
    </xf>
    <xf numFmtId="49" fontId="5" fillId="2" borderId="12" xfId="0" applyNumberFormat="1" applyFont="1" applyFill="1" applyBorder="1" applyAlignment="1">
      <alignment vertical="center"/>
    </xf>
    <xf numFmtId="49" fontId="4" fillId="2" borderId="12" xfId="0" applyNumberFormat="1" applyFont="1" applyFill="1" applyBorder="1" applyAlignment="1">
      <alignment vertical="center" wrapText="1"/>
    </xf>
    <xf numFmtId="49" fontId="4" fillId="2" borderId="16" xfId="0" applyNumberFormat="1" applyFont="1" applyFill="1" applyBorder="1" applyAlignment="1">
      <alignment vertical="center" wrapText="1"/>
    </xf>
    <xf numFmtId="49" fontId="8" fillId="0" borderId="0" xfId="0" applyNumberFormat="1" applyFont="1" applyFill="1" applyBorder="1" applyAlignment="1">
      <alignment vertical="center"/>
    </xf>
    <xf numFmtId="49" fontId="23" fillId="0" borderId="0" xfId="0" applyNumberFormat="1" applyFont="1" applyFill="1" applyBorder="1" applyAlignment="1">
      <alignment vertical="center" wrapText="1"/>
    </xf>
    <xf numFmtId="49" fontId="5" fillId="0" borderId="0" xfId="0" applyNumberFormat="1" applyFont="1" applyFill="1" applyBorder="1" applyAlignment="1">
      <alignment vertical="center"/>
    </xf>
    <xf numFmtId="49" fontId="5" fillId="2" borderId="11" xfId="0" applyNumberFormat="1" applyFont="1" applyFill="1" applyBorder="1">
      <alignment vertical="center"/>
    </xf>
    <xf numFmtId="0" fontId="10" fillId="3" borderId="10" xfId="0" applyFont="1" applyFill="1" applyBorder="1">
      <alignment vertical="center"/>
    </xf>
    <xf numFmtId="49" fontId="13" fillId="0" borderId="0" xfId="0" applyNumberFormat="1" applyFont="1" applyFill="1" applyBorder="1" applyAlignment="1" applyProtection="1">
      <alignment vertical="center" wrapText="1"/>
    </xf>
    <xf numFmtId="49" fontId="13" fillId="0" borderId="0" xfId="0" applyNumberFormat="1" applyFont="1" applyFill="1" applyBorder="1" applyAlignment="1" applyProtection="1">
      <alignment vertical="center"/>
    </xf>
    <xf numFmtId="0" fontId="10" fillId="3" borderId="7" xfId="0" applyFont="1" applyFill="1" applyBorder="1">
      <alignment vertical="center"/>
    </xf>
    <xf numFmtId="0" fontId="4" fillId="11" borderId="0" xfId="0" applyFont="1" applyFill="1" applyBorder="1" applyAlignment="1">
      <alignment horizontal="left" vertical="center"/>
    </xf>
    <xf numFmtId="0" fontId="4" fillId="11" borderId="13" xfId="0" applyFont="1" applyFill="1" applyBorder="1" applyAlignment="1">
      <alignment horizontal="left" vertical="center"/>
    </xf>
    <xf numFmtId="0" fontId="56" fillId="11" borderId="20" xfId="0" applyFont="1" applyFill="1" applyBorder="1" applyAlignment="1">
      <alignment horizontal="left" vertical="center"/>
    </xf>
    <xf numFmtId="0" fontId="4" fillId="11" borderId="0" xfId="0" applyFont="1" applyFill="1" applyProtection="1">
      <alignment vertical="center"/>
      <protection hidden="1"/>
    </xf>
    <xf numFmtId="176" fontId="9" fillId="11" borderId="0" xfId="0" applyNumberFormat="1" applyFont="1" applyFill="1" applyBorder="1" applyAlignment="1" applyProtection="1">
      <alignment vertical="center"/>
      <protection hidden="1"/>
    </xf>
    <xf numFmtId="0" fontId="6" fillId="11" borderId="0" xfId="0" applyFont="1" applyFill="1" applyProtection="1">
      <alignment vertical="center"/>
      <protection hidden="1"/>
    </xf>
    <xf numFmtId="176" fontId="6" fillId="11" borderId="0" xfId="0" applyNumberFormat="1" applyFont="1" applyFill="1" applyProtection="1">
      <alignment vertical="center"/>
      <protection hidden="1"/>
    </xf>
    <xf numFmtId="0" fontId="5" fillId="11" borderId="0" xfId="0" applyFont="1" applyFill="1" applyProtection="1">
      <alignment vertical="center"/>
      <protection hidden="1"/>
    </xf>
    <xf numFmtId="0" fontId="4" fillId="11" borderId="0" xfId="0" applyFont="1" applyFill="1" applyAlignment="1" applyProtection="1">
      <alignment wrapText="1"/>
      <protection hidden="1"/>
    </xf>
    <xf numFmtId="49" fontId="6" fillId="11" borderId="0" xfId="0" applyNumberFormat="1" applyFont="1" applyFill="1" applyAlignment="1" applyProtection="1">
      <alignment vertical="center"/>
      <protection hidden="1"/>
    </xf>
    <xf numFmtId="0" fontId="6" fillId="11" borderId="0" xfId="0" applyFont="1" applyFill="1" applyAlignment="1" applyProtection="1">
      <alignment vertical="center"/>
      <protection hidden="1"/>
    </xf>
    <xf numFmtId="49" fontId="4" fillId="11" borderId="0" xfId="0" applyNumberFormat="1" applyFont="1" applyFill="1" applyAlignment="1" applyProtection="1">
      <alignment vertical="center"/>
      <protection hidden="1"/>
    </xf>
    <xf numFmtId="0" fontId="4" fillId="11" borderId="0" xfId="0" applyFont="1" applyFill="1" applyAlignment="1" applyProtection="1">
      <alignment vertical="center"/>
      <protection hidden="1"/>
    </xf>
    <xf numFmtId="0" fontId="46" fillId="11" borderId="0" xfId="0" applyFont="1" applyFill="1" applyAlignment="1" applyProtection="1">
      <protection hidden="1"/>
    </xf>
    <xf numFmtId="0" fontId="46" fillId="11" borderId="0" xfId="0" applyFont="1" applyFill="1" applyProtection="1">
      <alignment vertical="center"/>
      <protection hidden="1"/>
    </xf>
    <xf numFmtId="0" fontId="4" fillId="11" borderId="20" xfId="0" applyFont="1" applyFill="1" applyBorder="1" applyProtection="1">
      <alignment vertical="center"/>
      <protection hidden="1"/>
    </xf>
    <xf numFmtId="0" fontId="4" fillId="11" borderId="0" xfId="0" applyFont="1" applyFill="1" applyBorder="1" applyProtection="1">
      <alignment vertical="center"/>
      <protection hidden="1"/>
    </xf>
    <xf numFmtId="0" fontId="4" fillId="11" borderId="13" xfId="0" applyFont="1" applyFill="1" applyBorder="1" applyProtection="1">
      <alignment vertical="center"/>
      <protection hidden="1"/>
    </xf>
    <xf numFmtId="0" fontId="4" fillId="11" borderId="21" xfId="0" applyFont="1" applyFill="1" applyBorder="1" applyProtection="1">
      <alignment vertical="center"/>
      <protection hidden="1"/>
    </xf>
    <xf numFmtId="0" fontId="4" fillId="11" borderId="22" xfId="0" applyFont="1" applyFill="1" applyBorder="1" applyProtection="1">
      <alignment vertical="center"/>
      <protection hidden="1"/>
    </xf>
    <xf numFmtId="0" fontId="4" fillId="11" borderId="23" xfId="0" applyFont="1" applyFill="1" applyBorder="1" applyProtection="1">
      <alignment vertical="center"/>
      <protection hidden="1"/>
    </xf>
    <xf numFmtId="0" fontId="4" fillId="11" borderId="0" xfId="0" applyFont="1" applyFill="1" applyAlignment="1" applyProtection="1">
      <alignment vertical="top"/>
      <protection hidden="1"/>
    </xf>
    <xf numFmtId="0" fontId="19" fillId="11" borderId="0" xfId="0" applyFont="1" applyFill="1" applyProtection="1">
      <alignment vertical="center"/>
      <protection hidden="1"/>
    </xf>
    <xf numFmtId="181" fontId="13" fillId="11" borderId="0" xfId="0" applyNumberFormat="1" applyFont="1" applyFill="1" applyAlignment="1" applyProtection="1">
      <alignment vertical="center"/>
      <protection hidden="1"/>
    </xf>
    <xf numFmtId="0" fontId="45" fillId="11" borderId="0" xfId="0" applyFont="1" applyFill="1" applyAlignment="1" applyProtection="1">
      <protection hidden="1"/>
    </xf>
    <xf numFmtId="181" fontId="13" fillId="11" borderId="0" xfId="0" applyNumberFormat="1" applyFont="1" applyFill="1" applyBorder="1" applyAlignment="1" applyProtection="1">
      <alignment vertical="center"/>
      <protection hidden="1"/>
    </xf>
    <xf numFmtId="0" fontId="7" fillId="11" borderId="0" xfId="0" applyFont="1" applyFill="1" applyAlignment="1" applyProtection="1">
      <alignment horizontal="center" vertical="center"/>
      <protection hidden="1"/>
    </xf>
    <xf numFmtId="0" fontId="4" fillId="11" borderId="0" xfId="0" applyFont="1" applyFill="1" applyAlignment="1" applyProtection="1">
      <alignment horizontal="left" vertical="center"/>
      <protection hidden="1"/>
    </xf>
    <xf numFmtId="0" fontId="13" fillId="11" borderId="0" xfId="0" applyFont="1" applyFill="1" applyProtection="1">
      <alignment vertical="center"/>
      <protection hidden="1"/>
    </xf>
    <xf numFmtId="176" fontId="4" fillId="11" borderId="0" xfId="0" applyNumberFormat="1" applyFont="1" applyFill="1" applyAlignment="1" applyProtection="1">
      <alignment vertical="top" wrapText="1"/>
      <protection hidden="1"/>
    </xf>
    <xf numFmtId="176" fontId="4" fillId="11" borderId="0" xfId="0" applyNumberFormat="1" applyFont="1" applyFill="1" applyAlignment="1" applyProtection="1">
      <alignment vertical="center"/>
      <protection hidden="1"/>
    </xf>
    <xf numFmtId="0" fontId="4" fillId="11" borderId="15" xfId="0" applyFont="1" applyFill="1" applyBorder="1" applyProtection="1">
      <alignment vertical="center"/>
      <protection hidden="1"/>
    </xf>
    <xf numFmtId="0" fontId="4" fillId="11" borderId="12" xfId="0" applyFont="1" applyFill="1" applyBorder="1" applyProtection="1">
      <alignment vertical="center"/>
      <protection hidden="1"/>
    </xf>
    <xf numFmtId="0" fontId="4" fillId="11" borderId="16" xfId="0" applyFont="1" applyFill="1" applyBorder="1" applyProtection="1">
      <alignment vertical="center"/>
      <protection hidden="1"/>
    </xf>
    <xf numFmtId="0" fontId="4" fillId="11" borderId="3" xfId="0" applyFont="1" applyFill="1" applyBorder="1" applyProtection="1">
      <alignment vertical="center"/>
      <protection hidden="1"/>
    </xf>
    <xf numFmtId="0" fontId="4" fillId="11" borderId="8" xfId="0" applyFont="1" applyFill="1" applyBorder="1" applyProtection="1">
      <alignment vertical="center"/>
      <protection hidden="1"/>
    </xf>
    <xf numFmtId="49" fontId="4" fillId="11" borderId="0" xfId="0" applyNumberFormat="1" applyFont="1" applyFill="1" applyBorder="1" applyAlignment="1" applyProtection="1">
      <alignment vertical="center"/>
      <protection hidden="1"/>
    </xf>
    <xf numFmtId="0" fontId="4" fillId="11" borderId="0" xfId="0" applyFont="1" applyFill="1" applyBorder="1" applyAlignment="1" applyProtection="1">
      <alignment vertical="center"/>
      <protection hidden="1"/>
    </xf>
    <xf numFmtId="176" fontId="4" fillId="11" borderId="0" xfId="0" applyNumberFormat="1" applyFont="1" applyFill="1" applyBorder="1" applyAlignment="1" applyProtection="1">
      <alignment vertical="top" wrapText="1"/>
      <protection hidden="1"/>
    </xf>
    <xf numFmtId="0" fontId="6" fillId="11" borderId="0" xfId="0" applyFont="1" applyFill="1" applyAlignment="1" applyProtection="1">
      <alignment horizontal="center" vertical="center"/>
      <protection hidden="1"/>
    </xf>
    <xf numFmtId="176" fontId="4" fillId="11" borderId="0" xfId="0" applyNumberFormat="1" applyFont="1" applyFill="1" applyBorder="1" applyAlignment="1" applyProtection="1">
      <alignment vertical="center"/>
      <protection hidden="1"/>
    </xf>
    <xf numFmtId="0" fontId="15" fillId="11" borderId="0" xfId="0" applyFont="1" applyFill="1" applyBorder="1" applyAlignment="1" applyProtection="1">
      <protection hidden="1"/>
    </xf>
    <xf numFmtId="0" fontId="32" fillId="11" borderId="0" xfId="0" applyNumberFormat="1" applyFont="1" applyFill="1" applyBorder="1" applyAlignment="1" applyProtection="1">
      <alignment vertical="center"/>
      <protection hidden="1"/>
    </xf>
    <xf numFmtId="176" fontId="15" fillId="11" borderId="0" xfId="0" applyNumberFormat="1" applyFont="1" applyFill="1" applyBorder="1" applyAlignment="1" applyProtection="1">
      <protection hidden="1"/>
    </xf>
    <xf numFmtId="0" fontId="10" fillId="11" borderId="0" xfId="0" applyFont="1" applyFill="1" applyBorder="1" applyAlignment="1" applyProtection="1">
      <alignment vertical="center"/>
      <protection hidden="1"/>
    </xf>
    <xf numFmtId="0" fontId="4" fillId="11" borderId="0" xfId="0" applyFont="1" applyFill="1" applyBorder="1" applyAlignment="1" applyProtection="1">
      <alignment horizontal="center" vertical="center"/>
      <protection hidden="1"/>
    </xf>
    <xf numFmtId="0" fontId="4" fillId="11" borderId="17" xfId="0" applyFont="1" applyFill="1" applyBorder="1" applyProtection="1">
      <alignment vertical="center"/>
      <protection hidden="1"/>
    </xf>
    <xf numFmtId="0" fontId="4" fillId="11" borderId="4" xfId="0" applyFont="1" applyFill="1" applyBorder="1" applyProtection="1">
      <alignment vertical="center"/>
      <protection hidden="1"/>
    </xf>
    <xf numFmtId="0" fontId="4" fillId="11" borderId="24" xfId="0" applyFont="1" applyFill="1" applyBorder="1" applyProtection="1">
      <alignment vertical="center"/>
      <protection hidden="1"/>
    </xf>
    <xf numFmtId="0" fontId="17" fillId="11" borderId="0" xfId="0" applyFont="1" applyFill="1" applyAlignment="1" applyProtection="1">
      <alignment vertical="top" wrapText="1"/>
      <protection hidden="1"/>
    </xf>
    <xf numFmtId="0" fontId="10" fillId="11" borderId="0" xfId="0" applyFont="1" applyFill="1" applyProtection="1">
      <alignment vertical="center"/>
      <protection hidden="1"/>
    </xf>
    <xf numFmtId="0" fontId="5" fillId="11" borderId="0" xfId="0" applyFont="1" applyFill="1" applyAlignment="1" applyProtection="1">
      <alignment horizontal="center" vertical="center"/>
      <protection hidden="1"/>
    </xf>
    <xf numFmtId="0" fontId="4" fillId="11" borderId="0" xfId="0" applyFont="1" applyFill="1" applyAlignment="1" applyProtection="1">
      <alignment horizontal="center" vertical="center"/>
      <protection hidden="1"/>
    </xf>
    <xf numFmtId="0" fontId="8" fillId="11" borderId="0" xfId="0" applyFont="1" applyFill="1" applyAlignment="1" applyProtection="1">
      <alignment horizontal="center" vertical="center"/>
      <protection hidden="1"/>
    </xf>
    <xf numFmtId="0" fontId="5" fillId="11" borderId="0" xfId="0" applyFont="1" applyFill="1" applyAlignment="1" applyProtection="1">
      <alignment vertical="center"/>
      <protection hidden="1"/>
    </xf>
    <xf numFmtId="0" fontId="15" fillId="11" borderId="0" xfId="0" applyNumberFormat="1" applyFont="1" applyFill="1" applyAlignment="1" applyProtection="1">
      <alignment shrinkToFit="1"/>
      <protection hidden="1"/>
    </xf>
    <xf numFmtId="0" fontId="10" fillId="11" borderId="0" xfId="0" applyFont="1" applyFill="1" applyAlignment="1" applyProtection="1">
      <alignment vertical="center"/>
      <protection hidden="1"/>
    </xf>
    <xf numFmtId="0" fontId="12" fillId="11" borderId="0" xfId="0" applyFont="1" applyFill="1" applyProtection="1">
      <alignment vertical="center"/>
      <protection hidden="1"/>
    </xf>
    <xf numFmtId="0" fontId="14" fillId="11" borderId="0" xfId="0" applyFont="1" applyFill="1" applyBorder="1" applyAlignment="1" applyProtection="1">
      <alignment horizontal="left" vertical="center"/>
      <protection hidden="1"/>
    </xf>
    <xf numFmtId="0" fontId="4" fillId="11" borderId="25" xfId="0" applyFont="1" applyFill="1" applyBorder="1" applyProtection="1">
      <alignment vertical="center"/>
      <protection hidden="1"/>
    </xf>
    <xf numFmtId="0" fontId="14" fillId="11" borderId="0" xfId="0" applyFont="1" applyFill="1" applyBorder="1" applyAlignment="1" applyProtection="1">
      <alignment horizontal="center" vertical="center"/>
      <protection hidden="1"/>
    </xf>
    <xf numFmtId="0" fontId="15" fillId="11" borderId="0" xfId="0" applyNumberFormat="1" applyFont="1" applyFill="1" applyBorder="1" applyAlignment="1" applyProtection="1">
      <alignment horizontal="center" vertical="center" wrapText="1"/>
      <protection hidden="1"/>
    </xf>
    <xf numFmtId="0" fontId="14" fillId="11" borderId="0" xfId="0" applyFont="1" applyFill="1" applyBorder="1" applyAlignment="1" applyProtection="1">
      <alignment horizontal="center" vertical="center" wrapText="1"/>
      <protection hidden="1"/>
    </xf>
    <xf numFmtId="0" fontId="15" fillId="11" borderId="0" xfId="0" applyNumberFormat="1" applyFont="1" applyFill="1" applyBorder="1" applyAlignment="1" applyProtection="1">
      <alignment horizontal="center" vertical="center" shrinkToFit="1"/>
      <protection hidden="1"/>
    </xf>
    <xf numFmtId="0" fontId="15" fillId="11" borderId="0" xfId="0" applyNumberFormat="1" applyFont="1" applyFill="1" applyBorder="1" applyAlignment="1" applyProtection="1">
      <alignment horizontal="center" vertical="center"/>
      <protection hidden="1"/>
    </xf>
    <xf numFmtId="0" fontId="0" fillId="11" borderId="0" xfId="0" applyFill="1" applyBorder="1" applyAlignment="1" applyProtection="1">
      <alignment vertical="center"/>
      <protection hidden="1"/>
    </xf>
    <xf numFmtId="0" fontId="11" fillId="11" borderId="0" xfId="0" applyFont="1" applyFill="1" applyBorder="1" applyAlignment="1" applyProtection="1">
      <alignment vertical="center"/>
      <protection hidden="1"/>
    </xf>
    <xf numFmtId="0" fontId="14" fillId="11" borderId="0" xfId="0" applyFont="1" applyFill="1" applyBorder="1" applyAlignment="1" applyProtection="1">
      <alignment horizontal="right" vertical="center"/>
      <protection hidden="1"/>
    </xf>
    <xf numFmtId="0" fontId="59" fillId="11" borderId="20" xfId="0" applyFont="1" applyFill="1" applyBorder="1" applyAlignment="1">
      <alignment horizontal="left" vertical="center"/>
    </xf>
    <xf numFmtId="0" fontId="14" fillId="11" borderId="0" xfId="0" applyFont="1" applyFill="1" applyBorder="1" applyAlignment="1" applyProtection="1">
      <alignment vertical="center"/>
      <protection hidden="1"/>
    </xf>
    <xf numFmtId="0" fontId="15" fillId="11" borderId="3" xfId="0" applyFont="1" applyFill="1" applyBorder="1" applyAlignment="1" applyProtection="1">
      <alignment vertical="center"/>
      <protection hidden="1"/>
    </xf>
    <xf numFmtId="0" fontId="12" fillId="11" borderId="0" xfId="0" applyFont="1" applyFill="1" applyBorder="1" applyAlignment="1" applyProtection="1">
      <alignment horizontal="left" vertical="center"/>
      <protection hidden="1"/>
    </xf>
    <xf numFmtId="0" fontId="12" fillId="11" borderId="0" xfId="0" applyFont="1" applyFill="1" applyBorder="1" applyAlignment="1" applyProtection="1">
      <alignment horizontal="left" vertical="top"/>
      <protection hidden="1"/>
    </xf>
    <xf numFmtId="0" fontId="10" fillId="11" borderId="20" xfId="0" applyFont="1" applyFill="1" applyBorder="1" applyAlignment="1">
      <alignment horizontal="left" vertical="center"/>
    </xf>
    <xf numFmtId="0" fontId="10" fillId="11" borderId="0" xfId="0" applyFont="1" applyFill="1" applyBorder="1" applyAlignment="1">
      <alignment horizontal="left" vertical="center"/>
    </xf>
    <xf numFmtId="0" fontId="10" fillId="11" borderId="13" xfId="0" applyFont="1" applyFill="1" applyBorder="1" applyAlignment="1">
      <alignment horizontal="left" vertical="center"/>
    </xf>
    <xf numFmtId="0" fontId="54" fillId="11" borderId="0" xfId="0" applyFont="1" applyFill="1" applyBorder="1" applyAlignment="1">
      <alignment horizontal="left" vertical="center"/>
    </xf>
    <xf numFmtId="0" fontId="54" fillId="11" borderId="13" xfId="0" applyFont="1" applyFill="1" applyBorder="1" applyAlignment="1">
      <alignment horizontal="left" vertical="center"/>
    </xf>
    <xf numFmtId="49" fontId="4" fillId="2" borderId="1" xfId="0" applyNumberFormat="1" applyFont="1" applyFill="1" applyBorder="1" applyAlignment="1">
      <alignment horizontal="center" vertical="center"/>
    </xf>
    <xf numFmtId="49" fontId="8" fillId="3" borderId="8" xfId="0" applyNumberFormat="1" applyFont="1" applyFill="1" applyBorder="1" applyAlignment="1">
      <alignment horizontal="left" vertical="center"/>
    </xf>
    <xf numFmtId="49" fontId="18" fillId="0" borderId="17"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24" xfId="0" applyNumberFormat="1" applyFont="1" applyBorder="1" applyAlignment="1">
      <alignment horizontal="left" vertical="center"/>
    </xf>
    <xf numFmtId="0" fontId="10" fillId="11" borderId="42" xfId="0" applyFont="1" applyFill="1" applyBorder="1">
      <alignment vertical="center"/>
    </xf>
    <xf numFmtId="0" fontId="10" fillId="11" borderId="0" xfId="0" applyFont="1" applyFill="1" applyBorder="1">
      <alignment vertical="center"/>
    </xf>
    <xf numFmtId="0" fontId="10" fillId="11" borderId="20" xfId="0" applyFont="1" applyFill="1" applyBorder="1">
      <alignment vertical="center"/>
    </xf>
    <xf numFmtId="49" fontId="5" fillId="2" borderId="4" xfId="0" applyNumberFormat="1" applyFont="1" applyFill="1" applyBorder="1" applyAlignment="1">
      <alignment horizontal="center" vertical="center"/>
    </xf>
    <xf numFmtId="0" fontId="10" fillId="0" borderId="3"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20" xfId="0" applyFont="1" applyFill="1" applyBorder="1" applyAlignment="1">
      <alignment horizontal="left" vertical="center"/>
    </xf>
    <xf numFmtId="0" fontId="10" fillId="11" borderId="20" xfId="0" applyFont="1" applyFill="1" applyBorder="1" applyAlignment="1">
      <alignment horizontal="left" vertical="center"/>
    </xf>
    <xf numFmtId="0" fontId="10" fillId="11" borderId="0" xfId="0" applyFont="1" applyFill="1" applyBorder="1" applyAlignment="1">
      <alignment horizontal="left" vertical="center"/>
    </xf>
    <xf numFmtId="0" fontId="10" fillId="11" borderId="13" xfId="0" applyFont="1" applyFill="1" applyBorder="1" applyAlignment="1">
      <alignment horizontal="left" vertical="center"/>
    </xf>
    <xf numFmtId="0" fontId="3" fillId="11" borderId="20" xfId="0" applyFont="1" applyFill="1" applyBorder="1" applyAlignment="1">
      <alignment horizontal="left" vertical="center"/>
    </xf>
    <xf numFmtId="0" fontId="27" fillId="11" borderId="20" xfId="0" applyFont="1" applyFill="1" applyBorder="1" applyAlignment="1">
      <alignment horizontal="left" vertical="center"/>
    </xf>
    <xf numFmtId="0" fontId="28" fillId="11" borderId="0" xfId="0" applyFont="1" applyFill="1" applyBorder="1" applyAlignment="1">
      <alignment horizontal="left" vertical="center"/>
    </xf>
    <xf numFmtId="0" fontId="28" fillId="11" borderId="13" xfId="0" applyFont="1" applyFill="1" applyBorder="1" applyAlignment="1">
      <alignment horizontal="left" vertical="center"/>
    </xf>
    <xf numFmtId="0" fontId="54" fillId="11" borderId="20" xfId="0" applyFont="1" applyFill="1" applyBorder="1" applyAlignment="1">
      <alignment horizontal="left" vertical="center"/>
    </xf>
    <xf numFmtId="0" fontId="54" fillId="11" borderId="0" xfId="0" applyFont="1" applyFill="1" applyBorder="1" applyAlignment="1">
      <alignment horizontal="left" vertical="center"/>
    </xf>
    <xf numFmtId="0" fontId="54" fillId="11" borderId="13" xfId="0" applyFont="1" applyFill="1" applyBorder="1" applyAlignment="1">
      <alignment horizontal="left" vertical="center"/>
    </xf>
    <xf numFmtId="0" fontId="3" fillId="11" borderId="0" xfId="0" applyFont="1" applyFill="1" applyBorder="1" applyAlignment="1">
      <alignment horizontal="left" vertical="center"/>
    </xf>
    <xf numFmtId="0" fontId="3" fillId="11" borderId="13" xfId="0" applyFont="1" applyFill="1" applyBorder="1" applyAlignment="1">
      <alignment horizontal="left" vertical="center"/>
    </xf>
    <xf numFmtId="0" fontId="10" fillId="11" borderId="20" xfId="0" applyFont="1" applyFill="1" applyBorder="1" applyAlignment="1">
      <alignment horizontal="left" vertical="center" wrapText="1"/>
    </xf>
    <xf numFmtId="0" fontId="10" fillId="11" borderId="0" xfId="0" applyFont="1" applyFill="1" applyBorder="1" applyAlignment="1">
      <alignment horizontal="left" vertical="center" wrapText="1"/>
    </xf>
    <xf numFmtId="0" fontId="10" fillId="11" borderId="13" xfId="0" applyFont="1" applyFill="1" applyBorder="1" applyAlignment="1">
      <alignment horizontal="left" vertical="center" wrapText="1"/>
    </xf>
    <xf numFmtId="0" fontId="10" fillId="11" borderId="41" xfId="0" applyFont="1" applyFill="1" applyBorder="1" applyAlignment="1">
      <alignment horizontal="center" vertical="center"/>
    </xf>
    <xf numFmtId="0" fontId="10" fillId="11" borderId="42" xfId="0" applyFont="1" applyFill="1" applyBorder="1" applyAlignment="1">
      <alignment horizontal="center" vertical="center"/>
    </xf>
    <xf numFmtId="0" fontId="10" fillId="11" borderId="43" xfId="0" applyFont="1" applyFill="1" applyBorder="1" applyAlignment="1">
      <alignment horizontal="center" vertical="center"/>
    </xf>
    <xf numFmtId="0" fontId="17" fillId="11" borderId="20" xfId="0" applyFont="1" applyFill="1" applyBorder="1" applyAlignment="1">
      <alignment horizontal="center" vertical="center"/>
    </xf>
    <xf numFmtId="0" fontId="17" fillId="11" borderId="0" xfId="0" applyFont="1" applyFill="1" applyBorder="1" applyAlignment="1">
      <alignment horizontal="center" vertical="center"/>
    </xf>
    <xf numFmtId="0" fontId="17" fillId="11" borderId="13" xfId="0"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0" fontId="4" fillId="0" borderId="20" xfId="0" applyFont="1" applyFill="1" applyBorder="1" applyAlignment="1">
      <alignment horizontal="right" vertical="center" wrapText="1" indent="1"/>
    </xf>
    <xf numFmtId="0" fontId="4" fillId="0" borderId="0" xfId="0" applyFont="1" applyFill="1" applyBorder="1" applyAlignment="1">
      <alignment horizontal="right" vertical="center" indent="1"/>
    </xf>
    <xf numFmtId="0" fontId="4" fillId="0" borderId="8" xfId="0" applyFont="1" applyFill="1" applyBorder="1" applyAlignment="1">
      <alignment horizontal="right" vertical="center" indent="1"/>
    </xf>
    <xf numFmtId="0" fontId="10" fillId="11" borderId="21" xfId="0" applyFont="1" applyFill="1" applyBorder="1" applyAlignment="1">
      <alignment horizontal="left" vertical="center"/>
    </xf>
    <xf numFmtId="0" fontId="10" fillId="11" borderId="22" xfId="0" applyFont="1" applyFill="1" applyBorder="1" applyAlignment="1">
      <alignment horizontal="left" vertical="center"/>
    </xf>
    <xf numFmtId="0" fontId="10" fillId="11" borderId="23" xfId="0" applyFont="1" applyFill="1" applyBorder="1" applyAlignment="1">
      <alignment horizontal="left" vertical="center"/>
    </xf>
    <xf numFmtId="0" fontId="4" fillId="11" borderId="0" xfId="0" applyFont="1" applyFill="1" applyAlignment="1" applyProtection="1">
      <alignment horizontal="left" vertical="center"/>
      <protection hidden="1"/>
    </xf>
    <xf numFmtId="185" fontId="13" fillId="11" borderId="0" xfId="0" applyNumberFormat="1" applyFont="1" applyFill="1" applyAlignment="1" applyProtection="1">
      <alignment horizontal="right" vertical="center" shrinkToFit="1"/>
      <protection hidden="1"/>
    </xf>
    <xf numFmtId="184" fontId="13" fillId="11" borderId="0" xfId="0" applyNumberFormat="1" applyFont="1" applyFill="1" applyAlignment="1" applyProtection="1">
      <alignment horizontal="left" vertical="center" shrinkToFit="1"/>
      <protection hidden="1"/>
    </xf>
    <xf numFmtId="0" fontId="14" fillId="11" borderId="15" xfId="0" applyFont="1" applyFill="1" applyBorder="1" applyAlignment="1" applyProtection="1">
      <alignment horizontal="center" vertical="center" wrapText="1"/>
      <protection hidden="1"/>
    </xf>
    <xf numFmtId="0" fontId="14" fillId="11" borderId="16" xfId="0" applyFont="1" applyFill="1" applyBorder="1" applyAlignment="1" applyProtection="1">
      <alignment horizontal="center" vertical="center" wrapText="1"/>
      <protection hidden="1"/>
    </xf>
    <xf numFmtId="0" fontId="14" fillId="11" borderId="17" xfId="0" applyFont="1" applyFill="1" applyBorder="1" applyAlignment="1" applyProtection="1">
      <alignment horizontal="center" vertical="center" wrapText="1"/>
      <protection hidden="1"/>
    </xf>
    <xf numFmtId="0" fontId="14" fillId="11" borderId="24" xfId="0" applyFont="1" applyFill="1" applyBorder="1" applyAlignment="1" applyProtection="1">
      <alignment horizontal="center" vertical="center" wrapText="1"/>
      <protection hidden="1"/>
    </xf>
    <xf numFmtId="0" fontId="15" fillId="11" borderId="15" xfId="0" applyNumberFormat="1" applyFont="1" applyFill="1" applyBorder="1" applyAlignment="1" applyProtection="1">
      <alignment horizontal="left" vertical="center" wrapText="1"/>
      <protection hidden="1"/>
    </xf>
    <xf numFmtId="0" fontId="15" fillId="11" borderId="12" xfId="0" applyNumberFormat="1" applyFont="1" applyFill="1" applyBorder="1" applyAlignment="1" applyProtection="1">
      <alignment horizontal="left" vertical="center" wrapText="1"/>
      <protection hidden="1"/>
    </xf>
    <xf numFmtId="0" fontId="15" fillId="11" borderId="16" xfId="0" applyNumberFormat="1" applyFont="1" applyFill="1" applyBorder="1" applyAlignment="1" applyProtection="1">
      <alignment horizontal="left" vertical="center" wrapText="1"/>
      <protection hidden="1"/>
    </xf>
    <xf numFmtId="0" fontId="15" fillId="11" borderId="17" xfId="0" applyNumberFormat="1" applyFont="1" applyFill="1" applyBorder="1" applyAlignment="1" applyProtection="1">
      <alignment horizontal="left" vertical="center" wrapText="1"/>
      <protection hidden="1"/>
    </xf>
    <xf numFmtId="0" fontId="15" fillId="11" borderId="4" xfId="0" applyNumberFormat="1" applyFont="1" applyFill="1" applyBorder="1" applyAlignment="1" applyProtection="1">
      <alignment horizontal="left" vertical="center" wrapText="1"/>
      <protection hidden="1"/>
    </xf>
    <xf numFmtId="0" fontId="15" fillId="11" borderId="24" xfId="0" applyNumberFormat="1" applyFont="1" applyFill="1" applyBorder="1" applyAlignment="1" applyProtection="1">
      <alignment horizontal="left" vertical="center" wrapText="1"/>
      <protection hidden="1"/>
    </xf>
    <xf numFmtId="0" fontId="15" fillId="11" borderId="2" xfId="0" applyNumberFormat="1" applyFont="1" applyFill="1" applyBorder="1" applyAlignment="1" applyProtection="1">
      <alignment horizontal="left" vertical="center" shrinkToFit="1"/>
      <protection hidden="1"/>
    </xf>
    <xf numFmtId="0" fontId="15" fillId="11" borderId="5" xfId="0" applyNumberFormat="1" applyFont="1" applyFill="1" applyBorder="1" applyAlignment="1" applyProtection="1">
      <alignment horizontal="left" vertical="center" shrinkToFit="1"/>
      <protection hidden="1"/>
    </xf>
    <xf numFmtId="0" fontId="15" fillId="11" borderId="6" xfId="0" applyNumberFormat="1" applyFont="1" applyFill="1" applyBorder="1" applyAlignment="1" applyProtection="1">
      <alignment horizontal="left" vertical="center" shrinkToFit="1"/>
      <protection hidden="1"/>
    </xf>
    <xf numFmtId="0" fontId="15" fillId="11" borderId="15" xfId="0" applyNumberFormat="1" applyFont="1" applyFill="1" applyBorder="1" applyAlignment="1" applyProtection="1">
      <alignment horizontal="left" vertical="center"/>
      <protection hidden="1"/>
    </xf>
    <xf numFmtId="0" fontId="15" fillId="11" borderId="12" xfId="0" applyNumberFormat="1" applyFont="1" applyFill="1" applyBorder="1" applyAlignment="1" applyProtection="1">
      <alignment horizontal="left" vertical="center"/>
      <protection hidden="1"/>
    </xf>
    <xf numFmtId="0" fontId="15" fillId="11" borderId="16" xfId="0" applyNumberFormat="1" applyFont="1" applyFill="1" applyBorder="1" applyAlignment="1" applyProtection="1">
      <alignment horizontal="left" vertical="center"/>
      <protection hidden="1"/>
    </xf>
    <xf numFmtId="0" fontId="15" fillId="11" borderId="17" xfId="0" applyNumberFormat="1" applyFont="1" applyFill="1" applyBorder="1" applyAlignment="1" applyProtection="1">
      <alignment horizontal="left" vertical="center"/>
      <protection hidden="1"/>
    </xf>
    <xf numFmtId="0" fontId="15" fillId="11" borderId="4" xfId="0" applyNumberFormat="1" applyFont="1" applyFill="1" applyBorder="1" applyAlignment="1" applyProtection="1">
      <alignment horizontal="left" vertical="center"/>
      <protection hidden="1"/>
    </xf>
    <xf numFmtId="0" fontId="15" fillId="11" borderId="24" xfId="0" applyNumberFormat="1" applyFont="1" applyFill="1" applyBorder="1" applyAlignment="1" applyProtection="1">
      <alignment horizontal="left" vertical="center"/>
      <protection hidden="1"/>
    </xf>
    <xf numFmtId="0" fontId="6" fillId="11" borderId="0" xfId="0" applyFont="1" applyFill="1" applyBorder="1" applyAlignment="1" applyProtection="1">
      <alignment horizontal="center" vertical="center"/>
      <protection hidden="1"/>
    </xf>
    <xf numFmtId="0" fontId="4" fillId="11" borderId="0" xfId="0" applyFont="1" applyFill="1" applyAlignment="1" applyProtection="1">
      <alignment horizontal="right" vertical="center"/>
      <protection hidden="1"/>
    </xf>
    <xf numFmtId="0" fontId="4" fillId="11" borderId="0" xfId="0" applyFont="1" applyFill="1" applyAlignment="1" applyProtection="1">
      <alignment horizontal="center" vertical="center"/>
      <protection hidden="1"/>
    </xf>
    <xf numFmtId="0" fontId="4" fillId="11" borderId="0" xfId="0" applyFont="1" applyFill="1" applyAlignment="1" applyProtection="1">
      <alignment horizontal="left" vertical="top"/>
      <protection hidden="1"/>
    </xf>
    <xf numFmtId="0" fontId="4" fillId="11" borderId="0" xfId="0" applyNumberFormat="1" applyFont="1" applyFill="1" applyAlignment="1" applyProtection="1">
      <alignment horizontal="left" vertical="top" wrapText="1"/>
      <protection hidden="1"/>
    </xf>
    <xf numFmtId="0" fontId="15" fillId="11" borderId="0" xfId="0" applyFont="1" applyFill="1" applyAlignment="1" applyProtection="1">
      <alignment horizontal="center"/>
      <protection hidden="1"/>
    </xf>
    <xf numFmtId="0" fontId="15" fillId="11" borderId="0" xfId="0" applyNumberFormat="1" applyFont="1" applyFill="1" applyAlignment="1" applyProtection="1">
      <alignment horizontal="left" shrinkToFit="1"/>
      <protection hidden="1"/>
    </xf>
    <xf numFmtId="176" fontId="4" fillId="11" borderId="0" xfId="0" applyNumberFormat="1" applyFont="1" applyFill="1" applyAlignment="1" applyProtection="1">
      <alignment horizontal="left" vertical="center"/>
      <protection hidden="1"/>
    </xf>
    <xf numFmtId="0" fontId="5" fillId="11" borderId="0" xfId="0" applyFont="1" applyFill="1" applyAlignment="1" applyProtection="1">
      <alignment horizontal="center" vertical="center"/>
      <protection hidden="1"/>
    </xf>
    <xf numFmtId="0" fontId="8" fillId="11" borderId="0" xfId="0" applyFont="1" applyFill="1" applyAlignment="1" applyProtection="1">
      <alignment horizontal="center" vertical="center"/>
      <protection hidden="1"/>
    </xf>
    <xf numFmtId="176" fontId="4" fillId="11" borderId="0" xfId="0" applyNumberFormat="1" applyFont="1" applyFill="1" applyAlignment="1" applyProtection="1">
      <alignment horizontal="center" vertical="center"/>
      <protection hidden="1"/>
    </xf>
    <xf numFmtId="0" fontId="4" fillId="11" borderId="0" xfId="0" applyFont="1" applyFill="1" applyAlignment="1" applyProtection="1">
      <alignment horizontal="left" wrapText="1"/>
      <protection hidden="1"/>
    </xf>
    <xf numFmtId="0" fontId="4" fillId="11" borderId="0" xfId="0" applyNumberFormat="1" applyFont="1" applyFill="1" applyAlignment="1" applyProtection="1">
      <alignment horizontal="left" vertical="center" wrapText="1"/>
      <protection hidden="1"/>
    </xf>
    <xf numFmtId="0" fontId="5" fillId="2" borderId="1" xfId="0" applyNumberFormat="1" applyFont="1" applyFill="1" applyBorder="1" applyAlignment="1">
      <alignment horizontal="left" vertical="center"/>
    </xf>
    <xf numFmtId="49" fontId="5" fillId="2" borderId="2"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2" fillId="4" borderId="17" xfId="0" applyNumberFormat="1" applyFont="1" applyFill="1" applyBorder="1" applyAlignment="1">
      <alignment horizontal="left" vertical="center" wrapText="1"/>
    </xf>
    <xf numFmtId="49" fontId="52" fillId="4" borderId="4" xfId="0" applyNumberFormat="1" applyFont="1" applyFill="1" applyBorder="1" applyAlignment="1">
      <alignment horizontal="left" vertical="center" wrapText="1"/>
    </xf>
    <xf numFmtId="49" fontId="52" fillId="4" borderId="24" xfId="0" applyNumberFormat="1" applyFont="1" applyFill="1" applyBorder="1" applyAlignment="1">
      <alignment horizontal="left" vertical="center" wrapText="1"/>
    </xf>
    <xf numFmtId="49" fontId="16" fillId="0" borderId="5" xfId="0" applyNumberFormat="1" applyFont="1" applyBorder="1" applyAlignment="1">
      <alignment horizontal="left" vertical="center"/>
    </xf>
    <xf numFmtId="0" fontId="4" fillId="2" borderId="15" xfId="0" applyNumberFormat="1" applyFont="1" applyFill="1" applyBorder="1" applyAlignment="1" applyProtection="1">
      <alignment horizontal="left" vertical="center" wrapText="1"/>
    </xf>
    <xf numFmtId="0" fontId="4" fillId="2" borderId="12" xfId="0" applyNumberFormat="1" applyFont="1" applyFill="1" applyBorder="1" applyAlignment="1" applyProtection="1">
      <alignment horizontal="left" vertical="center" wrapText="1"/>
    </xf>
    <xf numFmtId="0" fontId="4" fillId="2" borderId="16" xfId="0" applyNumberFormat="1" applyFont="1" applyFill="1" applyBorder="1" applyAlignment="1" applyProtection="1">
      <alignment horizontal="left" vertical="center" wrapText="1"/>
    </xf>
    <xf numFmtId="49" fontId="19" fillId="2" borderId="17"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49" fontId="10" fillId="2" borderId="15"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5" fillId="2" borderId="11" xfId="0" applyNumberFormat="1" applyFont="1" applyFill="1" applyBorder="1" applyAlignment="1" applyProtection="1">
      <alignment horizontal="center" vertical="center"/>
    </xf>
    <xf numFmtId="49" fontId="5" fillId="2" borderId="4" xfId="0" applyNumberFormat="1" applyFont="1" applyFill="1" applyBorder="1" applyAlignment="1" applyProtection="1">
      <alignment horizontal="center" vertical="center"/>
    </xf>
    <xf numFmtId="49" fontId="5" fillId="2" borderId="24" xfId="0" applyNumberFormat="1" applyFont="1" applyFill="1" applyBorder="1" applyAlignment="1" applyProtection="1">
      <alignment horizontal="center" vertical="center"/>
    </xf>
    <xf numFmtId="49" fontId="26" fillId="4" borderId="2" xfId="0" applyNumberFormat="1" applyFont="1" applyFill="1" applyBorder="1" applyAlignment="1">
      <alignment horizontal="left" vertical="center" wrapText="1"/>
    </xf>
    <xf numFmtId="49" fontId="26" fillId="4" borderId="5" xfId="0" applyNumberFormat="1" applyFont="1" applyFill="1" applyBorder="1" applyAlignment="1">
      <alignment horizontal="left" vertical="center"/>
    </xf>
    <xf numFmtId="49" fontId="26" fillId="4" borderId="6" xfId="0" applyNumberFormat="1" applyFont="1" applyFill="1" applyBorder="1" applyAlignment="1">
      <alignment horizontal="left" vertical="center"/>
    </xf>
    <xf numFmtId="49" fontId="5" fillId="5" borderId="49" xfId="0" applyNumberFormat="1" applyFont="1" applyFill="1" applyBorder="1" applyAlignment="1" applyProtection="1">
      <alignment horizontal="center" vertical="center"/>
      <protection locked="0"/>
    </xf>
    <xf numFmtId="49" fontId="5" fillId="5" borderId="50" xfId="0" applyNumberFormat="1" applyFont="1" applyFill="1" applyBorder="1" applyAlignment="1" applyProtection="1">
      <alignment horizontal="center" vertical="center"/>
      <protection locked="0"/>
    </xf>
    <xf numFmtId="49" fontId="5" fillId="5" borderId="51" xfId="0" applyNumberFormat="1" applyFont="1" applyFill="1" applyBorder="1" applyAlignment="1" applyProtection="1">
      <alignment horizontal="center" vertical="center"/>
      <protection locked="0"/>
    </xf>
    <xf numFmtId="49" fontId="4" fillId="2" borderId="8"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5" fillId="6" borderId="49" xfId="0" applyNumberFormat="1" applyFont="1" applyFill="1" applyBorder="1" applyAlignment="1" applyProtection="1">
      <alignment horizontal="left" vertical="center"/>
      <protection locked="0"/>
    </xf>
    <xf numFmtId="0" fontId="10" fillId="0" borderId="50" xfId="0" applyFont="1" applyBorder="1" applyProtection="1">
      <alignment vertical="center"/>
      <protection locked="0"/>
    </xf>
    <xf numFmtId="0" fontId="10" fillId="0" borderId="51" xfId="0" applyFont="1" applyBorder="1" applyProtection="1">
      <alignment vertical="center"/>
      <protection locked="0"/>
    </xf>
    <xf numFmtId="0" fontId="23" fillId="2" borderId="11" xfId="0" applyNumberFormat="1" applyFont="1" applyFill="1" applyBorder="1" applyAlignment="1">
      <alignment horizontal="left" vertical="center"/>
    </xf>
    <xf numFmtId="0" fontId="23" fillId="2" borderId="4" xfId="0" applyNumberFormat="1" applyFont="1" applyFill="1" applyBorder="1" applyAlignment="1">
      <alignment horizontal="left" vertical="center"/>
    </xf>
    <xf numFmtId="0" fontId="23" fillId="2" borderId="24" xfId="0" applyNumberFormat="1" applyFont="1" applyFill="1" applyBorder="1" applyAlignment="1">
      <alignment horizontal="left" vertical="center"/>
    </xf>
    <xf numFmtId="49" fontId="5" fillId="0" borderId="1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23" fillId="2" borderId="3"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5" fillId="2" borderId="2" xfId="0" applyNumberFormat="1" applyFont="1" applyFill="1" applyBorder="1" applyAlignment="1" applyProtection="1">
      <alignment horizontal="center" vertical="center"/>
      <protection locked="0"/>
    </xf>
    <xf numFmtId="0" fontId="5" fillId="2" borderId="6" xfId="0" applyNumberFormat="1" applyFont="1" applyFill="1" applyBorder="1" applyAlignment="1" applyProtection="1">
      <alignment horizontal="center" vertical="center"/>
      <protection locked="0"/>
    </xf>
    <xf numFmtId="49" fontId="5"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4" fillId="2" borderId="15"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19" fillId="2" borderId="2"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5" fillId="6" borderId="50" xfId="0" applyNumberFormat="1" applyFont="1" applyFill="1" applyBorder="1" applyAlignment="1" applyProtection="1">
      <alignment horizontal="left" vertical="center"/>
      <protection locked="0"/>
    </xf>
    <xf numFmtId="49" fontId="5" fillId="6" borderId="51" xfId="0" applyNumberFormat="1" applyFont="1" applyFill="1" applyBorder="1" applyAlignment="1" applyProtection="1">
      <alignment horizontal="left" vertical="center"/>
      <protection locked="0"/>
    </xf>
    <xf numFmtId="49" fontId="10" fillId="2" borderId="17"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49" fontId="5" fillId="3" borderId="9" xfId="0" applyNumberFormat="1" applyFont="1" applyFill="1" applyBorder="1" applyAlignment="1">
      <alignment horizontal="center" vertical="center" textRotation="255"/>
    </xf>
    <xf numFmtId="49" fontId="5" fillId="3" borderId="10" xfId="0" applyNumberFormat="1" applyFont="1" applyFill="1" applyBorder="1" applyAlignment="1">
      <alignment horizontal="center" vertical="center" textRotation="255"/>
    </xf>
    <xf numFmtId="49" fontId="5" fillId="3" borderId="7" xfId="0" applyNumberFormat="1" applyFont="1" applyFill="1" applyBorder="1" applyAlignment="1">
      <alignment horizontal="center" vertical="center" textRotation="255"/>
    </xf>
    <xf numFmtId="49" fontId="5" fillId="2" borderId="15"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center" vertical="center"/>
    </xf>
    <xf numFmtId="49" fontId="4" fillId="2" borderId="15"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6" xfId="0" applyNumberFormat="1" applyFont="1" applyFill="1" applyBorder="1" applyAlignment="1">
      <alignment horizontal="left" vertical="center"/>
    </xf>
    <xf numFmtId="49" fontId="26" fillId="4" borderId="15" xfId="0" applyNumberFormat="1" applyFont="1" applyFill="1" applyBorder="1" applyAlignment="1">
      <alignment horizontal="left" vertical="center" wrapText="1"/>
    </xf>
    <xf numFmtId="49" fontId="26" fillId="4" borderId="12" xfId="0" applyNumberFormat="1" applyFont="1" applyFill="1" applyBorder="1" applyAlignment="1">
      <alignment horizontal="left" vertical="center"/>
    </xf>
    <xf numFmtId="49" fontId="26" fillId="4" borderId="16" xfId="0" applyNumberFormat="1" applyFont="1" applyFill="1" applyBorder="1" applyAlignment="1">
      <alignment horizontal="left" vertical="center"/>
    </xf>
    <xf numFmtId="0" fontId="10" fillId="0" borderId="52" xfId="0" applyFont="1" applyBorder="1">
      <alignment vertical="center"/>
    </xf>
    <xf numFmtId="49" fontId="5" fillId="0" borderId="12" xfId="0" applyNumberFormat="1" applyFont="1" applyBorder="1" applyAlignment="1">
      <alignment horizontal="center" vertical="center"/>
    </xf>
    <xf numFmtId="49" fontId="4" fillId="2" borderId="2"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vertical="center" wrapText="1"/>
    </xf>
    <xf numFmtId="49" fontId="4" fillId="3" borderId="9"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xf>
    <xf numFmtId="0" fontId="23" fillId="2" borderId="20" xfId="0" applyNumberFormat="1" applyFont="1" applyFill="1" applyBorder="1" applyAlignment="1" applyProtection="1">
      <alignment horizontal="left" vertical="center"/>
    </xf>
    <xf numFmtId="0" fontId="23" fillId="2" borderId="0" xfId="0" applyNumberFormat="1" applyFont="1" applyFill="1" applyBorder="1" applyAlignment="1" applyProtection="1">
      <alignment horizontal="left" vertical="center"/>
    </xf>
    <xf numFmtId="0" fontId="23" fillId="2" borderId="8" xfId="0" applyNumberFormat="1" applyFont="1" applyFill="1" applyBorder="1" applyAlignment="1" applyProtection="1">
      <alignment horizontal="left" vertical="center"/>
    </xf>
    <xf numFmtId="0" fontId="5" fillId="2" borderId="3"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left" vertical="center"/>
    </xf>
    <xf numFmtId="0" fontId="5" fillId="2" borderId="8" xfId="0" applyNumberFormat="1" applyFont="1" applyFill="1" applyBorder="1" applyAlignment="1" applyProtection="1">
      <alignment horizontal="left" vertical="center"/>
    </xf>
    <xf numFmtId="0" fontId="23" fillId="2" borderId="2" xfId="0" applyNumberFormat="1" applyFont="1" applyFill="1" applyBorder="1" applyAlignment="1">
      <alignment horizontal="left" vertical="center"/>
    </xf>
    <xf numFmtId="0" fontId="23" fillId="2" borderId="5" xfId="0" applyNumberFormat="1" applyFont="1" applyFill="1" applyBorder="1" applyAlignment="1">
      <alignment horizontal="left" vertical="center"/>
    </xf>
    <xf numFmtId="0" fontId="23" fillId="2" borderId="6" xfId="0" applyNumberFormat="1" applyFont="1" applyFill="1" applyBorder="1" applyAlignment="1">
      <alignment horizontal="left" vertical="center"/>
    </xf>
    <xf numFmtId="49" fontId="5" fillId="6" borderId="49" xfId="0" applyNumberFormat="1" applyFont="1" applyFill="1" applyBorder="1" applyAlignment="1" applyProtection="1">
      <alignment horizontal="center" vertical="center"/>
      <protection locked="0"/>
    </xf>
    <xf numFmtId="49" fontId="5" fillId="6" borderId="50" xfId="0" applyNumberFormat="1" applyFont="1" applyFill="1" applyBorder="1" applyAlignment="1" applyProtection="1">
      <alignment horizontal="center" vertical="center"/>
      <protection locked="0"/>
    </xf>
    <xf numFmtId="49" fontId="5" fillId="6" borderId="51" xfId="0" applyNumberFormat="1" applyFont="1" applyFill="1" applyBorder="1" applyAlignment="1" applyProtection="1">
      <alignment horizontal="center" vertical="center"/>
      <protection locked="0"/>
    </xf>
    <xf numFmtId="49" fontId="4" fillId="2" borderId="10"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textRotation="255"/>
    </xf>
    <xf numFmtId="0" fontId="4" fillId="2" borderId="5" xfId="0" applyNumberFormat="1" applyFont="1" applyFill="1" applyBorder="1" applyAlignment="1" applyProtection="1">
      <alignment horizontal="center" vertical="center"/>
    </xf>
    <xf numFmtId="0" fontId="23" fillId="2" borderId="2" xfId="0" applyNumberFormat="1" applyFont="1" applyFill="1" applyBorder="1" applyAlignment="1" applyProtection="1">
      <alignment horizontal="left" vertical="center"/>
    </xf>
    <xf numFmtId="0" fontId="23" fillId="2" borderId="5" xfId="0" applyNumberFormat="1" applyFont="1" applyFill="1" applyBorder="1" applyAlignment="1" applyProtection="1">
      <alignment horizontal="left" vertical="center"/>
    </xf>
    <xf numFmtId="49" fontId="5"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4" fillId="2" borderId="6" xfId="0" applyNumberFormat="1" applyFont="1" applyFill="1" applyBorder="1" applyAlignment="1" applyProtection="1">
      <alignment horizontal="center" vertical="center"/>
    </xf>
    <xf numFmtId="49" fontId="4" fillId="0" borderId="5"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wrapText="1"/>
    </xf>
    <xf numFmtId="49" fontId="5" fillId="0" borderId="0"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left" vertical="center"/>
    </xf>
    <xf numFmtId="0" fontId="23" fillId="2" borderId="12" xfId="0" applyNumberFormat="1" applyFont="1" applyFill="1" applyBorder="1" applyAlignment="1" applyProtection="1">
      <alignment horizontal="left" vertical="center"/>
    </xf>
    <xf numFmtId="49" fontId="5" fillId="6" borderId="46" xfId="0" applyNumberFormat="1" applyFont="1" applyFill="1" applyBorder="1" applyAlignment="1" applyProtection="1">
      <alignment horizontal="center" vertical="center"/>
      <protection locked="0"/>
    </xf>
    <xf numFmtId="49" fontId="5" fillId="6" borderId="47" xfId="0" applyNumberFormat="1" applyFont="1" applyFill="1" applyBorder="1" applyAlignment="1" applyProtection="1">
      <alignment horizontal="center" vertical="center"/>
      <protection locked="0"/>
    </xf>
    <xf numFmtId="49" fontId="5" fillId="6" borderId="48" xfId="0" applyNumberFormat="1" applyFont="1" applyFill="1" applyBorder="1" applyAlignment="1" applyProtection="1">
      <alignment horizontal="center" vertical="center"/>
      <protection locked="0"/>
    </xf>
    <xf numFmtId="0" fontId="23" fillId="2" borderId="17" xfId="0" applyNumberFormat="1" applyFont="1" applyFill="1" applyBorder="1" applyAlignment="1" applyProtection="1">
      <alignment horizontal="left" vertical="center"/>
    </xf>
    <xf numFmtId="0" fontId="23" fillId="2" borderId="4"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xf>
    <xf numFmtId="0" fontId="5" fillId="5" borderId="49" xfId="0" applyNumberFormat="1" applyFont="1" applyFill="1" applyBorder="1" applyAlignment="1" applyProtection="1">
      <alignment horizontal="left" vertical="center"/>
      <protection locked="0"/>
    </xf>
    <xf numFmtId="0" fontId="5" fillId="5" borderId="50" xfId="0" applyNumberFormat="1" applyFont="1" applyFill="1" applyBorder="1" applyAlignment="1" applyProtection="1">
      <alignment horizontal="left" vertical="center"/>
      <protection locked="0"/>
    </xf>
    <xf numFmtId="0" fontId="5" fillId="5" borderId="51"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center" vertical="center"/>
    </xf>
    <xf numFmtId="49" fontId="5" fillId="0" borderId="0" xfId="0" applyNumberFormat="1" applyFont="1" applyBorder="1" applyAlignment="1">
      <alignment horizontal="center" vertical="center"/>
    </xf>
    <xf numFmtId="49" fontId="4" fillId="3" borderId="12" xfId="0" applyNumberFormat="1" applyFont="1" applyFill="1" applyBorder="1" applyAlignment="1">
      <alignment horizontal="center" vertical="center" wrapText="1"/>
    </xf>
    <xf numFmtId="49" fontId="4" fillId="3" borderId="44"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0" fontId="5" fillId="5" borderId="46" xfId="0" applyNumberFormat="1" applyFont="1" applyFill="1" applyBorder="1" applyAlignment="1" applyProtection="1">
      <alignment horizontal="left" vertical="center"/>
      <protection locked="0"/>
    </xf>
    <xf numFmtId="0" fontId="5" fillId="5" borderId="47" xfId="0" applyNumberFormat="1" applyFont="1" applyFill="1" applyBorder="1" applyAlignment="1" applyProtection="1">
      <alignment horizontal="left" vertical="center"/>
      <protection locked="0"/>
    </xf>
    <xf numFmtId="0" fontId="5" fillId="5" borderId="48" xfId="0" applyNumberFormat="1" applyFont="1" applyFill="1" applyBorder="1" applyAlignment="1" applyProtection="1">
      <alignment horizontal="left" vertical="center"/>
      <protection locked="0"/>
    </xf>
    <xf numFmtId="49" fontId="30" fillId="7" borderId="0" xfId="0" applyNumberFormat="1" applyFont="1" applyFill="1" applyBorder="1" applyAlignment="1" applyProtection="1">
      <alignment horizontal="center" vertical="center"/>
      <protection locked="0"/>
    </xf>
    <xf numFmtId="185" fontId="8" fillId="3" borderId="0" xfId="0" applyNumberFormat="1" applyFont="1" applyFill="1" applyBorder="1" applyAlignment="1">
      <alignment horizontal="center" vertical="center" shrinkToFit="1"/>
    </xf>
    <xf numFmtId="49" fontId="5" fillId="2" borderId="17"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24" xfId="0" applyNumberFormat="1" applyFont="1" applyFill="1" applyBorder="1" applyAlignment="1">
      <alignment horizontal="left" vertical="center" wrapText="1"/>
    </xf>
    <xf numFmtId="49" fontId="26" fillId="0" borderId="3"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6" fillId="0" borderId="8" xfId="0" applyNumberFormat="1" applyFont="1" applyFill="1" applyBorder="1" applyAlignment="1">
      <alignment horizontal="center" vertical="center"/>
    </xf>
    <xf numFmtId="49" fontId="29" fillId="3" borderId="0" xfId="0" applyNumberFormat="1" applyFont="1" applyFill="1" applyBorder="1" applyAlignment="1">
      <alignment horizontal="center" vertical="center"/>
    </xf>
    <xf numFmtId="49" fontId="53" fillId="3" borderId="3" xfId="0" applyNumberFormat="1" applyFont="1" applyFill="1" applyBorder="1" applyAlignment="1">
      <alignment vertical="center"/>
    </xf>
    <xf numFmtId="49" fontId="17" fillId="3" borderId="0" xfId="0" applyNumberFormat="1" applyFont="1" applyFill="1" applyBorder="1" applyAlignment="1">
      <alignment vertical="center"/>
    </xf>
    <xf numFmtId="184" fontId="8" fillId="3" borderId="0" xfId="0" applyNumberFormat="1" applyFont="1" applyFill="1" applyBorder="1" applyAlignment="1">
      <alignment horizontal="center" vertical="center" shrinkToFit="1"/>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center" vertical="center"/>
    </xf>
    <xf numFmtId="0" fontId="4" fillId="2" borderId="16" xfId="0" applyNumberFormat="1" applyFont="1" applyFill="1" applyBorder="1" applyAlignment="1" applyProtection="1">
      <alignment horizontal="center" vertical="center"/>
    </xf>
    <xf numFmtId="49" fontId="4" fillId="3" borderId="3"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0" fontId="4" fillId="0" borderId="0" xfId="0" applyNumberFormat="1" applyFont="1" applyFill="1" applyBorder="1" applyAlignment="1" applyProtection="1">
      <alignment horizontal="center" vertical="center"/>
    </xf>
    <xf numFmtId="49" fontId="10" fillId="2" borderId="12"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80" fontId="5" fillId="2" borderId="15" xfId="0" applyNumberFormat="1" applyFont="1" applyFill="1" applyBorder="1" applyAlignment="1">
      <alignment horizontal="left" vertical="center"/>
    </xf>
    <xf numFmtId="180" fontId="5" fillId="2" borderId="12" xfId="0" applyNumberFormat="1" applyFont="1" applyFill="1" applyBorder="1" applyAlignment="1">
      <alignment horizontal="left" vertical="center"/>
    </xf>
    <xf numFmtId="180" fontId="5" fillId="2" borderId="16" xfId="0" applyNumberFormat="1" applyFont="1" applyFill="1" applyBorder="1" applyAlignment="1">
      <alignment horizontal="left" vertical="center"/>
    </xf>
    <xf numFmtId="180" fontId="5" fillId="2" borderId="4" xfId="0" applyNumberFormat="1" applyFont="1" applyFill="1" applyBorder="1" applyAlignment="1" applyProtection="1">
      <alignment horizontal="left" vertical="center"/>
    </xf>
    <xf numFmtId="180" fontId="5" fillId="2" borderId="24" xfId="0" applyNumberFormat="1" applyFont="1" applyFill="1" applyBorder="1" applyAlignment="1" applyProtection="1">
      <alignment horizontal="left" vertical="center"/>
    </xf>
    <xf numFmtId="49" fontId="5" fillId="5" borderId="49" xfId="0" applyNumberFormat="1" applyFont="1" applyFill="1" applyBorder="1" applyAlignment="1" applyProtection="1">
      <alignment horizontal="center" vertical="center"/>
    </xf>
    <xf numFmtId="49" fontId="5" fillId="5" borderId="51" xfId="0" applyNumberFormat="1" applyFont="1" applyFill="1" applyBorder="1" applyAlignment="1" applyProtection="1">
      <alignment horizontal="center" vertical="center"/>
    </xf>
    <xf numFmtId="49" fontId="5" fillId="2" borderId="52" xfId="0" applyNumberFormat="1" applyFont="1" applyFill="1" applyBorder="1" applyAlignment="1" applyProtection="1">
      <alignment horizontal="center" vertical="center"/>
    </xf>
    <xf numFmtId="49" fontId="5" fillId="3" borderId="15" xfId="0" applyNumberFormat="1" applyFont="1" applyFill="1" applyBorder="1" applyAlignment="1">
      <alignment horizontal="center" vertical="center" textRotation="255"/>
    </xf>
    <xf numFmtId="49" fontId="5" fillId="3" borderId="3" xfId="0" applyNumberFormat="1" applyFont="1" applyFill="1" applyBorder="1" applyAlignment="1">
      <alignment horizontal="center" vertical="center" textRotation="255"/>
    </xf>
    <xf numFmtId="49" fontId="5" fillId="3" borderId="17" xfId="0" applyNumberFormat="1" applyFont="1" applyFill="1" applyBorder="1" applyAlignment="1">
      <alignment horizontal="center" vertical="center" textRotation="255"/>
    </xf>
    <xf numFmtId="49" fontId="18" fillId="3" borderId="9" xfId="0" applyNumberFormat="1" applyFont="1" applyFill="1" applyBorder="1" applyAlignment="1">
      <alignment horizontal="center" vertical="center" textRotation="255"/>
    </xf>
    <xf numFmtId="49" fontId="18" fillId="3" borderId="10" xfId="0" applyNumberFormat="1" applyFont="1" applyFill="1" applyBorder="1" applyAlignment="1">
      <alignment horizontal="center" vertical="center" textRotation="255"/>
    </xf>
    <xf numFmtId="49" fontId="18" fillId="3" borderId="7" xfId="0" applyNumberFormat="1" applyFont="1" applyFill="1" applyBorder="1" applyAlignment="1">
      <alignment horizontal="center" vertical="center" textRotation="255"/>
    </xf>
    <xf numFmtId="180" fontId="5" fillId="6" borderId="49" xfId="0" applyNumberFormat="1" applyFont="1" applyFill="1" applyBorder="1" applyAlignment="1" applyProtection="1">
      <alignment horizontal="right" vertical="center"/>
      <protection locked="0"/>
    </xf>
    <xf numFmtId="180" fontId="5" fillId="6" borderId="50" xfId="0" applyNumberFormat="1" applyFont="1" applyFill="1" applyBorder="1" applyAlignment="1" applyProtection="1">
      <alignment horizontal="right" vertical="center"/>
      <protection locked="0"/>
    </xf>
    <xf numFmtId="180" fontId="5" fillId="6" borderId="51" xfId="0" applyNumberFormat="1" applyFont="1" applyFill="1" applyBorder="1" applyAlignment="1" applyProtection="1">
      <alignment horizontal="righ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1"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180" fontId="5" fillId="2" borderId="17" xfId="0" applyNumberFormat="1" applyFont="1" applyFill="1" applyBorder="1" applyAlignment="1">
      <alignment horizontal="right" vertical="center"/>
    </xf>
    <xf numFmtId="180" fontId="5" fillId="2" borderId="4" xfId="0" applyNumberFormat="1" applyFont="1" applyFill="1" applyBorder="1" applyAlignment="1">
      <alignment horizontal="right" vertical="center"/>
    </xf>
    <xf numFmtId="180" fontId="5" fillId="2" borderId="5" xfId="0" applyNumberFormat="1" applyFont="1" applyFill="1" applyBorder="1" applyAlignment="1">
      <alignment horizontal="right" vertical="center"/>
    </xf>
    <xf numFmtId="180" fontId="5" fillId="2" borderId="6" xfId="0" applyNumberFormat="1" applyFont="1" applyFill="1" applyBorder="1" applyAlignment="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4" fillId="2" borderId="3"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5" fillId="2" borderId="17"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19" fillId="2" borderId="11" xfId="0" applyNumberFormat="1" applyFont="1" applyFill="1" applyBorder="1" applyAlignment="1">
      <alignment horizontal="center" vertical="center"/>
    </xf>
    <xf numFmtId="49" fontId="19" fillId="2" borderId="24" xfId="0" applyNumberFormat="1" applyFont="1" applyFill="1" applyBorder="1" applyAlignment="1">
      <alignment horizontal="center" vertical="center"/>
    </xf>
    <xf numFmtId="49" fontId="26" fillId="4" borderId="2" xfId="0" applyNumberFormat="1" applyFont="1" applyFill="1" applyBorder="1" applyAlignment="1">
      <alignment horizontal="left" vertical="center"/>
    </xf>
    <xf numFmtId="49" fontId="4" fillId="3" borderId="3"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49" fontId="5" fillId="6" borderId="49" xfId="0" applyNumberFormat="1" applyFont="1" applyFill="1" applyBorder="1" applyAlignment="1" applyProtection="1">
      <alignment horizontal="left" vertical="center" wrapText="1"/>
      <protection locked="0"/>
    </xf>
    <xf numFmtId="49" fontId="5" fillId="6" borderId="50" xfId="0" applyNumberFormat="1" applyFont="1" applyFill="1" applyBorder="1" applyAlignment="1" applyProtection="1">
      <alignment horizontal="left" vertical="center" wrapText="1"/>
      <protection locked="0"/>
    </xf>
    <xf numFmtId="49" fontId="5" fillId="6" borderId="51"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5" fillId="5" borderId="49" xfId="0" applyNumberFormat="1" applyFont="1" applyFill="1" applyBorder="1" applyAlignment="1" applyProtection="1">
      <alignment horizontal="center" vertical="center" wrapText="1"/>
      <protection locked="0"/>
    </xf>
    <xf numFmtId="49" fontId="5" fillId="5" borderId="50" xfId="0" applyNumberFormat="1" applyFont="1" applyFill="1" applyBorder="1" applyAlignment="1" applyProtection="1">
      <alignment horizontal="center" vertical="center" wrapText="1"/>
      <protection locked="0"/>
    </xf>
    <xf numFmtId="49" fontId="5" fillId="5" borderId="51" xfId="0" applyNumberFormat="1" applyFont="1" applyFill="1" applyBorder="1" applyAlignment="1" applyProtection="1">
      <alignment horizontal="center" vertical="center" wrapText="1"/>
      <protection locked="0"/>
    </xf>
    <xf numFmtId="0" fontId="23" fillId="2" borderId="4" xfId="0" applyNumberFormat="1" applyFont="1" applyFill="1" applyBorder="1" applyAlignment="1" applyProtection="1">
      <alignment horizontal="left" vertical="center" wrapText="1"/>
    </xf>
    <xf numFmtId="0" fontId="23" fillId="2" borderId="24" xfId="0" applyNumberFormat="1" applyFont="1" applyFill="1" applyBorder="1" applyAlignment="1" applyProtection="1">
      <alignment horizontal="left" vertical="center" wrapText="1"/>
    </xf>
    <xf numFmtId="49" fontId="5" fillId="6" borderId="49" xfId="0" applyNumberFormat="1" applyFont="1" applyFill="1" applyBorder="1" applyAlignment="1" applyProtection="1">
      <alignment horizontal="left" vertical="center" shrinkToFit="1"/>
      <protection locked="0"/>
    </xf>
    <xf numFmtId="49" fontId="5" fillId="6" borderId="50" xfId="0" applyNumberFormat="1" applyFont="1" applyFill="1" applyBorder="1" applyAlignment="1" applyProtection="1">
      <alignment horizontal="left" vertical="center" shrinkToFit="1"/>
      <protection locked="0"/>
    </xf>
    <xf numFmtId="49" fontId="5" fillId="6" borderId="51" xfId="0" applyNumberFormat="1" applyFont="1" applyFill="1" applyBorder="1" applyAlignment="1" applyProtection="1">
      <alignment horizontal="left" vertical="center" shrinkToFit="1"/>
      <protection locked="0"/>
    </xf>
    <xf numFmtId="176" fontId="16" fillId="0" borderId="4" xfId="0" applyNumberFormat="1" applyFont="1" applyBorder="1" applyAlignment="1">
      <alignment horizontal="center" vertical="center"/>
    </xf>
    <xf numFmtId="49" fontId="23" fillId="2" borderId="15" xfId="0" applyNumberFormat="1" applyFont="1" applyFill="1" applyBorder="1" applyAlignment="1">
      <alignment horizontal="left" vertical="center" wrapText="1"/>
    </xf>
    <xf numFmtId="49" fontId="4" fillId="2" borderId="44" xfId="0" applyNumberFormat="1"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49" fontId="4" fillId="2" borderId="45" xfId="0" applyNumberFormat="1" applyFont="1" applyFill="1" applyBorder="1" applyAlignment="1">
      <alignment horizontal="left" vertical="center" wrapText="1"/>
    </xf>
    <xf numFmtId="49" fontId="25" fillId="4" borderId="2" xfId="0" applyNumberFormat="1" applyFont="1" applyFill="1" applyBorder="1" applyAlignment="1">
      <alignment horizontal="center" vertical="center" wrapText="1"/>
    </xf>
    <xf numFmtId="49" fontId="25" fillId="4" borderId="5" xfId="0" applyNumberFormat="1" applyFont="1" applyFill="1" applyBorder="1" applyAlignment="1">
      <alignment horizontal="center" vertical="center" wrapText="1"/>
    </xf>
    <xf numFmtId="49" fontId="25" fillId="4" borderId="6" xfId="0" applyNumberFormat="1" applyFont="1" applyFill="1" applyBorder="1" applyAlignment="1">
      <alignment horizontal="center" vertical="center" wrapText="1"/>
    </xf>
    <xf numFmtId="49" fontId="5" fillId="5" borderId="53" xfId="0" applyNumberFormat="1" applyFont="1" applyFill="1" applyBorder="1" applyAlignment="1" applyProtection="1">
      <alignment horizontal="center" vertical="center"/>
      <protection locked="0"/>
    </xf>
    <xf numFmtId="49" fontId="5" fillId="5" borderId="54" xfId="0" applyNumberFormat="1" applyFont="1" applyFill="1" applyBorder="1" applyAlignment="1" applyProtection="1">
      <alignment horizontal="center" vertical="center"/>
      <protection locked="0"/>
    </xf>
    <xf numFmtId="49" fontId="62" fillId="2" borderId="15" xfId="0" applyNumberFormat="1" applyFont="1" applyFill="1" applyBorder="1" applyAlignment="1">
      <alignment horizontal="left" vertical="center" wrapText="1"/>
    </xf>
    <xf numFmtId="49" fontId="18" fillId="2" borderId="12" xfId="0" applyNumberFormat="1" applyFont="1" applyFill="1" applyBorder="1" applyAlignment="1">
      <alignment horizontal="left" vertical="center" wrapText="1"/>
    </xf>
    <xf numFmtId="49" fontId="18" fillId="2" borderId="16" xfId="0" applyNumberFormat="1" applyFont="1" applyFill="1" applyBorder="1" applyAlignment="1">
      <alignment horizontal="left" vertical="center" wrapText="1"/>
    </xf>
    <xf numFmtId="49" fontId="8" fillId="0" borderId="5" xfId="0" applyNumberFormat="1" applyFont="1" applyFill="1" applyBorder="1" applyAlignment="1">
      <alignment horizontal="center" vertical="center"/>
    </xf>
    <xf numFmtId="0" fontId="5" fillId="2" borderId="17" xfId="0" applyNumberFormat="1" applyFont="1" applyFill="1" applyBorder="1" applyAlignment="1">
      <alignment horizontal="left" vertical="center"/>
    </xf>
    <xf numFmtId="0" fontId="5" fillId="2" borderId="4" xfId="0" applyNumberFormat="1" applyFont="1" applyFill="1" applyBorder="1" applyAlignment="1">
      <alignment horizontal="left" vertical="center"/>
    </xf>
    <xf numFmtId="49" fontId="8" fillId="0" borderId="0"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wrapText="1"/>
    </xf>
    <xf numFmtId="0" fontId="10" fillId="0" borderId="10" xfId="0" applyFont="1" applyBorder="1">
      <alignment vertical="center"/>
    </xf>
    <xf numFmtId="0" fontId="10" fillId="0" borderId="7" xfId="0" applyFont="1" applyBorder="1">
      <alignment vertical="center"/>
    </xf>
    <xf numFmtId="49" fontId="5" fillId="6" borderId="49" xfId="0" applyNumberFormat="1" applyFont="1" applyFill="1" applyBorder="1" applyAlignment="1" applyProtection="1">
      <alignment horizontal="center" vertical="center" wrapText="1"/>
      <protection locked="0"/>
    </xf>
    <xf numFmtId="49" fontId="5" fillId="6" borderId="50" xfId="0" applyNumberFormat="1" applyFont="1" applyFill="1" applyBorder="1" applyAlignment="1" applyProtection="1">
      <alignment horizontal="center" vertical="center" wrapText="1"/>
      <protection locked="0"/>
    </xf>
    <xf numFmtId="49" fontId="5" fillId="6" borderId="51" xfId="0"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lignment horizontal="center" vertical="center" wrapText="1"/>
    </xf>
    <xf numFmtId="49" fontId="19" fillId="2" borderId="8" xfId="0" applyNumberFormat="1" applyFont="1" applyFill="1" applyBorder="1" applyAlignment="1">
      <alignment horizontal="center" vertical="center" wrapText="1"/>
    </xf>
    <xf numFmtId="49" fontId="5" fillId="0" borderId="4" xfId="0" applyNumberFormat="1" applyFont="1" applyBorder="1" applyAlignment="1">
      <alignment horizontal="center" vertical="center"/>
    </xf>
    <xf numFmtId="49" fontId="4" fillId="2" borderId="0"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5" fillId="8" borderId="49" xfId="0" applyNumberFormat="1" applyFont="1" applyFill="1" applyBorder="1" applyAlignment="1" applyProtection="1">
      <alignment horizontal="right" vertical="center"/>
      <protection locked="0"/>
    </xf>
    <xf numFmtId="49" fontId="5" fillId="8" borderId="50" xfId="0" applyNumberFormat="1" applyFont="1" applyFill="1" applyBorder="1" applyAlignment="1" applyProtection="1">
      <alignment horizontal="right" vertical="center"/>
      <protection locked="0"/>
    </xf>
    <xf numFmtId="49" fontId="5" fillId="8" borderId="51" xfId="0" applyNumberFormat="1" applyFont="1" applyFill="1" applyBorder="1" applyAlignment="1" applyProtection="1">
      <alignment horizontal="right" vertical="center"/>
      <protection locked="0"/>
    </xf>
    <xf numFmtId="183" fontId="23" fillId="2" borderId="12" xfId="0" applyNumberFormat="1" applyFont="1" applyFill="1" applyBorder="1" applyAlignment="1">
      <alignment horizontal="center" vertical="center" wrapText="1"/>
    </xf>
    <xf numFmtId="0" fontId="10" fillId="0" borderId="4" xfId="0" applyFont="1" applyBorder="1">
      <alignment vertical="center"/>
    </xf>
    <xf numFmtId="49" fontId="10" fillId="2" borderId="12"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49" fontId="10" fillId="2" borderId="0" xfId="0" applyNumberFormat="1" applyFont="1" applyFill="1" applyBorder="1" applyAlignment="1">
      <alignment horizontal="left" vertical="center" wrapText="1"/>
    </xf>
    <xf numFmtId="49" fontId="10" fillId="2" borderId="8" xfId="0" applyNumberFormat="1" applyFont="1" applyFill="1" applyBorder="1" applyAlignment="1">
      <alignment horizontal="left" vertical="center" wrapText="1"/>
    </xf>
    <xf numFmtId="49" fontId="5" fillId="2" borderId="20" xfId="0" applyNumberFormat="1" applyFont="1" applyFill="1" applyBorder="1" applyAlignment="1" applyProtection="1">
      <alignment horizontal="center" vertical="center"/>
    </xf>
    <xf numFmtId="0" fontId="10" fillId="0" borderId="0" xfId="0" applyFont="1" applyProtection="1">
      <alignment vertical="center"/>
    </xf>
    <xf numFmtId="0" fontId="10" fillId="0" borderId="8" xfId="0" applyFont="1" applyBorder="1" applyProtection="1">
      <alignment vertical="center"/>
    </xf>
    <xf numFmtId="0" fontId="10" fillId="0" borderId="11" xfId="0" applyFont="1" applyBorder="1" applyProtection="1">
      <alignment vertical="center"/>
    </xf>
    <xf numFmtId="0" fontId="10" fillId="0" borderId="4" xfId="0" applyFont="1" applyBorder="1" applyProtection="1">
      <alignment vertical="center"/>
    </xf>
    <xf numFmtId="0" fontId="10" fillId="0" borderId="24" xfId="0" applyFont="1" applyBorder="1" applyProtection="1">
      <alignment vertical="center"/>
    </xf>
    <xf numFmtId="0" fontId="23" fillId="2" borderId="4" xfId="0" applyNumberFormat="1" applyFont="1" applyFill="1" applyBorder="1" applyAlignment="1">
      <alignment horizontal="left" vertical="center" wrapText="1"/>
    </xf>
    <xf numFmtId="0" fontId="23" fillId="2" borderId="24"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4" fillId="2" borderId="17" xfId="0" applyNumberFormat="1"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protection locked="0"/>
    </xf>
    <xf numFmtId="0" fontId="5" fillId="2" borderId="11"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24" xfId="0" applyNumberFormat="1" applyFont="1" applyFill="1" applyBorder="1" applyAlignment="1" applyProtection="1">
      <alignment horizontal="center" vertical="center"/>
    </xf>
    <xf numFmtId="0" fontId="5" fillId="6" borderId="49" xfId="0" applyNumberFormat="1" applyFont="1" applyFill="1" applyBorder="1" applyAlignment="1" applyProtection="1">
      <alignment horizontal="center" vertical="center"/>
    </xf>
    <xf numFmtId="0" fontId="5" fillId="6" borderId="51" xfId="0" applyNumberFormat="1" applyFont="1" applyFill="1" applyBorder="1" applyAlignment="1" applyProtection="1">
      <alignment horizontal="center" vertical="center"/>
    </xf>
    <xf numFmtId="180" fontId="5" fillId="6" borderId="49" xfId="0" applyNumberFormat="1" applyFont="1" applyFill="1" applyBorder="1" applyAlignment="1" applyProtection="1">
      <alignment horizontal="right" vertical="center"/>
    </xf>
    <xf numFmtId="180" fontId="5" fillId="6" borderId="50" xfId="0" applyNumberFormat="1" applyFont="1" applyFill="1" applyBorder="1" applyAlignment="1" applyProtection="1">
      <alignment horizontal="right" vertical="center"/>
    </xf>
    <xf numFmtId="180" fontId="5" fillId="6" borderId="51" xfId="0" applyNumberFormat="1" applyFont="1" applyFill="1" applyBorder="1" applyAlignment="1" applyProtection="1">
      <alignment horizontal="right" vertical="center"/>
    </xf>
    <xf numFmtId="49" fontId="5" fillId="0" borderId="24" xfId="0" applyNumberFormat="1" applyFont="1" applyFill="1" applyBorder="1" applyAlignment="1">
      <alignment horizontal="center" vertical="center"/>
    </xf>
    <xf numFmtId="49" fontId="5" fillId="2" borderId="0"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8" fillId="0" borderId="4" xfId="0" applyNumberFormat="1" applyFont="1" applyFill="1" applyBorder="1" applyAlignment="1">
      <alignment horizontal="center" vertical="center"/>
    </xf>
    <xf numFmtId="49" fontId="4" fillId="2" borderId="12"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0" xfId="0" applyNumberFormat="1" applyFont="1" applyFill="1" applyBorder="1" applyAlignment="1">
      <alignment horizontal="left" vertical="center"/>
    </xf>
    <xf numFmtId="180" fontId="5" fillId="2" borderId="2" xfId="0" applyNumberFormat="1" applyFont="1" applyFill="1" applyBorder="1" applyAlignment="1">
      <alignment horizontal="right" vertical="center"/>
    </xf>
    <xf numFmtId="180" fontId="5" fillId="2" borderId="24" xfId="0" applyNumberFormat="1" applyFont="1" applyFill="1" applyBorder="1" applyAlignment="1">
      <alignment horizontal="right" vertical="center"/>
    </xf>
    <xf numFmtId="49" fontId="19" fillId="2" borderId="2" xfId="0" applyNumberFormat="1" applyFont="1" applyFill="1" applyBorder="1" applyAlignment="1">
      <alignment horizontal="center" vertical="center" wrapText="1"/>
    </xf>
    <xf numFmtId="49" fontId="19" fillId="2" borderId="52"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19" fillId="2" borderId="52" xfId="0" applyNumberFormat="1" applyFont="1" applyFill="1" applyBorder="1" applyAlignment="1">
      <alignment horizontal="center" vertical="center"/>
    </xf>
    <xf numFmtId="49" fontId="26" fillId="4" borderId="5" xfId="0" applyNumberFormat="1" applyFont="1" applyFill="1" applyBorder="1" applyAlignment="1">
      <alignment horizontal="left" vertical="center" wrapText="1"/>
    </xf>
    <xf numFmtId="49" fontId="26" fillId="4" borderId="6" xfId="0" applyNumberFormat="1" applyFont="1" applyFill="1" applyBorder="1" applyAlignment="1">
      <alignment horizontal="left" vertical="center" wrapText="1"/>
    </xf>
    <xf numFmtId="0" fontId="23" fillId="2" borderId="11"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4" xfId="0" applyFont="1" applyFill="1" applyBorder="1" applyAlignment="1">
      <alignment horizontal="left" vertical="center"/>
    </xf>
    <xf numFmtId="176" fontId="16" fillId="0" borderId="5" xfId="0" applyNumberFormat="1" applyFont="1" applyBorder="1" applyAlignment="1">
      <alignment horizontal="center" vertical="center"/>
    </xf>
    <xf numFmtId="49" fontId="5" fillId="6" borderId="111" xfId="0" applyNumberFormat="1" applyFont="1" applyFill="1" applyBorder="1" applyAlignment="1" applyProtection="1">
      <alignment horizontal="left" vertical="center"/>
      <protection locked="0"/>
    </xf>
    <xf numFmtId="49" fontId="5" fillId="2" borderId="17" xfId="0" applyNumberFormat="1" applyFont="1" applyFill="1" applyBorder="1" applyAlignment="1">
      <alignment horizontal="center" vertical="center"/>
    </xf>
    <xf numFmtId="49" fontId="18" fillId="10" borderId="3" xfId="0" applyNumberFormat="1" applyFont="1" applyFill="1" applyBorder="1" applyAlignment="1">
      <alignment horizontal="left" vertical="center" wrapText="1"/>
    </xf>
    <xf numFmtId="49" fontId="18" fillId="10" borderId="0" xfId="0" applyNumberFormat="1" applyFont="1" applyFill="1" applyBorder="1" applyAlignment="1">
      <alignment horizontal="left" vertical="center" wrapText="1"/>
    </xf>
    <xf numFmtId="49" fontId="18" fillId="10" borderId="8" xfId="0" applyNumberFormat="1" applyFont="1" applyFill="1" applyBorder="1" applyAlignment="1">
      <alignment horizontal="left" vertical="center" wrapText="1"/>
    </xf>
    <xf numFmtId="49" fontId="8" fillId="3" borderId="9"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0" borderId="2"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4" fillId="2" borderId="16" xfId="0" applyNumberFormat="1" applyFont="1" applyFill="1" applyBorder="1" applyAlignment="1">
      <alignment horizontal="center" vertical="center" wrapText="1"/>
    </xf>
    <xf numFmtId="0" fontId="10" fillId="0" borderId="8" xfId="0" applyFont="1" applyBorder="1">
      <alignment vertical="center"/>
    </xf>
    <xf numFmtId="0" fontId="10" fillId="0" borderId="24" xfId="0" applyFont="1" applyBorder="1">
      <alignment vertical="center"/>
    </xf>
    <xf numFmtId="0" fontId="5" fillId="2" borderId="15"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49" fontId="5" fillId="10" borderId="4" xfId="0" applyNumberFormat="1" applyFont="1" applyFill="1" applyBorder="1" applyAlignment="1">
      <alignment horizontal="center" vertical="center"/>
    </xf>
    <xf numFmtId="49" fontId="5" fillId="10" borderId="24" xfId="0" applyNumberFormat="1" applyFont="1" applyFill="1" applyBorder="1" applyAlignment="1">
      <alignment horizontal="center" vertical="center"/>
    </xf>
    <xf numFmtId="0" fontId="33" fillId="2" borderId="12" xfId="0" applyNumberFormat="1" applyFont="1" applyFill="1" applyBorder="1" applyAlignment="1">
      <alignment vertical="center" wrapText="1"/>
    </xf>
    <xf numFmtId="0" fontId="33" fillId="2" borderId="16" xfId="0" applyNumberFormat="1" applyFont="1" applyFill="1" applyBorder="1" applyAlignment="1">
      <alignment vertical="center" wrapText="1"/>
    </xf>
    <xf numFmtId="49" fontId="5" fillId="0" borderId="17"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10" fillId="0" borderId="4" xfId="0" applyFont="1" applyBorder="1" applyAlignment="1">
      <alignment horizontal="center" vertical="center"/>
    </xf>
    <xf numFmtId="0" fontId="10" fillId="3" borderId="10" xfId="0" applyFont="1" applyFill="1" applyBorder="1">
      <alignment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4" xfId="0" applyFont="1" applyFill="1" applyBorder="1" applyAlignment="1">
      <alignment horizontal="center" vertical="center"/>
    </xf>
    <xf numFmtId="49" fontId="5" fillId="3" borderId="1" xfId="0" applyNumberFormat="1" applyFont="1" applyFill="1" applyBorder="1" applyAlignment="1">
      <alignment vertical="center" textRotation="255"/>
    </xf>
    <xf numFmtId="49" fontId="5" fillId="2" borderId="11" xfId="0" applyNumberFormat="1" applyFont="1" applyFill="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49" fontId="13" fillId="2" borderId="68" xfId="0" applyNumberFormat="1" applyFont="1" applyFill="1" applyBorder="1" applyAlignment="1" applyProtection="1">
      <alignment horizontal="left" vertical="center" shrinkToFit="1"/>
      <protection locked="0"/>
    </xf>
    <xf numFmtId="49" fontId="13" fillId="2" borderId="69" xfId="0" applyNumberFormat="1" applyFont="1" applyFill="1" applyBorder="1" applyAlignment="1" applyProtection="1">
      <alignment horizontal="left" vertical="center" shrinkToFit="1"/>
      <protection locked="0"/>
    </xf>
    <xf numFmtId="49" fontId="13" fillId="2" borderId="70" xfId="0" applyNumberFormat="1" applyFont="1" applyFill="1" applyBorder="1" applyAlignment="1" applyProtection="1">
      <alignment horizontal="left" vertical="center" shrinkToFit="1"/>
      <protection locked="0"/>
    </xf>
    <xf numFmtId="179" fontId="13" fillId="2" borderId="62" xfId="0" applyNumberFormat="1" applyFont="1" applyFill="1" applyBorder="1" applyAlignment="1" applyProtection="1">
      <alignment horizontal="left" vertical="center" shrinkToFit="1"/>
      <protection locked="0"/>
    </xf>
    <xf numFmtId="179" fontId="13" fillId="2" borderId="63" xfId="0" applyNumberFormat="1" applyFont="1" applyFill="1" applyBorder="1" applyAlignment="1" applyProtection="1">
      <alignment horizontal="left" vertical="center" shrinkToFit="1"/>
      <protection locked="0"/>
    </xf>
    <xf numFmtId="179" fontId="13" fillId="2" borderId="64" xfId="0" applyNumberFormat="1" applyFont="1" applyFill="1" applyBorder="1" applyAlignment="1" applyProtection="1">
      <alignment horizontal="left" vertical="center" shrinkToFit="1"/>
      <protection locked="0"/>
    </xf>
    <xf numFmtId="179" fontId="13" fillId="2" borderId="68" xfId="0" applyNumberFormat="1" applyFont="1" applyFill="1" applyBorder="1" applyAlignment="1" applyProtection="1">
      <alignment horizontal="left" vertical="center" shrinkToFit="1"/>
      <protection locked="0"/>
    </xf>
    <xf numFmtId="179" fontId="13" fillId="2" borderId="69" xfId="0" applyNumberFormat="1" applyFont="1" applyFill="1" applyBorder="1" applyAlignment="1" applyProtection="1">
      <alignment horizontal="left" vertical="center" shrinkToFit="1"/>
      <protection locked="0"/>
    </xf>
    <xf numFmtId="179" fontId="13" fillId="2" borderId="70" xfId="0" applyNumberFormat="1" applyFont="1" applyFill="1" applyBorder="1" applyAlignment="1" applyProtection="1">
      <alignment horizontal="left" vertical="center" shrinkToFit="1"/>
      <protection locked="0"/>
    </xf>
    <xf numFmtId="49" fontId="13" fillId="2" borderId="80" xfId="0" applyNumberFormat="1" applyFont="1" applyFill="1" applyBorder="1" applyAlignment="1" applyProtection="1">
      <alignment horizontal="left" vertical="center" shrinkToFit="1"/>
      <protection locked="0"/>
    </xf>
    <xf numFmtId="49" fontId="13" fillId="2" borderId="81" xfId="0" applyNumberFormat="1" applyFont="1" applyFill="1" applyBorder="1" applyAlignment="1" applyProtection="1">
      <alignment horizontal="left" vertical="center" shrinkToFit="1"/>
      <protection locked="0"/>
    </xf>
    <xf numFmtId="0" fontId="12" fillId="2" borderId="68" xfId="0" applyFont="1" applyFill="1" applyBorder="1" applyAlignment="1" applyProtection="1">
      <alignment horizontal="left" vertical="center" shrinkToFit="1"/>
      <protection locked="0"/>
    </xf>
    <xf numFmtId="0" fontId="12" fillId="2" borderId="69" xfId="0" applyFont="1" applyFill="1" applyBorder="1" applyAlignment="1" applyProtection="1">
      <alignment horizontal="left" vertical="center" shrinkToFit="1"/>
      <protection locked="0"/>
    </xf>
    <xf numFmtId="0" fontId="12" fillId="2" borderId="70" xfId="0" applyFont="1" applyFill="1" applyBorder="1" applyAlignment="1" applyProtection="1">
      <alignment horizontal="left" vertical="center" shrinkToFit="1"/>
      <protection locked="0"/>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2" borderId="68" xfId="0" applyFont="1" applyFill="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2" fillId="2" borderId="70"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left" vertical="center"/>
    </xf>
    <xf numFmtId="0" fontId="13" fillId="2" borderId="12"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5" fillId="2" borderId="75" xfId="0" applyFont="1" applyFill="1" applyBorder="1" applyAlignment="1" applyProtection="1">
      <alignment horizontal="left" vertical="center" wrapText="1"/>
      <protection locked="0"/>
    </xf>
    <xf numFmtId="0" fontId="14" fillId="0" borderId="76" xfId="0" applyFont="1" applyBorder="1" applyProtection="1">
      <alignment vertical="center"/>
      <protection locked="0"/>
    </xf>
    <xf numFmtId="0" fontId="14" fillId="0" borderId="97" xfId="0" applyFont="1" applyBorder="1" applyProtection="1">
      <alignment vertical="center"/>
      <protection locked="0"/>
    </xf>
    <xf numFmtId="0" fontId="14" fillId="0" borderId="95" xfId="0" applyFont="1" applyBorder="1" applyProtection="1">
      <alignment vertical="center"/>
      <protection locked="0"/>
    </xf>
    <xf numFmtId="0" fontId="14" fillId="0" borderId="4" xfId="0" applyFont="1" applyBorder="1" applyProtection="1">
      <alignment vertical="center"/>
      <protection locked="0"/>
    </xf>
    <xf numFmtId="0" fontId="14" fillId="0" borderId="24" xfId="0" applyFont="1" applyBorder="1" applyProtection="1">
      <alignment vertical="center"/>
      <protection locked="0"/>
    </xf>
    <xf numFmtId="49" fontId="18" fillId="6" borderId="75" xfId="0" applyNumberFormat="1" applyFont="1" applyFill="1" applyBorder="1" applyAlignment="1" applyProtection="1">
      <alignment horizontal="center" vertical="center"/>
      <protection locked="0"/>
    </xf>
    <xf numFmtId="0" fontId="0" fillId="0" borderId="77" xfId="0" applyBorder="1" applyProtection="1">
      <alignment vertical="center"/>
      <protection locked="0"/>
    </xf>
    <xf numFmtId="0" fontId="0" fillId="0" borderId="95" xfId="0" applyBorder="1" applyProtection="1">
      <alignment vertical="center"/>
      <protection locked="0"/>
    </xf>
    <xf numFmtId="0" fontId="0" fillId="0" borderId="96" xfId="0" applyBorder="1" applyProtection="1">
      <alignment vertical="center"/>
      <protection locked="0"/>
    </xf>
    <xf numFmtId="0" fontId="18" fillId="0" borderId="2" xfId="0" applyNumberFormat="1" applyFont="1" applyBorder="1" applyAlignment="1">
      <alignment horizontal="left" vertical="center" wrapText="1"/>
    </xf>
    <xf numFmtId="0" fontId="18" fillId="0" borderId="5" xfId="0" applyNumberFormat="1" applyFont="1" applyBorder="1" applyAlignment="1">
      <alignment horizontal="left" vertical="center" wrapText="1"/>
    </xf>
    <xf numFmtId="0" fontId="18" fillId="0" borderId="6" xfId="0" applyNumberFormat="1" applyFont="1" applyBorder="1" applyAlignment="1">
      <alignment horizontal="left" vertical="center" wrapText="1"/>
    </xf>
    <xf numFmtId="0" fontId="15" fillId="2" borderId="75" xfId="0" applyNumberFormat="1" applyFont="1" applyFill="1" applyBorder="1" applyAlignment="1" applyProtection="1">
      <alignment horizontal="left" vertical="center" wrapText="1"/>
      <protection locked="0"/>
    </xf>
    <xf numFmtId="0" fontId="14" fillId="0" borderId="103" xfId="0" applyFont="1" applyBorder="1" applyProtection="1">
      <alignment vertical="center"/>
      <protection locked="0"/>
    </xf>
    <xf numFmtId="0" fontId="14" fillId="0" borderId="110" xfId="0" applyFont="1" applyBorder="1" applyProtection="1">
      <alignment vertical="center"/>
      <protection locked="0"/>
    </xf>
    <xf numFmtId="49" fontId="18" fillId="6" borderId="106" xfId="0" applyNumberFormat="1" applyFont="1" applyFill="1" applyBorder="1" applyAlignment="1" applyProtection="1">
      <alignment horizontal="center" vertical="center"/>
      <protection locked="0"/>
    </xf>
    <xf numFmtId="0" fontId="0" fillId="0" borderId="17" xfId="0" applyBorder="1" applyProtection="1">
      <alignment vertical="center"/>
      <protection locked="0"/>
    </xf>
    <xf numFmtId="49" fontId="6" fillId="2" borderId="75" xfId="0" applyNumberFormat="1" applyFont="1" applyFill="1" applyBorder="1" applyAlignment="1" applyProtection="1">
      <alignment horizontal="left" vertical="center" wrapText="1"/>
      <protection locked="0"/>
    </xf>
    <xf numFmtId="0" fontId="13" fillId="0" borderId="76" xfId="0" applyFont="1" applyBorder="1" applyProtection="1">
      <alignment vertical="center"/>
      <protection locked="0"/>
    </xf>
    <xf numFmtId="0" fontId="13" fillId="0" borderId="77" xfId="0" applyFont="1" applyBorder="1" applyProtection="1">
      <alignment vertical="center"/>
      <protection locked="0"/>
    </xf>
    <xf numFmtId="0" fontId="13" fillId="0" borderId="95" xfId="0" applyFont="1" applyBorder="1" applyProtection="1">
      <alignment vertical="center"/>
      <protection locked="0"/>
    </xf>
    <xf numFmtId="0" fontId="13" fillId="0" borderId="4" xfId="0" applyFont="1" applyBorder="1" applyProtection="1">
      <alignment vertical="center"/>
      <protection locked="0"/>
    </xf>
    <xf numFmtId="0" fontId="13" fillId="0" borderId="96" xfId="0" applyFont="1" applyBorder="1" applyProtection="1">
      <alignment vertical="center"/>
      <protection locked="0"/>
    </xf>
    <xf numFmtId="0" fontId="12" fillId="2" borderId="65" xfId="0" applyFont="1" applyFill="1" applyBorder="1" applyAlignment="1" applyProtection="1">
      <alignment horizontal="center" vertical="center" shrinkToFit="1"/>
      <protection locked="0"/>
    </xf>
    <xf numFmtId="0" fontId="12" fillId="2" borderId="66" xfId="0" applyFont="1" applyFill="1" applyBorder="1" applyAlignment="1" applyProtection="1">
      <alignment horizontal="center" vertical="center" shrinkToFit="1"/>
      <protection locked="0"/>
    </xf>
    <xf numFmtId="0" fontId="12" fillId="2" borderId="67" xfId="0" applyFont="1" applyFill="1" applyBorder="1" applyAlignment="1" applyProtection="1">
      <alignment horizontal="center" vertical="center" shrinkToFit="1"/>
      <protection locked="0"/>
    </xf>
    <xf numFmtId="0" fontId="12" fillId="2" borderId="65" xfId="0" applyFont="1" applyFill="1" applyBorder="1" applyAlignment="1" applyProtection="1">
      <alignment horizontal="left" vertical="center" shrinkToFit="1"/>
      <protection locked="0"/>
    </xf>
    <xf numFmtId="0" fontId="12" fillId="2" borderId="66" xfId="0" applyFont="1" applyFill="1" applyBorder="1" applyAlignment="1" applyProtection="1">
      <alignment horizontal="left" vertical="center" shrinkToFit="1"/>
      <protection locked="0"/>
    </xf>
    <xf numFmtId="0" fontId="12" fillId="2" borderId="67" xfId="0" applyFont="1" applyFill="1" applyBorder="1" applyAlignment="1" applyProtection="1">
      <alignment horizontal="left" vertical="center" shrinkToFit="1"/>
      <protection locked="0"/>
    </xf>
    <xf numFmtId="179" fontId="13" fillId="2" borderId="15" xfId="0" applyNumberFormat="1" applyFont="1" applyFill="1" applyBorder="1" applyAlignment="1" applyProtection="1">
      <alignment horizontal="left" vertical="center" shrinkToFit="1"/>
      <protection locked="0"/>
    </xf>
    <xf numFmtId="179" fontId="13" fillId="2" borderId="12" xfId="0" applyNumberFormat="1" applyFont="1" applyFill="1" applyBorder="1" applyAlignment="1" applyProtection="1">
      <alignment horizontal="left" vertical="center" shrinkToFit="1"/>
      <protection locked="0"/>
    </xf>
    <xf numFmtId="179" fontId="13" fillId="2" borderId="16" xfId="0" applyNumberFormat="1" applyFont="1" applyFill="1" applyBorder="1" applyAlignment="1" applyProtection="1">
      <alignment horizontal="left" vertical="center" shrinkToFit="1"/>
      <protection locked="0"/>
    </xf>
    <xf numFmtId="49" fontId="13" fillId="2" borderId="65" xfId="0" applyNumberFormat="1" applyFont="1" applyFill="1" applyBorder="1" applyAlignment="1" applyProtection="1">
      <alignment horizontal="left" vertical="center" shrinkToFit="1"/>
      <protection locked="0"/>
    </xf>
    <xf numFmtId="49" fontId="13" fillId="2" borderId="66" xfId="0" applyNumberFormat="1" applyFont="1" applyFill="1" applyBorder="1" applyAlignment="1" applyProtection="1">
      <alignment horizontal="left" vertical="center" shrinkToFit="1"/>
      <protection locked="0"/>
    </xf>
    <xf numFmtId="49" fontId="13" fillId="2" borderId="67" xfId="0" applyNumberFormat="1" applyFont="1" applyFill="1" applyBorder="1" applyAlignment="1" applyProtection="1">
      <alignment horizontal="left" vertical="center" shrinkToFit="1"/>
      <protection locked="0"/>
    </xf>
    <xf numFmtId="0" fontId="12" fillId="2" borderId="62" xfId="0" applyFont="1" applyFill="1" applyBorder="1" applyAlignment="1" applyProtection="1">
      <alignment horizontal="center" vertical="center" shrinkToFit="1"/>
      <protection locked="0"/>
    </xf>
    <xf numFmtId="0" fontId="12" fillId="2" borderId="63" xfId="0" applyFont="1" applyFill="1" applyBorder="1" applyAlignment="1" applyProtection="1">
      <alignment horizontal="center" vertical="center" shrinkToFit="1"/>
      <protection locked="0"/>
    </xf>
    <xf numFmtId="0" fontId="12" fillId="2" borderId="64" xfId="0"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3"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8" xfId="0" applyFont="1" applyFill="1" applyBorder="1" applyAlignment="1" applyProtection="1">
      <alignment horizontal="left" vertical="center"/>
    </xf>
    <xf numFmtId="49" fontId="13" fillId="2" borderId="82" xfId="0" applyNumberFormat="1" applyFont="1" applyFill="1" applyBorder="1" applyAlignment="1" applyProtection="1">
      <alignment horizontal="left" vertical="center" shrinkToFit="1"/>
      <protection locked="0"/>
    </xf>
    <xf numFmtId="0" fontId="12" fillId="2" borderId="62" xfId="0" applyFont="1" applyFill="1" applyBorder="1" applyAlignment="1" applyProtection="1">
      <alignment horizontal="left" vertical="center" shrinkToFit="1"/>
      <protection locked="0"/>
    </xf>
    <xf numFmtId="0" fontId="12" fillId="2" borderId="63" xfId="0" applyFont="1" applyFill="1" applyBorder="1" applyAlignment="1" applyProtection="1">
      <alignment horizontal="left" vertical="center" shrinkToFit="1"/>
      <protection locked="0"/>
    </xf>
    <xf numFmtId="0" fontId="12" fillId="2" borderId="64" xfId="0" applyFont="1" applyFill="1" applyBorder="1" applyAlignment="1" applyProtection="1">
      <alignment horizontal="left" vertical="center" shrinkToFit="1"/>
      <protection locked="0"/>
    </xf>
    <xf numFmtId="0" fontId="14" fillId="0" borderId="29" xfId="0" applyFont="1" applyBorder="1" applyProtection="1">
      <alignment vertical="center"/>
      <protection locked="0"/>
    </xf>
    <xf numFmtId="0" fontId="14" fillId="0" borderId="30" xfId="0" applyFont="1" applyBorder="1" applyProtection="1">
      <alignment vertical="center"/>
      <protection locked="0"/>
    </xf>
    <xf numFmtId="0" fontId="14" fillId="0" borderId="98" xfId="0" applyFont="1" applyBorder="1" applyProtection="1">
      <alignment vertical="center"/>
      <protection locked="0"/>
    </xf>
    <xf numFmtId="49" fontId="18" fillId="6" borderId="28" xfId="0" applyNumberFormat="1" applyFont="1" applyFill="1" applyBorder="1" applyAlignment="1" applyProtection="1">
      <alignment horizontal="center" vertical="center"/>
      <protection locked="0"/>
    </xf>
    <xf numFmtId="0" fontId="0" fillId="0" borderId="26" xfId="0" applyBorder="1" applyProtection="1">
      <alignment vertical="center"/>
      <protection locked="0"/>
    </xf>
    <xf numFmtId="0" fontId="0" fillId="0" borderId="29" xfId="0" applyBorder="1" applyProtection="1">
      <alignment vertical="center"/>
      <protection locked="0"/>
    </xf>
    <xf numFmtId="0" fontId="0" fillId="0" borderId="40" xfId="0" applyBorder="1" applyProtection="1">
      <alignment vertical="center"/>
      <protection locked="0"/>
    </xf>
    <xf numFmtId="49" fontId="18" fillId="6" borderId="99" xfId="0" applyNumberFormat="1" applyFont="1" applyFill="1" applyBorder="1" applyAlignment="1" applyProtection="1">
      <alignment horizontal="center" vertical="center"/>
      <protection locked="0"/>
    </xf>
    <xf numFmtId="0" fontId="0" fillId="0" borderId="100" xfId="0" applyBorder="1" applyProtection="1">
      <alignment vertical="center"/>
      <protection locked="0"/>
    </xf>
    <xf numFmtId="0" fontId="6" fillId="2" borderId="28" xfId="0" applyFont="1" applyFill="1" applyBorder="1" applyAlignment="1" applyProtection="1">
      <alignment horizontal="left" vertical="center" wrapText="1"/>
      <protection locked="0"/>
    </xf>
    <xf numFmtId="0" fontId="13" fillId="0" borderId="0" xfId="0" applyFont="1" applyBorder="1" applyProtection="1">
      <alignment vertical="center"/>
      <protection locked="0"/>
    </xf>
    <xf numFmtId="0" fontId="13" fillId="0" borderId="26" xfId="0" applyFont="1" applyBorder="1" applyProtection="1">
      <alignment vertical="center"/>
      <protection locked="0"/>
    </xf>
    <xf numFmtId="0" fontId="13" fillId="0" borderId="29" xfId="0" applyFont="1" applyBorder="1" applyProtection="1">
      <alignment vertical="center"/>
      <protection locked="0"/>
    </xf>
    <xf numFmtId="0" fontId="13" fillId="0" borderId="30" xfId="0" applyFont="1" applyBorder="1" applyProtection="1">
      <alignment vertical="center"/>
      <protection locked="0"/>
    </xf>
    <xf numFmtId="0" fontId="13" fillId="0" borderId="40" xfId="0" applyFont="1" applyBorder="1" applyProtection="1">
      <alignment vertical="center"/>
      <protection locked="0"/>
    </xf>
    <xf numFmtId="49" fontId="18" fillId="6" borderId="101" xfId="0" applyNumberFormat="1" applyFont="1" applyFill="1" applyBorder="1" applyAlignment="1" applyProtection="1">
      <alignment horizontal="center" vertical="center"/>
      <protection locked="0"/>
    </xf>
    <xf numFmtId="0" fontId="15" fillId="2" borderId="28" xfId="0" applyNumberFormat="1" applyFont="1" applyFill="1" applyBorder="1" applyAlignment="1" applyProtection="1">
      <alignment horizontal="left" vertical="center" wrapText="1"/>
      <protection locked="0"/>
    </xf>
    <xf numFmtId="0" fontId="14" fillId="0" borderId="0" xfId="0" applyFont="1" applyBorder="1" applyProtection="1">
      <alignment vertical="center"/>
      <protection locked="0"/>
    </xf>
    <xf numFmtId="0" fontId="14" fillId="0" borderId="102" xfId="0" applyFont="1" applyBorder="1" applyProtection="1">
      <alignment vertical="center"/>
      <protection locked="0"/>
    </xf>
    <xf numFmtId="0" fontId="14" fillId="0" borderId="28" xfId="0" applyFont="1" applyBorder="1" applyProtection="1">
      <alignment vertical="center"/>
      <protection locked="0"/>
    </xf>
    <xf numFmtId="0" fontId="14" fillId="0" borderId="0" xfId="0" applyFont="1" applyProtection="1">
      <alignment vertical="center"/>
      <protection locked="0"/>
    </xf>
    <xf numFmtId="0" fontId="6" fillId="2" borderId="75" xfId="0" applyFont="1" applyFill="1" applyBorder="1" applyAlignment="1" applyProtection="1">
      <alignment horizontal="left" vertical="center" wrapText="1"/>
      <protection locked="0"/>
    </xf>
    <xf numFmtId="0" fontId="14" fillId="0" borderId="104" xfId="0" applyFont="1" applyBorder="1" applyProtection="1">
      <alignment vertical="center"/>
      <protection locked="0"/>
    </xf>
    <xf numFmtId="0" fontId="0" fillId="0" borderId="19" xfId="0" applyBorder="1" applyProtection="1">
      <alignment vertical="center"/>
      <protection locked="0"/>
    </xf>
    <xf numFmtId="181" fontId="10" fillId="0" borderId="0" xfId="0" applyNumberFormat="1" applyFont="1" applyAlignment="1">
      <alignment horizontal="center" vertical="center"/>
    </xf>
    <xf numFmtId="49" fontId="13" fillId="2" borderId="62" xfId="0" applyNumberFormat="1" applyFont="1" applyFill="1" applyBorder="1" applyAlignment="1" applyProtection="1">
      <alignment horizontal="left" vertical="center" shrinkToFit="1"/>
      <protection locked="0"/>
    </xf>
    <xf numFmtId="49" fontId="13" fillId="2" borderId="63" xfId="0" applyNumberFormat="1" applyFont="1" applyFill="1" applyBorder="1" applyAlignment="1" applyProtection="1">
      <alignment horizontal="left" vertical="center" shrinkToFit="1"/>
      <protection locked="0"/>
    </xf>
    <xf numFmtId="49" fontId="13" fillId="2" borderId="64" xfId="0" applyNumberFormat="1"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top"/>
    </xf>
    <xf numFmtId="0" fontId="13" fillId="2" borderId="0" xfId="0" applyFont="1" applyFill="1" applyBorder="1" applyAlignment="1" applyProtection="1">
      <alignment horizontal="left" vertical="top"/>
    </xf>
    <xf numFmtId="0" fontId="13" fillId="2" borderId="8" xfId="0" applyFont="1" applyFill="1" applyBorder="1" applyAlignment="1" applyProtection="1">
      <alignment horizontal="left" vertical="top"/>
    </xf>
    <xf numFmtId="0" fontId="13" fillId="2" borderId="3" xfId="0" applyFont="1" applyFill="1" applyBorder="1" applyAlignment="1" applyProtection="1">
      <alignment horizontal="left" vertical="top" wrapText="1"/>
      <protection locked="0"/>
    </xf>
    <xf numFmtId="0" fontId="13" fillId="2" borderId="0" xfId="0" applyFont="1" applyFill="1" applyBorder="1" applyAlignment="1" applyProtection="1">
      <alignment horizontal="left" vertical="top"/>
      <protection locked="0"/>
    </xf>
    <xf numFmtId="0" fontId="13" fillId="2" borderId="8" xfId="0" applyFont="1" applyFill="1" applyBorder="1" applyAlignment="1" applyProtection="1">
      <alignment horizontal="left" vertical="top"/>
      <protection locked="0"/>
    </xf>
    <xf numFmtId="0" fontId="13" fillId="2" borderId="3" xfId="0" applyFont="1" applyFill="1" applyBorder="1" applyAlignment="1" applyProtection="1">
      <alignment horizontal="left" vertical="top"/>
      <protection locked="0"/>
    </xf>
    <xf numFmtId="0" fontId="13" fillId="2" borderId="17" xfId="0" applyFont="1" applyFill="1" applyBorder="1" applyAlignment="1" applyProtection="1">
      <alignment horizontal="left" vertical="top"/>
      <protection locked="0"/>
    </xf>
    <xf numFmtId="0" fontId="13" fillId="2" borderId="4" xfId="0" applyFont="1" applyFill="1" applyBorder="1" applyAlignment="1" applyProtection="1">
      <alignment horizontal="left" vertical="top"/>
      <protection locked="0"/>
    </xf>
    <xf numFmtId="0" fontId="13" fillId="2" borderId="24" xfId="0" applyFont="1" applyFill="1" applyBorder="1" applyAlignment="1" applyProtection="1">
      <alignment horizontal="left" vertical="top"/>
      <protection locked="0"/>
    </xf>
    <xf numFmtId="0" fontId="15" fillId="2" borderId="105" xfId="0" applyFont="1" applyFill="1" applyBorder="1" applyAlignment="1" applyProtection="1">
      <alignment horizontal="left" vertical="center" wrapText="1"/>
      <protection locked="0"/>
    </xf>
    <xf numFmtId="0" fontId="14" fillId="0" borderId="12" xfId="0" applyFont="1" applyBorder="1" applyProtection="1">
      <alignment vertical="center"/>
      <protection locked="0"/>
    </xf>
    <xf numFmtId="0" fontId="14" fillId="0" borderId="16" xfId="0" applyFont="1" applyBorder="1" applyProtection="1">
      <alignment vertical="center"/>
      <protection locked="0"/>
    </xf>
    <xf numFmtId="0" fontId="14" fillId="0" borderId="8" xfId="0" applyFont="1" applyBorder="1" applyProtection="1">
      <alignment vertical="center"/>
      <protection locked="0"/>
    </xf>
    <xf numFmtId="0" fontId="0" fillId="0" borderId="109" xfId="0" applyBorder="1" applyProtection="1">
      <alignment vertical="center"/>
      <protection locked="0"/>
    </xf>
    <xf numFmtId="181" fontId="10" fillId="0" borderId="17" xfId="0" applyNumberFormat="1" applyFont="1" applyBorder="1" applyAlignment="1">
      <alignment horizontal="center" vertical="center"/>
    </xf>
    <xf numFmtId="181" fontId="10" fillId="0" borderId="4" xfId="0" applyNumberFormat="1" applyFont="1" applyBorder="1" applyAlignment="1">
      <alignment horizontal="center" vertical="center"/>
    </xf>
    <xf numFmtId="181" fontId="10" fillId="0" borderId="24" xfId="0" applyNumberFormat="1" applyFont="1" applyBorder="1" applyAlignment="1">
      <alignment horizontal="center" vertical="center"/>
    </xf>
    <xf numFmtId="49" fontId="18" fillId="6" borderId="15" xfId="0" applyNumberFormat="1" applyFont="1" applyFill="1" applyBorder="1" applyAlignment="1" applyProtection="1">
      <alignment horizontal="center" vertical="center"/>
      <protection locked="0"/>
    </xf>
    <xf numFmtId="0" fontId="0" fillId="0" borderId="107" xfId="0" applyBorder="1" applyProtection="1">
      <alignment vertical="center"/>
      <protection locked="0"/>
    </xf>
    <xf numFmtId="0" fontId="13" fillId="0" borderId="80" xfId="0" applyNumberFormat="1" applyFont="1" applyBorder="1" applyAlignment="1">
      <alignment horizontal="left" vertical="center"/>
    </xf>
    <xf numFmtId="0" fontId="13" fillId="0" borderId="81" xfId="0" applyNumberFormat="1" applyFont="1" applyBorder="1" applyAlignment="1">
      <alignment horizontal="left" vertical="center"/>
    </xf>
    <xf numFmtId="49" fontId="6" fillId="2" borderId="28" xfId="0" applyNumberFormat="1" applyFont="1" applyFill="1" applyBorder="1" applyAlignment="1" applyProtection="1">
      <alignment horizontal="left" vertical="center" wrapText="1"/>
      <protection locked="0"/>
    </xf>
    <xf numFmtId="0" fontId="10" fillId="0" borderId="1" xfId="0" applyFont="1" applyBorder="1" applyAlignment="1">
      <alignment horizontal="center" vertical="center"/>
    </xf>
    <xf numFmtId="0" fontId="10" fillId="0" borderId="91" xfId="0" applyNumberFormat="1" applyFont="1" applyBorder="1" applyAlignment="1">
      <alignment horizontal="center" vertical="center"/>
    </xf>
    <xf numFmtId="0" fontId="10" fillId="0" borderId="92" xfId="0" applyNumberFormat="1" applyFont="1" applyBorder="1" applyAlignment="1">
      <alignment horizontal="center" vertical="center"/>
    </xf>
    <xf numFmtId="0" fontId="10" fillId="0" borderId="1" xfId="0" applyFont="1" applyBorder="1" applyAlignment="1">
      <alignment horizontal="left" vertical="center"/>
    </xf>
    <xf numFmtId="0" fontId="10" fillId="0" borderId="80" xfId="0" applyFont="1" applyBorder="1" applyAlignment="1">
      <alignment horizontal="center" vertical="center"/>
    </xf>
    <xf numFmtId="0" fontId="13" fillId="0" borderId="82" xfId="0" applyNumberFormat="1" applyFont="1" applyBorder="1" applyAlignment="1">
      <alignment horizontal="left" vertical="center"/>
    </xf>
    <xf numFmtId="0" fontId="10" fillId="0" borderId="55" xfId="0" applyNumberFormat="1" applyFont="1" applyBorder="1" applyAlignment="1">
      <alignment horizontal="center" vertical="center"/>
    </xf>
    <xf numFmtId="0" fontId="12" fillId="0" borderId="91" xfId="0" applyFont="1" applyBorder="1" applyAlignment="1">
      <alignment horizontal="center" vertical="center"/>
    </xf>
    <xf numFmtId="0" fontId="12" fillId="0" borderId="108" xfId="0" applyFont="1" applyBorder="1" applyAlignment="1">
      <alignment horizontal="center" vertical="center"/>
    </xf>
    <xf numFmtId="0" fontId="12" fillId="0" borderId="93" xfId="0" applyFont="1" applyBorder="1" applyAlignment="1">
      <alignment horizontal="center" vertical="center"/>
    </xf>
    <xf numFmtId="0" fontId="13" fillId="0" borderId="91" xfId="0" applyNumberFormat="1"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Alignment="1">
      <alignment horizontal="center" vertical="center" textRotation="255"/>
    </xf>
    <xf numFmtId="0" fontId="10" fillId="0" borderId="81" xfId="0" applyFont="1" applyBorder="1" applyAlignment="1">
      <alignment horizontal="center" vertical="center"/>
    </xf>
    <xf numFmtId="0" fontId="12" fillId="0" borderId="18" xfId="0" applyFont="1" applyBorder="1" applyAlignment="1">
      <alignment horizontal="center" vertical="center"/>
    </xf>
    <xf numFmtId="0" fontId="13" fillId="0" borderId="108" xfId="0" applyNumberFormat="1" applyFont="1" applyBorder="1" applyAlignment="1">
      <alignment horizontal="center" vertical="center"/>
    </xf>
    <xf numFmtId="0" fontId="10" fillId="0" borderId="82" xfId="0" applyFont="1" applyBorder="1" applyAlignment="1">
      <alignment horizontal="center" vertical="center"/>
    </xf>
    <xf numFmtId="0" fontId="10" fillId="0" borderId="5" xfId="0" applyFont="1" applyBorder="1" applyAlignment="1">
      <alignment horizontal="center" vertical="center" textRotation="255"/>
    </xf>
    <xf numFmtId="0" fontId="13" fillId="0" borderId="28" xfId="0" applyFont="1" applyBorder="1" applyProtection="1">
      <alignment vertical="center"/>
      <protection locked="0"/>
    </xf>
    <xf numFmtId="0" fontId="13" fillId="0" borderId="0" xfId="0" applyFont="1" applyProtection="1">
      <alignment vertical="center"/>
      <protection locked="0"/>
    </xf>
    <xf numFmtId="49" fontId="18" fillId="6" borderId="3" xfId="0" applyNumberFormat="1" applyFont="1" applyFill="1" applyBorder="1" applyAlignment="1" applyProtection="1">
      <alignment horizontal="center" vertical="center"/>
      <protection locked="0"/>
    </xf>
    <xf numFmtId="0" fontId="0" fillId="0" borderId="3" xfId="0" applyBorder="1" applyProtection="1">
      <alignment vertical="center"/>
      <protection locked="0"/>
    </xf>
    <xf numFmtId="0" fontId="0" fillId="0" borderId="28" xfId="0" applyBorder="1" applyProtection="1">
      <alignment vertical="center"/>
      <protection locked="0"/>
    </xf>
    <xf numFmtId="0" fontId="0" fillId="0" borderId="101" xfId="0" applyBorder="1" applyProtection="1">
      <alignment vertical="center"/>
      <protection locked="0"/>
    </xf>
    <xf numFmtId="0" fontId="34" fillId="11" borderId="75" xfId="0" applyNumberFormat="1" applyFont="1" applyFill="1" applyBorder="1" applyAlignment="1" applyProtection="1">
      <alignment horizontal="center" vertical="center"/>
      <protection hidden="1"/>
    </xf>
    <xf numFmtId="0" fontId="34" fillId="11" borderId="76" xfId="0" applyNumberFormat="1" applyFont="1" applyFill="1" applyBorder="1" applyAlignment="1" applyProtection="1">
      <alignment horizontal="center" vertical="center"/>
      <protection hidden="1"/>
    </xf>
    <xf numFmtId="0" fontId="34" fillId="11" borderId="77" xfId="0" applyNumberFormat="1" applyFont="1" applyFill="1" applyBorder="1" applyAlignment="1" applyProtection="1">
      <alignment horizontal="center" vertical="center"/>
      <protection hidden="1"/>
    </xf>
    <xf numFmtId="0" fontId="34" fillId="11" borderId="29" xfId="0" applyNumberFormat="1" applyFont="1" applyFill="1" applyBorder="1" applyAlignment="1" applyProtection="1">
      <alignment horizontal="center" vertical="center"/>
      <protection hidden="1"/>
    </xf>
    <xf numFmtId="0" fontId="34" fillId="11" borderId="30" xfId="0" applyNumberFormat="1" applyFont="1" applyFill="1" applyBorder="1" applyAlignment="1" applyProtection="1">
      <alignment horizontal="center" vertical="center"/>
      <protection hidden="1"/>
    </xf>
    <xf numFmtId="0" fontId="34" fillId="11" borderId="40" xfId="0" applyNumberFormat="1" applyFont="1" applyFill="1" applyBorder="1" applyAlignment="1" applyProtection="1">
      <alignment horizontal="center" vertical="center"/>
      <protection hidden="1"/>
    </xf>
    <xf numFmtId="0" fontId="4" fillId="11" borderId="0" xfId="0" applyFont="1" applyFill="1" applyBorder="1" applyAlignment="1" applyProtection="1">
      <alignment horizontal="center" vertical="center"/>
      <protection hidden="1"/>
    </xf>
    <xf numFmtId="176" fontId="4" fillId="11" borderId="0" xfId="0" applyNumberFormat="1" applyFont="1" applyFill="1" applyAlignment="1" applyProtection="1">
      <alignment horizontal="left" vertical="top" wrapText="1"/>
      <protection hidden="1"/>
    </xf>
    <xf numFmtId="0" fontId="47" fillId="11" borderId="41" xfId="0" applyFont="1" applyFill="1" applyBorder="1" applyAlignment="1" applyProtection="1">
      <alignment horizontal="center" vertical="center"/>
      <protection hidden="1"/>
    </xf>
    <xf numFmtId="0" fontId="47" fillId="11" borderId="42" xfId="0" applyFont="1" applyFill="1" applyBorder="1" applyAlignment="1" applyProtection="1">
      <alignment horizontal="center" vertical="center"/>
      <protection hidden="1"/>
    </xf>
    <xf numFmtId="0" fontId="47" fillId="11" borderId="43" xfId="0" applyFont="1" applyFill="1" applyBorder="1" applyAlignment="1" applyProtection="1">
      <alignment horizontal="center" vertical="center"/>
      <protection hidden="1"/>
    </xf>
    <xf numFmtId="0" fontId="47" fillId="11" borderId="21" xfId="0" applyFont="1" applyFill="1" applyBorder="1" applyAlignment="1" applyProtection="1">
      <alignment horizontal="center" vertical="center"/>
      <protection hidden="1"/>
    </xf>
    <xf numFmtId="0" fontId="47" fillId="11" borderId="22" xfId="0" applyFont="1" applyFill="1" applyBorder="1" applyAlignment="1" applyProtection="1">
      <alignment horizontal="center" vertical="center"/>
      <protection hidden="1"/>
    </xf>
    <xf numFmtId="0" fontId="47" fillId="11" borderId="23" xfId="0" applyFont="1" applyFill="1" applyBorder="1" applyAlignment="1" applyProtection="1">
      <alignment horizontal="center" vertical="center"/>
      <protection hidden="1"/>
    </xf>
    <xf numFmtId="176" fontId="15" fillId="11" borderId="0" xfId="0" applyNumberFormat="1" applyFont="1" applyFill="1" applyBorder="1" applyAlignment="1" applyProtection="1">
      <alignment horizontal="left" shrinkToFit="1"/>
      <protection hidden="1"/>
    </xf>
    <xf numFmtId="0" fontId="35" fillId="11" borderId="71" xfId="0" applyNumberFormat="1" applyFont="1" applyFill="1" applyBorder="1" applyAlignment="1" applyProtection="1">
      <alignment horizontal="center" vertical="center"/>
      <protection hidden="1"/>
    </xf>
    <xf numFmtId="0" fontId="35" fillId="11" borderId="69" xfId="0" applyNumberFormat="1" applyFont="1" applyFill="1" applyBorder="1" applyAlignment="1" applyProtection="1">
      <alignment horizontal="center" vertical="center"/>
      <protection hidden="1"/>
    </xf>
    <xf numFmtId="0" fontId="35" fillId="11" borderId="73" xfId="0" applyNumberFormat="1" applyFont="1" applyFill="1" applyBorder="1" applyAlignment="1" applyProtection="1">
      <alignment horizontal="center" vertical="center"/>
      <protection hidden="1"/>
    </xf>
    <xf numFmtId="0" fontId="34" fillId="11" borderId="28" xfId="0" applyNumberFormat="1" applyFont="1" applyFill="1" applyBorder="1" applyAlignment="1" applyProtection="1">
      <alignment horizontal="center" vertical="center"/>
      <protection hidden="1"/>
    </xf>
    <xf numFmtId="0" fontId="34" fillId="11" borderId="0" xfId="0" applyNumberFormat="1" applyFont="1" applyFill="1" applyBorder="1" applyAlignment="1" applyProtection="1">
      <alignment horizontal="center" vertical="center"/>
      <protection hidden="1"/>
    </xf>
    <xf numFmtId="0" fontId="34" fillId="11" borderId="26" xfId="0" applyNumberFormat="1" applyFont="1" applyFill="1" applyBorder="1" applyAlignment="1" applyProtection="1">
      <alignment horizontal="center" vertical="center"/>
      <protection hidden="1"/>
    </xf>
    <xf numFmtId="176" fontId="4" fillId="11" borderId="0" xfId="0" applyNumberFormat="1" applyFont="1" applyFill="1" applyAlignment="1" applyProtection="1">
      <alignment horizontal="left" vertical="center" wrapText="1"/>
      <protection hidden="1"/>
    </xf>
    <xf numFmtId="0" fontId="7" fillId="11" borderId="0" xfId="0" applyFont="1" applyFill="1" applyAlignment="1" applyProtection="1">
      <alignment horizontal="center" vertical="center"/>
      <protection hidden="1"/>
    </xf>
    <xf numFmtId="176" fontId="4" fillId="11" borderId="0" xfId="0" applyNumberFormat="1" applyFont="1" applyFill="1" applyBorder="1" applyAlignment="1" applyProtection="1">
      <alignment horizontal="left" vertical="center" shrinkToFit="1"/>
      <protection hidden="1"/>
    </xf>
    <xf numFmtId="176" fontId="4" fillId="11" borderId="8" xfId="0" applyNumberFormat="1" applyFont="1" applyFill="1" applyBorder="1" applyAlignment="1" applyProtection="1">
      <alignment horizontal="left" vertical="center" shrinkToFit="1"/>
      <protection hidden="1"/>
    </xf>
    <xf numFmtId="185" fontId="13" fillId="11" borderId="0" xfId="0" applyNumberFormat="1" applyFont="1" applyFill="1" applyBorder="1" applyAlignment="1" applyProtection="1">
      <alignment horizontal="right" vertical="center" shrinkToFit="1"/>
      <protection hidden="1"/>
    </xf>
    <xf numFmtId="176" fontId="34" fillId="11" borderId="75" xfId="0" applyNumberFormat="1" applyFont="1" applyFill="1" applyBorder="1" applyAlignment="1" applyProtection="1">
      <alignment horizontal="center" vertical="center"/>
      <protection hidden="1"/>
    </xf>
    <xf numFmtId="176" fontId="34" fillId="11" borderId="76" xfId="0" applyNumberFormat="1" applyFont="1" applyFill="1" applyBorder="1" applyAlignment="1" applyProtection="1">
      <alignment horizontal="center" vertical="center"/>
      <protection hidden="1"/>
    </xf>
    <xf numFmtId="176" fontId="34" fillId="11" borderId="77" xfId="0" applyNumberFormat="1" applyFont="1" applyFill="1" applyBorder="1" applyAlignment="1" applyProtection="1">
      <alignment horizontal="center" vertical="center"/>
      <protection hidden="1"/>
    </xf>
    <xf numFmtId="176" fontId="34" fillId="11" borderId="28" xfId="0" applyNumberFormat="1" applyFont="1" applyFill="1" applyBorder="1" applyAlignment="1" applyProtection="1">
      <alignment horizontal="center" vertical="center"/>
      <protection hidden="1"/>
    </xf>
    <xf numFmtId="176" fontId="34" fillId="11" borderId="0" xfId="0" applyNumberFormat="1" applyFont="1" applyFill="1" applyBorder="1" applyAlignment="1" applyProtection="1">
      <alignment horizontal="center" vertical="center"/>
      <protection hidden="1"/>
    </xf>
    <xf numFmtId="176" fontId="34" fillId="11" borderId="26" xfId="0" applyNumberFormat="1" applyFont="1" applyFill="1" applyBorder="1" applyAlignment="1" applyProtection="1">
      <alignment horizontal="center" vertical="center"/>
      <protection hidden="1"/>
    </xf>
    <xf numFmtId="176" fontId="34" fillId="11" borderId="29" xfId="0" applyNumberFormat="1" applyFont="1" applyFill="1" applyBorder="1" applyAlignment="1" applyProtection="1">
      <alignment horizontal="center" vertical="center"/>
      <protection hidden="1"/>
    </xf>
    <xf numFmtId="176" fontId="34" fillId="11" borderId="30" xfId="0" applyNumberFormat="1" applyFont="1" applyFill="1" applyBorder="1" applyAlignment="1" applyProtection="1">
      <alignment horizontal="center" vertical="center"/>
      <protection hidden="1"/>
    </xf>
    <xf numFmtId="176" fontId="34" fillId="11" borderId="40" xfId="0" applyNumberFormat="1" applyFont="1" applyFill="1" applyBorder="1" applyAlignment="1" applyProtection="1">
      <alignment horizontal="center" vertical="center"/>
      <protection hidden="1"/>
    </xf>
    <xf numFmtId="0" fontId="31" fillId="11" borderId="71" xfId="0" applyNumberFormat="1" applyFont="1" applyFill="1" applyBorder="1" applyAlignment="1" applyProtection="1">
      <alignment horizontal="center" vertical="center"/>
      <protection hidden="1"/>
    </xf>
    <xf numFmtId="0" fontId="31" fillId="11" borderId="69" xfId="0" applyNumberFormat="1" applyFont="1" applyFill="1" applyBorder="1" applyAlignment="1" applyProtection="1">
      <alignment horizontal="center" vertical="center"/>
      <protection hidden="1"/>
    </xf>
    <xf numFmtId="0" fontId="31" fillId="11" borderId="73" xfId="0" applyNumberFormat="1" applyFont="1" applyFill="1" applyBorder="1" applyAlignment="1" applyProtection="1">
      <alignment horizontal="center" vertical="center"/>
      <protection hidden="1"/>
    </xf>
    <xf numFmtId="176" fontId="4" fillId="11" borderId="0" xfId="0" applyNumberFormat="1" applyFont="1" applyFill="1" applyBorder="1" applyAlignment="1" applyProtection="1">
      <alignment horizontal="left" vertical="top" wrapText="1"/>
      <protection hidden="1"/>
    </xf>
    <xf numFmtId="176" fontId="4" fillId="11" borderId="0" xfId="0" applyNumberFormat="1" applyFont="1" applyFill="1" applyBorder="1" applyAlignment="1" applyProtection="1">
      <alignment horizontal="left" vertical="center" wrapText="1"/>
      <protection hidden="1"/>
    </xf>
    <xf numFmtId="184" fontId="13" fillId="11" borderId="0" xfId="0" applyNumberFormat="1" applyFont="1" applyFill="1" applyBorder="1" applyAlignment="1" applyProtection="1">
      <alignment horizontal="left" vertical="center" shrinkToFit="1"/>
      <protection hidden="1"/>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5" borderId="18" xfId="0" applyFont="1" applyFill="1" applyBorder="1" applyAlignment="1">
      <alignment horizontal="left" vertical="center"/>
    </xf>
    <xf numFmtId="0" fontId="3" fillId="5" borderId="55" xfId="0" applyFont="1" applyFill="1" applyBorder="1" applyAlignment="1">
      <alignment horizontal="left" vertical="center"/>
    </xf>
    <xf numFmtId="0" fontId="3" fillId="2" borderId="27"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5" borderId="18" xfId="0" applyFont="1" applyFill="1" applyBorder="1" applyAlignment="1">
      <alignment horizontal="left" vertical="center" wrapText="1"/>
    </xf>
    <xf numFmtId="0" fontId="3" fillId="5" borderId="55" xfId="0" applyFont="1" applyFill="1" applyBorder="1" applyAlignment="1">
      <alignment horizontal="left" vertical="center" wrapText="1"/>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60" xfId="0" applyFont="1" applyFill="1" applyBorder="1" applyAlignment="1">
      <alignment horizontal="left" vertical="center"/>
    </xf>
    <xf numFmtId="0" fontId="29" fillId="9" borderId="4" xfId="0" applyFont="1" applyFill="1" applyBorder="1" applyAlignment="1">
      <alignment horizontal="center" vertical="center"/>
    </xf>
    <xf numFmtId="0" fontId="3" fillId="2" borderId="61" xfId="0" applyFont="1" applyFill="1" applyBorder="1" applyAlignment="1">
      <alignment horizontal="center" vertical="center"/>
    </xf>
    <xf numFmtId="0" fontId="3" fillId="5" borderId="56" xfId="0" applyFont="1" applyFill="1" applyBorder="1" applyAlignment="1">
      <alignment horizontal="left" vertical="center"/>
    </xf>
    <xf numFmtId="0" fontId="10"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4" fillId="2" borderId="65" xfId="0" applyFont="1" applyFill="1" applyBorder="1" applyAlignment="1" applyProtection="1">
      <alignment horizontal="left" vertical="center"/>
    </xf>
    <xf numFmtId="0" fontId="4" fillId="2" borderId="66" xfId="0" applyFont="1" applyFill="1" applyBorder="1" applyAlignment="1" applyProtection="1">
      <alignment horizontal="left" vertical="center"/>
    </xf>
    <xf numFmtId="0" fontId="4" fillId="2" borderId="67" xfId="0" applyFont="1" applyFill="1" applyBorder="1" applyAlignment="1" applyProtection="1">
      <alignment horizontal="left" vertical="center"/>
    </xf>
    <xf numFmtId="0" fontId="4" fillId="2" borderId="68" xfId="0" applyFont="1" applyFill="1" applyBorder="1" applyAlignment="1" applyProtection="1">
      <alignment horizontal="left" vertical="center"/>
    </xf>
    <xf numFmtId="0" fontId="4" fillId="2" borderId="69" xfId="0" applyFont="1" applyFill="1" applyBorder="1" applyAlignment="1" applyProtection="1">
      <alignment horizontal="left" vertical="center"/>
    </xf>
    <xf numFmtId="0" fontId="4" fillId="2" borderId="70" xfId="0" applyFont="1" applyFill="1" applyBorder="1" applyAlignment="1" applyProtection="1">
      <alignment horizontal="left" vertical="center"/>
    </xf>
    <xf numFmtId="0" fontId="4" fillId="2" borderId="68" xfId="0" applyFont="1" applyFill="1" applyBorder="1" applyAlignment="1" applyProtection="1">
      <alignment horizontal="left" vertical="center" shrinkToFit="1"/>
    </xf>
    <xf numFmtId="0" fontId="4" fillId="2" borderId="69" xfId="0" applyFont="1" applyFill="1" applyBorder="1" applyAlignment="1" applyProtection="1">
      <alignment horizontal="left" vertical="center" shrinkToFit="1"/>
    </xf>
    <xf numFmtId="0" fontId="4" fillId="2" borderId="70" xfId="0" applyFont="1" applyFill="1" applyBorder="1" applyAlignment="1" applyProtection="1">
      <alignment horizontal="left" vertical="center" shrinkToFit="1"/>
    </xf>
    <xf numFmtId="0" fontId="4" fillId="2" borderId="68" xfId="0" applyFont="1" applyFill="1" applyBorder="1" applyAlignment="1" applyProtection="1">
      <alignment vertical="center"/>
    </xf>
    <xf numFmtId="0" fontId="4" fillId="2" borderId="69" xfId="0" applyFont="1" applyFill="1" applyBorder="1" applyAlignment="1" applyProtection="1">
      <alignment vertical="center"/>
    </xf>
    <xf numFmtId="0" fontId="4" fillId="2" borderId="70" xfId="0" applyFont="1" applyFill="1" applyBorder="1" applyAlignment="1" applyProtection="1">
      <alignment vertical="center"/>
    </xf>
    <xf numFmtId="0" fontId="4" fillId="2" borderId="3"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68" xfId="0" applyFont="1" applyFill="1" applyBorder="1" applyAlignment="1" applyProtection="1">
      <alignment horizontal="center" vertical="center"/>
    </xf>
    <xf numFmtId="0" fontId="4" fillId="2" borderId="69" xfId="0" applyFont="1" applyFill="1" applyBorder="1" applyAlignment="1" applyProtection="1">
      <alignment horizontal="center" vertical="center"/>
    </xf>
    <xf numFmtId="0" fontId="4" fillId="2" borderId="70" xfId="0" applyFont="1" applyFill="1" applyBorder="1" applyAlignment="1" applyProtection="1">
      <alignment horizontal="center" vertical="center"/>
    </xf>
    <xf numFmtId="0" fontId="10" fillId="0" borderId="2"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4" fillId="2" borderId="65" xfId="0" applyFont="1" applyFill="1" applyBorder="1" applyAlignment="1" applyProtection="1">
      <alignment horizontal="center" vertical="center"/>
    </xf>
    <xf numFmtId="0" fontId="4" fillId="2" borderId="66"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4" fillId="2" borderId="71" xfId="0" applyFont="1" applyFill="1" applyBorder="1" applyAlignment="1" applyProtection="1">
      <alignment horizontal="left" vertical="center" wrapText="1"/>
    </xf>
    <xf numFmtId="0" fontId="4" fillId="2" borderId="69" xfId="0" applyFont="1" applyFill="1" applyBorder="1" applyAlignment="1" applyProtection="1">
      <alignment horizontal="left" vertical="center" wrapText="1"/>
    </xf>
    <xf numFmtId="0" fontId="4" fillId="2" borderId="70" xfId="0" applyFont="1" applyFill="1" applyBorder="1" applyAlignment="1" applyProtection="1">
      <alignment horizontal="left" vertical="center" wrapText="1"/>
    </xf>
    <xf numFmtId="49" fontId="5" fillId="0" borderId="2"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4" fillId="2" borderId="68" xfId="0" applyNumberFormat="1" applyFont="1" applyFill="1" applyBorder="1" applyAlignment="1" applyProtection="1">
      <alignment horizontal="left" vertical="center"/>
    </xf>
    <xf numFmtId="49" fontId="4" fillId="2" borderId="69" xfId="0" applyNumberFormat="1" applyFont="1" applyFill="1" applyBorder="1" applyAlignment="1" applyProtection="1">
      <alignment horizontal="left" vertical="center"/>
    </xf>
    <xf numFmtId="49" fontId="4" fillId="2" borderId="70" xfId="0" applyNumberFormat="1" applyFont="1" applyFill="1" applyBorder="1" applyAlignment="1" applyProtection="1">
      <alignment horizontal="left" vertical="center"/>
    </xf>
    <xf numFmtId="0" fontId="48" fillId="3" borderId="0" xfId="0" applyFont="1" applyFill="1" applyAlignment="1" applyProtection="1">
      <alignment horizontal="center" vertical="center"/>
    </xf>
    <xf numFmtId="0" fontId="4" fillId="2" borderId="72" xfId="0" applyFont="1" applyFill="1" applyBorder="1" applyAlignment="1" applyProtection="1">
      <alignment horizontal="left" vertical="center" wrapText="1"/>
    </xf>
    <xf numFmtId="0" fontId="4" fillId="2" borderId="63" xfId="0" applyFont="1" applyFill="1" applyBorder="1" applyAlignment="1" applyProtection="1">
      <alignment horizontal="left" vertical="center" wrapText="1"/>
    </xf>
    <xf numFmtId="0" fontId="4" fillId="2" borderId="64" xfId="0" applyFont="1" applyFill="1" applyBorder="1" applyAlignment="1" applyProtection="1">
      <alignment horizontal="left" vertical="center" wrapText="1"/>
    </xf>
    <xf numFmtId="49" fontId="4" fillId="6" borderId="68" xfId="0" applyNumberFormat="1" applyFont="1" applyFill="1" applyBorder="1" applyAlignment="1" applyProtection="1">
      <alignment horizontal="center" vertical="center"/>
    </xf>
    <xf numFmtId="49" fontId="4" fillId="6" borderId="73" xfId="0" applyNumberFormat="1" applyFont="1" applyFill="1" applyBorder="1" applyAlignment="1" applyProtection="1">
      <alignment horizontal="center" vertical="center"/>
    </xf>
    <xf numFmtId="49" fontId="4" fillId="6" borderId="62" xfId="0" applyNumberFormat="1" applyFont="1" applyFill="1" applyBorder="1" applyAlignment="1" applyProtection="1">
      <alignment horizontal="center" vertical="center"/>
    </xf>
    <xf numFmtId="49" fontId="4" fillId="6" borderId="74" xfId="0" applyNumberFormat="1" applyFont="1" applyFill="1" applyBorder="1" applyAlignment="1" applyProtection="1">
      <alignment horizontal="center" vertical="center"/>
    </xf>
    <xf numFmtId="49" fontId="4" fillId="6" borderId="71" xfId="0" applyNumberFormat="1" applyFont="1" applyFill="1" applyBorder="1" applyAlignment="1" applyProtection="1">
      <alignment horizontal="center" vertical="center"/>
    </xf>
    <xf numFmtId="49" fontId="4" fillId="6" borderId="72" xfId="0" applyNumberFormat="1" applyFont="1" applyFill="1" applyBorder="1" applyAlignment="1" applyProtection="1">
      <alignment horizontal="center" vertical="center"/>
    </xf>
    <xf numFmtId="0" fontId="4" fillId="2" borderId="17"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49" fontId="4" fillId="2" borderId="62" xfId="0" applyNumberFormat="1" applyFont="1" applyFill="1" applyBorder="1" applyAlignment="1" applyProtection="1">
      <alignment horizontal="left" vertical="center"/>
    </xf>
    <xf numFmtId="49" fontId="4" fillId="2" borderId="63" xfId="0" applyNumberFormat="1" applyFont="1" applyFill="1" applyBorder="1" applyAlignment="1" applyProtection="1">
      <alignment horizontal="left" vertical="center"/>
    </xf>
    <xf numFmtId="49" fontId="4" fillId="2" borderId="64" xfId="0" applyNumberFormat="1" applyFont="1" applyFill="1" applyBorder="1" applyAlignment="1" applyProtection="1">
      <alignment horizontal="left" vertical="center"/>
    </xf>
    <xf numFmtId="0" fontId="4" fillId="2" borderId="80" xfId="0" applyFont="1" applyFill="1" applyBorder="1" applyAlignment="1" applyProtection="1">
      <alignment horizontal="left" vertical="center"/>
    </xf>
    <xf numFmtId="57" fontId="4" fillId="2" borderId="68" xfId="0" applyNumberFormat="1" applyFont="1" applyFill="1" applyBorder="1" applyAlignment="1" applyProtection="1">
      <alignment horizontal="left" vertical="center"/>
    </xf>
    <xf numFmtId="0" fontId="4" fillId="2" borderId="81" xfId="0" applyFont="1" applyFill="1" applyBorder="1" applyAlignment="1" applyProtection="1">
      <alignment horizontal="left" vertical="center"/>
    </xf>
    <xf numFmtId="57" fontId="4" fillId="2" borderId="62" xfId="0" applyNumberFormat="1" applyFont="1" applyFill="1" applyBorder="1" applyAlignment="1" applyProtection="1">
      <alignment horizontal="left" vertical="center"/>
    </xf>
    <xf numFmtId="0" fontId="4" fillId="2" borderId="63" xfId="0" applyFont="1" applyFill="1" applyBorder="1" applyAlignment="1" applyProtection="1">
      <alignment horizontal="left" vertical="center"/>
    </xf>
    <xf numFmtId="0" fontId="4" fillId="2" borderId="64" xfId="0" applyFont="1" applyFill="1" applyBorder="1" applyAlignment="1" applyProtection="1">
      <alignment horizontal="left" vertical="center"/>
    </xf>
    <xf numFmtId="49" fontId="4" fillId="2" borderId="65" xfId="0" applyNumberFormat="1" applyFont="1" applyFill="1" applyBorder="1" applyAlignment="1" applyProtection="1">
      <alignment horizontal="left" vertical="center"/>
    </xf>
    <xf numFmtId="49" fontId="4" fillId="2" borderId="66" xfId="0" applyNumberFormat="1" applyFont="1" applyFill="1" applyBorder="1" applyAlignment="1" applyProtection="1">
      <alignment horizontal="left" vertical="center"/>
    </xf>
    <xf numFmtId="49" fontId="4" fillId="2" borderId="67" xfId="0" applyNumberFormat="1" applyFont="1" applyFill="1" applyBorder="1" applyAlignment="1" applyProtection="1">
      <alignment horizontal="left" vertical="center"/>
    </xf>
    <xf numFmtId="0" fontId="4" fillId="2" borderId="62" xfId="0" applyFont="1" applyFill="1" applyBorder="1" applyAlignment="1" applyProtection="1">
      <alignment horizontal="left" vertical="center"/>
    </xf>
    <xf numFmtId="0" fontId="4" fillId="2" borderId="82" xfId="0" applyFont="1" applyFill="1" applyBorder="1" applyAlignment="1" applyProtection="1">
      <alignment horizontal="left" vertical="center"/>
    </xf>
    <xf numFmtId="0" fontId="4" fillId="2" borderId="62" xfId="0" applyFont="1" applyFill="1" applyBorder="1" applyAlignment="1" applyProtection="1">
      <alignment horizontal="center" vertical="center"/>
    </xf>
    <xf numFmtId="0" fontId="4" fillId="2" borderId="63" xfId="0" applyFont="1" applyFill="1" applyBorder="1" applyAlignment="1" applyProtection="1">
      <alignment horizontal="center" vertical="center"/>
    </xf>
    <xf numFmtId="0" fontId="4" fillId="2" borderId="64" xfId="0" applyFont="1" applyFill="1" applyBorder="1" applyAlignment="1" applyProtection="1">
      <alignment horizontal="center" vertical="center"/>
    </xf>
    <xf numFmtId="57" fontId="4" fillId="2" borderId="65" xfId="0" applyNumberFormat="1" applyFont="1" applyFill="1" applyBorder="1" applyAlignment="1" applyProtection="1">
      <alignment horizontal="left" vertical="center"/>
    </xf>
    <xf numFmtId="0" fontId="10" fillId="0" borderId="1"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24" xfId="0" applyFont="1" applyBorder="1" applyAlignment="1" applyProtection="1">
      <alignment horizontal="center" vertical="center"/>
    </xf>
    <xf numFmtId="0" fontId="4" fillId="2" borderId="73" xfId="0" applyFont="1" applyFill="1" applyBorder="1" applyAlignment="1" applyProtection="1">
      <alignment horizontal="left" vertical="center" wrapText="1"/>
    </xf>
    <xf numFmtId="49" fontId="4" fillId="2" borderId="71" xfId="0" applyNumberFormat="1" applyFont="1" applyFill="1" applyBorder="1" applyAlignment="1" applyProtection="1">
      <alignment horizontal="left" vertical="center" wrapText="1"/>
    </xf>
    <xf numFmtId="49" fontId="4" fillId="2" borderId="69" xfId="0" applyNumberFormat="1" applyFont="1" applyFill="1" applyBorder="1" applyAlignment="1" applyProtection="1">
      <alignment horizontal="left" vertical="center" wrapText="1"/>
    </xf>
    <xf numFmtId="49" fontId="4" fillId="2" borderId="73" xfId="0" applyNumberFormat="1" applyFont="1" applyFill="1" applyBorder="1" applyAlignment="1" applyProtection="1">
      <alignment horizontal="left" vertical="center" wrapText="1"/>
    </xf>
    <xf numFmtId="49" fontId="4" fillId="2" borderId="72" xfId="0" applyNumberFormat="1" applyFont="1" applyFill="1" applyBorder="1" applyAlignment="1" applyProtection="1">
      <alignment horizontal="left" vertical="center" wrapText="1"/>
    </xf>
    <xf numFmtId="49" fontId="4" fillId="2" borderId="63" xfId="0" applyNumberFormat="1" applyFont="1" applyFill="1" applyBorder="1" applyAlignment="1" applyProtection="1">
      <alignment horizontal="left" vertical="center" wrapText="1"/>
    </xf>
    <xf numFmtId="49" fontId="4" fillId="2" borderId="74" xfId="0" applyNumberFormat="1" applyFont="1" applyFill="1" applyBorder="1" applyAlignment="1" applyProtection="1">
      <alignment horizontal="left" vertical="center" wrapText="1"/>
    </xf>
    <xf numFmtId="0" fontId="4" fillId="2" borderId="71" xfId="0" applyNumberFormat="1" applyFont="1" applyFill="1" applyBorder="1" applyAlignment="1" applyProtection="1">
      <alignment horizontal="left" vertical="center" wrapText="1"/>
    </xf>
    <xf numFmtId="0" fontId="4" fillId="2" borderId="69" xfId="0" applyNumberFormat="1" applyFont="1" applyFill="1" applyBorder="1" applyAlignment="1" applyProtection="1">
      <alignment horizontal="left" vertical="center" wrapText="1"/>
    </xf>
    <xf numFmtId="0" fontId="4" fillId="2" borderId="84" xfId="0" applyNumberFormat="1" applyFont="1" applyFill="1" applyBorder="1" applyAlignment="1" applyProtection="1">
      <alignment horizontal="left" vertical="center" wrapText="1"/>
    </xf>
    <xf numFmtId="0" fontId="4" fillId="2" borderId="72" xfId="0" applyNumberFormat="1" applyFont="1" applyFill="1" applyBorder="1" applyAlignment="1" applyProtection="1">
      <alignment horizontal="left" vertical="center" wrapText="1"/>
    </xf>
    <xf numFmtId="0" fontId="4" fillId="2" borderId="63" xfId="0" applyNumberFormat="1" applyFont="1" applyFill="1" applyBorder="1" applyAlignment="1" applyProtection="1">
      <alignment horizontal="left" vertical="center" wrapText="1"/>
    </xf>
    <xf numFmtId="0" fontId="4" fillId="2" borderId="85" xfId="0" applyNumberFormat="1" applyFont="1" applyFill="1" applyBorder="1" applyAlignment="1" applyProtection="1">
      <alignment horizontal="left" vertical="center" wrapText="1"/>
    </xf>
    <xf numFmtId="49" fontId="6" fillId="6" borderId="83" xfId="0" applyNumberFormat="1" applyFont="1" applyFill="1" applyBorder="1" applyAlignment="1" applyProtection="1">
      <alignment horizontal="center" vertical="center"/>
    </xf>
    <xf numFmtId="49" fontId="6" fillId="6" borderId="73" xfId="0" applyNumberFormat="1"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49" fontId="4" fillId="6" borderId="86" xfId="0" applyNumberFormat="1" applyFont="1" applyFill="1" applyBorder="1" applyAlignment="1" applyProtection="1">
      <alignment horizontal="center" vertical="center"/>
    </xf>
    <xf numFmtId="49" fontId="4" fillId="6" borderId="87" xfId="0" applyNumberFormat="1" applyFont="1" applyFill="1" applyBorder="1" applyAlignment="1" applyProtection="1">
      <alignment horizontal="center" vertical="center"/>
    </xf>
    <xf numFmtId="49" fontId="4" fillId="6" borderId="83" xfId="0" applyNumberFormat="1" applyFont="1" applyFill="1" applyBorder="1" applyAlignment="1" applyProtection="1">
      <alignment horizontal="center" vertical="center"/>
    </xf>
    <xf numFmtId="49" fontId="4" fillId="6" borderId="88" xfId="0" applyNumberFormat="1" applyFont="1" applyFill="1" applyBorder="1" applyAlignment="1" applyProtection="1">
      <alignment horizontal="center" vertical="center"/>
    </xf>
    <xf numFmtId="49" fontId="6" fillId="6" borderId="71" xfId="0" applyNumberFormat="1" applyFont="1" applyFill="1" applyBorder="1" applyAlignment="1" applyProtection="1">
      <alignment horizontal="center" vertical="center"/>
    </xf>
    <xf numFmtId="0" fontId="50" fillId="0" borderId="2" xfId="0" applyNumberFormat="1" applyFont="1" applyBorder="1" applyAlignment="1" applyProtection="1">
      <alignment horizontal="left" vertical="center" wrapText="1"/>
    </xf>
    <xf numFmtId="0" fontId="50" fillId="0" borderId="5" xfId="0" applyNumberFormat="1" applyFont="1" applyBorder="1" applyAlignment="1" applyProtection="1">
      <alignment horizontal="left" vertical="center" wrapText="1"/>
    </xf>
    <xf numFmtId="0" fontId="50" fillId="0" borderId="6" xfId="0" applyNumberFormat="1" applyFont="1" applyBorder="1" applyAlignment="1" applyProtection="1">
      <alignment horizontal="left" vertical="center" wrapText="1"/>
    </xf>
    <xf numFmtId="49" fontId="6" fillId="6" borderId="72" xfId="0" applyNumberFormat="1" applyFont="1" applyFill="1" applyBorder="1" applyAlignment="1" applyProtection="1">
      <alignment horizontal="center" vertical="center"/>
    </xf>
    <xf numFmtId="49" fontId="6" fillId="6" borderId="74" xfId="0" applyNumberFormat="1" applyFont="1" applyFill="1" applyBorder="1" applyAlignment="1" applyProtection="1">
      <alignment horizontal="center" vertical="center"/>
    </xf>
    <xf numFmtId="0" fontId="10" fillId="0" borderId="1" xfId="0" applyFont="1" applyBorder="1" applyAlignment="1" applyProtection="1">
      <alignment horizontal="left" vertical="center"/>
    </xf>
    <xf numFmtId="0" fontId="10" fillId="0" borderId="7" xfId="0" applyNumberFormat="1" applyFont="1" applyBorder="1" applyAlignment="1" applyProtection="1">
      <alignment horizontal="left" vertical="center"/>
    </xf>
    <xf numFmtId="0" fontId="10" fillId="0" borderId="10" xfId="0" applyNumberFormat="1" applyFont="1" applyBorder="1" applyAlignment="1" applyProtection="1">
      <alignment horizontal="left" vertical="center"/>
    </xf>
    <xf numFmtId="0" fontId="10" fillId="0" borderId="9" xfId="0" applyFont="1" applyBorder="1" applyAlignment="1" applyProtection="1">
      <alignment horizontal="center" vertical="center"/>
    </xf>
    <xf numFmtId="0" fontId="18" fillId="0" borderId="2" xfId="0" applyNumberFormat="1" applyFont="1" applyBorder="1" applyAlignment="1" applyProtection="1">
      <alignment horizontal="left" vertical="center" wrapText="1"/>
    </xf>
    <xf numFmtId="0" fontId="18" fillId="0" borderId="5" xfId="0" applyNumberFormat="1" applyFont="1" applyBorder="1" applyAlignment="1" applyProtection="1">
      <alignment horizontal="left" vertical="center" wrapText="1"/>
    </xf>
    <xf numFmtId="0" fontId="18" fillId="0" borderId="6" xfId="0" applyNumberFormat="1" applyFont="1" applyBorder="1" applyAlignment="1" applyProtection="1">
      <alignment horizontal="left" vertical="center" wrapText="1"/>
    </xf>
    <xf numFmtId="0" fontId="10" fillId="0" borderId="10" xfId="0" applyFont="1" applyBorder="1" applyAlignment="1" applyProtection="1">
      <alignment horizontal="left" vertical="center"/>
    </xf>
    <xf numFmtId="0" fontId="10" fillId="0" borderId="81" xfId="0" applyFont="1" applyBorder="1" applyAlignment="1" applyProtection="1">
      <alignment horizontal="center" vertical="center"/>
    </xf>
    <xf numFmtId="0" fontId="10" fillId="0" borderId="82" xfId="0" applyNumberFormat="1" applyFont="1" applyBorder="1" applyAlignment="1" applyProtection="1">
      <alignment horizontal="left" vertical="center"/>
    </xf>
    <xf numFmtId="0" fontId="10" fillId="0" borderId="1" xfId="0" applyFont="1" applyBorder="1" applyAlignment="1" applyProtection="1">
      <alignment horizontal="center" vertical="center" textRotation="255"/>
    </xf>
    <xf numFmtId="0" fontId="10" fillId="0" borderId="82" xfId="0" applyFont="1" applyBorder="1" applyAlignment="1" applyProtection="1">
      <alignment horizontal="center" vertical="center"/>
    </xf>
    <xf numFmtId="0" fontId="10" fillId="0" borderId="80" xfId="0" applyNumberFormat="1" applyFont="1" applyBorder="1" applyAlignment="1" applyProtection="1">
      <alignment horizontal="left" vertical="center"/>
    </xf>
    <xf numFmtId="0" fontId="10" fillId="0" borderId="80" xfId="0" applyFont="1" applyBorder="1" applyAlignment="1" applyProtection="1">
      <alignment horizontal="center" vertical="center"/>
    </xf>
    <xf numFmtId="0" fontId="13" fillId="0" borderId="91" xfId="0" applyNumberFormat="1" applyFont="1" applyBorder="1" applyAlignment="1" applyProtection="1">
      <alignment horizontal="center" vertical="center"/>
    </xf>
    <xf numFmtId="0" fontId="10" fillId="0" borderId="81" xfId="0" applyNumberFormat="1" applyFont="1" applyBorder="1" applyAlignment="1" applyProtection="1">
      <alignment horizontal="left" vertical="center"/>
    </xf>
    <xf numFmtId="0" fontId="10" fillId="0" borderId="91" xfId="0" applyNumberFormat="1" applyFont="1" applyBorder="1" applyAlignment="1" applyProtection="1">
      <alignment horizontal="center" vertical="center"/>
    </xf>
    <xf numFmtId="0" fontId="10" fillId="0" borderId="92" xfId="0" applyNumberFormat="1" applyFont="1" applyBorder="1" applyAlignment="1" applyProtection="1">
      <alignment horizontal="center" vertical="center"/>
    </xf>
    <xf numFmtId="0" fontId="12" fillId="0" borderId="93" xfId="0" applyFont="1" applyBorder="1" applyAlignment="1" applyProtection="1">
      <alignment horizontal="center" vertical="center"/>
    </xf>
    <xf numFmtId="0" fontId="12" fillId="0" borderId="91" xfId="0" applyFont="1" applyBorder="1" applyAlignment="1" applyProtection="1">
      <alignment horizontal="center" vertical="center"/>
    </xf>
    <xf numFmtId="0" fontId="10" fillId="0" borderId="5" xfId="0" applyFont="1" applyBorder="1" applyAlignment="1" applyProtection="1">
      <alignment horizontal="center" vertical="center" textRotation="255"/>
    </xf>
    <xf numFmtId="0" fontId="10" fillId="0" borderId="55" xfId="0" applyNumberFormat="1" applyFont="1" applyBorder="1" applyAlignment="1" applyProtection="1">
      <alignment horizontal="center" vertical="center"/>
    </xf>
    <xf numFmtId="0" fontId="12" fillId="0" borderId="18" xfId="0" applyFont="1" applyBorder="1" applyAlignment="1" applyProtection="1">
      <alignment horizontal="center" vertical="center"/>
    </xf>
    <xf numFmtId="0" fontId="4" fillId="2" borderId="88" xfId="0" applyFont="1" applyFill="1" applyBorder="1" applyAlignment="1" applyProtection="1">
      <alignment horizontal="left" vertical="center" wrapText="1"/>
    </xf>
    <xf numFmtId="0" fontId="4" fillId="2" borderId="66" xfId="0" applyFont="1" applyFill="1" applyBorder="1" applyAlignment="1" applyProtection="1">
      <alignment horizontal="left" vertical="center" wrapText="1"/>
    </xf>
    <xf numFmtId="0" fontId="4" fillId="2" borderId="67" xfId="0" applyFont="1" applyFill="1" applyBorder="1" applyAlignment="1" applyProtection="1">
      <alignment horizontal="left" vertical="center" wrapText="1"/>
    </xf>
    <xf numFmtId="0" fontId="4" fillId="2" borderId="87" xfId="0" applyFont="1" applyFill="1" applyBorder="1" applyAlignment="1" applyProtection="1">
      <alignment horizontal="left" vertical="center" wrapText="1"/>
    </xf>
    <xf numFmtId="49" fontId="4" fillId="6" borderId="32" xfId="0" applyNumberFormat="1" applyFont="1" applyFill="1" applyBorder="1" applyAlignment="1" applyProtection="1">
      <alignment horizontal="center" vertical="center"/>
    </xf>
    <xf numFmtId="49" fontId="4" fillId="6" borderId="79" xfId="0" applyNumberFormat="1" applyFont="1" applyFill="1" applyBorder="1" applyAlignment="1" applyProtection="1">
      <alignment horizontal="center" vertical="center"/>
    </xf>
    <xf numFmtId="49" fontId="4" fillId="6" borderId="27" xfId="0" applyNumberFormat="1" applyFont="1" applyFill="1" applyBorder="1" applyAlignment="1" applyProtection="1">
      <alignment horizontal="center" vertical="center"/>
    </xf>
    <xf numFmtId="49" fontId="4" fillId="6" borderId="89" xfId="0" applyNumberFormat="1" applyFont="1" applyFill="1" applyBorder="1" applyAlignment="1" applyProtection="1">
      <alignment horizontal="center" vertical="center"/>
    </xf>
    <xf numFmtId="49" fontId="4" fillId="6" borderId="57" xfId="0" applyNumberFormat="1" applyFont="1" applyFill="1" applyBorder="1" applyAlignment="1" applyProtection="1">
      <alignment horizontal="center" vertical="center"/>
    </xf>
    <xf numFmtId="49" fontId="4" fillId="6" borderId="78" xfId="0" applyNumberFormat="1" applyFont="1" applyFill="1" applyBorder="1" applyAlignment="1" applyProtection="1">
      <alignment horizontal="center" vertical="center"/>
    </xf>
    <xf numFmtId="49" fontId="4" fillId="2" borderId="88" xfId="0" applyNumberFormat="1" applyFont="1" applyFill="1" applyBorder="1" applyAlignment="1" applyProtection="1">
      <alignment horizontal="left" vertical="center" wrapText="1"/>
    </xf>
    <xf numFmtId="49" fontId="4" fillId="2" borderId="66" xfId="0" applyNumberFormat="1" applyFont="1" applyFill="1" applyBorder="1" applyAlignment="1" applyProtection="1">
      <alignment horizontal="left" vertical="center" wrapText="1"/>
    </xf>
    <xf numFmtId="49" fontId="4" fillId="2" borderId="87" xfId="0" applyNumberFormat="1" applyFont="1" applyFill="1" applyBorder="1" applyAlignment="1" applyProtection="1">
      <alignment horizontal="left" vertical="center" wrapText="1"/>
    </xf>
    <xf numFmtId="0" fontId="4" fillId="2" borderId="88" xfId="0" applyNumberFormat="1" applyFont="1" applyFill="1" applyBorder="1" applyAlignment="1" applyProtection="1">
      <alignment horizontal="left" vertical="center" wrapText="1"/>
    </xf>
    <xf numFmtId="0" fontId="4" fillId="2" borderId="66" xfId="0" applyNumberFormat="1" applyFont="1" applyFill="1" applyBorder="1" applyAlignment="1" applyProtection="1">
      <alignment horizontal="left" vertical="center" wrapText="1"/>
    </xf>
    <xf numFmtId="0" fontId="4" fillId="2" borderId="90" xfId="0" applyNumberFormat="1" applyFont="1" applyFill="1" applyBorder="1" applyAlignment="1" applyProtection="1">
      <alignment horizontal="left" vertical="center" wrapText="1"/>
    </xf>
    <xf numFmtId="0" fontId="4" fillId="2" borderId="74" xfId="0" applyFont="1" applyFill="1" applyBorder="1" applyAlignment="1" applyProtection="1">
      <alignment horizontal="left" vertical="center" wrapText="1"/>
    </xf>
    <xf numFmtId="49" fontId="6" fillId="6" borderId="94" xfId="0" applyNumberFormat="1" applyFont="1" applyFill="1" applyBorder="1" applyAlignment="1" applyProtection="1">
      <alignment horizontal="center" vertical="center"/>
    </xf>
    <xf numFmtId="177" fontId="0" fillId="0" borderId="4"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3399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N$187"/>
</file>

<file path=xl/ctrlProps/ctrlProp2.xml><?xml version="1.0" encoding="utf-8"?>
<formControlPr xmlns="http://schemas.microsoft.com/office/spreadsheetml/2009/9/main" objectType="CheckBox" fmlaLink="$AN$23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186</xdr:row>
          <xdr:rowOff>9525</xdr:rowOff>
        </xdr:from>
        <xdr:to>
          <xdr:col>6</xdr:col>
          <xdr:colOff>0</xdr:colOff>
          <xdr:row>187</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238</xdr:row>
          <xdr:rowOff>9525</xdr:rowOff>
        </xdr:from>
        <xdr:to>
          <xdr:col>5</xdr:col>
          <xdr:colOff>190500</xdr:colOff>
          <xdr:row>239</xdr:row>
          <xdr:rowOff>9525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9525</xdr:colOff>
      <xdr:row>186</xdr:row>
      <xdr:rowOff>9525</xdr:rowOff>
    </xdr:from>
    <xdr:to>
      <xdr:col>7</xdr:col>
      <xdr:colOff>164523</xdr:colOff>
      <xdr:row>186</xdr:row>
      <xdr:rowOff>243050</xdr:rowOff>
    </xdr:to>
    <xdr:sp macro="" textlink="">
      <xdr:nvSpPr>
        <xdr:cNvPr id="8" name="角丸四角形 7"/>
        <xdr:cNvSpPr/>
      </xdr:nvSpPr>
      <xdr:spPr>
        <a:xfrm>
          <a:off x="390525" y="44919900"/>
          <a:ext cx="2544907" cy="233525"/>
        </a:xfrm>
        <a:prstGeom prst="roundRect">
          <a:avLst/>
        </a:prstGeom>
        <a:solidFill>
          <a:srgbClr val="FFFF99"/>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800"/>
        </a:p>
      </xdr:txBody>
    </xdr:sp>
    <xdr:clientData/>
  </xdr:twoCellAnchor>
  <xdr:twoCellAnchor>
    <xdr:from>
      <xdr:col>1</xdr:col>
      <xdr:colOff>11206</xdr:colOff>
      <xdr:row>238</xdr:row>
      <xdr:rowOff>11206</xdr:rowOff>
    </xdr:from>
    <xdr:to>
      <xdr:col>7</xdr:col>
      <xdr:colOff>166204</xdr:colOff>
      <xdr:row>239</xdr:row>
      <xdr:rowOff>0</xdr:rowOff>
    </xdr:to>
    <xdr:sp macro="" textlink="">
      <xdr:nvSpPr>
        <xdr:cNvPr id="9" name="角丸四角形 8"/>
        <xdr:cNvSpPr/>
      </xdr:nvSpPr>
      <xdr:spPr>
        <a:xfrm>
          <a:off x="391290" y="55810305"/>
          <a:ext cx="2545407" cy="226919"/>
        </a:xfrm>
        <a:prstGeom prst="roundRect">
          <a:avLst/>
        </a:prstGeom>
        <a:solidFill>
          <a:srgbClr val="FFFF99"/>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54551</xdr:colOff>
      <xdr:row>95</xdr:row>
      <xdr:rowOff>152400</xdr:rowOff>
    </xdr:from>
    <xdr:to>
      <xdr:col>30</xdr:col>
      <xdr:colOff>205560</xdr:colOff>
      <xdr:row>102</xdr:row>
      <xdr:rowOff>104250</xdr:rowOff>
    </xdr:to>
    <xdr:sp macro="" textlink="">
      <xdr:nvSpPr>
        <xdr:cNvPr id="3073" name="Oval 1"/>
        <xdr:cNvSpPr>
          <a:spLocks noChangeAspect="1" noChangeArrowheads="1"/>
        </xdr:cNvSpPr>
      </xdr:nvSpPr>
      <xdr:spPr bwMode="auto">
        <a:xfrm>
          <a:off x="5033528" y="39724445"/>
          <a:ext cx="1155464" cy="1164123"/>
        </a:xfrm>
        <a:prstGeom prst="ellipse">
          <a:avLst/>
        </a:prstGeom>
        <a:noFill/>
        <a:ln w="6350">
          <a:solidFill>
            <a:srgbClr val="000000"/>
          </a:solidFill>
          <a:prstDash val="sysDot"/>
          <a:round/>
          <a:headEnd/>
          <a:tailEnd/>
        </a:ln>
        <a:extLst/>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endParaRPr lang="ja-JP" altLang="en-US"/>
        </a:p>
      </xdr:txBody>
    </xdr:sp>
    <xdr:clientData/>
  </xdr:twoCellAnchor>
  <xdr:twoCellAnchor>
    <xdr:from>
      <xdr:col>25</xdr:col>
      <xdr:colOff>56283</xdr:colOff>
      <xdr:row>110</xdr:row>
      <xdr:rowOff>57150</xdr:rowOff>
    </xdr:from>
    <xdr:to>
      <xdr:col>30</xdr:col>
      <xdr:colOff>207292</xdr:colOff>
      <xdr:row>117</xdr:row>
      <xdr:rowOff>9000</xdr:rowOff>
    </xdr:to>
    <xdr:sp macro="" textlink="">
      <xdr:nvSpPr>
        <xdr:cNvPr id="3077" name="Oval 5"/>
        <xdr:cNvSpPr>
          <a:spLocks noChangeArrowheads="1"/>
        </xdr:cNvSpPr>
      </xdr:nvSpPr>
      <xdr:spPr bwMode="auto">
        <a:xfrm>
          <a:off x="5035260" y="42226923"/>
          <a:ext cx="1155464" cy="1164122"/>
        </a:xfrm>
        <a:prstGeom prst="ellipse">
          <a:avLst/>
        </a:prstGeom>
        <a:noFill/>
        <a:ln w="6350">
          <a:solidFill>
            <a:srgbClr val="000000"/>
          </a:solidFill>
          <a:prstDash val="sysDot"/>
          <a:round/>
          <a:headEnd/>
          <a:tailEnd/>
        </a:ln>
        <a:extLst/>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使用印</a:t>
          </a:r>
          <a:endParaRPr lang="ja-JP" altLang="en-US"/>
        </a:p>
      </xdr:txBody>
    </xdr:sp>
    <xdr:clientData/>
  </xdr:twoCellAnchor>
  <xdr:twoCellAnchor>
    <xdr:from>
      <xdr:col>28</xdr:col>
      <xdr:colOff>55418</xdr:colOff>
      <xdr:row>20</xdr:row>
      <xdr:rowOff>5193</xdr:rowOff>
    </xdr:from>
    <xdr:to>
      <xdr:col>33</xdr:col>
      <xdr:colOff>188243</xdr:colOff>
      <xdr:row>26</xdr:row>
      <xdr:rowOff>125896</xdr:rowOff>
    </xdr:to>
    <xdr:sp macro="" textlink="">
      <xdr:nvSpPr>
        <xdr:cNvPr id="3078" name="Oval 6"/>
        <xdr:cNvSpPr>
          <a:spLocks noChangeArrowheads="1"/>
        </xdr:cNvSpPr>
      </xdr:nvSpPr>
      <xdr:spPr bwMode="auto">
        <a:xfrm>
          <a:off x="5631873" y="47967898"/>
          <a:ext cx="1145938" cy="1159793"/>
        </a:xfrm>
        <a:prstGeom prst="ellipse">
          <a:avLst/>
        </a:prstGeom>
        <a:noFill/>
        <a:ln w="6350">
          <a:solidFill>
            <a:srgbClr val="000000"/>
          </a:solidFill>
          <a:prstDash val="sysDot"/>
          <a:round/>
          <a:headEnd/>
          <a:tailEnd/>
        </a:ln>
        <a:extLst/>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r>
            <a:rPr lang="ja-JP" altLang="en-US" sz="900" b="0" i="0" u="none" strike="noStrike" baseline="0">
              <a:solidFill>
                <a:srgbClr val="000000"/>
              </a:solidFill>
              <a:latin typeface="ＭＳ Ｐ明朝"/>
              <a:ea typeface="ＭＳ Ｐ明朝"/>
            </a:rPr>
            <a:t> </a:t>
          </a:r>
          <a:endParaRPr lang="ja-JP" altLang="en-US"/>
        </a:p>
      </xdr:txBody>
    </xdr:sp>
    <xdr:clientData/>
  </xdr:twoCellAnchor>
  <xdr:twoCellAnchor>
    <xdr:from>
      <xdr:col>2</xdr:col>
      <xdr:colOff>0</xdr:colOff>
      <xdr:row>92</xdr:row>
      <xdr:rowOff>66675</xdr:rowOff>
    </xdr:from>
    <xdr:to>
      <xdr:col>31</xdr:col>
      <xdr:colOff>190500</xdr:colOff>
      <xdr:row>103</xdr:row>
      <xdr:rowOff>66675</xdr:rowOff>
    </xdr:to>
    <xdr:sp macro="" textlink="">
      <xdr:nvSpPr>
        <xdr:cNvPr id="24903" name="Rectangle 12"/>
        <xdr:cNvSpPr>
          <a:spLocks noChangeArrowheads="1"/>
        </xdr:cNvSpPr>
      </xdr:nvSpPr>
      <xdr:spPr bwMode="auto">
        <a:xfrm>
          <a:off x="400050" y="50463450"/>
          <a:ext cx="6010275" cy="1885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85726</xdr:colOff>
      <xdr:row>36</xdr:row>
      <xdr:rowOff>85724</xdr:rowOff>
    </xdr:from>
    <xdr:to>
      <xdr:col>19</xdr:col>
      <xdr:colOff>89551</xdr:colOff>
      <xdr:row>44</xdr:row>
      <xdr:rowOff>118124</xdr:rowOff>
    </xdr:to>
    <xdr:sp macro="" textlink="">
      <xdr:nvSpPr>
        <xdr:cNvPr id="2" name="Oval 6"/>
        <xdr:cNvSpPr>
          <a:spLocks noChangeArrowheads="1"/>
        </xdr:cNvSpPr>
      </xdr:nvSpPr>
      <xdr:spPr bwMode="auto">
        <a:xfrm>
          <a:off x="2486026" y="50844449"/>
          <a:ext cx="1404000" cy="1404000"/>
        </a:xfrm>
        <a:prstGeom prst="ellipse">
          <a:avLst/>
        </a:prstGeom>
        <a:noFill/>
        <a:ln w="6350">
          <a:solidFill>
            <a:srgbClr val="000000"/>
          </a:solidFill>
          <a:prstDash val="sysDot"/>
          <a:round/>
          <a:headEnd/>
          <a:tailEnd/>
        </a:ln>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63499</xdr:colOff>
      <xdr:row>6</xdr:row>
      <xdr:rowOff>133349</xdr:rowOff>
    </xdr:from>
    <xdr:to>
      <xdr:col>30</xdr:col>
      <xdr:colOff>152400</xdr:colOff>
      <xdr:row>9</xdr:row>
      <xdr:rowOff>136724</xdr:rowOff>
    </xdr:to>
    <xdr:sp macro="" textlink="">
      <xdr:nvSpPr>
        <xdr:cNvPr id="8628" name="AutoShape 6"/>
        <xdr:cNvSpPr>
          <a:spLocks/>
        </xdr:cNvSpPr>
      </xdr:nvSpPr>
      <xdr:spPr bwMode="auto">
        <a:xfrm>
          <a:off x="5206999" y="1359693"/>
          <a:ext cx="1374776" cy="432000"/>
        </a:xfrm>
        <a:prstGeom prst="borderCallout2">
          <a:avLst>
            <a:gd name="adj1" fmla="val 23079"/>
            <a:gd name="adj2" fmla="val -6722"/>
            <a:gd name="adj3" fmla="val 23079"/>
            <a:gd name="adj4" fmla="val -84875"/>
            <a:gd name="adj5" fmla="val 138664"/>
            <a:gd name="adj6" fmla="val -112435"/>
          </a:avLst>
        </a:prstGeom>
        <a:solidFill>
          <a:srgbClr val="FFFFFF"/>
        </a:solidFill>
        <a:ln w="9525">
          <a:solidFill>
            <a:srgbClr val="000000"/>
          </a:solidFill>
          <a:miter lim="800000"/>
          <a:headEnd/>
          <a:tailEnd/>
        </a:ln>
      </xdr:spPr>
      <xdr:txBody>
        <a:bodyPr vertOverflow="clip" wrap="square" lIns="36576"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全角</a:t>
          </a:r>
          <a:r>
            <a:rPr lang="en-US" altLang="ja-JP" sz="1100" b="1" i="0" u="none" strike="noStrike" baseline="0">
              <a:solidFill>
                <a:srgbClr val="000000"/>
              </a:solidFill>
              <a:latin typeface="ＭＳ Ｐゴシック"/>
              <a:ea typeface="ＭＳ Ｐゴシック"/>
            </a:rPr>
            <a:t>30</a:t>
          </a:r>
          <a:r>
            <a:rPr lang="ja-JP" altLang="en-US" sz="1100" b="1" i="0" u="none" strike="noStrike" baseline="0">
              <a:solidFill>
                <a:srgbClr val="000000"/>
              </a:solidFill>
              <a:latin typeface="ＭＳ Ｐゴシック"/>
              <a:ea typeface="ＭＳ Ｐゴシック"/>
            </a:rPr>
            <a:t>字以内で入力してください。</a:t>
          </a:r>
        </a:p>
      </xdr:txBody>
    </xdr:sp>
    <xdr:clientData/>
  </xdr:twoCellAnchor>
  <xdr:twoCellAnchor>
    <xdr:from>
      <xdr:col>24</xdr:col>
      <xdr:colOff>82550</xdr:colOff>
      <xdr:row>16</xdr:row>
      <xdr:rowOff>142875</xdr:rowOff>
    </xdr:from>
    <xdr:to>
      <xdr:col>29</xdr:col>
      <xdr:colOff>131233</xdr:colOff>
      <xdr:row>19</xdr:row>
      <xdr:rowOff>84667</xdr:rowOff>
    </xdr:to>
    <xdr:sp macro="" textlink="">
      <xdr:nvSpPr>
        <xdr:cNvPr id="8629" name="AutoShape 7"/>
        <xdr:cNvSpPr>
          <a:spLocks/>
        </xdr:cNvSpPr>
      </xdr:nvSpPr>
      <xdr:spPr bwMode="auto">
        <a:xfrm>
          <a:off x="5264150" y="3101975"/>
          <a:ext cx="1128183" cy="475192"/>
        </a:xfrm>
        <a:prstGeom prst="borderCallout2">
          <a:avLst>
            <a:gd name="adj1" fmla="val 26088"/>
            <a:gd name="adj2" fmla="val -7144"/>
            <a:gd name="adj3" fmla="val 26088"/>
            <a:gd name="adj4" fmla="val -41069"/>
            <a:gd name="adj5" fmla="val -171355"/>
            <a:gd name="adj6" fmla="val -62618"/>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全角</a:t>
          </a:r>
          <a:r>
            <a:rPr lang="en-US" altLang="ja-JP" sz="1100" b="1" i="0" u="none"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字以内で入力してください。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hon02f04om\02_&#22865;&#32004;&#35506;&#29289;&#21697;&#22865;&#32004;&#20418;\02%20&#26989;&#32773;&#30331;&#37682;\&#23450;&#26399;&#30331;&#37682;&#38306;&#20418;&#65288;H29&#65374;H31&#65289;\&#32153;&#32154;&#30003;&#35531;&#12398;&#12288;&#12495;&#12460;&#12461;&#34920;&#12539;&#35023;&#12288;&#30003;&#35531;&#35201;&#38936;&#12288;&#20837;&#21147;&#12471;&#12540;&#12488;\H28.12.1&#12450;&#12483;&#12503;&#29256;&#12288;&#20104;&#23450;&#31295;&#12288;&#20869;&#23481;&#20877;&#24230;&#30906;&#35469;&#12375;&#12390;&#12363;&#12425;\&#29289;&#21697;&#30331;&#37682;&#30003;&#35531;&#29992;&#20837;&#21147;&#12471;&#12540;&#12488;&#65288;&#12458;&#12522;&#12472;&#12490;&#12523;&#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要領"/>
      <sheetName val="入力シート"/>
      <sheetName val="営業種目コード一覧表"/>
      <sheetName val="品目・業務入力例シート"/>
      <sheetName val="主要品目･業務入力シート"/>
      <sheetName val="業務経歴入力シート"/>
      <sheetName val="出力シート１"/>
      <sheetName val="出力シート２"/>
      <sheetName val="リストシート"/>
    </sheetNames>
    <sheetDataSet>
      <sheetData sheetId="0" refreshError="1"/>
      <sheetData sheetId="1" refreshError="1"/>
      <sheetData sheetId="2" refreshError="1"/>
      <sheetData sheetId="3" refreshError="1"/>
      <sheetData sheetId="4">
        <row r="9">
          <cell r="AY9" t="str">
            <v/>
          </cell>
          <cell r="AZ9">
            <v>0</v>
          </cell>
        </row>
        <row r="10">
          <cell r="AY10" t="str">
            <v/>
          </cell>
          <cell r="AZ10" t="str">
            <v/>
          </cell>
        </row>
        <row r="11">
          <cell r="AY11" t="str">
            <v/>
          </cell>
          <cell r="AZ11" t="str">
            <v/>
          </cell>
        </row>
        <row r="12">
          <cell r="AY12" t="str">
            <v/>
          </cell>
          <cell r="AZ12" t="str">
            <v/>
          </cell>
        </row>
        <row r="13">
          <cell r="AY13" t="str">
            <v/>
          </cell>
          <cell r="AZ13" t="str">
            <v/>
          </cell>
        </row>
        <row r="14">
          <cell r="AY14" t="str">
            <v/>
          </cell>
          <cell r="AZ14" t="str">
            <v/>
          </cell>
        </row>
        <row r="15">
          <cell r="AY15" t="str">
            <v/>
          </cell>
          <cell r="AZ15" t="str">
            <v/>
          </cell>
        </row>
        <row r="16">
          <cell r="AY16" t="str">
            <v/>
          </cell>
          <cell r="AZ16" t="str">
            <v/>
          </cell>
        </row>
        <row r="17">
          <cell r="AY17" t="str">
            <v/>
          </cell>
          <cell r="AZ17" t="str">
            <v/>
          </cell>
        </row>
        <row r="18">
          <cell r="AY18" t="str">
            <v/>
          </cell>
          <cell r="AZ18" t="str">
            <v/>
          </cell>
        </row>
        <row r="19">
          <cell r="AY19" t="str">
            <v/>
          </cell>
          <cell r="AZ19" t="str">
            <v/>
          </cell>
        </row>
        <row r="20">
          <cell r="AY20" t="str">
            <v/>
          </cell>
          <cell r="AZ20" t="str">
            <v/>
          </cell>
        </row>
        <row r="21">
          <cell r="AY21" t="str">
            <v/>
          </cell>
          <cell r="AZ21" t="str">
            <v/>
          </cell>
        </row>
        <row r="22">
          <cell r="AY22" t="str">
            <v/>
          </cell>
          <cell r="AZ22" t="str">
            <v/>
          </cell>
        </row>
        <row r="23">
          <cell r="AY23" t="str">
            <v/>
          </cell>
          <cell r="AZ23" t="str">
            <v/>
          </cell>
        </row>
        <row r="24">
          <cell r="AY24" t="str">
            <v/>
          </cell>
          <cell r="AZ24" t="str">
            <v/>
          </cell>
        </row>
        <row r="25">
          <cell r="AY25" t="str">
            <v/>
          </cell>
          <cell r="AZ25" t="str">
            <v/>
          </cell>
        </row>
        <row r="26">
          <cell r="AY26" t="str">
            <v/>
          </cell>
          <cell r="AZ26" t="str">
            <v/>
          </cell>
        </row>
      </sheetData>
      <sheetData sheetId="5" refreshError="1"/>
      <sheetData sheetId="6" refreshError="1"/>
      <sheetData sheetId="7" refreshError="1"/>
      <sheetData sheetId="8">
        <row r="2">
          <cell r="A2" t="str">
            <v>法人</v>
          </cell>
          <cell r="B2" t="str">
            <v>明治</v>
          </cell>
          <cell r="C2" t="str">
            <v>01</v>
          </cell>
          <cell r="D2" t="str">
            <v>01</v>
          </cell>
          <cell r="E2" t="str">
            <v>01</v>
          </cell>
          <cell r="F2" t="str">
            <v>男性</v>
          </cell>
          <cell r="G2" t="str">
            <v>01 北海道</v>
          </cell>
          <cell r="H2" t="str">
            <v>北海道</v>
          </cell>
          <cell r="I2" t="str">
            <v>101 医療・衛生</v>
          </cell>
          <cell r="J2" t="str">
            <v>101001</v>
          </cell>
          <cell r="K2" t="str">
            <v>001　医薬品・衛生材料</v>
          </cell>
          <cell r="L2" t="str">
            <v xml:space="preserve"> 医薬品・衛生材料</v>
          </cell>
          <cell r="M2">
            <v>101</v>
          </cell>
          <cell r="N2" t="str">
            <v>001</v>
          </cell>
        </row>
        <row r="3">
          <cell r="A3" t="str">
            <v>個人</v>
          </cell>
          <cell r="B3" t="str">
            <v>大正</v>
          </cell>
          <cell r="C3" t="str">
            <v>02</v>
          </cell>
          <cell r="D3" t="str">
            <v>02</v>
          </cell>
          <cell r="E3" t="str">
            <v>02</v>
          </cell>
          <cell r="F3" t="str">
            <v>女性</v>
          </cell>
          <cell r="G3" t="str">
            <v>02 青森県</v>
          </cell>
          <cell r="H3" t="str">
            <v>青森県</v>
          </cell>
          <cell r="I3" t="str">
            <v>102 衣料・繊維</v>
          </cell>
          <cell r="J3" t="str">
            <v>101002</v>
          </cell>
          <cell r="K3" t="str">
            <v>002　医療機械器具</v>
          </cell>
          <cell r="L3" t="str">
            <v xml:space="preserve"> 医療機械器具</v>
          </cell>
          <cell r="M3">
            <v>102</v>
          </cell>
          <cell r="N3" t="str">
            <v>002</v>
          </cell>
        </row>
        <row r="4">
          <cell r="B4" t="str">
            <v>昭和</v>
          </cell>
          <cell r="C4" t="str">
            <v>03</v>
          </cell>
          <cell r="D4" t="str">
            <v>03</v>
          </cell>
          <cell r="E4" t="str">
            <v>03</v>
          </cell>
          <cell r="G4" t="str">
            <v>03 岩手県</v>
          </cell>
          <cell r="H4" t="str">
            <v>岩手県</v>
          </cell>
          <cell r="I4" t="str">
            <v>103 印刷・製本</v>
          </cell>
          <cell r="J4" t="str">
            <v>101003</v>
          </cell>
          <cell r="K4" t="str">
            <v>003　ﾚﾝﾄｹﾞﾝ機械器具</v>
          </cell>
          <cell r="L4" t="str">
            <v xml:space="preserve"> ﾚﾝﾄｹﾞﾝ機械器具</v>
          </cell>
          <cell r="M4">
            <v>103</v>
          </cell>
          <cell r="N4" t="str">
            <v>003</v>
          </cell>
        </row>
        <row r="5">
          <cell r="B5" t="str">
            <v>平成</v>
          </cell>
          <cell r="C5" t="str">
            <v>04</v>
          </cell>
          <cell r="D5" t="str">
            <v>04</v>
          </cell>
          <cell r="E5" t="str">
            <v>04</v>
          </cell>
          <cell r="G5" t="str">
            <v>04 宮城県</v>
          </cell>
          <cell r="H5" t="str">
            <v>宮城県</v>
          </cell>
          <cell r="I5" t="str">
            <v>104 機械・器具</v>
          </cell>
          <cell r="J5" t="str">
            <v>101004</v>
          </cell>
          <cell r="K5" t="str">
            <v>004　歯科用医療器材・薬品</v>
          </cell>
          <cell r="L5" t="str">
            <v xml:space="preserve"> 歯科用医療器材・薬品</v>
          </cell>
          <cell r="M5">
            <v>104</v>
          </cell>
          <cell r="N5" t="str">
            <v>004</v>
          </cell>
        </row>
        <row r="6">
          <cell r="C6" t="str">
            <v>05</v>
          </cell>
          <cell r="D6" t="str">
            <v>05</v>
          </cell>
          <cell r="E6" t="str">
            <v>05</v>
          </cell>
          <cell r="G6" t="str">
            <v>05 秋田県</v>
          </cell>
          <cell r="H6" t="str">
            <v>秋田県</v>
          </cell>
          <cell r="I6" t="str">
            <v>105 電気機械・器具</v>
          </cell>
          <cell r="J6" t="str">
            <v>101005</v>
          </cell>
          <cell r="K6" t="str">
            <v>005　歯科技工</v>
          </cell>
          <cell r="L6" t="str">
            <v xml:space="preserve"> 歯科技工</v>
          </cell>
          <cell r="M6">
            <v>105</v>
          </cell>
          <cell r="N6" t="str">
            <v>005</v>
          </cell>
        </row>
        <row r="7">
          <cell r="C7" t="str">
            <v>06</v>
          </cell>
          <cell r="D7" t="str">
            <v>06</v>
          </cell>
          <cell r="E7" t="str">
            <v>06</v>
          </cell>
          <cell r="G7" t="str">
            <v>06 山形県</v>
          </cell>
          <cell r="H7" t="str">
            <v>山形県</v>
          </cell>
          <cell r="I7" t="str">
            <v>106 精密機械</v>
          </cell>
          <cell r="J7" t="str">
            <v>101006</v>
          </cell>
          <cell r="K7" t="str">
            <v>006　防疫剤・農業薬品</v>
          </cell>
          <cell r="L7" t="str">
            <v xml:space="preserve"> 防疫剤・農業薬品</v>
          </cell>
          <cell r="M7">
            <v>106</v>
          </cell>
          <cell r="N7" t="str">
            <v>006</v>
          </cell>
        </row>
        <row r="8">
          <cell r="A8" t="str">
            <v>新規</v>
          </cell>
          <cell r="C8" t="str">
            <v>07</v>
          </cell>
          <cell r="D8" t="str">
            <v>07</v>
          </cell>
          <cell r="E8" t="str">
            <v>07</v>
          </cell>
          <cell r="G8" t="str">
            <v>07 福島県</v>
          </cell>
          <cell r="H8" t="str">
            <v>福島県</v>
          </cell>
          <cell r="I8" t="str">
            <v>107 資　材</v>
          </cell>
          <cell r="J8" t="str">
            <v>101007</v>
          </cell>
          <cell r="K8" t="str">
            <v>007　動物用医療器材・薬品</v>
          </cell>
          <cell r="L8" t="str">
            <v xml:space="preserve"> 動物用医療器材・薬品</v>
          </cell>
          <cell r="M8">
            <v>107</v>
          </cell>
          <cell r="N8" t="str">
            <v>007</v>
          </cell>
        </row>
        <row r="9">
          <cell r="A9" t="str">
            <v>継続</v>
          </cell>
          <cell r="C9" t="str">
            <v>08</v>
          </cell>
          <cell r="D9" t="str">
            <v>08</v>
          </cell>
          <cell r="E9" t="str">
            <v>08</v>
          </cell>
          <cell r="G9" t="str">
            <v>08 茨城県</v>
          </cell>
          <cell r="H9" t="str">
            <v>茨城県</v>
          </cell>
          <cell r="I9" t="str">
            <v>108 事務機器・用品</v>
          </cell>
          <cell r="J9" t="str">
            <v>101008</v>
          </cell>
          <cell r="K9" t="str">
            <v>008　工業薬品</v>
          </cell>
          <cell r="L9" t="str">
            <v xml:space="preserve"> 工業薬品</v>
          </cell>
          <cell r="M9">
            <v>108</v>
          </cell>
          <cell r="N9" t="str">
            <v>008</v>
          </cell>
        </row>
        <row r="10">
          <cell r="C10" t="str">
            <v>09</v>
          </cell>
          <cell r="D10" t="str">
            <v>09</v>
          </cell>
          <cell r="E10" t="str">
            <v>09</v>
          </cell>
          <cell r="G10" t="str">
            <v>09 栃木県</v>
          </cell>
          <cell r="H10" t="str">
            <v>栃木県</v>
          </cell>
          <cell r="I10" t="str">
            <v>109 消防・標識</v>
          </cell>
          <cell r="J10" t="str">
            <v>101009</v>
          </cell>
          <cell r="K10" t="str">
            <v>009　試薬</v>
          </cell>
          <cell r="L10" t="str">
            <v xml:space="preserve"> 試薬</v>
          </cell>
          <cell r="M10">
            <v>109</v>
          </cell>
          <cell r="N10" t="str">
            <v>009</v>
          </cell>
        </row>
        <row r="11">
          <cell r="C11" t="str">
            <v>10</v>
          </cell>
          <cell r="D11" t="str">
            <v>10</v>
          </cell>
          <cell r="E11" t="str">
            <v>10</v>
          </cell>
          <cell r="G11" t="str">
            <v>10 群馬県</v>
          </cell>
          <cell r="H11" t="str">
            <v>群馬県</v>
          </cell>
          <cell r="I11" t="str">
            <v>110 日用品・ギフト用品</v>
          </cell>
          <cell r="J11" t="str">
            <v>102001</v>
          </cell>
          <cell r="K11" t="str">
            <v>001　寝具</v>
          </cell>
          <cell r="L11" t="str">
            <v xml:space="preserve"> 寝具</v>
          </cell>
          <cell r="M11">
            <v>110</v>
          </cell>
          <cell r="N11" t="str">
            <v>010</v>
          </cell>
        </row>
        <row r="12">
          <cell r="A12" t="str">
            <v>11 青葉区</v>
          </cell>
          <cell r="C12" t="str">
            <v>11</v>
          </cell>
          <cell r="D12" t="str">
            <v>11</v>
          </cell>
          <cell r="E12" t="str">
            <v>11</v>
          </cell>
          <cell r="G12" t="str">
            <v>11 埼玉県</v>
          </cell>
          <cell r="H12" t="str">
            <v>埼玉県</v>
          </cell>
          <cell r="I12" t="str">
            <v>111 燃　料</v>
          </cell>
          <cell r="J12" t="str">
            <v>102002</v>
          </cell>
          <cell r="K12" t="str">
            <v>002　帆布</v>
          </cell>
          <cell r="L12" t="str">
            <v xml:space="preserve"> 帆布</v>
          </cell>
          <cell r="M12">
            <v>111</v>
          </cell>
          <cell r="N12" t="str">
            <v>011</v>
          </cell>
        </row>
        <row r="13">
          <cell r="A13" t="str">
            <v>12 宮城総合支所</v>
          </cell>
          <cell r="C13" t="str">
            <v>12</v>
          </cell>
          <cell r="D13" t="str">
            <v>12</v>
          </cell>
          <cell r="E13" t="str">
            <v>12</v>
          </cell>
          <cell r="G13" t="str">
            <v>12 千葉県</v>
          </cell>
          <cell r="H13" t="str">
            <v>千葉県</v>
          </cell>
          <cell r="I13" t="str">
            <v>112 農林水産</v>
          </cell>
          <cell r="J13" t="str">
            <v>102003</v>
          </cell>
          <cell r="K13" t="str">
            <v>003　染色</v>
          </cell>
          <cell r="L13" t="str">
            <v xml:space="preserve"> 染色</v>
          </cell>
          <cell r="M13">
            <v>112</v>
          </cell>
          <cell r="N13" t="str">
            <v>012</v>
          </cell>
        </row>
        <row r="14">
          <cell r="A14" t="str">
            <v>21 宮城野区</v>
          </cell>
          <cell r="C14" t="str">
            <v>13</v>
          </cell>
          <cell r="E14" t="str">
            <v>13</v>
          </cell>
          <cell r="G14" t="str">
            <v>13 東京都</v>
          </cell>
          <cell r="H14" t="str">
            <v>東京都</v>
          </cell>
          <cell r="I14" t="str">
            <v>113 輸送機器</v>
          </cell>
          <cell r="J14" t="str">
            <v>102004</v>
          </cell>
          <cell r="K14" t="str">
            <v>004　被服・縫製</v>
          </cell>
          <cell r="L14" t="str">
            <v xml:space="preserve"> 被服・縫製</v>
          </cell>
          <cell r="M14">
            <v>113</v>
          </cell>
          <cell r="N14" t="str">
            <v>013</v>
          </cell>
        </row>
        <row r="15">
          <cell r="A15" t="str">
            <v>31 若林区</v>
          </cell>
          <cell r="C15" t="str">
            <v>14</v>
          </cell>
          <cell r="E15" t="str">
            <v>14</v>
          </cell>
          <cell r="G15" t="str">
            <v>14 神奈川県</v>
          </cell>
          <cell r="H15" t="str">
            <v>神奈川県</v>
          </cell>
          <cell r="I15" t="str">
            <v>114 その他物品販売</v>
          </cell>
          <cell r="J15" t="str">
            <v>102005</v>
          </cell>
          <cell r="K15" t="str">
            <v>005　皮革・ゴム製品</v>
          </cell>
          <cell r="L15" t="str">
            <v xml:space="preserve"> 皮革・ゴム製品</v>
          </cell>
          <cell r="M15">
            <v>114</v>
          </cell>
        </row>
        <row r="16">
          <cell r="A16" t="str">
            <v>41 太白区</v>
          </cell>
          <cell r="C16" t="str">
            <v>15</v>
          </cell>
          <cell r="E16" t="str">
            <v>15</v>
          </cell>
          <cell r="G16" t="str">
            <v>15 新潟県</v>
          </cell>
          <cell r="H16" t="str">
            <v>新潟県</v>
          </cell>
          <cell r="I16" t="str">
            <v>115 不用品買受</v>
          </cell>
          <cell r="J16" t="str">
            <v>102006</v>
          </cell>
          <cell r="K16" t="str">
            <v>006　室内装飾</v>
          </cell>
          <cell r="L16" t="str">
            <v xml:space="preserve"> 室内装飾</v>
          </cell>
          <cell r="M16">
            <v>115</v>
          </cell>
        </row>
        <row r="17">
          <cell r="A17" t="str">
            <v>42 秋保総合支所</v>
          </cell>
          <cell r="C17" t="str">
            <v>16</v>
          </cell>
          <cell r="E17" t="str">
            <v>16</v>
          </cell>
          <cell r="G17" t="str">
            <v>16 富山県</v>
          </cell>
          <cell r="H17" t="str">
            <v>富山県</v>
          </cell>
          <cell r="I17" t="str">
            <v>116 サービス</v>
          </cell>
          <cell r="J17" t="str">
            <v>103001</v>
          </cell>
          <cell r="K17" t="str">
            <v>001　一般印刷</v>
          </cell>
          <cell r="L17" t="str">
            <v xml:space="preserve"> 一般印刷</v>
          </cell>
          <cell r="M17">
            <v>116</v>
          </cell>
        </row>
        <row r="18">
          <cell r="A18" t="str">
            <v>51 泉区</v>
          </cell>
          <cell r="C18" t="str">
            <v>17</v>
          </cell>
          <cell r="E18" t="str">
            <v>17</v>
          </cell>
          <cell r="G18" t="str">
            <v>17 石川県</v>
          </cell>
          <cell r="H18" t="str">
            <v>石川県</v>
          </cell>
          <cell r="I18" t="str">
            <v>117 清掃等</v>
          </cell>
          <cell r="J18" t="str">
            <v>103002</v>
          </cell>
          <cell r="K18" t="str">
            <v>002　フォーム印刷</v>
          </cell>
          <cell r="L18" t="str">
            <v xml:space="preserve"> フォーム印刷</v>
          </cell>
          <cell r="M18">
            <v>117</v>
          </cell>
        </row>
        <row r="19">
          <cell r="C19" t="str">
            <v>18</v>
          </cell>
          <cell r="E19" t="str">
            <v>18</v>
          </cell>
          <cell r="G19" t="str">
            <v>18 福井県</v>
          </cell>
          <cell r="H19" t="str">
            <v>福井県</v>
          </cell>
          <cell r="I19" t="str">
            <v>118 警　備</v>
          </cell>
          <cell r="J19" t="str">
            <v>103003</v>
          </cell>
          <cell r="K19" t="str">
            <v>003　特殊印刷</v>
          </cell>
          <cell r="L19" t="str">
            <v xml:space="preserve"> 特殊印刷</v>
          </cell>
          <cell r="M19">
            <v>118</v>
          </cell>
        </row>
        <row r="20">
          <cell r="C20" t="str">
            <v>19</v>
          </cell>
          <cell r="E20" t="str">
            <v>19</v>
          </cell>
          <cell r="G20" t="str">
            <v>19 山梨県</v>
          </cell>
          <cell r="H20" t="str">
            <v>山梨県</v>
          </cell>
          <cell r="J20" t="str">
            <v>103004</v>
          </cell>
          <cell r="K20" t="str">
            <v>004　地図・航空写真</v>
          </cell>
          <cell r="L20" t="str">
            <v xml:space="preserve"> 地図・航空写真</v>
          </cell>
        </row>
        <row r="21">
          <cell r="C21" t="str">
            <v>20</v>
          </cell>
          <cell r="E21" t="str">
            <v>20</v>
          </cell>
          <cell r="G21" t="str">
            <v>20 長野県</v>
          </cell>
          <cell r="H21" t="str">
            <v>長野県</v>
          </cell>
          <cell r="J21" t="str">
            <v>103005</v>
          </cell>
          <cell r="K21" t="str">
            <v>005　製本</v>
          </cell>
          <cell r="L21" t="str">
            <v xml:space="preserve"> 製本</v>
          </cell>
        </row>
        <row r="22">
          <cell r="C22" t="str">
            <v>21</v>
          </cell>
          <cell r="E22" t="str">
            <v>21</v>
          </cell>
          <cell r="G22" t="str">
            <v>21 岐阜県</v>
          </cell>
          <cell r="H22" t="str">
            <v>岐阜県</v>
          </cell>
          <cell r="J22" t="str">
            <v>103006</v>
          </cell>
          <cell r="K22" t="str">
            <v>006　複写・青写真焼付け</v>
          </cell>
          <cell r="L22" t="str">
            <v xml:space="preserve"> 複写・青写真焼付け</v>
          </cell>
        </row>
        <row r="23">
          <cell r="A23" t="str">
            <v>元請</v>
          </cell>
          <cell r="C23" t="str">
            <v>22</v>
          </cell>
          <cell r="E23" t="str">
            <v>22</v>
          </cell>
          <cell r="G23" t="str">
            <v>22 静岡県</v>
          </cell>
          <cell r="H23" t="str">
            <v>静岡県</v>
          </cell>
          <cell r="J23" t="str">
            <v>104001</v>
          </cell>
          <cell r="K23" t="str">
            <v>001　土木建築用機械器具</v>
          </cell>
          <cell r="L23" t="str">
            <v xml:space="preserve"> 木建築用機械器具</v>
          </cell>
        </row>
        <row r="24">
          <cell r="A24" t="str">
            <v>下請</v>
          </cell>
          <cell r="C24" t="str">
            <v>23</v>
          </cell>
          <cell r="E24" t="str">
            <v>23</v>
          </cell>
          <cell r="G24" t="str">
            <v>23 愛知県</v>
          </cell>
          <cell r="H24" t="str">
            <v>愛知県</v>
          </cell>
          <cell r="J24" t="str">
            <v>104002</v>
          </cell>
          <cell r="K24" t="str">
            <v>002　農業用機械器具</v>
          </cell>
          <cell r="L24" t="str">
            <v xml:space="preserve"> 農業用機械器具</v>
          </cell>
        </row>
        <row r="25">
          <cell r="C25" t="str">
            <v>24</v>
          </cell>
          <cell r="E25" t="str">
            <v>24</v>
          </cell>
          <cell r="G25" t="str">
            <v>24 三重県</v>
          </cell>
          <cell r="H25" t="str">
            <v>三重県</v>
          </cell>
          <cell r="J25" t="str">
            <v>104003</v>
          </cell>
          <cell r="K25" t="str">
            <v>003　ﾎﾞｲﾗｰ・空調機器</v>
          </cell>
          <cell r="L25" t="str">
            <v xml:space="preserve"> ﾎﾞｲﾗｰ・空調機器</v>
          </cell>
        </row>
        <row r="26">
          <cell r="C26" t="str">
            <v>25</v>
          </cell>
          <cell r="E26" t="str">
            <v>25</v>
          </cell>
          <cell r="G26" t="str">
            <v>25 滋賀県</v>
          </cell>
          <cell r="H26" t="str">
            <v>滋賀県</v>
          </cell>
          <cell r="J26" t="str">
            <v>104004</v>
          </cell>
          <cell r="K26" t="str">
            <v>004　厨房用機械器具</v>
          </cell>
          <cell r="L26" t="str">
            <v xml:space="preserve"> 厨房用機械器具</v>
          </cell>
        </row>
        <row r="27">
          <cell r="C27" t="str">
            <v>26</v>
          </cell>
          <cell r="E27" t="str">
            <v>26</v>
          </cell>
          <cell r="G27" t="str">
            <v>26 京都府</v>
          </cell>
          <cell r="H27" t="str">
            <v>京都府</v>
          </cell>
          <cell r="J27" t="str">
            <v>104005</v>
          </cell>
          <cell r="K27" t="str">
            <v>005　産業用機械器具</v>
          </cell>
          <cell r="L27" t="str">
            <v xml:space="preserve"> 産業用機械器具</v>
          </cell>
        </row>
        <row r="28">
          <cell r="A28" t="str">
            <v>清　掃</v>
          </cell>
          <cell r="C28" t="str">
            <v>27</v>
          </cell>
          <cell r="E28" t="str">
            <v>27</v>
          </cell>
          <cell r="G28" t="str">
            <v>27 大阪府</v>
          </cell>
          <cell r="H28" t="str">
            <v>大阪府</v>
          </cell>
          <cell r="J28" t="str">
            <v>104006</v>
          </cell>
          <cell r="K28" t="str">
            <v>006　工作用機械器具</v>
          </cell>
          <cell r="L28" t="str">
            <v xml:space="preserve"> 工作用機械器具</v>
          </cell>
        </row>
        <row r="29">
          <cell r="A29" t="str">
            <v>警　備</v>
          </cell>
          <cell r="C29" t="str">
            <v>28</v>
          </cell>
          <cell r="E29" t="str">
            <v>28</v>
          </cell>
          <cell r="G29" t="str">
            <v>28 兵庫県</v>
          </cell>
          <cell r="H29" t="str">
            <v>兵庫県</v>
          </cell>
          <cell r="J29" t="str">
            <v>104007</v>
          </cell>
          <cell r="K29" t="str">
            <v>007　工具・部品</v>
          </cell>
          <cell r="L29" t="str">
            <v xml:space="preserve"> 工具・部品</v>
          </cell>
        </row>
        <row r="30">
          <cell r="C30" t="str">
            <v>29</v>
          </cell>
          <cell r="E30" t="str">
            <v>29</v>
          </cell>
          <cell r="G30" t="str">
            <v>29 奈良県</v>
          </cell>
          <cell r="H30" t="str">
            <v>奈良県</v>
          </cell>
          <cell r="J30" t="str">
            <v>104008</v>
          </cell>
          <cell r="K30" t="str">
            <v>008　各種ﾌﾟﾗﾝﾄ・ｼｽﾃﾑ</v>
          </cell>
          <cell r="L30" t="str">
            <v xml:space="preserve"> 各種ﾌﾟﾗﾝﾄ・ｼｽﾃﾑ</v>
          </cell>
        </row>
        <row r="31">
          <cell r="C31" t="str">
            <v>30</v>
          </cell>
          <cell r="E31" t="str">
            <v>30</v>
          </cell>
          <cell r="G31" t="str">
            <v>30 和歌山県</v>
          </cell>
          <cell r="H31" t="str">
            <v>和歌山県</v>
          </cell>
          <cell r="J31" t="str">
            <v>104009</v>
          </cell>
          <cell r="K31" t="str">
            <v>009　ガス・石油機器</v>
          </cell>
          <cell r="L31" t="str">
            <v xml:space="preserve"> ガス・石油機器</v>
          </cell>
        </row>
        <row r="32">
          <cell r="A32" t="str">
            <v>ビルメンテ</v>
          </cell>
          <cell r="C32" t="str">
            <v>31</v>
          </cell>
          <cell r="E32" t="str">
            <v>31</v>
          </cell>
          <cell r="G32" t="str">
            <v>31 鳥取県</v>
          </cell>
          <cell r="H32" t="str">
            <v>鳥取県</v>
          </cell>
          <cell r="J32" t="str">
            <v>105001</v>
          </cell>
          <cell r="K32" t="str">
            <v>001　家電製品</v>
          </cell>
          <cell r="L32" t="str">
            <v xml:space="preserve"> 家電製品</v>
          </cell>
        </row>
        <row r="33">
          <cell r="A33" t="str">
            <v>その他清掃</v>
          </cell>
          <cell r="C33" t="str">
            <v>32</v>
          </cell>
          <cell r="G33" t="str">
            <v>32 島根県</v>
          </cell>
          <cell r="H33" t="str">
            <v>島根県</v>
          </cell>
          <cell r="J33" t="str">
            <v>105002</v>
          </cell>
          <cell r="K33" t="str">
            <v>002　視聴覚機器</v>
          </cell>
          <cell r="L33" t="str">
            <v xml:space="preserve"> 視聴覚機器</v>
          </cell>
        </row>
        <row r="34">
          <cell r="A34" t="str">
            <v>廃棄物処理</v>
          </cell>
          <cell r="C34" t="str">
            <v>33</v>
          </cell>
          <cell r="G34" t="str">
            <v>33 岡山県</v>
          </cell>
          <cell r="H34" t="str">
            <v>岡山県</v>
          </cell>
          <cell r="J34" t="str">
            <v>105003</v>
          </cell>
          <cell r="K34" t="str">
            <v>003　通信機器</v>
          </cell>
          <cell r="L34" t="str">
            <v xml:space="preserve"> 通信機器</v>
          </cell>
        </row>
        <row r="35">
          <cell r="A35" t="str">
            <v>警　備</v>
          </cell>
          <cell r="C35" t="str">
            <v>34</v>
          </cell>
          <cell r="G35" t="str">
            <v>34 広島県</v>
          </cell>
          <cell r="H35" t="str">
            <v>広島県</v>
          </cell>
          <cell r="J35" t="str">
            <v>105004</v>
          </cell>
          <cell r="K35" t="str">
            <v>004　照明機器</v>
          </cell>
          <cell r="L35" t="str">
            <v xml:space="preserve"> 照明機器</v>
          </cell>
        </row>
        <row r="36">
          <cell r="C36" t="str">
            <v>35</v>
          </cell>
          <cell r="G36" t="str">
            <v>35 山口県</v>
          </cell>
          <cell r="H36" t="str">
            <v>山口県</v>
          </cell>
          <cell r="J36" t="str">
            <v>105005</v>
          </cell>
          <cell r="K36" t="str">
            <v>005　情報処理用機器</v>
          </cell>
          <cell r="L36" t="str">
            <v xml:space="preserve"> 情報処理用機器</v>
          </cell>
        </row>
        <row r="37">
          <cell r="C37" t="str">
            <v>36</v>
          </cell>
          <cell r="G37" t="str">
            <v>36 徳島県</v>
          </cell>
          <cell r="H37" t="str">
            <v>徳島県</v>
          </cell>
          <cell r="J37" t="str">
            <v>105006</v>
          </cell>
          <cell r="K37" t="str">
            <v>006　情報処理用品</v>
          </cell>
          <cell r="L37" t="str">
            <v xml:space="preserve"> 情報処理用品</v>
          </cell>
        </row>
        <row r="38">
          <cell r="C38" t="str">
            <v>37</v>
          </cell>
          <cell r="G38" t="str">
            <v>37 香川県</v>
          </cell>
          <cell r="H38" t="str">
            <v>香川県</v>
          </cell>
          <cell r="J38" t="str">
            <v>105007</v>
          </cell>
          <cell r="K38" t="str">
            <v>007　産業用電気機械・部品</v>
          </cell>
          <cell r="L38" t="str">
            <v xml:space="preserve"> 産業用電気機械・部品</v>
          </cell>
        </row>
        <row r="39">
          <cell r="C39" t="str">
            <v>38</v>
          </cell>
          <cell r="G39" t="str">
            <v>38 愛媛県</v>
          </cell>
          <cell r="H39" t="str">
            <v>愛媛県</v>
          </cell>
          <cell r="J39" t="str">
            <v>105008</v>
          </cell>
          <cell r="K39" t="str">
            <v>008　バッテリー</v>
          </cell>
          <cell r="L39" t="str">
            <v xml:space="preserve"> バッテリー</v>
          </cell>
        </row>
        <row r="40">
          <cell r="C40" t="str">
            <v>39</v>
          </cell>
          <cell r="G40" t="str">
            <v>39 高知県</v>
          </cell>
          <cell r="H40" t="str">
            <v>高知県</v>
          </cell>
          <cell r="J40" t="str">
            <v>106001</v>
          </cell>
          <cell r="K40" t="str">
            <v>001　写真機</v>
          </cell>
          <cell r="L40" t="str">
            <v xml:space="preserve"> 写真機</v>
          </cell>
        </row>
        <row r="41">
          <cell r="C41" t="str">
            <v>40</v>
          </cell>
          <cell r="G41" t="str">
            <v>40 福岡県</v>
          </cell>
          <cell r="H41" t="str">
            <v>福岡県</v>
          </cell>
          <cell r="J41" t="str">
            <v>106002</v>
          </cell>
          <cell r="K41" t="str">
            <v>002　Ｄ・Ｐ・E</v>
          </cell>
          <cell r="L41" t="str">
            <v xml:space="preserve"> Ｄ・Ｐ・E</v>
          </cell>
        </row>
        <row r="42">
          <cell r="C42" t="str">
            <v>41</v>
          </cell>
          <cell r="G42" t="str">
            <v>41 佐賀県</v>
          </cell>
          <cell r="H42" t="str">
            <v>佐賀県</v>
          </cell>
          <cell r="J42" t="str">
            <v>106003</v>
          </cell>
          <cell r="K42" t="str">
            <v>003　楽器</v>
          </cell>
          <cell r="L42" t="str">
            <v xml:space="preserve"> 楽器</v>
          </cell>
        </row>
        <row r="43">
          <cell r="C43" t="str">
            <v>42</v>
          </cell>
          <cell r="G43" t="str">
            <v>42 長崎県</v>
          </cell>
          <cell r="H43" t="str">
            <v>長崎県</v>
          </cell>
          <cell r="J43" t="str">
            <v>106004</v>
          </cell>
          <cell r="K43" t="str">
            <v>004　時計</v>
          </cell>
          <cell r="L43" t="str">
            <v xml:space="preserve"> 時計</v>
          </cell>
        </row>
        <row r="44">
          <cell r="C44" t="str">
            <v>43</v>
          </cell>
          <cell r="G44" t="str">
            <v>43 熊本県</v>
          </cell>
          <cell r="H44" t="str">
            <v>熊本県</v>
          </cell>
          <cell r="J44" t="str">
            <v>106005</v>
          </cell>
          <cell r="K44" t="str">
            <v>005　ミシン</v>
          </cell>
          <cell r="L44" t="str">
            <v xml:space="preserve"> ミシン</v>
          </cell>
        </row>
        <row r="45">
          <cell r="C45" t="str">
            <v>44</v>
          </cell>
          <cell r="G45" t="str">
            <v>44 大分県</v>
          </cell>
          <cell r="H45" t="str">
            <v>大分県</v>
          </cell>
          <cell r="J45" t="str">
            <v>106006</v>
          </cell>
          <cell r="K45" t="str">
            <v>006　試験実験機器</v>
          </cell>
          <cell r="L45" t="str">
            <v xml:space="preserve"> 試験実験機器</v>
          </cell>
        </row>
        <row r="46">
          <cell r="C46" t="str">
            <v>45</v>
          </cell>
          <cell r="G46" t="str">
            <v>45 宮崎県</v>
          </cell>
          <cell r="H46" t="str">
            <v>宮崎県</v>
          </cell>
          <cell r="J46" t="str">
            <v>106007</v>
          </cell>
          <cell r="K46" t="str">
            <v>007　計測量機器</v>
          </cell>
          <cell r="L46" t="str">
            <v xml:space="preserve"> 計測量機器</v>
          </cell>
        </row>
        <row r="47">
          <cell r="C47" t="str">
            <v>46</v>
          </cell>
          <cell r="G47" t="str">
            <v>46 鹿児島県</v>
          </cell>
          <cell r="H47" t="str">
            <v>鹿児島県</v>
          </cell>
          <cell r="J47" t="str">
            <v>106008</v>
          </cell>
          <cell r="K47" t="str">
            <v>008　公害関係機器</v>
          </cell>
          <cell r="L47" t="str">
            <v xml:space="preserve"> 公害関係機器</v>
          </cell>
        </row>
        <row r="48">
          <cell r="C48" t="str">
            <v>47</v>
          </cell>
          <cell r="G48" t="str">
            <v>47 沖縄県</v>
          </cell>
          <cell r="H48" t="str">
            <v>沖縄県</v>
          </cell>
          <cell r="J48" t="str">
            <v>107001</v>
          </cell>
          <cell r="K48" t="str">
            <v>001　ｺﾝｸﾘｰﾄ二次製品</v>
          </cell>
          <cell r="L48" t="str">
            <v xml:space="preserve"> ｺﾝｸﾘｰﾄ二次製品</v>
          </cell>
        </row>
        <row r="49">
          <cell r="C49" t="str">
            <v>48</v>
          </cell>
          <cell r="J49" t="str">
            <v>107002</v>
          </cell>
          <cell r="K49" t="str">
            <v>002　ヒューム管</v>
          </cell>
          <cell r="L49" t="str">
            <v xml:space="preserve"> ヒューム管</v>
          </cell>
        </row>
        <row r="50">
          <cell r="C50" t="str">
            <v>49</v>
          </cell>
          <cell r="J50" t="str">
            <v>107003</v>
          </cell>
          <cell r="K50" t="str">
            <v>003　骨材・石材</v>
          </cell>
          <cell r="L50" t="str">
            <v xml:space="preserve"> 骨材・石材</v>
          </cell>
        </row>
        <row r="51">
          <cell r="C51" t="str">
            <v>50</v>
          </cell>
          <cell r="J51" t="str">
            <v>107004</v>
          </cell>
          <cell r="K51" t="str">
            <v>004　道路材</v>
          </cell>
          <cell r="L51" t="str">
            <v xml:space="preserve"> 道路材</v>
          </cell>
        </row>
        <row r="52">
          <cell r="C52" t="str">
            <v>51</v>
          </cell>
          <cell r="J52" t="str">
            <v>107005</v>
          </cell>
          <cell r="K52" t="str">
            <v>005　建材・木材</v>
          </cell>
          <cell r="L52" t="str">
            <v xml:space="preserve"> 建材・木材</v>
          </cell>
        </row>
        <row r="53">
          <cell r="C53" t="str">
            <v>52</v>
          </cell>
          <cell r="J53" t="str">
            <v>107006</v>
          </cell>
          <cell r="K53" t="str">
            <v>006　給排水資材</v>
          </cell>
          <cell r="L53" t="str">
            <v xml:space="preserve"> 給排水資材</v>
          </cell>
        </row>
        <row r="54">
          <cell r="C54" t="str">
            <v>53</v>
          </cell>
          <cell r="J54" t="str">
            <v>107007</v>
          </cell>
          <cell r="K54" t="str">
            <v>007　電設資材</v>
          </cell>
          <cell r="L54" t="str">
            <v xml:space="preserve"> 電設資材</v>
          </cell>
        </row>
        <row r="55">
          <cell r="C55" t="str">
            <v>54</v>
          </cell>
          <cell r="J55" t="str">
            <v>107008</v>
          </cell>
          <cell r="K55" t="str">
            <v>008　ガス供給資材</v>
          </cell>
          <cell r="L55" t="str">
            <v xml:space="preserve"> ガス供給資材</v>
          </cell>
        </row>
        <row r="56">
          <cell r="C56" t="str">
            <v>55</v>
          </cell>
          <cell r="J56" t="str">
            <v>107009</v>
          </cell>
          <cell r="K56" t="str">
            <v>009　鋼材</v>
          </cell>
          <cell r="L56" t="str">
            <v xml:space="preserve"> 鋼材</v>
          </cell>
        </row>
        <row r="57">
          <cell r="C57" t="str">
            <v>56</v>
          </cell>
          <cell r="J57" t="str">
            <v>107010</v>
          </cell>
          <cell r="K57" t="str">
            <v>010　鉄工加工品</v>
          </cell>
          <cell r="L57" t="str">
            <v xml:space="preserve"> 鉄工加工品</v>
          </cell>
        </row>
        <row r="58">
          <cell r="C58" t="str">
            <v>57</v>
          </cell>
          <cell r="J58" t="str">
            <v>107011</v>
          </cell>
          <cell r="K58" t="str">
            <v>011　鋳鉄・鉄蓋</v>
          </cell>
          <cell r="L58" t="str">
            <v xml:space="preserve"> 鋳鉄・鉄蓋</v>
          </cell>
        </row>
        <row r="59">
          <cell r="C59" t="str">
            <v>58</v>
          </cell>
          <cell r="J59" t="str">
            <v>107012</v>
          </cell>
          <cell r="K59" t="str">
            <v>012　塩ビ・ｺﾞﾑ・ﾌﾟﾗｽﾁｯｸ製品</v>
          </cell>
          <cell r="L59" t="str">
            <v xml:space="preserve"> 塩ビ・ｺﾞﾑ・ﾌﾟﾗｽﾁｯｸ製品</v>
          </cell>
        </row>
        <row r="60">
          <cell r="C60" t="str">
            <v>59</v>
          </cell>
          <cell r="J60" t="str">
            <v>107013</v>
          </cell>
          <cell r="K60" t="str">
            <v>013　塗料・接着剤</v>
          </cell>
          <cell r="L60" t="str">
            <v xml:space="preserve"> 塗料・接着剤</v>
          </cell>
        </row>
        <row r="61">
          <cell r="C61" t="str">
            <v>60</v>
          </cell>
          <cell r="J61" t="str">
            <v>108001</v>
          </cell>
          <cell r="K61" t="str">
            <v>001　紙</v>
          </cell>
          <cell r="L61" t="str">
            <v xml:space="preserve"> 紙</v>
          </cell>
        </row>
        <row r="62">
          <cell r="C62" t="str">
            <v>61</v>
          </cell>
          <cell r="J62" t="str">
            <v>108002</v>
          </cell>
          <cell r="K62" t="str">
            <v>002　木鋼製品</v>
          </cell>
          <cell r="L62" t="str">
            <v xml:space="preserve"> 木鋼製品</v>
          </cell>
        </row>
        <row r="63">
          <cell r="C63" t="str">
            <v>62</v>
          </cell>
          <cell r="J63" t="str">
            <v>108003</v>
          </cell>
          <cell r="K63" t="str">
            <v>003　文具</v>
          </cell>
          <cell r="L63" t="str">
            <v xml:space="preserve"> 文具</v>
          </cell>
        </row>
        <row r="64">
          <cell r="C64" t="str">
            <v>63</v>
          </cell>
          <cell r="J64" t="str">
            <v>108004</v>
          </cell>
          <cell r="K64" t="str">
            <v>004　事務機</v>
          </cell>
          <cell r="L64" t="str">
            <v xml:space="preserve"> 事務機</v>
          </cell>
        </row>
        <row r="65">
          <cell r="C65" t="str">
            <v>64</v>
          </cell>
          <cell r="J65" t="str">
            <v>108005</v>
          </cell>
          <cell r="K65" t="str">
            <v>005　特殊事務機</v>
          </cell>
          <cell r="L65" t="str">
            <v xml:space="preserve"> 特殊事務機</v>
          </cell>
        </row>
        <row r="66">
          <cell r="J66" t="str">
            <v>108006</v>
          </cell>
          <cell r="K66" t="str">
            <v>006　図書</v>
          </cell>
          <cell r="L66" t="str">
            <v xml:space="preserve"> 図書</v>
          </cell>
        </row>
        <row r="67">
          <cell r="J67" t="str">
            <v>108007</v>
          </cell>
          <cell r="K67" t="str">
            <v>007　学校等教材教具</v>
          </cell>
          <cell r="L67" t="str">
            <v xml:space="preserve"> 学校等教材教具</v>
          </cell>
        </row>
        <row r="68">
          <cell r="J68" t="str">
            <v>108008</v>
          </cell>
          <cell r="K68" t="str">
            <v>008　運動用具</v>
          </cell>
          <cell r="L68" t="str">
            <v xml:space="preserve"> 運動用具</v>
          </cell>
        </row>
        <row r="69">
          <cell r="J69" t="str">
            <v>108009</v>
          </cell>
          <cell r="K69" t="str">
            <v>009　印</v>
          </cell>
          <cell r="L69" t="str">
            <v xml:space="preserve"> 印</v>
          </cell>
        </row>
        <row r="70">
          <cell r="J70" t="str">
            <v>108010</v>
          </cell>
          <cell r="K70" t="str">
            <v>010　遊具</v>
          </cell>
          <cell r="L70" t="str">
            <v xml:space="preserve"> 遊具</v>
          </cell>
        </row>
        <row r="71">
          <cell r="J71" t="str">
            <v>109001</v>
          </cell>
          <cell r="K71" t="str">
            <v>001　消防・保安</v>
          </cell>
          <cell r="L71" t="str">
            <v xml:space="preserve"> 消防・保安</v>
          </cell>
        </row>
        <row r="72">
          <cell r="J72" t="str">
            <v>109002</v>
          </cell>
          <cell r="K72" t="str">
            <v>002　標識</v>
          </cell>
          <cell r="L72" t="str">
            <v xml:space="preserve"> 標識</v>
          </cell>
        </row>
        <row r="73">
          <cell r="J73" t="str">
            <v>109003</v>
          </cell>
          <cell r="K73" t="str">
            <v>003　看板・標示板</v>
          </cell>
          <cell r="L73" t="str">
            <v xml:space="preserve"> 看板・標示板</v>
          </cell>
        </row>
        <row r="74">
          <cell r="J74" t="str">
            <v>110001</v>
          </cell>
          <cell r="K74" t="str">
            <v>001　金物・雑貨</v>
          </cell>
          <cell r="L74" t="str">
            <v xml:space="preserve"> 金物・雑貨</v>
          </cell>
        </row>
        <row r="75">
          <cell r="J75" t="str">
            <v>110002</v>
          </cell>
          <cell r="K75" t="str">
            <v>002　清掃器材</v>
          </cell>
          <cell r="L75" t="str">
            <v xml:space="preserve"> 清掃器材</v>
          </cell>
        </row>
        <row r="76">
          <cell r="J76" t="str">
            <v>110003</v>
          </cell>
          <cell r="K76" t="str">
            <v>003　陶磁器・漆器</v>
          </cell>
          <cell r="L76" t="str">
            <v xml:space="preserve"> 陶磁器・漆器</v>
          </cell>
        </row>
        <row r="77">
          <cell r="J77" t="str">
            <v>110004</v>
          </cell>
          <cell r="K77" t="str">
            <v>004　記章・カップ</v>
          </cell>
          <cell r="L77" t="str">
            <v xml:space="preserve"> 記章・カップ</v>
          </cell>
        </row>
        <row r="78">
          <cell r="J78" t="str">
            <v>110005</v>
          </cell>
          <cell r="K78" t="str">
            <v>005　ギフト用品</v>
          </cell>
          <cell r="L78" t="str">
            <v xml:space="preserve"> ギフト用品</v>
          </cell>
        </row>
        <row r="79">
          <cell r="J79" t="str">
            <v>110006</v>
          </cell>
          <cell r="K79" t="str">
            <v>006　美術・工芸品</v>
          </cell>
          <cell r="L79" t="str">
            <v xml:space="preserve"> 美術・工芸品</v>
          </cell>
        </row>
        <row r="80">
          <cell r="J80" t="str">
            <v>111001</v>
          </cell>
          <cell r="K80" t="str">
            <v>001　石油燃料</v>
          </cell>
          <cell r="L80" t="str">
            <v xml:space="preserve"> 石油燃料</v>
          </cell>
        </row>
        <row r="81">
          <cell r="J81" t="str">
            <v>111002</v>
          </cell>
          <cell r="K81" t="str">
            <v>002　石炭・プロパン</v>
          </cell>
          <cell r="L81" t="str">
            <v xml:space="preserve"> 石炭・プロパン</v>
          </cell>
        </row>
        <row r="82">
          <cell r="J82" t="str">
            <v>111003</v>
          </cell>
          <cell r="K82" t="str">
            <v>003　潤滑油</v>
          </cell>
          <cell r="L82" t="str">
            <v xml:space="preserve"> 潤滑油</v>
          </cell>
        </row>
        <row r="83">
          <cell r="J83" t="str">
            <v>112001</v>
          </cell>
          <cell r="K83" t="str">
            <v>001　食料品</v>
          </cell>
          <cell r="L83" t="str">
            <v xml:space="preserve"> 食料品</v>
          </cell>
        </row>
        <row r="84">
          <cell r="J84" t="str">
            <v>112002</v>
          </cell>
          <cell r="K84" t="str">
            <v>002　農園芸材料</v>
          </cell>
          <cell r="L84" t="str">
            <v xml:space="preserve"> 農園芸材料</v>
          </cell>
        </row>
        <row r="85">
          <cell r="J85" t="str">
            <v>112003</v>
          </cell>
          <cell r="K85" t="str">
            <v>003　動物</v>
          </cell>
          <cell r="L85" t="str">
            <v xml:space="preserve"> 動物</v>
          </cell>
        </row>
        <row r="86">
          <cell r="J86" t="str">
            <v>113001</v>
          </cell>
          <cell r="K86" t="str">
            <v>001　自動車</v>
          </cell>
          <cell r="L86" t="str">
            <v xml:space="preserve"> 自動車</v>
          </cell>
        </row>
        <row r="87">
          <cell r="J87" t="str">
            <v>113002</v>
          </cell>
          <cell r="K87" t="str">
            <v>002　大型・特殊車</v>
          </cell>
          <cell r="L87" t="str">
            <v xml:space="preserve"> 大型・特殊車</v>
          </cell>
        </row>
        <row r="88">
          <cell r="J88" t="str">
            <v>113003</v>
          </cell>
          <cell r="K88" t="str">
            <v>003　地下鉄</v>
          </cell>
          <cell r="L88" t="str">
            <v xml:space="preserve"> 地下鉄</v>
          </cell>
        </row>
        <row r="89">
          <cell r="J89" t="str">
            <v>113004</v>
          </cell>
          <cell r="K89" t="str">
            <v>004　自動車部品</v>
          </cell>
          <cell r="L89" t="str">
            <v xml:space="preserve"> 自動車部品</v>
          </cell>
        </row>
        <row r="90">
          <cell r="J90" t="str">
            <v>113005</v>
          </cell>
          <cell r="K90" t="str">
            <v>005　自動車修理</v>
          </cell>
          <cell r="L90" t="str">
            <v xml:space="preserve"> 自動車修理</v>
          </cell>
        </row>
        <row r="91">
          <cell r="J91" t="str">
            <v>113006</v>
          </cell>
          <cell r="K91" t="str">
            <v>006　二輪車</v>
          </cell>
          <cell r="L91" t="str">
            <v xml:space="preserve"> 二輪車</v>
          </cell>
        </row>
        <row r="92">
          <cell r="J92" t="str">
            <v>113007</v>
          </cell>
          <cell r="K92" t="str">
            <v>007　タイヤ</v>
          </cell>
          <cell r="L92" t="str">
            <v xml:space="preserve"> タイヤ</v>
          </cell>
        </row>
        <row r="93">
          <cell r="J93" t="str">
            <v>113008</v>
          </cell>
          <cell r="K93" t="str">
            <v>008　船舶・航空機</v>
          </cell>
          <cell r="L93" t="str">
            <v xml:space="preserve"> 船舶・航空機</v>
          </cell>
        </row>
        <row r="94">
          <cell r="J94" t="str">
            <v>114001</v>
          </cell>
          <cell r="K94" t="str">
            <v>001　その他物品販売</v>
          </cell>
          <cell r="L94" t="str">
            <v xml:space="preserve"> その他物品販売</v>
          </cell>
        </row>
        <row r="95">
          <cell r="J95" t="str">
            <v>115001</v>
          </cell>
          <cell r="K95" t="str">
            <v>001　不用品買受</v>
          </cell>
          <cell r="L95" t="str">
            <v xml:space="preserve"> 不用品買受</v>
          </cell>
        </row>
        <row r="96">
          <cell r="J96" t="str">
            <v>116001</v>
          </cell>
          <cell r="K96" t="str">
            <v>001　情報処理</v>
          </cell>
          <cell r="L96" t="str">
            <v xml:space="preserve"> 情報処理</v>
          </cell>
        </row>
        <row r="97">
          <cell r="J97" t="str">
            <v>116002</v>
          </cell>
          <cell r="K97" t="str">
            <v>002　ＯＡ機器賃貸</v>
          </cell>
          <cell r="L97" t="str">
            <v xml:space="preserve"> ＯＡ機器賃貸</v>
          </cell>
        </row>
        <row r="98">
          <cell r="J98" t="str">
            <v>116003</v>
          </cell>
          <cell r="K98" t="str">
            <v>003　その他賃貸</v>
          </cell>
          <cell r="L98" t="str">
            <v xml:space="preserve"> その他賃貸</v>
          </cell>
        </row>
        <row r="99">
          <cell r="J99" t="str">
            <v>116004</v>
          </cell>
          <cell r="K99" t="str">
            <v>004　運送</v>
          </cell>
          <cell r="L99" t="str">
            <v xml:space="preserve"> 運送</v>
          </cell>
        </row>
        <row r="100">
          <cell r="J100" t="str">
            <v>116005</v>
          </cell>
          <cell r="K100" t="str">
            <v>005　害虫駆除</v>
          </cell>
          <cell r="L100" t="str">
            <v xml:space="preserve"> 害虫駆除</v>
          </cell>
        </row>
        <row r="101">
          <cell r="J101" t="str">
            <v>116006</v>
          </cell>
          <cell r="K101" t="str">
            <v>006　クリーニング</v>
          </cell>
          <cell r="L101" t="str">
            <v xml:space="preserve"> クリーニング</v>
          </cell>
        </row>
        <row r="102">
          <cell r="J102" t="str">
            <v>116007</v>
          </cell>
          <cell r="K102" t="str">
            <v>007　広告宣伝</v>
          </cell>
          <cell r="L102" t="str">
            <v xml:space="preserve"> 広告宣伝</v>
          </cell>
        </row>
        <row r="103">
          <cell r="J103" t="str">
            <v>116008</v>
          </cell>
          <cell r="K103" t="str">
            <v>008　各種検査</v>
          </cell>
          <cell r="L103" t="str">
            <v xml:space="preserve"> 各種検査</v>
          </cell>
        </row>
        <row r="104">
          <cell r="J104" t="str">
            <v>116009</v>
          </cell>
          <cell r="K104" t="str">
            <v>009　各種調査</v>
          </cell>
          <cell r="L104" t="str">
            <v xml:space="preserve"> 各種調査</v>
          </cell>
        </row>
        <row r="105">
          <cell r="J105" t="str">
            <v>116010</v>
          </cell>
          <cell r="K105" t="str">
            <v>010　機械保守点検</v>
          </cell>
          <cell r="L105" t="str">
            <v xml:space="preserve"> 機械保守点検</v>
          </cell>
        </row>
        <row r="106">
          <cell r="J106" t="str">
            <v>116011</v>
          </cell>
          <cell r="K106" t="str">
            <v>011　その他サービス</v>
          </cell>
          <cell r="L106" t="str">
            <v xml:space="preserve"> その他サービス</v>
          </cell>
        </row>
        <row r="107">
          <cell r="J107" t="str">
            <v>117001</v>
          </cell>
          <cell r="K107" t="str">
            <v>001　ビルメンテナンス</v>
          </cell>
          <cell r="L107" t="str">
            <v xml:space="preserve"> ビルメンテナンス</v>
          </cell>
        </row>
        <row r="108">
          <cell r="J108" t="str">
            <v>117002</v>
          </cell>
          <cell r="K108" t="str">
            <v>002　その他清掃</v>
          </cell>
          <cell r="L108" t="str">
            <v xml:space="preserve"> その他清掃</v>
          </cell>
        </row>
        <row r="109">
          <cell r="J109" t="str">
            <v>117003</v>
          </cell>
          <cell r="K109" t="str">
            <v>003　廃棄物処理</v>
          </cell>
          <cell r="L109" t="str">
            <v xml:space="preserve"> 廃棄物処理</v>
          </cell>
        </row>
        <row r="110">
          <cell r="J110" t="str">
            <v>118001</v>
          </cell>
          <cell r="K110" t="str">
            <v>001　警備</v>
          </cell>
          <cell r="L110" t="str">
            <v xml:space="preserve"> 警備</v>
          </cell>
        </row>
        <row r="111">
          <cell r="L111" t="str">
            <v>←小分類コードを入力してください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I91"/>
  <sheetViews>
    <sheetView tabSelected="1" view="pageBreakPreview" zoomScaleSheetLayoutView="100" workbookViewId="0">
      <selection sqref="A1:I1"/>
    </sheetView>
  </sheetViews>
  <sheetFormatPr defaultRowHeight="13.5"/>
  <cols>
    <col min="1" max="1" width="9" style="206"/>
    <col min="2" max="2" width="9" style="205" customWidth="1"/>
    <col min="3" max="3" width="10.125" style="205" customWidth="1"/>
    <col min="4" max="4" width="9" style="205"/>
    <col min="5" max="5" width="9" style="205" customWidth="1"/>
    <col min="6" max="6" width="9" style="205"/>
    <col min="7" max="7" width="10.25" style="205" customWidth="1"/>
    <col min="8" max="8" width="11.5" style="205" customWidth="1"/>
    <col min="9" max="9" width="14" style="205" customWidth="1"/>
    <col min="10" max="16384" width="9" style="205"/>
  </cols>
  <sheetData>
    <row r="1" spans="1:9" s="204" customFormat="1">
      <c r="A1" s="227"/>
      <c r="B1" s="228"/>
      <c r="C1" s="228"/>
      <c r="D1" s="228"/>
      <c r="E1" s="228"/>
      <c r="F1" s="228"/>
      <c r="G1" s="228"/>
      <c r="H1" s="228"/>
      <c r="I1" s="229"/>
    </row>
    <row r="2" spans="1:9" ht="18.75">
      <c r="A2" s="230" t="s">
        <v>895</v>
      </c>
      <c r="B2" s="231"/>
      <c r="C2" s="231"/>
      <c r="D2" s="231"/>
      <c r="E2" s="231"/>
      <c r="F2" s="231"/>
      <c r="G2" s="231"/>
      <c r="H2" s="231"/>
      <c r="I2" s="232"/>
    </row>
    <row r="3" spans="1:9" ht="18.75">
      <c r="A3" s="230" t="s">
        <v>652</v>
      </c>
      <c r="B3" s="231"/>
      <c r="C3" s="231"/>
      <c r="D3" s="231"/>
      <c r="E3" s="231"/>
      <c r="F3" s="231"/>
      <c r="G3" s="231"/>
      <c r="H3" s="231"/>
      <c r="I3" s="232"/>
    </row>
    <row r="4" spans="1:9" ht="18.75">
      <c r="A4" s="230" t="s">
        <v>758</v>
      </c>
      <c r="B4" s="231"/>
      <c r="C4" s="231"/>
      <c r="D4" s="231"/>
      <c r="E4" s="231"/>
      <c r="F4" s="231"/>
      <c r="G4" s="231"/>
      <c r="H4" s="231"/>
      <c r="I4" s="232"/>
    </row>
    <row r="5" spans="1:9" ht="23.25" customHeight="1">
      <c r="A5" s="215" t="s">
        <v>422</v>
      </c>
      <c r="B5" s="222"/>
      <c r="C5" s="222"/>
      <c r="D5" s="222"/>
      <c r="E5" s="222"/>
      <c r="F5" s="222"/>
      <c r="G5" s="222"/>
      <c r="H5" s="222"/>
      <c r="I5" s="223"/>
    </row>
    <row r="6" spans="1:9" ht="23.25" customHeight="1">
      <c r="A6" s="212" t="s">
        <v>878</v>
      </c>
      <c r="B6" s="213"/>
      <c r="C6" s="213"/>
      <c r="D6" s="213"/>
      <c r="E6" s="213"/>
      <c r="F6" s="213"/>
      <c r="G6" s="213"/>
      <c r="H6" s="213"/>
      <c r="I6" s="214"/>
    </row>
    <row r="7" spans="1:9" ht="23.25" customHeight="1">
      <c r="A7" s="215" t="s">
        <v>818</v>
      </c>
      <c r="B7" s="222"/>
      <c r="C7" s="222"/>
      <c r="D7" s="222"/>
      <c r="E7" s="222"/>
      <c r="F7" s="222"/>
      <c r="G7" s="222"/>
      <c r="H7" s="222"/>
      <c r="I7" s="223"/>
    </row>
    <row r="8" spans="1:9" ht="23.25" customHeight="1">
      <c r="A8" s="212" t="s">
        <v>821</v>
      </c>
      <c r="B8" s="222"/>
      <c r="C8" s="222"/>
      <c r="D8" s="222"/>
      <c r="E8" s="222"/>
      <c r="F8" s="222"/>
      <c r="G8" s="222"/>
      <c r="H8" s="222"/>
      <c r="I8" s="223"/>
    </row>
    <row r="9" spans="1:9" ht="23.25" customHeight="1">
      <c r="A9" s="212" t="s">
        <v>879</v>
      </c>
      <c r="B9" s="213"/>
      <c r="C9" s="213"/>
      <c r="D9" s="213"/>
      <c r="E9" s="213"/>
      <c r="F9" s="213"/>
      <c r="G9" s="213"/>
      <c r="H9" s="213"/>
      <c r="I9" s="214"/>
    </row>
    <row r="10" spans="1:9" ht="23.25" customHeight="1">
      <c r="A10" s="224" t="s">
        <v>898</v>
      </c>
      <c r="B10" s="225"/>
      <c r="C10" s="225"/>
      <c r="D10" s="225"/>
      <c r="E10" s="225"/>
      <c r="F10" s="225"/>
      <c r="G10" s="225"/>
      <c r="H10" s="225"/>
      <c r="I10" s="226"/>
    </row>
    <row r="11" spans="1:9" ht="23.25" customHeight="1">
      <c r="A11" s="224" t="s">
        <v>822</v>
      </c>
      <c r="B11" s="225"/>
      <c r="C11" s="225"/>
      <c r="D11" s="225"/>
      <c r="E11" s="225"/>
      <c r="F11" s="225"/>
      <c r="G11" s="225"/>
      <c r="H11" s="225"/>
      <c r="I11" s="226"/>
    </row>
    <row r="12" spans="1:9" ht="23.25" customHeight="1">
      <c r="A12" s="224" t="s">
        <v>823</v>
      </c>
      <c r="B12" s="225"/>
      <c r="C12" s="225"/>
      <c r="D12" s="225"/>
      <c r="E12" s="225"/>
      <c r="F12" s="225"/>
      <c r="G12" s="225"/>
      <c r="H12" s="225"/>
      <c r="I12" s="226"/>
    </row>
    <row r="13" spans="1:9" ht="23.25" customHeight="1">
      <c r="A13" s="224" t="s">
        <v>941</v>
      </c>
      <c r="B13" s="225"/>
      <c r="C13" s="225"/>
      <c r="D13" s="225"/>
      <c r="E13" s="225"/>
      <c r="F13" s="225"/>
      <c r="G13" s="225"/>
      <c r="H13" s="225"/>
      <c r="I13" s="226"/>
    </row>
    <row r="14" spans="1:9" ht="23.25" customHeight="1">
      <c r="A14" s="224" t="s">
        <v>940</v>
      </c>
      <c r="B14" s="225"/>
      <c r="C14" s="225"/>
      <c r="D14" s="225"/>
      <c r="E14" s="225"/>
      <c r="F14" s="225"/>
      <c r="G14" s="225"/>
      <c r="H14" s="225"/>
      <c r="I14" s="226"/>
    </row>
    <row r="15" spans="1:9" ht="23.25" customHeight="1">
      <c r="A15" s="224" t="s">
        <v>943</v>
      </c>
      <c r="B15" s="225"/>
      <c r="C15" s="225"/>
      <c r="D15" s="225"/>
      <c r="E15" s="225"/>
      <c r="F15" s="225"/>
      <c r="G15" s="225"/>
      <c r="H15" s="225"/>
      <c r="I15" s="226"/>
    </row>
    <row r="16" spans="1:9" ht="23.25" customHeight="1">
      <c r="A16" s="212" t="s">
        <v>942</v>
      </c>
      <c r="B16" s="213"/>
      <c r="C16" s="213"/>
      <c r="D16" s="213"/>
      <c r="E16" s="213"/>
      <c r="F16" s="213"/>
      <c r="G16" s="213"/>
      <c r="H16" s="213"/>
      <c r="I16" s="214"/>
    </row>
    <row r="17" spans="1:9" ht="23.25" customHeight="1">
      <c r="A17" s="212" t="s">
        <v>945</v>
      </c>
      <c r="B17" s="213"/>
      <c r="C17" s="213"/>
      <c r="D17" s="213"/>
      <c r="E17" s="213"/>
      <c r="F17" s="213"/>
      <c r="G17" s="213"/>
      <c r="H17" s="213"/>
      <c r="I17" s="214"/>
    </row>
    <row r="18" spans="1:9" ht="23.25" customHeight="1">
      <c r="A18" s="212" t="s">
        <v>944</v>
      </c>
      <c r="B18" s="213"/>
      <c r="C18" s="213"/>
      <c r="D18" s="213"/>
      <c r="E18" s="213"/>
      <c r="F18" s="213"/>
      <c r="G18" s="213"/>
      <c r="H18" s="213"/>
      <c r="I18" s="214"/>
    </row>
    <row r="19" spans="1:9" ht="23.25" customHeight="1">
      <c r="A19" s="212" t="s">
        <v>882</v>
      </c>
      <c r="B19" s="213"/>
      <c r="C19" s="213"/>
      <c r="D19" s="213"/>
      <c r="E19" s="213"/>
      <c r="F19" s="213"/>
      <c r="G19" s="213"/>
      <c r="H19" s="213"/>
      <c r="I19" s="214"/>
    </row>
    <row r="20" spans="1:9" ht="23.25" customHeight="1">
      <c r="A20" s="194" t="s">
        <v>947</v>
      </c>
      <c r="B20" s="195"/>
      <c r="C20" s="195"/>
      <c r="D20" s="195"/>
      <c r="E20" s="195"/>
      <c r="F20" s="195"/>
      <c r="G20" s="195"/>
      <c r="H20" s="195"/>
      <c r="I20" s="196"/>
    </row>
    <row r="21" spans="1:9" ht="23.25" customHeight="1">
      <c r="A21" s="194" t="s">
        <v>946</v>
      </c>
      <c r="B21" s="195"/>
      <c r="C21" s="195"/>
      <c r="D21" s="195"/>
      <c r="E21" s="195"/>
      <c r="F21" s="195"/>
      <c r="G21" s="195"/>
      <c r="H21" s="195"/>
      <c r="I21" s="196"/>
    </row>
    <row r="22" spans="1:9" ht="23.25" customHeight="1">
      <c r="A22" s="212" t="s">
        <v>948</v>
      </c>
      <c r="B22" s="213"/>
      <c r="C22" s="213"/>
      <c r="D22" s="213"/>
      <c r="E22" s="213"/>
      <c r="F22" s="213"/>
      <c r="G22" s="213"/>
      <c r="H22" s="213"/>
      <c r="I22" s="214"/>
    </row>
    <row r="23" spans="1:9" ht="23.25" customHeight="1">
      <c r="A23" s="194" t="s">
        <v>950</v>
      </c>
      <c r="B23" s="195"/>
      <c r="C23" s="195"/>
      <c r="D23" s="195"/>
      <c r="E23" s="195"/>
      <c r="F23" s="195"/>
      <c r="G23" s="195"/>
      <c r="H23" s="195"/>
      <c r="I23" s="196"/>
    </row>
    <row r="24" spans="1:9" ht="23.25" customHeight="1">
      <c r="A24" s="194" t="s">
        <v>949</v>
      </c>
      <c r="B24" s="195"/>
      <c r="C24" s="195"/>
      <c r="D24" s="195"/>
      <c r="E24" s="195"/>
      <c r="F24" s="195"/>
      <c r="G24" s="195"/>
      <c r="H24" s="195"/>
      <c r="I24" s="196"/>
    </row>
    <row r="25" spans="1:9" ht="23.25" customHeight="1">
      <c r="A25" s="194" t="s">
        <v>951</v>
      </c>
      <c r="B25" s="195"/>
      <c r="C25" s="195"/>
      <c r="D25" s="195"/>
      <c r="E25" s="195"/>
      <c r="F25" s="195"/>
      <c r="G25" s="195"/>
      <c r="H25" s="195"/>
      <c r="I25" s="196"/>
    </row>
    <row r="26" spans="1:9" ht="23.25" customHeight="1">
      <c r="A26" s="194" t="s">
        <v>952</v>
      </c>
      <c r="B26" s="195"/>
      <c r="C26" s="195"/>
      <c r="D26" s="195"/>
      <c r="E26" s="195"/>
      <c r="F26" s="195"/>
      <c r="G26" s="195"/>
      <c r="H26" s="195"/>
      <c r="I26" s="196"/>
    </row>
    <row r="27" spans="1:9" ht="23.25" customHeight="1">
      <c r="A27" s="194" t="s">
        <v>825</v>
      </c>
      <c r="B27" s="195"/>
      <c r="C27" s="195"/>
      <c r="D27" s="195"/>
      <c r="E27" s="195"/>
      <c r="F27" s="195"/>
      <c r="G27" s="195"/>
      <c r="H27" s="195"/>
      <c r="I27" s="196"/>
    </row>
    <row r="28" spans="1:9" ht="23.25" customHeight="1">
      <c r="A28" s="215" t="s">
        <v>920</v>
      </c>
      <c r="B28" s="213"/>
      <c r="C28" s="213"/>
      <c r="D28" s="213"/>
      <c r="E28" s="213"/>
      <c r="F28" s="213"/>
      <c r="G28" s="213"/>
      <c r="H28" s="213"/>
      <c r="I28" s="214"/>
    </row>
    <row r="29" spans="1:9" ht="23.25" customHeight="1">
      <c r="A29" s="194" t="s">
        <v>921</v>
      </c>
      <c r="B29" s="121"/>
      <c r="C29" s="121"/>
      <c r="D29" s="121"/>
      <c r="E29" s="121"/>
      <c r="F29" s="121"/>
      <c r="G29" s="121"/>
      <c r="H29" s="121"/>
      <c r="I29" s="122"/>
    </row>
    <row r="30" spans="1:9" ht="23.25" customHeight="1">
      <c r="A30" s="123" t="s">
        <v>931</v>
      </c>
      <c r="B30" s="121"/>
      <c r="C30" s="121"/>
      <c r="D30" s="121"/>
      <c r="E30" s="121"/>
      <c r="F30" s="121"/>
      <c r="G30" s="121"/>
      <c r="H30" s="121"/>
      <c r="I30" s="122"/>
    </row>
    <row r="31" spans="1:9" ht="23.25" customHeight="1">
      <c r="A31" s="123" t="s">
        <v>922</v>
      </c>
      <c r="B31" s="121"/>
      <c r="C31" s="121"/>
      <c r="D31" s="121"/>
      <c r="E31" s="121"/>
      <c r="F31" s="121"/>
      <c r="G31" s="121"/>
      <c r="H31" s="121"/>
      <c r="I31" s="122"/>
    </row>
    <row r="32" spans="1:9" ht="23.25" customHeight="1">
      <c r="A32" s="123" t="s">
        <v>954</v>
      </c>
      <c r="B32" s="121"/>
      <c r="C32" s="121"/>
      <c r="D32" s="121"/>
      <c r="E32" s="121"/>
      <c r="F32" s="121"/>
      <c r="G32" s="121"/>
      <c r="H32" s="121"/>
      <c r="I32" s="122"/>
    </row>
    <row r="33" spans="1:9" ht="23.25" customHeight="1">
      <c r="A33" s="123" t="s">
        <v>953</v>
      </c>
      <c r="B33" s="195"/>
      <c r="C33" s="195"/>
      <c r="D33" s="195"/>
      <c r="E33" s="195"/>
      <c r="F33" s="195"/>
      <c r="G33" s="195"/>
      <c r="H33" s="195"/>
      <c r="I33" s="196"/>
    </row>
    <row r="34" spans="1:9" ht="23.25" customHeight="1">
      <c r="A34" s="212" t="s">
        <v>819</v>
      </c>
      <c r="B34" s="213"/>
      <c r="C34" s="213"/>
      <c r="D34" s="213"/>
      <c r="E34" s="213"/>
      <c r="F34" s="213"/>
      <c r="G34" s="213"/>
      <c r="H34" s="213"/>
      <c r="I34" s="214"/>
    </row>
    <row r="35" spans="1:9" ht="23.25" customHeight="1">
      <c r="A35" s="219" t="s">
        <v>938</v>
      </c>
      <c r="B35" s="220"/>
      <c r="C35" s="220"/>
      <c r="D35" s="220"/>
      <c r="E35" s="220"/>
      <c r="F35" s="220"/>
      <c r="G35" s="220"/>
      <c r="H35" s="220"/>
      <c r="I35" s="221"/>
    </row>
    <row r="36" spans="1:9" ht="23.25" customHeight="1">
      <c r="A36" s="212" t="s">
        <v>916</v>
      </c>
      <c r="B36" s="213"/>
      <c r="C36" s="213"/>
      <c r="D36" s="213"/>
      <c r="E36" s="213"/>
      <c r="F36" s="213"/>
      <c r="G36" s="213"/>
      <c r="H36" s="213"/>
      <c r="I36" s="214"/>
    </row>
    <row r="37" spans="1:9" ht="23.25" customHeight="1">
      <c r="A37" s="123" t="s">
        <v>939</v>
      </c>
      <c r="B37" s="197"/>
      <c r="C37" s="197"/>
      <c r="D37" s="197"/>
      <c r="E37" s="197"/>
      <c r="F37" s="197"/>
      <c r="G37" s="197"/>
      <c r="H37" s="197"/>
      <c r="I37" s="198"/>
    </row>
    <row r="38" spans="1:9" ht="23.25" customHeight="1">
      <c r="A38" s="216" t="s">
        <v>423</v>
      </c>
      <c r="B38" s="217"/>
      <c r="C38" s="217"/>
      <c r="D38" s="217"/>
      <c r="E38" s="217"/>
      <c r="F38" s="217"/>
      <c r="G38" s="217"/>
      <c r="H38" s="217"/>
      <c r="I38" s="218"/>
    </row>
    <row r="39" spans="1:9" ht="23.25" customHeight="1">
      <c r="A39" s="212" t="s">
        <v>955</v>
      </c>
      <c r="B39" s="213"/>
      <c r="C39" s="213"/>
      <c r="D39" s="213"/>
      <c r="E39" s="213"/>
      <c r="F39" s="213"/>
      <c r="G39" s="213"/>
      <c r="H39" s="213"/>
      <c r="I39" s="214"/>
    </row>
    <row r="40" spans="1:9" ht="23.25" customHeight="1">
      <c r="A40" s="212" t="s">
        <v>974</v>
      </c>
      <c r="B40" s="213"/>
      <c r="C40" s="213"/>
      <c r="D40" s="213"/>
      <c r="E40" s="213"/>
      <c r="F40" s="213"/>
      <c r="G40" s="213"/>
      <c r="H40" s="213"/>
      <c r="I40" s="214"/>
    </row>
    <row r="41" spans="1:9" ht="23.25" customHeight="1">
      <c r="A41" s="211" t="s">
        <v>933</v>
      </c>
      <c r="B41" s="209"/>
      <c r="C41" s="209"/>
      <c r="D41" s="209"/>
      <c r="E41" s="209"/>
      <c r="F41" s="209"/>
      <c r="G41" s="209"/>
      <c r="H41" s="209"/>
      <c r="I41" s="210"/>
    </row>
    <row r="42" spans="1:9" ht="23.25" customHeight="1">
      <c r="A42" s="211" t="s">
        <v>899</v>
      </c>
      <c r="B42" s="209"/>
      <c r="C42" s="209"/>
      <c r="D42" s="209"/>
      <c r="E42" s="209"/>
      <c r="F42" s="209"/>
      <c r="G42" s="209"/>
      <c r="H42" s="209"/>
      <c r="I42" s="210"/>
    </row>
    <row r="43" spans="1:9" ht="23.25" customHeight="1">
      <c r="A43" s="235" t="s">
        <v>530</v>
      </c>
      <c r="B43" s="236"/>
      <c r="C43" s="237"/>
      <c r="D43" s="233">
        <v>45748</v>
      </c>
      <c r="E43" s="234"/>
      <c r="F43" s="208" t="s">
        <v>648</v>
      </c>
      <c r="G43" s="209"/>
      <c r="H43" s="209"/>
      <c r="I43" s="210"/>
    </row>
    <row r="44" spans="1:9" ht="23.25" customHeight="1">
      <c r="A44" s="212"/>
      <c r="B44" s="213"/>
      <c r="C44" s="213"/>
      <c r="D44" s="213"/>
      <c r="E44" s="213"/>
      <c r="F44" s="213"/>
      <c r="G44" s="213"/>
      <c r="H44" s="213"/>
      <c r="I44" s="214"/>
    </row>
    <row r="45" spans="1:9" ht="23.25" customHeight="1">
      <c r="A45" s="215" t="s">
        <v>910</v>
      </c>
      <c r="B45" s="222"/>
      <c r="C45" s="222"/>
      <c r="D45" s="222"/>
      <c r="E45" s="222"/>
      <c r="F45" s="222"/>
      <c r="G45" s="222"/>
      <c r="H45" s="222"/>
      <c r="I45" s="223"/>
    </row>
    <row r="46" spans="1:9" ht="23.25" customHeight="1">
      <c r="A46" s="194" t="s">
        <v>905</v>
      </c>
      <c r="B46" s="195"/>
      <c r="C46" s="195"/>
      <c r="D46" s="195"/>
      <c r="E46" s="195"/>
      <c r="F46" s="195"/>
      <c r="G46" s="195"/>
      <c r="H46" s="195"/>
      <c r="I46" s="196"/>
    </row>
    <row r="47" spans="1:9" ht="23.25" customHeight="1">
      <c r="A47" s="194" t="s">
        <v>906</v>
      </c>
      <c r="B47" s="195"/>
      <c r="C47" s="195"/>
      <c r="D47" s="195"/>
      <c r="E47" s="195"/>
      <c r="F47" s="195"/>
      <c r="G47" s="195"/>
      <c r="H47" s="195"/>
      <c r="I47" s="196"/>
    </row>
    <row r="48" spans="1:9" ht="23.25" customHeight="1">
      <c r="A48" s="194" t="s">
        <v>923</v>
      </c>
      <c r="B48" s="195"/>
      <c r="C48" s="195"/>
      <c r="D48" s="195"/>
      <c r="E48" s="195"/>
      <c r="F48" s="195"/>
      <c r="G48" s="195"/>
      <c r="H48" s="195"/>
      <c r="I48" s="196"/>
    </row>
    <row r="49" spans="1:9" ht="23.25" customHeight="1">
      <c r="A49" s="194" t="s">
        <v>907</v>
      </c>
      <c r="B49" s="195"/>
      <c r="C49" s="195"/>
      <c r="D49" s="195"/>
      <c r="E49" s="195"/>
      <c r="F49" s="195"/>
      <c r="G49" s="195"/>
      <c r="H49" s="195"/>
      <c r="I49" s="196"/>
    </row>
    <row r="50" spans="1:9" ht="23.25" customHeight="1">
      <c r="A50" s="194" t="s">
        <v>908</v>
      </c>
      <c r="B50" s="195"/>
      <c r="C50" s="195"/>
      <c r="D50" s="195"/>
      <c r="E50" s="195"/>
      <c r="F50" s="195"/>
      <c r="G50" s="195"/>
      <c r="H50" s="195"/>
      <c r="I50" s="196"/>
    </row>
    <row r="51" spans="1:9" ht="23.25" customHeight="1">
      <c r="A51" s="194" t="s">
        <v>923</v>
      </c>
      <c r="B51" s="195"/>
      <c r="C51" s="195"/>
      <c r="D51" s="195"/>
      <c r="E51" s="195"/>
      <c r="F51" s="195"/>
      <c r="G51" s="195"/>
      <c r="H51" s="195"/>
      <c r="I51" s="196"/>
    </row>
    <row r="52" spans="1:9" ht="23.25" customHeight="1">
      <c r="A52" s="194" t="s">
        <v>909</v>
      </c>
      <c r="B52" s="195"/>
      <c r="C52" s="195"/>
      <c r="D52" s="195"/>
      <c r="E52" s="195"/>
      <c r="F52" s="195"/>
      <c r="G52" s="195"/>
      <c r="H52" s="195"/>
      <c r="I52" s="196"/>
    </row>
    <row r="53" spans="1:9" ht="23.25" customHeight="1">
      <c r="A53" s="194" t="s">
        <v>957</v>
      </c>
      <c r="B53" s="195"/>
      <c r="C53" s="195"/>
      <c r="D53" s="195"/>
      <c r="E53" s="195"/>
      <c r="F53" s="195"/>
      <c r="G53" s="195"/>
      <c r="H53" s="195"/>
      <c r="I53" s="196"/>
    </row>
    <row r="54" spans="1:9" ht="23.25" customHeight="1">
      <c r="A54" s="194" t="s">
        <v>956</v>
      </c>
      <c r="B54" s="195"/>
      <c r="C54" s="195"/>
      <c r="D54" s="195"/>
      <c r="E54" s="195"/>
      <c r="F54" s="195"/>
      <c r="G54" s="195"/>
      <c r="H54" s="195"/>
      <c r="I54" s="196"/>
    </row>
    <row r="55" spans="1:9" ht="23.25" customHeight="1">
      <c r="A55" s="194" t="s">
        <v>900</v>
      </c>
      <c r="B55" s="195"/>
      <c r="C55" s="195"/>
      <c r="D55" s="195"/>
      <c r="E55" s="195"/>
      <c r="F55" s="195"/>
      <c r="G55" s="195"/>
      <c r="H55" s="195"/>
      <c r="I55" s="196"/>
    </row>
    <row r="56" spans="1:9" ht="23.25" customHeight="1">
      <c r="A56" s="194" t="s">
        <v>881</v>
      </c>
      <c r="B56" s="195"/>
      <c r="C56" s="195"/>
      <c r="D56" s="195"/>
      <c r="E56" s="195"/>
      <c r="F56" s="195"/>
      <c r="G56" s="195"/>
      <c r="H56" s="195"/>
      <c r="I56" s="196"/>
    </row>
    <row r="57" spans="1:9" ht="23.25" customHeight="1">
      <c r="A57" s="194" t="s">
        <v>923</v>
      </c>
      <c r="B57" s="195"/>
      <c r="C57" s="195"/>
      <c r="D57" s="195"/>
      <c r="E57" s="195"/>
      <c r="F57" s="195"/>
      <c r="G57" s="195"/>
      <c r="H57" s="195"/>
      <c r="I57" s="196"/>
    </row>
    <row r="58" spans="1:9" ht="23.25" customHeight="1">
      <c r="A58" s="194" t="s">
        <v>911</v>
      </c>
      <c r="B58" s="195"/>
      <c r="C58" s="195"/>
      <c r="D58" s="195"/>
      <c r="E58" s="195"/>
      <c r="F58" s="195"/>
      <c r="G58" s="195"/>
      <c r="H58" s="195"/>
      <c r="I58" s="196"/>
    </row>
    <row r="59" spans="1:9" ht="23.25" customHeight="1">
      <c r="A59" s="212" t="s">
        <v>874</v>
      </c>
      <c r="B59" s="213"/>
      <c r="C59" s="213"/>
      <c r="D59" s="213"/>
      <c r="E59" s="213"/>
      <c r="F59" s="213"/>
      <c r="G59" s="213"/>
      <c r="H59" s="213"/>
      <c r="I59" s="214"/>
    </row>
    <row r="60" spans="1:9" ht="23.25" customHeight="1">
      <c r="A60" s="212" t="s">
        <v>912</v>
      </c>
      <c r="B60" s="213"/>
      <c r="C60" s="213"/>
      <c r="D60" s="213"/>
      <c r="E60" s="213"/>
      <c r="F60" s="213"/>
      <c r="G60" s="213"/>
      <c r="H60" s="213"/>
      <c r="I60" s="214"/>
    </row>
    <row r="61" spans="1:9" ht="23.25" customHeight="1">
      <c r="A61" s="212" t="s">
        <v>873</v>
      </c>
      <c r="B61" s="213"/>
      <c r="C61" s="213"/>
      <c r="D61" s="213"/>
      <c r="E61" s="213"/>
      <c r="F61" s="213"/>
      <c r="G61" s="213"/>
      <c r="H61" s="213"/>
      <c r="I61" s="214"/>
    </row>
    <row r="62" spans="1:9" ht="23.25" customHeight="1">
      <c r="A62" s="215" t="s">
        <v>756</v>
      </c>
      <c r="B62" s="222"/>
      <c r="C62" s="222"/>
      <c r="D62" s="222"/>
      <c r="E62" s="222"/>
      <c r="F62" s="222"/>
      <c r="G62" s="222"/>
      <c r="H62" s="222"/>
      <c r="I62" s="223"/>
    </row>
    <row r="63" spans="1:9" ht="23.25" customHeight="1">
      <c r="A63" s="212" t="s">
        <v>913</v>
      </c>
      <c r="B63" s="213"/>
      <c r="C63" s="213"/>
      <c r="D63" s="213"/>
      <c r="E63" s="213"/>
      <c r="F63" s="213"/>
      <c r="G63" s="213"/>
      <c r="H63" s="213"/>
      <c r="I63" s="214"/>
    </row>
    <row r="64" spans="1:9" ht="23.25" customHeight="1">
      <c r="A64" s="212" t="s">
        <v>914</v>
      </c>
      <c r="B64" s="213"/>
      <c r="C64" s="213"/>
      <c r="D64" s="213"/>
      <c r="E64" s="213"/>
      <c r="F64" s="213"/>
      <c r="G64" s="213"/>
      <c r="H64" s="213"/>
      <c r="I64" s="214"/>
    </row>
    <row r="65" spans="1:9" ht="23.25" customHeight="1">
      <c r="A65" s="212" t="s">
        <v>655</v>
      </c>
      <c r="B65" s="213"/>
      <c r="C65" s="213"/>
      <c r="D65" s="213"/>
      <c r="E65" s="213"/>
      <c r="F65" s="213"/>
      <c r="G65" s="213"/>
      <c r="H65" s="213"/>
      <c r="I65" s="214"/>
    </row>
    <row r="66" spans="1:9" ht="23.25" customHeight="1">
      <c r="A66" s="212" t="s">
        <v>656</v>
      </c>
      <c r="B66" s="213"/>
      <c r="C66" s="213"/>
      <c r="D66" s="213"/>
      <c r="E66" s="213"/>
      <c r="F66" s="213"/>
      <c r="G66" s="213"/>
      <c r="H66" s="213"/>
      <c r="I66" s="214"/>
    </row>
    <row r="67" spans="1:9" ht="23.25" customHeight="1">
      <c r="A67" s="212" t="s">
        <v>657</v>
      </c>
      <c r="B67" s="213"/>
      <c r="C67" s="213"/>
      <c r="D67" s="213"/>
      <c r="E67" s="213"/>
      <c r="F67" s="213"/>
      <c r="G67" s="213"/>
      <c r="H67" s="213"/>
      <c r="I67" s="214"/>
    </row>
    <row r="68" spans="1:9" ht="23.25" customHeight="1">
      <c r="A68" s="212" t="s">
        <v>658</v>
      </c>
      <c r="B68" s="213"/>
      <c r="C68" s="213"/>
      <c r="D68" s="213"/>
      <c r="E68" s="213"/>
      <c r="F68" s="213"/>
      <c r="G68" s="213"/>
      <c r="H68" s="213"/>
      <c r="I68" s="214"/>
    </row>
    <row r="69" spans="1:9" ht="23.25" customHeight="1">
      <c r="A69" s="215" t="s">
        <v>757</v>
      </c>
      <c r="B69" s="213"/>
      <c r="C69" s="213"/>
      <c r="D69" s="213"/>
      <c r="E69" s="213"/>
      <c r="F69" s="213"/>
      <c r="G69" s="213"/>
      <c r="H69" s="213"/>
      <c r="I69" s="214"/>
    </row>
    <row r="70" spans="1:9" ht="23.25" customHeight="1">
      <c r="A70" s="189" t="s">
        <v>966</v>
      </c>
      <c r="B70" s="195"/>
      <c r="C70" s="195"/>
      <c r="D70" s="195"/>
      <c r="E70" s="195"/>
      <c r="F70" s="195"/>
      <c r="G70" s="195"/>
      <c r="H70" s="195"/>
      <c r="I70" s="196"/>
    </row>
    <row r="71" spans="1:9" ht="23.25" customHeight="1">
      <c r="A71" s="189" t="s">
        <v>967</v>
      </c>
      <c r="B71" s="195"/>
      <c r="C71" s="195"/>
      <c r="D71" s="195"/>
      <c r="E71" s="195"/>
      <c r="F71" s="195"/>
      <c r="G71" s="195"/>
      <c r="H71" s="195"/>
      <c r="I71" s="196"/>
    </row>
    <row r="72" spans="1:9" ht="23.25" customHeight="1">
      <c r="A72" s="194" t="s">
        <v>959</v>
      </c>
      <c r="B72" s="195"/>
      <c r="C72" s="195"/>
      <c r="D72" s="195"/>
      <c r="E72" s="195"/>
      <c r="F72" s="195"/>
      <c r="G72" s="195"/>
      <c r="H72" s="195"/>
      <c r="I72" s="196"/>
    </row>
    <row r="73" spans="1:9" ht="23.25" customHeight="1">
      <c r="A73" s="194" t="s">
        <v>958</v>
      </c>
      <c r="B73" s="195"/>
      <c r="C73" s="195"/>
      <c r="D73" s="195"/>
      <c r="E73" s="195"/>
      <c r="F73" s="195"/>
      <c r="G73" s="195"/>
      <c r="H73" s="195"/>
      <c r="I73" s="196"/>
    </row>
    <row r="74" spans="1:9" ht="23.25" customHeight="1">
      <c r="A74" s="194" t="s">
        <v>965</v>
      </c>
      <c r="B74" s="195"/>
      <c r="C74" s="195"/>
      <c r="D74" s="195"/>
      <c r="E74" s="195"/>
      <c r="F74" s="195"/>
      <c r="G74" s="195"/>
      <c r="H74" s="195"/>
      <c r="I74" s="196"/>
    </row>
    <row r="75" spans="1:9" ht="23.25" customHeight="1">
      <c r="A75" s="194" t="s">
        <v>960</v>
      </c>
      <c r="B75" s="195"/>
      <c r="C75" s="195"/>
      <c r="D75" s="195"/>
      <c r="E75" s="195"/>
      <c r="F75" s="195"/>
      <c r="G75" s="195"/>
      <c r="H75" s="195"/>
      <c r="I75" s="196"/>
    </row>
    <row r="76" spans="1:9" ht="23.25" customHeight="1">
      <c r="A76" s="194" t="s">
        <v>924</v>
      </c>
      <c r="B76" s="195"/>
      <c r="C76" s="195"/>
      <c r="D76" s="195"/>
      <c r="E76" s="195"/>
      <c r="F76" s="195"/>
      <c r="G76" s="195"/>
      <c r="H76" s="195"/>
      <c r="I76" s="196"/>
    </row>
    <row r="77" spans="1:9" ht="23.25" customHeight="1">
      <c r="A77" s="194" t="s">
        <v>962</v>
      </c>
      <c r="B77" s="195"/>
      <c r="C77" s="195"/>
      <c r="D77" s="195"/>
      <c r="E77" s="195"/>
      <c r="F77" s="195"/>
      <c r="G77" s="195"/>
      <c r="H77" s="195"/>
      <c r="I77" s="196"/>
    </row>
    <row r="78" spans="1:9" ht="23.25" customHeight="1">
      <c r="A78" s="212" t="s">
        <v>961</v>
      </c>
      <c r="B78" s="213"/>
      <c r="C78" s="213"/>
      <c r="D78" s="213"/>
      <c r="E78" s="213"/>
      <c r="F78" s="213"/>
      <c r="G78" s="213"/>
      <c r="H78" s="213"/>
      <c r="I78" s="214"/>
    </row>
    <row r="79" spans="1:9" ht="23.25" customHeight="1">
      <c r="A79" s="212" t="s">
        <v>925</v>
      </c>
      <c r="B79" s="213"/>
      <c r="C79" s="213"/>
      <c r="D79" s="213"/>
      <c r="E79" s="213"/>
      <c r="F79" s="213"/>
      <c r="G79" s="213"/>
      <c r="H79" s="213"/>
      <c r="I79" s="214"/>
    </row>
    <row r="80" spans="1:9" ht="23.25" customHeight="1">
      <c r="A80" s="212" t="s">
        <v>926</v>
      </c>
      <c r="B80" s="213"/>
      <c r="C80" s="213"/>
      <c r="D80" s="213"/>
      <c r="E80" s="213"/>
      <c r="F80" s="213"/>
      <c r="G80" s="213"/>
      <c r="H80" s="213"/>
      <c r="I80" s="214"/>
    </row>
    <row r="81" spans="1:9" ht="23.25" customHeight="1">
      <c r="A81" s="212" t="s">
        <v>927</v>
      </c>
      <c r="B81" s="213"/>
      <c r="C81" s="213"/>
      <c r="D81" s="213"/>
      <c r="E81" s="213"/>
      <c r="F81" s="213"/>
      <c r="G81" s="213"/>
      <c r="H81" s="213"/>
      <c r="I81" s="214"/>
    </row>
    <row r="82" spans="1:9" ht="23.25" customHeight="1">
      <c r="A82" s="212" t="s">
        <v>963</v>
      </c>
      <c r="B82" s="213"/>
      <c r="C82" s="213"/>
      <c r="D82" s="213"/>
      <c r="E82" s="213"/>
      <c r="F82" s="213"/>
      <c r="G82" s="213"/>
      <c r="H82" s="213"/>
      <c r="I82" s="214"/>
    </row>
    <row r="83" spans="1:9" ht="23.25" customHeight="1" thickBot="1">
      <c r="A83" s="238" t="s">
        <v>964</v>
      </c>
      <c r="B83" s="239"/>
      <c r="C83" s="239"/>
      <c r="D83" s="239"/>
      <c r="E83" s="239"/>
      <c r="F83" s="239"/>
      <c r="G83" s="239"/>
      <c r="H83" s="239"/>
      <c r="I83" s="240"/>
    </row>
    <row r="84" spans="1:9" ht="23.25" customHeight="1">
      <c r="A84" s="212"/>
      <c r="B84" s="213"/>
      <c r="C84" s="213"/>
      <c r="D84" s="213"/>
      <c r="E84" s="213"/>
      <c r="F84" s="213"/>
      <c r="G84" s="213"/>
      <c r="H84" s="213"/>
      <c r="I84" s="213"/>
    </row>
    <row r="85" spans="1:9" ht="23.25" customHeight="1">
      <c r="A85" s="212"/>
      <c r="B85" s="213"/>
      <c r="C85" s="213"/>
      <c r="D85" s="213"/>
      <c r="E85" s="213"/>
      <c r="F85" s="213"/>
      <c r="G85" s="213"/>
      <c r="H85" s="213"/>
      <c r="I85" s="213"/>
    </row>
    <row r="86" spans="1:9">
      <c r="A86" s="212"/>
      <c r="B86" s="213"/>
      <c r="C86" s="213"/>
      <c r="D86" s="213"/>
      <c r="E86" s="213"/>
      <c r="F86" s="213"/>
      <c r="G86" s="213"/>
      <c r="H86" s="213"/>
      <c r="I86" s="213"/>
    </row>
    <row r="87" spans="1:9">
      <c r="A87" s="212"/>
      <c r="B87" s="213"/>
      <c r="C87" s="213"/>
      <c r="D87" s="213"/>
      <c r="E87" s="213"/>
      <c r="F87" s="213"/>
      <c r="G87" s="213"/>
      <c r="H87" s="213"/>
      <c r="I87" s="213"/>
    </row>
    <row r="88" spans="1:9">
      <c r="A88" s="212"/>
      <c r="B88" s="213"/>
      <c r="C88" s="213"/>
      <c r="D88" s="213"/>
      <c r="E88" s="213"/>
      <c r="F88" s="213"/>
      <c r="G88" s="213"/>
      <c r="H88" s="213"/>
      <c r="I88" s="213"/>
    </row>
    <row r="89" spans="1:9">
      <c r="A89" s="212"/>
      <c r="B89" s="213"/>
      <c r="C89" s="213"/>
      <c r="D89" s="213"/>
      <c r="E89" s="213"/>
      <c r="F89" s="213"/>
      <c r="G89" s="213"/>
      <c r="H89" s="213"/>
      <c r="I89" s="213"/>
    </row>
    <row r="90" spans="1:9">
      <c r="A90" s="212"/>
      <c r="B90" s="213"/>
      <c r="C90" s="213"/>
      <c r="D90" s="213"/>
      <c r="E90" s="213"/>
      <c r="F90" s="213"/>
      <c r="G90" s="213"/>
      <c r="H90" s="213"/>
      <c r="I90" s="213"/>
    </row>
    <row r="91" spans="1:9">
      <c r="A91" s="212"/>
      <c r="B91" s="213"/>
      <c r="C91" s="213"/>
      <c r="D91" s="213"/>
      <c r="E91" s="213"/>
      <c r="F91" s="213"/>
      <c r="G91" s="213"/>
      <c r="H91" s="213"/>
      <c r="I91" s="213"/>
    </row>
  </sheetData>
  <sheetProtection algorithmName="SHA-512" hashValue="jIsXvjU9mnW63Hy4zT1Mu4eCz5TW46h+bt5CNVuEXKoilJE2jilx68ZJsHP/7ifnAh+aBKpm02GkC4bUxkNCwA==" saltValue="QtqudWHrIfc9fuR0qGTBCw==" spinCount="100000" sheet="1" objects="1" scenarios="1"/>
  <mergeCells count="59">
    <mergeCell ref="A86:I86"/>
    <mergeCell ref="A81:I81"/>
    <mergeCell ref="A85:I85"/>
    <mergeCell ref="A84:I84"/>
    <mergeCell ref="A83:I83"/>
    <mergeCell ref="A82:I82"/>
    <mergeCell ref="A91:I91"/>
    <mergeCell ref="A87:I87"/>
    <mergeCell ref="A88:I88"/>
    <mergeCell ref="A89:I89"/>
    <mergeCell ref="A90:I90"/>
    <mergeCell ref="A11:I11"/>
    <mergeCell ref="A13:I13"/>
    <mergeCell ref="A17:I17"/>
    <mergeCell ref="A65:I65"/>
    <mergeCell ref="A63:I63"/>
    <mergeCell ref="A64:I64"/>
    <mergeCell ref="A59:I59"/>
    <mergeCell ref="A60:I60"/>
    <mergeCell ref="A61:I61"/>
    <mergeCell ref="A62:I62"/>
    <mergeCell ref="A34:I34"/>
    <mergeCell ref="D43:E43"/>
    <mergeCell ref="A45:I45"/>
    <mergeCell ref="A12:I12"/>
    <mergeCell ref="A43:C43"/>
    <mergeCell ref="A44:I44"/>
    <mergeCell ref="A8:I8"/>
    <mergeCell ref="A14:I14"/>
    <mergeCell ref="A1:I1"/>
    <mergeCell ref="A22:I22"/>
    <mergeCell ref="A10:I10"/>
    <mergeCell ref="A2:I2"/>
    <mergeCell ref="A4:I4"/>
    <mergeCell ref="A19:I19"/>
    <mergeCell ref="A15:I15"/>
    <mergeCell ref="A3:I3"/>
    <mergeCell ref="A16:I16"/>
    <mergeCell ref="A18:I18"/>
    <mergeCell ref="A5:I5"/>
    <mergeCell ref="A6:I6"/>
    <mergeCell ref="A7:I7"/>
    <mergeCell ref="A9:I9"/>
    <mergeCell ref="A39:I39"/>
    <mergeCell ref="A38:I38"/>
    <mergeCell ref="A41:I41"/>
    <mergeCell ref="A28:I28"/>
    <mergeCell ref="A40:I40"/>
    <mergeCell ref="A36:I36"/>
    <mergeCell ref="A35:I35"/>
    <mergeCell ref="F43:I43"/>
    <mergeCell ref="A42:I42"/>
    <mergeCell ref="A78:I78"/>
    <mergeCell ref="A79:I79"/>
    <mergeCell ref="A80:I80"/>
    <mergeCell ref="A66:I66"/>
    <mergeCell ref="A67:I67"/>
    <mergeCell ref="A69:I69"/>
    <mergeCell ref="A68:I68"/>
  </mergeCells>
  <phoneticPr fontId="2"/>
  <printOptions horizontalCentered="1"/>
  <pageMargins left="0.25" right="0.25" top="0.75" bottom="0.75" header="0.3" footer="0.3"/>
  <pageSetup paperSize="9" scale="96" orientation="portrait" r:id="rId1"/>
  <headerFooter alignWithMargins="0"/>
  <rowBreaks count="2" manualBreakCount="2">
    <brk id="37" max="16383" man="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1"/>
  <sheetViews>
    <sheetView view="pageBreakPreview" zoomScaleNormal="100" zoomScaleSheetLayoutView="100" workbookViewId="0"/>
  </sheetViews>
  <sheetFormatPr defaultRowHeight="13.5"/>
  <cols>
    <col min="1" max="29" width="2.625" style="124" customWidth="1"/>
    <col min="30" max="31" width="2.75" style="124" customWidth="1"/>
    <col min="32" max="34" width="2.625" style="124" customWidth="1"/>
    <col min="35" max="35" width="9.125" style="126" customWidth="1"/>
    <col min="36" max="39" width="9" style="126" customWidth="1"/>
    <col min="40" max="43" width="9" style="124" customWidth="1"/>
    <col min="44" max="16384" width="9" style="124"/>
  </cols>
  <sheetData>
    <row r="1" spans="1:39" s="171" customFormat="1">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I1" s="149"/>
      <c r="AJ1" s="149"/>
      <c r="AK1" s="149"/>
      <c r="AL1" s="149"/>
      <c r="AM1" s="149"/>
    </row>
    <row r="2" spans="1:39" s="171" customForma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I2" s="149"/>
      <c r="AJ2" s="149"/>
      <c r="AK2" s="149"/>
      <c r="AL2" s="149"/>
      <c r="AM2" s="149"/>
    </row>
    <row r="3" spans="1:39" ht="17.25">
      <c r="A3" s="271" t="s">
        <v>86</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row>
    <row r="4" spans="1:39" ht="11.25" customHeight="1">
      <c r="A4" s="172"/>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1:39" ht="21">
      <c r="A5" s="272" t="s">
        <v>896</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row>
    <row r="6" spans="1:39" ht="14.25" customHeight="1">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row>
    <row r="7" spans="1:39" ht="17.25">
      <c r="A7" s="175"/>
      <c r="B7" s="133"/>
      <c r="C7" s="133"/>
      <c r="D7" s="133"/>
      <c r="E7" s="133"/>
      <c r="F7" s="133"/>
      <c r="G7" s="133"/>
      <c r="H7" s="133"/>
      <c r="I7" s="133"/>
      <c r="J7" s="133"/>
      <c r="K7" s="133"/>
      <c r="L7" s="133"/>
      <c r="M7" s="133"/>
      <c r="N7" s="133"/>
      <c r="O7" s="133"/>
      <c r="P7" s="133"/>
      <c r="Q7" s="133"/>
      <c r="R7" s="133"/>
      <c r="S7" s="133"/>
      <c r="T7" s="133"/>
      <c r="U7" s="133"/>
      <c r="V7" s="133"/>
      <c r="W7" s="133"/>
      <c r="X7" s="273" t="str">
        <f>IF(入力シート!G10=0,"",入力シート!E10&amp;IF(入力シート!G10=0,"　　",入力シート!G10)&amp;入力シート!I10&amp;IF(入力シート!J10=0,"　　",入力シート!J10)&amp;入力シート!L10&amp;IF(入力シート!M10=0,"　　",入力シート!M10)&amp;入力シート!O10)</f>
        <v/>
      </c>
      <c r="Y7" s="273"/>
      <c r="Z7" s="273"/>
      <c r="AA7" s="273"/>
      <c r="AB7" s="273"/>
      <c r="AC7" s="273"/>
      <c r="AD7" s="273"/>
      <c r="AE7" s="273"/>
      <c r="AF7" s="273"/>
      <c r="AG7" s="133"/>
      <c r="AH7" s="133"/>
      <c r="AJ7" s="127"/>
    </row>
    <row r="8" spans="1:39" ht="17.25">
      <c r="A8" s="172"/>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row>
    <row r="9" spans="1:39">
      <c r="A9" s="124" t="s">
        <v>190</v>
      </c>
    </row>
    <row r="10" spans="1:39" ht="17.25">
      <c r="A10" s="128" t="s">
        <v>191</v>
      </c>
    </row>
    <row r="11" spans="1:39" ht="17.25">
      <c r="A11" s="128" t="s">
        <v>192</v>
      </c>
    </row>
    <row r="12" spans="1:39" ht="17.25">
      <c r="A12" s="128" t="s">
        <v>193</v>
      </c>
    </row>
    <row r="13" spans="1:39" ht="17.25">
      <c r="A13" s="128" t="s">
        <v>219</v>
      </c>
      <c r="M13" s="173"/>
      <c r="R13" s="274" t="str">
        <f>IF(入力シート!E124=0,"","(登)"&amp;IF(LEFT(入力シート!E124,2)="04",入力シート!E131,MID(入力シート!E124,4,4)&amp;入力シート!E131))</f>
        <v/>
      </c>
      <c r="S13" s="274"/>
      <c r="T13" s="274"/>
      <c r="U13" s="274"/>
      <c r="V13" s="274"/>
      <c r="W13" s="274"/>
      <c r="X13" s="274"/>
      <c r="Y13" s="274"/>
      <c r="Z13" s="274"/>
      <c r="AA13" s="274"/>
      <c r="AB13" s="274"/>
      <c r="AC13" s="274"/>
      <c r="AD13" s="274"/>
      <c r="AE13" s="274"/>
      <c r="AF13" s="274"/>
      <c r="AG13" s="274"/>
    </row>
    <row r="14" spans="1:39" ht="17.25">
      <c r="A14" s="128" t="s">
        <v>220</v>
      </c>
      <c r="R14" s="274"/>
      <c r="S14" s="274"/>
      <c r="T14" s="274"/>
      <c r="U14" s="274"/>
      <c r="V14" s="274"/>
      <c r="W14" s="274"/>
      <c r="X14" s="274"/>
      <c r="Y14" s="274"/>
      <c r="Z14" s="274"/>
      <c r="AA14" s="274"/>
      <c r="AB14" s="274"/>
      <c r="AC14" s="274"/>
      <c r="AD14" s="274"/>
      <c r="AE14" s="274"/>
      <c r="AF14" s="274"/>
      <c r="AG14" s="274"/>
    </row>
    <row r="15" spans="1:39">
      <c r="R15" s="274"/>
      <c r="S15" s="274"/>
      <c r="T15" s="274"/>
      <c r="U15" s="274"/>
      <c r="V15" s="274"/>
      <c r="W15" s="274"/>
      <c r="X15" s="274"/>
      <c r="Y15" s="274"/>
      <c r="Z15" s="274"/>
      <c r="AA15" s="274"/>
      <c r="AB15" s="274"/>
      <c r="AC15" s="274"/>
      <c r="AD15" s="274"/>
      <c r="AE15" s="274"/>
      <c r="AF15" s="274"/>
      <c r="AG15" s="274"/>
    </row>
    <row r="16" spans="1:39">
      <c r="R16" s="275" t="str">
        <f>IF(LEFT(入力シート!E103,2)="04",入力シート!E110,MID(入力シート!E103,4,4)&amp;入力シート!E110)</f>
        <v/>
      </c>
      <c r="S16" s="275"/>
      <c r="T16" s="275"/>
      <c r="U16" s="275"/>
      <c r="V16" s="275"/>
      <c r="W16" s="275"/>
      <c r="X16" s="275"/>
      <c r="Y16" s="275"/>
      <c r="Z16" s="275"/>
      <c r="AA16" s="275"/>
      <c r="AB16" s="275"/>
      <c r="AC16" s="275"/>
      <c r="AD16" s="275"/>
      <c r="AE16" s="275"/>
      <c r="AF16" s="275"/>
      <c r="AG16" s="275"/>
    </row>
    <row r="17" spans="2:40" ht="17.25" customHeight="1">
      <c r="L17" s="266" t="s">
        <v>221</v>
      </c>
      <c r="M17" s="266"/>
      <c r="N17" s="266"/>
      <c r="O17" s="266"/>
      <c r="P17" s="266"/>
      <c r="R17" s="275"/>
      <c r="S17" s="275"/>
      <c r="T17" s="275"/>
      <c r="U17" s="275"/>
      <c r="V17" s="275"/>
      <c r="W17" s="275"/>
      <c r="X17" s="275"/>
      <c r="Y17" s="275"/>
      <c r="Z17" s="275"/>
      <c r="AA17" s="275"/>
      <c r="AB17" s="275"/>
      <c r="AC17" s="275"/>
      <c r="AD17" s="275"/>
      <c r="AE17" s="275"/>
      <c r="AF17" s="275"/>
      <c r="AG17" s="275"/>
    </row>
    <row r="18" spans="2:40" ht="17.25" customHeight="1">
      <c r="R18" s="275"/>
      <c r="S18" s="275"/>
      <c r="T18" s="275"/>
      <c r="U18" s="275"/>
      <c r="V18" s="275"/>
      <c r="W18" s="275"/>
      <c r="X18" s="275"/>
      <c r="Y18" s="275"/>
      <c r="Z18" s="275"/>
      <c r="AA18" s="275"/>
      <c r="AB18" s="275"/>
      <c r="AC18" s="275"/>
      <c r="AD18" s="275"/>
      <c r="AE18" s="275"/>
      <c r="AF18" s="275"/>
      <c r="AG18" s="275"/>
      <c r="AK18" s="131"/>
    </row>
    <row r="19" spans="2:40" ht="17.25" customHeight="1">
      <c r="L19" s="266" t="s">
        <v>222</v>
      </c>
      <c r="M19" s="266"/>
      <c r="N19" s="266"/>
      <c r="O19" s="266"/>
      <c r="P19" s="266"/>
      <c r="R19" s="267" t="str">
        <f>IF(入力シート!E65=0,"",入力シート!E65)</f>
        <v/>
      </c>
      <c r="S19" s="267"/>
      <c r="T19" s="267"/>
      <c r="U19" s="267"/>
      <c r="V19" s="267"/>
      <c r="W19" s="267"/>
      <c r="X19" s="267"/>
      <c r="Y19" s="267"/>
      <c r="Z19" s="267"/>
      <c r="AA19" s="267"/>
      <c r="AB19" s="267"/>
      <c r="AC19" s="267"/>
      <c r="AD19" s="267"/>
      <c r="AE19" s="267"/>
      <c r="AF19" s="267"/>
      <c r="AG19" s="267"/>
    </row>
    <row r="20" spans="2:40" ht="13.5" customHeight="1">
      <c r="F20" s="130"/>
      <c r="G20" s="131"/>
      <c r="H20" s="131"/>
      <c r="I20" s="131"/>
      <c r="J20" s="131"/>
      <c r="R20" s="267"/>
      <c r="S20" s="267"/>
      <c r="T20" s="267"/>
      <c r="U20" s="267"/>
      <c r="V20" s="267"/>
      <c r="W20" s="267"/>
      <c r="X20" s="267"/>
      <c r="Y20" s="267"/>
      <c r="Z20" s="267"/>
      <c r="AA20" s="267"/>
      <c r="AB20" s="267"/>
      <c r="AC20" s="267"/>
      <c r="AD20" s="267"/>
      <c r="AE20" s="267"/>
      <c r="AF20" s="267"/>
      <c r="AG20" s="267"/>
    </row>
    <row r="21" spans="2:40">
      <c r="O21" s="268" t="s">
        <v>247</v>
      </c>
      <c r="P21" s="268"/>
      <c r="R21" s="269" t="str">
        <f>IF(入力シート!E85=0,"",入力シート!E85)</f>
        <v/>
      </c>
      <c r="S21" s="269"/>
      <c r="T21" s="269"/>
      <c r="U21" s="269"/>
      <c r="V21" s="269"/>
      <c r="W21" s="269"/>
      <c r="X21" s="269"/>
      <c r="Y21" s="269"/>
      <c r="Z21" s="269"/>
      <c r="AA21" s="269"/>
      <c r="AB21" s="269"/>
      <c r="AC21" s="269"/>
      <c r="AD21" s="269"/>
      <c r="AE21" s="269"/>
      <c r="AF21" s="269"/>
      <c r="AG21" s="269"/>
      <c r="AH21" s="176"/>
    </row>
    <row r="22" spans="2:40" ht="17.25" customHeight="1">
      <c r="L22" s="241" t="s">
        <v>226</v>
      </c>
      <c r="M22" s="241"/>
      <c r="N22" s="241"/>
      <c r="O22" s="241"/>
      <c r="P22" s="241"/>
      <c r="R22" s="270" t="str">
        <f>IF(入力シート!E75=0,"",入力シート!E75)&amp;" "&amp;IF(入力シート!E80=0,"",入力シート!E80)</f>
        <v xml:space="preserve"> </v>
      </c>
      <c r="S22" s="270"/>
      <c r="T22" s="270"/>
      <c r="U22" s="270"/>
      <c r="V22" s="270"/>
      <c r="W22" s="270"/>
      <c r="X22" s="270"/>
      <c r="Y22" s="270"/>
      <c r="Z22" s="270"/>
      <c r="AA22" s="270"/>
      <c r="AB22" s="270"/>
      <c r="AC22" s="270"/>
      <c r="AD22" s="270"/>
      <c r="AE22" s="270"/>
      <c r="AF22" s="270"/>
      <c r="AG22" s="270"/>
      <c r="AK22" s="160"/>
    </row>
    <row r="23" spans="2:40">
      <c r="L23" s="264" t="s">
        <v>112</v>
      </c>
      <c r="M23" s="264"/>
      <c r="N23" s="264"/>
      <c r="O23" s="264"/>
      <c r="P23" s="264"/>
      <c r="R23" s="265" t="str">
        <f>IF(入力シート!E89=0,"",入力シート!E89)</f>
        <v/>
      </c>
      <c r="S23" s="265"/>
      <c r="T23" s="265" t="str">
        <f>IF(入力シート!G89=0,"",入力シート!G89)</f>
        <v/>
      </c>
      <c r="U23" s="265"/>
      <c r="V23" s="133" t="s">
        <v>267</v>
      </c>
      <c r="W23" s="265" t="str">
        <f>IF(入力シート!J89=0,"",入力シート!J89)</f>
        <v/>
      </c>
      <c r="X23" s="265"/>
      <c r="Y23" s="133" t="s">
        <v>113</v>
      </c>
      <c r="Z23" s="265" t="str">
        <f>IF(入力シート!M89=0,"",入力シート!M89)</f>
        <v/>
      </c>
      <c r="AA23" s="265"/>
      <c r="AB23" s="133" t="s">
        <v>111</v>
      </c>
      <c r="AC23" s="177"/>
      <c r="AD23" s="177"/>
      <c r="AE23" s="177"/>
      <c r="AF23" s="133"/>
    </row>
    <row r="24" spans="2:40">
      <c r="L24" s="264" t="s">
        <v>114</v>
      </c>
      <c r="M24" s="264"/>
      <c r="N24" s="264"/>
      <c r="O24" s="264"/>
      <c r="P24" s="264"/>
      <c r="R24" s="265" t="str">
        <f>IF(入力シート!E93=0,"",入力シート!E93)</f>
        <v/>
      </c>
      <c r="S24" s="265"/>
      <c r="T24" s="265" t="s">
        <v>115</v>
      </c>
      <c r="U24" s="265"/>
    </row>
    <row r="27" spans="2:40">
      <c r="C27" s="124" t="s">
        <v>897</v>
      </c>
      <c r="AN27" s="126"/>
    </row>
    <row r="28" spans="2:40">
      <c r="B28" s="241" t="s">
        <v>142</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N28" s="126"/>
    </row>
    <row r="29" spans="2:40">
      <c r="B29" s="124" t="s">
        <v>143</v>
      </c>
      <c r="AN29" s="126"/>
    </row>
    <row r="30" spans="2:40">
      <c r="AN30" s="126"/>
    </row>
    <row r="31" spans="2:40">
      <c r="AN31" s="126"/>
    </row>
    <row r="32" spans="2:40">
      <c r="B32" s="124" t="s">
        <v>130</v>
      </c>
      <c r="AN32" s="126"/>
    </row>
    <row r="33" spans="2:40">
      <c r="AN33" s="126"/>
    </row>
    <row r="34" spans="2:40">
      <c r="C34" s="124" t="s">
        <v>131</v>
      </c>
      <c r="AN34" s="126"/>
    </row>
    <row r="35" spans="2:40">
      <c r="AN35" s="126"/>
    </row>
    <row r="36" spans="2:40">
      <c r="C36" s="124" t="s">
        <v>132</v>
      </c>
      <c r="AN36" s="126"/>
    </row>
    <row r="37" spans="2:40">
      <c r="C37" s="124" t="s">
        <v>133</v>
      </c>
      <c r="AN37" s="126"/>
    </row>
    <row r="38" spans="2:40">
      <c r="C38" s="124" t="s">
        <v>134</v>
      </c>
      <c r="AN38" s="126"/>
    </row>
    <row r="39" spans="2:40">
      <c r="AN39" s="126"/>
    </row>
    <row r="40" spans="2:40">
      <c r="C40" s="124" t="s">
        <v>135</v>
      </c>
      <c r="AN40" s="126"/>
    </row>
    <row r="41" spans="2:40">
      <c r="C41" s="124" t="s">
        <v>136</v>
      </c>
      <c r="AN41" s="126"/>
    </row>
    <row r="42" spans="2:40">
      <c r="C42" s="124" t="s">
        <v>137</v>
      </c>
      <c r="AN42" s="126"/>
    </row>
    <row r="43" spans="2:40">
      <c r="C43" s="124" t="s">
        <v>138</v>
      </c>
      <c r="AN43" s="126"/>
    </row>
    <row r="44" spans="2:40">
      <c r="AN44" s="126"/>
    </row>
    <row r="45" spans="2:40">
      <c r="AN45" s="126"/>
    </row>
    <row r="46" spans="2:40">
      <c r="B46" s="124" t="s">
        <v>139</v>
      </c>
      <c r="AN46" s="126"/>
    </row>
    <row r="47" spans="2:40">
      <c r="C47" s="124" t="s">
        <v>971</v>
      </c>
      <c r="AN47" s="126"/>
    </row>
    <row r="48" spans="2:40">
      <c r="B48" s="133"/>
      <c r="C48" s="133" t="s">
        <v>973</v>
      </c>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N48" s="126"/>
    </row>
    <row r="49" spans="1:43">
      <c r="C49" s="124" t="s">
        <v>972</v>
      </c>
      <c r="AN49" s="126"/>
    </row>
    <row r="50" spans="1:43">
      <c r="AN50" s="126"/>
    </row>
    <row r="51" spans="1:43">
      <c r="C51" s="124" t="s">
        <v>140</v>
      </c>
      <c r="AN51" s="126"/>
    </row>
    <row r="52" spans="1:43">
      <c r="C52" s="124" t="s">
        <v>141</v>
      </c>
      <c r="AN52" s="126"/>
    </row>
    <row r="53" spans="1:43">
      <c r="C53" s="124" t="s">
        <v>867</v>
      </c>
      <c r="AN53" s="126"/>
    </row>
    <row r="55" spans="1:43">
      <c r="A55" s="178" t="s">
        <v>410</v>
      </c>
      <c r="AF55" s="137"/>
      <c r="AG55" s="137"/>
      <c r="AH55" s="137"/>
    </row>
    <row r="56" spans="1:43" ht="15" customHeight="1">
      <c r="A56" s="244" t="s">
        <v>409</v>
      </c>
      <c r="B56" s="245"/>
      <c r="C56" s="248" t="str">
        <f>IF(入力シート!E29=0,"",入力シート!E29)</f>
        <v/>
      </c>
      <c r="D56" s="249"/>
      <c r="E56" s="249"/>
      <c r="F56" s="249"/>
      <c r="G56" s="250"/>
      <c r="H56" s="244" t="s">
        <v>258</v>
      </c>
      <c r="I56" s="245"/>
      <c r="J56" s="254" t="str">
        <f>IF(入力シート!E39=0,"",入力シート!E39)</f>
        <v/>
      </c>
      <c r="K56" s="255"/>
      <c r="L56" s="255"/>
      <c r="M56" s="255"/>
      <c r="N56" s="255"/>
      <c r="O56" s="255"/>
      <c r="P56" s="255"/>
      <c r="Q56" s="256"/>
      <c r="R56" s="244" t="s">
        <v>408</v>
      </c>
      <c r="S56" s="245"/>
      <c r="T56" s="257" t="str">
        <f>IF(入力シート!E44=0,"",入力シート!E44)</f>
        <v/>
      </c>
      <c r="U56" s="258"/>
      <c r="V56" s="258"/>
      <c r="W56" s="258"/>
      <c r="X56" s="258"/>
      <c r="Y56" s="258"/>
      <c r="Z56" s="259"/>
      <c r="AA56" s="190"/>
      <c r="AB56" s="263"/>
      <c r="AC56" s="263"/>
      <c r="AD56" s="263"/>
      <c r="AE56" s="263"/>
      <c r="AF56" s="263"/>
      <c r="AG56" s="263"/>
      <c r="AH56" s="263"/>
    </row>
    <row r="57" spans="1:43" ht="15" customHeight="1">
      <c r="A57" s="246"/>
      <c r="B57" s="247"/>
      <c r="C57" s="251"/>
      <c r="D57" s="252"/>
      <c r="E57" s="252"/>
      <c r="F57" s="252"/>
      <c r="G57" s="253"/>
      <c r="H57" s="246"/>
      <c r="I57" s="247"/>
      <c r="J57" s="254" t="str">
        <f>IF(入力シート!E34=0,"",入力シート!E34)</f>
        <v/>
      </c>
      <c r="K57" s="255"/>
      <c r="L57" s="255"/>
      <c r="M57" s="255"/>
      <c r="N57" s="255"/>
      <c r="O57" s="255"/>
      <c r="P57" s="255"/>
      <c r="Q57" s="256"/>
      <c r="R57" s="246"/>
      <c r="S57" s="247"/>
      <c r="T57" s="260"/>
      <c r="U57" s="261"/>
      <c r="V57" s="261"/>
      <c r="W57" s="261"/>
      <c r="X57" s="261"/>
      <c r="Y57" s="261"/>
      <c r="Z57" s="262"/>
      <c r="AA57" s="191"/>
      <c r="AB57" s="192"/>
      <c r="AC57" s="179"/>
      <c r="AD57" s="179"/>
      <c r="AE57" s="179"/>
      <c r="AF57" s="137"/>
      <c r="AG57" s="137"/>
      <c r="AH57" s="137"/>
      <c r="AQ57" s="180"/>
    </row>
    <row r="58" spans="1:43">
      <c r="A58" s="181"/>
      <c r="B58" s="181"/>
      <c r="C58" s="182"/>
      <c r="D58" s="182"/>
      <c r="E58" s="182"/>
      <c r="F58" s="182"/>
      <c r="G58" s="182"/>
      <c r="H58" s="183"/>
      <c r="I58" s="183"/>
      <c r="J58" s="184"/>
      <c r="K58" s="184"/>
      <c r="L58" s="184"/>
      <c r="M58" s="184"/>
      <c r="N58" s="184"/>
      <c r="O58" s="184"/>
      <c r="P58" s="184"/>
      <c r="Q58" s="184"/>
      <c r="R58" s="181"/>
      <c r="S58" s="181"/>
      <c r="T58" s="185"/>
      <c r="U58" s="185"/>
      <c r="V58" s="185"/>
      <c r="W58" s="185"/>
      <c r="X58" s="185"/>
      <c r="Y58" s="185"/>
      <c r="Z58" s="185"/>
      <c r="AA58" s="190"/>
      <c r="AB58" s="186"/>
      <c r="AC58" s="186"/>
      <c r="AD58" s="137"/>
      <c r="AE58" s="187"/>
      <c r="AF58" s="137"/>
      <c r="AG58" s="137"/>
      <c r="AH58" s="137"/>
      <c r="AQ58" s="180"/>
    </row>
    <row r="59" spans="1:43">
      <c r="A59" s="181"/>
      <c r="B59" s="181"/>
      <c r="C59" s="182"/>
      <c r="D59" s="182"/>
      <c r="E59" s="182"/>
      <c r="F59" s="182"/>
      <c r="G59" s="182"/>
      <c r="H59" s="183"/>
      <c r="I59" s="183"/>
      <c r="J59" s="184"/>
      <c r="K59" s="184"/>
      <c r="L59" s="184"/>
      <c r="M59" s="184"/>
      <c r="N59" s="184"/>
      <c r="O59" s="184"/>
      <c r="P59" s="184"/>
      <c r="Q59" s="184"/>
      <c r="R59" s="181"/>
      <c r="S59" s="181"/>
      <c r="T59" s="185"/>
      <c r="U59" s="185"/>
      <c r="V59" s="185"/>
      <c r="W59" s="185"/>
      <c r="X59" s="185"/>
      <c r="Y59" s="185"/>
      <c r="Z59" s="185"/>
      <c r="AA59" s="190"/>
      <c r="AB59" s="137"/>
      <c r="AC59" s="137"/>
      <c r="AD59" s="137"/>
      <c r="AE59" s="137"/>
      <c r="AF59" s="137"/>
      <c r="AG59" s="137"/>
      <c r="AH59" s="193"/>
      <c r="AQ59" s="180"/>
    </row>
    <row r="60" spans="1:43">
      <c r="A60" s="241"/>
      <c r="B60" s="241"/>
      <c r="C60" s="241"/>
      <c r="D60" s="241"/>
      <c r="E60" s="241"/>
      <c r="F60" s="241"/>
      <c r="R60" s="242" t="str">
        <f ca="1">入力シート!N279</f>
        <v/>
      </c>
      <c r="S60" s="242"/>
      <c r="T60" s="242"/>
      <c r="U60" s="242"/>
      <c r="V60" s="243" t="str">
        <f ca="1">入力シート!U279</f>
        <v/>
      </c>
      <c r="W60" s="243"/>
      <c r="X60" s="243"/>
      <c r="Y60" s="144"/>
      <c r="Z60" s="144"/>
      <c r="AA60" s="137"/>
      <c r="AB60" s="137"/>
      <c r="AC60" s="137"/>
      <c r="AD60" s="137"/>
      <c r="AE60" s="137"/>
      <c r="AF60" s="137"/>
      <c r="AG60" s="137"/>
      <c r="AH60" s="188"/>
      <c r="AQ60" s="137"/>
    </row>
    <row r="61" spans="1:43" ht="13.5" customHeight="1">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J61" s="149"/>
    </row>
  </sheetData>
  <sheetProtection algorithmName="SHA-512" hashValue="qLH5KR5wPCqUm0UrtAuQEDWMTLSp/JrNGeIkaBRj5MZ1sv1HDQ1I4vRQwN4QXaZznQbDbt67fPK4Phc8i/hAeg==" saltValue="yTFnCx8o3XFiGvZDAAHmDA==" spinCount="100000" sheet="1" selectLockedCells="1" selectUnlockedCells="1"/>
  <mergeCells count="32">
    <mergeCell ref="A3:AH3"/>
    <mergeCell ref="A5:AH5"/>
    <mergeCell ref="X7:AF7"/>
    <mergeCell ref="R13:AG15"/>
    <mergeCell ref="R16:AG18"/>
    <mergeCell ref="L17:P17"/>
    <mergeCell ref="L24:P24"/>
    <mergeCell ref="R24:S24"/>
    <mergeCell ref="T24:U24"/>
    <mergeCell ref="L19:P19"/>
    <mergeCell ref="R19:AG20"/>
    <mergeCell ref="O21:P21"/>
    <mergeCell ref="R21:AG21"/>
    <mergeCell ref="L22:P22"/>
    <mergeCell ref="R22:AG22"/>
    <mergeCell ref="L23:P23"/>
    <mergeCell ref="R23:S23"/>
    <mergeCell ref="T23:U23"/>
    <mergeCell ref="W23:X23"/>
    <mergeCell ref="Z23:AA23"/>
    <mergeCell ref="A60:F60"/>
    <mergeCell ref="R60:U60"/>
    <mergeCell ref="V60:X60"/>
    <mergeCell ref="B28:AG28"/>
    <mergeCell ref="A56:B57"/>
    <mergeCell ref="C56:G57"/>
    <mergeCell ref="H56:I57"/>
    <mergeCell ref="J56:Q56"/>
    <mergeCell ref="R56:S57"/>
    <mergeCell ref="T56:Z57"/>
    <mergeCell ref="AB56:AH56"/>
    <mergeCell ref="J57:Q57"/>
  </mergeCells>
  <phoneticPr fontId="2"/>
  <printOptions horizontalCentered="1"/>
  <pageMargins left="0.47244094488188981" right="0.47244094488188981" top="0.55118110236220474" bottom="0.55118110236220474"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BF281"/>
  <sheetViews>
    <sheetView view="pageBreakPreview" zoomScaleNormal="100" zoomScaleSheetLayoutView="100" workbookViewId="0">
      <selection activeCell="G10" sqref="G10:H10"/>
    </sheetView>
  </sheetViews>
  <sheetFormatPr defaultRowHeight="17.25"/>
  <cols>
    <col min="1" max="1" width="5" style="16" customWidth="1"/>
    <col min="2" max="2" width="9" style="16"/>
    <col min="3" max="3" width="5.25" style="16" customWidth="1"/>
    <col min="4" max="4" width="7.875" style="16" customWidth="1"/>
    <col min="5" max="5" width="3.5" style="16" customWidth="1"/>
    <col min="6" max="6" width="2.625" style="16" customWidth="1"/>
    <col min="7" max="8" width="3.125" style="16" customWidth="1"/>
    <col min="9" max="16" width="2.625" style="16" customWidth="1"/>
    <col min="17" max="17" width="2.75" style="16" customWidth="1"/>
    <col min="18" max="37" width="3.125" style="16" customWidth="1"/>
    <col min="38" max="38" width="4" style="16" customWidth="1"/>
    <col min="39" max="39" width="2.625" style="16" customWidth="1"/>
    <col min="40" max="40" width="5.75" style="44" hidden="1" customWidth="1"/>
    <col min="41" max="41" width="6.625" style="44" hidden="1" customWidth="1"/>
    <col min="42" max="45" width="2.625" style="44" hidden="1" customWidth="1"/>
    <col min="46" max="50" width="2.625" style="44" customWidth="1"/>
    <col min="51" max="51" width="3.25" style="44" customWidth="1"/>
    <col min="52" max="52" width="2.625" style="16" customWidth="1"/>
    <col min="53" max="53" width="4.625" style="16" customWidth="1"/>
    <col min="54" max="54" width="4.5" style="16" customWidth="1"/>
    <col min="55" max="55" width="5.125" style="16" customWidth="1"/>
    <col min="56" max="57" width="4.375" style="16" customWidth="1"/>
    <col min="58" max="62" width="9" style="16" customWidth="1"/>
    <col min="63" max="63" width="1.25" style="16" customWidth="1"/>
    <col min="64" max="16384" width="9" style="16"/>
  </cols>
  <sheetData>
    <row r="1" spans="1:51" ht="75" customHeight="1">
      <c r="A1" s="505" t="s">
        <v>714</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7"/>
      <c r="AM1" s="22"/>
      <c r="AN1" s="50"/>
      <c r="AO1" s="50"/>
    </row>
    <row r="2" spans="1:51" s="27" customFormat="1" ht="19.5" customHeight="1">
      <c r="A2" s="510" t="s">
        <v>915</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2"/>
      <c r="AN2" s="51"/>
      <c r="AO2" s="51"/>
      <c r="AP2" s="51"/>
      <c r="AQ2" s="51"/>
      <c r="AR2" s="51"/>
      <c r="AS2" s="51"/>
      <c r="AT2" s="51"/>
      <c r="AU2" s="51"/>
      <c r="AV2" s="51"/>
      <c r="AW2" s="51"/>
      <c r="AX2" s="51"/>
      <c r="AY2" s="51"/>
    </row>
    <row r="3" spans="1:51" s="27" customFormat="1" ht="20.100000000000001" customHeight="1">
      <c r="A3" s="580" t="s">
        <v>904</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2"/>
      <c r="AN3" s="51"/>
      <c r="AO3" s="51"/>
      <c r="AP3" s="51"/>
      <c r="AQ3" s="51"/>
      <c r="AR3" s="51"/>
      <c r="AS3" s="51"/>
      <c r="AT3" s="51"/>
      <c r="AU3" s="51"/>
      <c r="AV3" s="51"/>
      <c r="AW3" s="51"/>
      <c r="AX3" s="51"/>
      <c r="AY3" s="51"/>
    </row>
    <row r="4" spans="1:51" ht="127.5" customHeight="1">
      <c r="A4" s="586" t="s">
        <v>919</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8"/>
      <c r="AM4" s="23"/>
      <c r="AN4" s="52"/>
      <c r="AO4" s="52"/>
    </row>
    <row r="5" spans="1:51" ht="30" customHeight="1">
      <c r="A5" s="296" t="s">
        <v>659</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3"/>
    </row>
    <row r="6" spans="1:51" s="27" customFormat="1" ht="7.5" customHeight="1">
      <c r="A6" s="513"/>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108"/>
      <c r="AN6" s="108"/>
      <c r="AO6" s="108"/>
      <c r="AP6" s="51"/>
      <c r="AQ6" s="51"/>
      <c r="AR6" s="51"/>
      <c r="AS6" s="51"/>
      <c r="AT6" s="51"/>
      <c r="AU6" s="51"/>
      <c r="AV6" s="51"/>
      <c r="AW6" s="51"/>
      <c r="AX6" s="51"/>
      <c r="AY6" s="51"/>
    </row>
    <row r="7" spans="1:51" ht="30" customHeight="1">
      <c r="A7" s="476" t="s">
        <v>663</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8"/>
      <c r="AM7" s="113"/>
      <c r="AN7" s="53"/>
      <c r="AO7" s="53"/>
    </row>
    <row r="8" spans="1:51" ht="11.25" customHeight="1">
      <c r="A8" s="477" t="s">
        <v>405</v>
      </c>
      <c r="B8" s="478"/>
      <c r="C8" s="289" t="s">
        <v>106</v>
      </c>
      <c r="D8" s="290"/>
      <c r="E8" s="321" t="s">
        <v>404</v>
      </c>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3"/>
      <c r="AM8" s="114"/>
      <c r="AN8" s="54"/>
      <c r="AO8" s="54"/>
    </row>
    <row r="9" spans="1:51" ht="7.5" customHeight="1" thickBot="1">
      <c r="A9" s="477"/>
      <c r="B9" s="478"/>
      <c r="C9" s="291"/>
      <c r="D9" s="292"/>
      <c r="E9" s="315"/>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4"/>
      <c r="AM9" s="114"/>
      <c r="AN9" s="54"/>
      <c r="AO9" s="54"/>
    </row>
    <row r="10" spans="1:51" ht="23.25" customHeight="1">
      <c r="A10" s="479"/>
      <c r="B10" s="480"/>
      <c r="C10" s="287" t="s">
        <v>105</v>
      </c>
      <c r="D10" s="475"/>
      <c r="E10" s="579" t="s">
        <v>880</v>
      </c>
      <c r="F10" s="379"/>
      <c r="G10" s="508"/>
      <c r="H10" s="509"/>
      <c r="I10" s="19" t="s">
        <v>267</v>
      </c>
      <c r="J10" s="508"/>
      <c r="K10" s="509"/>
      <c r="L10" s="36" t="s">
        <v>266</v>
      </c>
      <c r="M10" s="508"/>
      <c r="N10" s="509"/>
      <c r="O10" s="21" t="s">
        <v>265</v>
      </c>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6"/>
      <c r="AM10" s="115"/>
      <c r="AN10" s="53"/>
      <c r="AO10" s="53"/>
    </row>
    <row r="11" spans="1:51" s="27" customFormat="1" ht="7.5" customHeight="1">
      <c r="A11" s="513"/>
      <c r="B11" s="513"/>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108"/>
      <c r="AN11" s="108"/>
      <c r="AO11" s="108"/>
      <c r="AP11" s="51"/>
      <c r="AQ11" s="51"/>
      <c r="AR11" s="51"/>
      <c r="AS11" s="51"/>
      <c r="AT11" s="51"/>
      <c r="AU11" s="51"/>
      <c r="AV11" s="51"/>
      <c r="AW11" s="51"/>
      <c r="AX11" s="51"/>
      <c r="AY11" s="51"/>
    </row>
    <row r="12" spans="1:51" ht="30" customHeight="1">
      <c r="A12" s="476" t="s">
        <v>531</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8"/>
      <c r="AM12" s="113"/>
      <c r="AN12" s="53"/>
      <c r="AO12" s="53"/>
    </row>
    <row r="13" spans="1:51" ht="11.25" customHeight="1">
      <c r="A13" s="583"/>
      <c r="B13" s="589" t="s">
        <v>717</v>
      </c>
      <c r="C13" s="289" t="s">
        <v>106</v>
      </c>
      <c r="D13" s="290"/>
      <c r="E13" s="321" t="s">
        <v>669</v>
      </c>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c r="AM13" s="25"/>
      <c r="AN13" s="54"/>
      <c r="AO13" s="517"/>
    </row>
    <row r="14" spans="1:51" ht="7.5" customHeight="1" thickBot="1">
      <c r="A14" s="584"/>
      <c r="B14" s="590"/>
      <c r="C14" s="330"/>
      <c r="D14" s="331"/>
      <c r="E14" s="315"/>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4"/>
      <c r="AM14" s="25"/>
      <c r="AN14" s="54"/>
      <c r="AO14" s="517"/>
    </row>
    <row r="15" spans="1:51" ht="22.5" customHeight="1" thickBot="1">
      <c r="A15" s="584"/>
      <c r="B15" s="591"/>
      <c r="C15" s="324" t="s">
        <v>105</v>
      </c>
      <c r="D15" s="325"/>
      <c r="E15" s="299"/>
      <c r="F15" s="300"/>
      <c r="G15" s="300"/>
      <c r="H15" s="301"/>
      <c r="I15" s="574"/>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6"/>
      <c r="AM15" s="26"/>
      <c r="AN15" s="55"/>
      <c r="AO15" s="55"/>
    </row>
    <row r="16" spans="1:51" ht="7.5" customHeight="1">
      <c r="A16" s="584"/>
      <c r="B16" s="601"/>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s="601"/>
      <c r="AK16" s="601"/>
      <c r="AL16" s="601"/>
    </row>
    <row r="17" spans="1:51" ht="18.75" customHeight="1">
      <c r="A17" s="584"/>
      <c r="B17" s="570" t="s">
        <v>420</v>
      </c>
      <c r="C17" s="327" t="s">
        <v>104</v>
      </c>
      <c r="D17" s="326"/>
      <c r="E17" s="488" t="s">
        <v>689</v>
      </c>
      <c r="F17" s="489"/>
      <c r="G17" s="489"/>
      <c r="H17" s="489"/>
      <c r="I17" s="489"/>
      <c r="J17" s="489"/>
      <c r="K17" s="489"/>
      <c r="L17" s="489"/>
      <c r="M17" s="49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1"/>
      <c r="AM17" s="26"/>
      <c r="AN17" s="53"/>
      <c r="AO17" s="53"/>
    </row>
    <row r="18" spans="1:51" ht="17.25" customHeight="1">
      <c r="A18" s="584"/>
      <c r="B18" s="326"/>
      <c r="C18" s="289" t="s">
        <v>106</v>
      </c>
      <c r="D18" s="290"/>
      <c r="E18" s="321" t="s">
        <v>869</v>
      </c>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3"/>
      <c r="AM18" s="25"/>
      <c r="AN18" s="44" t="s">
        <v>549</v>
      </c>
      <c r="AO18" s="54"/>
    </row>
    <row r="19" spans="1:51">
      <c r="A19" s="584"/>
      <c r="B19" s="326"/>
      <c r="C19" s="291"/>
      <c r="D19" s="292"/>
      <c r="E19" s="315"/>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M19" s="25"/>
      <c r="AN19" s="44" t="s">
        <v>550</v>
      </c>
      <c r="AO19" s="54"/>
    </row>
    <row r="20" spans="1:51" ht="18.75" customHeight="1" thickBot="1">
      <c r="A20" s="584"/>
      <c r="B20" s="326"/>
      <c r="C20" s="291"/>
      <c r="D20" s="292"/>
      <c r="E20" s="315"/>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4"/>
      <c r="AM20" s="25"/>
      <c r="AN20" s="44" t="s">
        <v>551</v>
      </c>
      <c r="AO20" s="54"/>
    </row>
    <row r="21" spans="1:51" ht="22.5" customHeight="1" thickBot="1">
      <c r="A21" s="584"/>
      <c r="B21" s="326"/>
      <c r="C21" s="568" t="s">
        <v>720</v>
      </c>
      <c r="D21" s="569"/>
      <c r="E21" s="520"/>
      <c r="F21" s="521"/>
      <c r="G21" s="521"/>
      <c r="H21" s="521"/>
      <c r="I21" s="521"/>
      <c r="J21" s="521"/>
      <c r="K21" s="521"/>
      <c r="L21" s="521"/>
      <c r="M21" s="522"/>
      <c r="N21" s="79"/>
      <c r="O21" s="597" t="str">
        <f>IF(E15="","",IF(E15="新規",AN19,IF(AND(E15="継続",E21=""),AN21,"")))</f>
        <v/>
      </c>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8"/>
      <c r="AM21" s="25"/>
      <c r="AN21" s="44" t="s">
        <v>719</v>
      </c>
      <c r="AO21" s="54"/>
    </row>
    <row r="22" spans="1:51" ht="3" customHeight="1" thickBot="1">
      <c r="A22" s="584"/>
      <c r="B22" s="326"/>
      <c r="C22" s="109"/>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4"/>
      <c r="AM22" s="25"/>
      <c r="AO22" s="54"/>
    </row>
    <row r="23" spans="1:51" ht="22.5" customHeight="1" thickBot="1">
      <c r="A23" s="585"/>
      <c r="B23" s="326"/>
      <c r="C23" s="324" t="s">
        <v>257</v>
      </c>
      <c r="D23" s="325"/>
      <c r="E23" s="520"/>
      <c r="F23" s="521"/>
      <c r="G23" s="521"/>
      <c r="H23" s="521"/>
      <c r="I23" s="521"/>
      <c r="J23" s="521"/>
      <c r="K23" s="521"/>
      <c r="L23" s="521"/>
      <c r="M23" s="522"/>
      <c r="N23" s="116"/>
      <c r="O23" s="495" t="str">
        <f>IF(E15="","",IF(E15="新規",AN19,IF(AND(E15="継続",E23=""),AN20,"")))</f>
        <v/>
      </c>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6"/>
      <c r="AM23" s="75"/>
      <c r="AN23" s="56"/>
      <c r="AO23" s="118"/>
    </row>
    <row r="24" spans="1:51" s="27" customFormat="1" ht="7.5" customHeight="1">
      <c r="A24" s="562"/>
      <c r="B24" s="562"/>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16"/>
      <c r="AN24" s="516"/>
      <c r="AO24" s="516"/>
      <c r="AP24" s="51"/>
      <c r="AQ24" s="51"/>
      <c r="AR24" s="51"/>
      <c r="AS24" s="51"/>
      <c r="AT24" s="51"/>
      <c r="AU24" s="51"/>
      <c r="AV24" s="51"/>
      <c r="AW24" s="51"/>
      <c r="AX24" s="51"/>
      <c r="AY24" s="51"/>
    </row>
    <row r="25" spans="1:51" ht="60" customHeight="1">
      <c r="A25" s="296" t="s">
        <v>970</v>
      </c>
      <c r="B25" s="57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3"/>
    </row>
    <row r="26" spans="1:51" ht="18.75" customHeight="1">
      <c r="A26" s="340" t="s">
        <v>245</v>
      </c>
      <c r="B26" s="491" t="s">
        <v>88</v>
      </c>
      <c r="C26" s="327" t="s">
        <v>104</v>
      </c>
      <c r="D26" s="326"/>
      <c r="E26" s="318" t="s">
        <v>246</v>
      </c>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1:51" ht="17.25" customHeight="1">
      <c r="A27" s="341"/>
      <c r="B27" s="377"/>
      <c r="C27" s="289" t="s">
        <v>106</v>
      </c>
      <c r="D27" s="290"/>
      <c r="E27" s="501" t="s">
        <v>888</v>
      </c>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1:51" ht="21" customHeight="1" thickBot="1">
      <c r="A28" s="341"/>
      <c r="B28" s="377"/>
      <c r="C28" s="330"/>
      <c r="D28" s="331"/>
      <c r="E28" s="502"/>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4"/>
    </row>
    <row r="29" spans="1:51" ht="22.5" customHeight="1" thickBot="1">
      <c r="A29" s="341"/>
      <c r="B29" s="378"/>
      <c r="C29" s="324" t="s">
        <v>105</v>
      </c>
      <c r="D29" s="571"/>
      <c r="E29" s="304"/>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578"/>
    </row>
    <row r="30" spans="1:51" ht="7.5" customHeight="1">
      <c r="A30" s="341"/>
      <c r="B30" s="599"/>
      <c r="C30" s="525"/>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600"/>
    </row>
    <row r="31" spans="1:51" ht="18.75" customHeight="1">
      <c r="A31" s="341"/>
      <c r="B31" s="491" t="s">
        <v>89</v>
      </c>
      <c r="C31" s="327" t="s">
        <v>104</v>
      </c>
      <c r="D31" s="326"/>
      <c r="E31" s="318" t="s">
        <v>184</v>
      </c>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1:51" ht="11.25" customHeight="1">
      <c r="A32" s="341"/>
      <c r="B32" s="377"/>
      <c r="C32" s="289" t="s">
        <v>106</v>
      </c>
      <c r="D32" s="290"/>
      <c r="E32" s="321" t="s">
        <v>546</v>
      </c>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row>
    <row r="33" spans="1:51" ht="7.5" customHeight="1" thickBot="1">
      <c r="A33" s="341"/>
      <c r="B33" s="377"/>
      <c r="C33" s="330"/>
      <c r="D33" s="331"/>
      <c r="E33" s="502"/>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c r="AJ33" s="503"/>
      <c r="AK33" s="503"/>
      <c r="AL33" s="504"/>
    </row>
    <row r="34" spans="1:51" ht="22.5" customHeight="1" thickBot="1">
      <c r="A34" s="341"/>
      <c r="B34" s="378"/>
      <c r="C34" s="324" t="s">
        <v>105</v>
      </c>
      <c r="D34" s="571"/>
      <c r="E34" s="304"/>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578"/>
    </row>
    <row r="35" spans="1:51" ht="7.5" customHeight="1">
      <c r="A35" s="341"/>
      <c r="B35" s="310"/>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559"/>
    </row>
    <row r="36" spans="1:51" ht="18.75" customHeight="1">
      <c r="A36" s="341"/>
      <c r="B36" s="440" t="s">
        <v>709</v>
      </c>
      <c r="C36" s="327" t="s">
        <v>104</v>
      </c>
      <c r="D36" s="326"/>
      <c r="E36" s="318" t="s">
        <v>700</v>
      </c>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1:51" ht="11.25" customHeight="1">
      <c r="A37" s="341"/>
      <c r="B37" s="440"/>
      <c r="C37" s="289" t="s">
        <v>106</v>
      </c>
      <c r="D37" s="290"/>
      <c r="E37" s="321" t="s">
        <v>547</v>
      </c>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3"/>
    </row>
    <row r="38" spans="1:51" ht="7.5" customHeight="1" thickBot="1">
      <c r="A38" s="341"/>
      <c r="B38" s="440"/>
      <c r="C38" s="330"/>
      <c r="D38" s="331"/>
      <c r="E38" s="502"/>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4"/>
    </row>
    <row r="39" spans="1:51" ht="22.5" customHeight="1" thickBot="1">
      <c r="A39" s="341"/>
      <c r="B39" s="440"/>
      <c r="C39" s="324" t="s">
        <v>105</v>
      </c>
      <c r="D39" s="325"/>
      <c r="E39" s="304"/>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578"/>
    </row>
    <row r="40" spans="1:51" ht="7.5" customHeight="1">
      <c r="A40" s="341"/>
      <c r="B40" s="310"/>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559"/>
    </row>
    <row r="41" spans="1:51" ht="18.75" customHeight="1">
      <c r="A41" s="341"/>
      <c r="B41" s="459"/>
      <c r="C41" s="350" t="s">
        <v>104</v>
      </c>
      <c r="D41" s="351"/>
      <c r="E41" s="514" t="s">
        <v>254</v>
      </c>
      <c r="F41" s="515"/>
      <c r="G41" s="515"/>
      <c r="H41" s="515"/>
      <c r="I41" s="515"/>
      <c r="J41" s="515"/>
      <c r="K41" s="515"/>
      <c r="L41" s="515"/>
      <c r="M41" s="515"/>
      <c r="N41" s="515"/>
      <c r="O41" s="515"/>
      <c r="P41" s="515"/>
      <c r="Q41" s="515"/>
      <c r="R41" s="515"/>
      <c r="S41" s="592"/>
      <c r="T41" s="593"/>
      <c r="U41" s="593"/>
      <c r="V41" s="593"/>
      <c r="W41" s="593"/>
      <c r="X41" s="593"/>
      <c r="Y41" s="593"/>
      <c r="Z41" s="593"/>
      <c r="AA41" s="593"/>
      <c r="AB41" s="593"/>
      <c r="AC41" s="593"/>
      <c r="AD41" s="593"/>
      <c r="AE41" s="593"/>
      <c r="AF41" s="593"/>
      <c r="AG41" s="593"/>
      <c r="AH41" s="593"/>
      <c r="AI41" s="593"/>
      <c r="AJ41" s="593"/>
      <c r="AK41" s="593"/>
      <c r="AL41" s="594"/>
    </row>
    <row r="42" spans="1:51" ht="11.25" customHeight="1">
      <c r="A42" s="341"/>
      <c r="B42" s="459"/>
      <c r="C42" s="289" t="s">
        <v>106</v>
      </c>
      <c r="D42" s="437"/>
      <c r="E42" s="322" t="s">
        <v>548</v>
      </c>
      <c r="F42" s="322"/>
      <c r="G42" s="322"/>
      <c r="H42" s="322"/>
      <c r="I42" s="322"/>
      <c r="J42" s="322"/>
      <c r="K42" s="322"/>
      <c r="L42" s="322"/>
      <c r="M42" s="322"/>
      <c r="N42" s="322"/>
      <c r="O42" s="322"/>
      <c r="P42" s="322"/>
      <c r="Q42" s="322"/>
      <c r="R42" s="322"/>
      <c r="S42" s="313"/>
      <c r="T42" s="313"/>
      <c r="U42" s="313"/>
      <c r="V42" s="313"/>
      <c r="W42" s="313"/>
      <c r="X42" s="313"/>
      <c r="Y42" s="313"/>
      <c r="Z42" s="313"/>
      <c r="AA42" s="313"/>
      <c r="AB42" s="313"/>
      <c r="AC42" s="313"/>
      <c r="AD42" s="313"/>
      <c r="AE42" s="313"/>
      <c r="AF42" s="313"/>
      <c r="AG42" s="313"/>
      <c r="AH42" s="313"/>
      <c r="AI42" s="313"/>
      <c r="AJ42" s="313"/>
      <c r="AK42" s="313"/>
      <c r="AL42" s="314"/>
    </row>
    <row r="43" spans="1:51" ht="7.5" customHeight="1" thickBot="1">
      <c r="A43" s="341"/>
      <c r="B43" s="439"/>
      <c r="C43" s="330"/>
      <c r="D43" s="438"/>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4"/>
    </row>
    <row r="44" spans="1:51" ht="22.5" customHeight="1" thickBot="1">
      <c r="A44" s="341"/>
      <c r="B44" s="37" t="s">
        <v>716</v>
      </c>
      <c r="C44" s="324" t="s">
        <v>105</v>
      </c>
      <c r="D44" s="325"/>
      <c r="E44" s="304"/>
      <c r="F44" s="328"/>
      <c r="G44" s="328"/>
      <c r="H44" s="328"/>
      <c r="I44" s="328"/>
      <c r="J44" s="328"/>
      <c r="K44" s="328"/>
      <c r="L44" s="328"/>
      <c r="M44" s="328"/>
      <c r="N44" s="328"/>
      <c r="O44" s="328"/>
      <c r="P44" s="328"/>
      <c r="Q44" s="328"/>
      <c r="R44" s="329"/>
      <c r="S44" s="538"/>
      <c r="T44" s="560"/>
      <c r="U44" s="560"/>
      <c r="V44" s="560"/>
      <c r="W44" s="560"/>
      <c r="X44" s="560"/>
      <c r="Y44" s="560"/>
      <c r="Z44" s="560"/>
      <c r="AA44" s="560"/>
      <c r="AB44" s="560"/>
      <c r="AC44" s="560"/>
      <c r="AD44" s="560"/>
      <c r="AE44" s="560"/>
      <c r="AF44" s="560"/>
      <c r="AG44" s="560"/>
      <c r="AH44" s="560"/>
      <c r="AI44" s="560"/>
      <c r="AJ44" s="560"/>
      <c r="AK44" s="560"/>
      <c r="AL44" s="561"/>
    </row>
    <row r="45" spans="1:51" ht="22.5" customHeight="1" thickBot="1">
      <c r="A45" s="342"/>
      <c r="B45" s="199" t="s">
        <v>715</v>
      </c>
      <c r="C45" s="324" t="s">
        <v>105</v>
      </c>
      <c r="D45" s="325"/>
      <c r="E45" s="304"/>
      <c r="F45" s="328"/>
      <c r="G45" s="328"/>
      <c r="H45" s="328"/>
      <c r="I45" s="328"/>
      <c r="J45" s="328"/>
      <c r="K45" s="328"/>
      <c r="L45" s="328"/>
      <c r="M45" s="328"/>
      <c r="N45" s="328"/>
      <c r="O45" s="328"/>
      <c r="P45" s="328"/>
      <c r="Q45" s="328"/>
      <c r="R45" s="329"/>
      <c r="S45" s="293"/>
      <c r="T45" s="294"/>
      <c r="U45" s="294"/>
      <c r="V45" s="294"/>
      <c r="W45" s="294"/>
      <c r="X45" s="294"/>
      <c r="Y45" s="294"/>
      <c r="Z45" s="294"/>
      <c r="AA45" s="294"/>
      <c r="AB45" s="294"/>
      <c r="AC45" s="294"/>
      <c r="AD45" s="294"/>
      <c r="AE45" s="294"/>
      <c r="AF45" s="294"/>
      <c r="AG45" s="294"/>
      <c r="AH45" s="294"/>
      <c r="AI45" s="294"/>
      <c r="AJ45" s="294"/>
      <c r="AK45" s="294"/>
      <c r="AL45" s="295"/>
    </row>
    <row r="46" spans="1:51" s="27" customFormat="1" ht="30" customHeight="1">
      <c r="A46" s="516"/>
      <c r="B46" s="516"/>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c r="AF46" s="516"/>
      <c r="AG46" s="516"/>
      <c r="AH46" s="516"/>
      <c r="AI46" s="516"/>
      <c r="AJ46" s="516"/>
      <c r="AK46" s="516"/>
      <c r="AL46" s="516"/>
      <c r="AM46" s="516"/>
      <c r="AN46" s="516"/>
      <c r="AO46" s="516"/>
      <c r="AP46" s="51"/>
      <c r="AQ46" s="51"/>
      <c r="AR46" s="51"/>
      <c r="AS46" s="51"/>
      <c r="AT46" s="51"/>
      <c r="AU46" s="51"/>
      <c r="AV46" s="51"/>
      <c r="AW46" s="51"/>
      <c r="AX46" s="51"/>
      <c r="AY46" s="51"/>
    </row>
    <row r="47" spans="1:51" ht="30" customHeight="1">
      <c r="A47" s="296" t="s">
        <v>886</v>
      </c>
      <c r="B47" s="572"/>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573"/>
    </row>
    <row r="48" spans="1:51" s="27" customFormat="1" ht="7.5" customHeight="1">
      <c r="A48" s="513"/>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6"/>
      <c r="AN48" s="516"/>
      <c r="AO48" s="516"/>
      <c r="AP48" s="51"/>
      <c r="AQ48" s="51"/>
      <c r="AR48" s="51"/>
      <c r="AS48" s="51"/>
      <c r="AT48" s="51"/>
      <c r="AU48" s="51"/>
      <c r="AV48" s="51"/>
      <c r="AW48" s="51"/>
      <c r="AX48" s="51"/>
      <c r="AY48" s="51"/>
    </row>
    <row r="49" spans="1:41" ht="30" customHeight="1">
      <c r="A49" s="476" t="s">
        <v>664</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8"/>
      <c r="AM49" s="24"/>
      <c r="AN49" s="53"/>
      <c r="AO49" s="53"/>
    </row>
    <row r="50" spans="1:41" ht="11.25" customHeight="1">
      <c r="A50" s="583"/>
      <c r="B50" s="458" t="s">
        <v>99</v>
      </c>
      <c r="C50" s="289" t="s">
        <v>106</v>
      </c>
      <c r="D50" s="290"/>
      <c r="E50" s="321" t="s">
        <v>269</v>
      </c>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3"/>
      <c r="AM50" s="25"/>
      <c r="AN50" s="54"/>
      <c r="AO50" s="517"/>
    </row>
    <row r="51" spans="1:41" ht="7.5" customHeight="1" thickBot="1">
      <c r="A51" s="602"/>
      <c r="B51" s="518"/>
      <c r="C51" s="330"/>
      <c r="D51" s="331"/>
      <c r="E51" s="315"/>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4"/>
      <c r="AM51" s="25"/>
      <c r="AN51" s="54"/>
      <c r="AO51" s="517"/>
    </row>
    <row r="52" spans="1:41" ht="22.5" customHeight="1" thickBot="1">
      <c r="A52" s="602"/>
      <c r="B52" s="519"/>
      <c r="C52" s="324" t="s">
        <v>105</v>
      </c>
      <c r="D52" s="325"/>
      <c r="E52" s="299"/>
      <c r="F52" s="300"/>
      <c r="G52" s="300"/>
      <c r="H52" s="301"/>
      <c r="I52" s="603"/>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5"/>
      <c r="AM52" s="26"/>
      <c r="AN52" s="55"/>
      <c r="AO52" s="55"/>
    </row>
    <row r="53" spans="1:41" ht="7.5" customHeight="1">
      <c r="A53" s="117"/>
      <c r="B53" s="599"/>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c r="AK53" s="525"/>
      <c r="AL53" s="525"/>
    </row>
    <row r="54" spans="1:41" ht="18.75" customHeight="1">
      <c r="A54" s="117"/>
      <c r="B54" s="491" t="s">
        <v>883</v>
      </c>
      <c r="C54" s="327" t="s">
        <v>104</v>
      </c>
      <c r="D54" s="326"/>
      <c r="E54" s="318" t="s">
        <v>884</v>
      </c>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20"/>
    </row>
    <row r="55" spans="1:41" ht="11.25" customHeight="1">
      <c r="A55" s="117"/>
      <c r="B55" s="377"/>
      <c r="C55" s="289" t="s">
        <v>106</v>
      </c>
      <c r="D55" s="290"/>
      <c r="E55" s="321" t="s">
        <v>885</v>
      </c>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3"/>
    </row>
    <row r="56" spans="1:41" ht="7.5" customHeight="1" thickBot="1">
      <c r="A56" s="117"/>
      <c r="B56" s="377"/>
      <c r="C56" s="330"/>
      <c r="D56" s="331"/>
      <c r="E56" s="502"/>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4"/>
    </row>
    <row r="57" spans="1:41" ht="22.5" customHeight="1" thickBot="1">
      <c r="A57" s="120"/>
      <c r="B57" s="378"/>
      <c r="C57" s="324" t="s">
        <v>105</v>
      </c>
      <c r="D57" s="571"/>
      <c r="E57" s="304"/>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9"/>
    </row>
    <row r="58" spans="1:41" ht="7.5" customHeight="1">
      <c r="A58" s="577"/>
      <c r="B58" s="338"/>
      <c r="C58" s="338"/>
      <c r="D58" s="338"/>
      <c r="E58" s="532"/>
      <c r="F58" s="532"/>
      <c r="G58" s="532"/>
      <c r="H58" s="532"/>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row>
    <row r="59" spans="1:41" ht="18.75" customHeight="1">
      <c r="A59" s="606" t="s">
        <v>103</v>
      </c>
      <c r="B59" s="440" t="s">
        <v>260</v>
      </c>
      <c r="C59" s="327" t="s">
        <v>104</v>
      </c>
      <c r="D59" s="326"/>
      <c r="E59" s="318" t="s">
        <v>782</v>
      </c>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20"/>
      <c r="AM59" s="26"/>
      <c r="AN59" s="53"/>
      <c r="AO59" s="53"/>
    </row>
    <row r="60" spans="1:41" ht="17.25" customHeight="1">
      <c r="A60" s="606"/>
      <c r="B60" s="440"/>
      <c r="C60" s="289" t="s">
        <v>106</v>
      </c>
      <c r="D60" s="290"/>
      <c r="E60" s="321" t="s">
        <v>887</v>
      </c>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3"/>
      <c r="AM60" s="25"/>
      <c r="AN60" s="54"/>
      <c r="AO60" s="54"/>
    </row>
    <row r="61" spans="1:41">
      <c r="A61" s="606"/>
      <c r="B61" s="440"/>
      <c r="C61" s="291"/>
      <c r="D61" s="292"/>
      <c r="E61" s="315"/>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4"/>
      <c r="AM61" s="25"/>
      <c r="AN61" s="54"/>
      <c r="AO61" s="54"/>
    </row>
    <row r="62" spans="1:41">
      <c r="A62" s="606"/>
      <c r="B62" s="440"/>
      <c r="C62" s="291"/>
      <c r="D62" s="292"/>
      <c r="E62" s="315"/>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4"/>
      <c r="AM62" s="25"/>
      <c r="AN62" s="54"/>
      <c r="AO62" s="54"/>
    </row>
    <row r="63" spans="1:41">
      <c r="A63" s="606"/>
      <c r="B63" s="440"/>
      <c r="C63" s="291"/>
      <c r="D63" s="292"/>
      <c r="E63" s="315"/>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4"/>
      <c r="AM63" s="25"/>
      <c r="AN63" s="54"/>
      <c r="AO63" s="54"/>
    </row>
    <row r="64" spans="1:41" ht="18" thickBot="1">
      <c r="A64" s="606"/>
      <c r="B64" s="440"/>
      <c r="C64" s="330"/>
      <c r="D64" s="331"/>
      <c r="E64" s="315"/>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4"/>
      <c r="AM64" s="25"/>
      <c r="AN64" s="54"/>
      <c r="AO64" s="54"/>
    </row>
    <row r="65" spans="1:41" ht="22.5" customHeight="1" thickBot="1">
      <c r="A65" s="606"/>
      <c r="B65" s="440"/>
      <c r="C65" s="324" t="s">
        <v>105</v>
      </c>
      <c r="D65" s="325"/>
      <c r="E65" s="497"/>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9"/>
      <c r="AM65" s="75"/>
      <c r="AN65" s="57"/>
      <c r="AO65" s="118"/>
    </row>
    <row r="66" spans="1:41" ht="7.5" customHeight="1">
      <c r="A66" s="606"/>
      <c r="B66" s="332"/>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row>
    <row r="67" spans="1:41" ht="18.75" customHeight="1">
      <c r="A67" s="606"/>
      <c r="B67" s="440" t="s">
        <v>690</v>
      </c>
      <c r="C67" s="327" t="s">
        <v>104</v>
      </c>
      <c r="D67" s="326"/>
      <c r="E67" s="318" t="s">
        <v>783</v>
      </c>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20"/>
      <c r="AM67" s="26"/>
      <c r="AN67" s="53"/>
      <c r="AO67" s="53"/>
    </row>
    <row r="68" spans="1:41" ht="17.25" customHeight="1">
      <c r="A68" s="606"/>
      <c r="B68" s="440"/>
      <c r="C68" s="289" t="s">
        <v>106</v>
      </c>
      <c r="D68" s="290"/>
      <c r="E68" s="501" t="s">
        <v>893</v>
      </c>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3"/>
      <c r="AM68" s="25"/>
      <c r="AN68" s="54"/>
      <c r="AO68" s="54"/>
    </row>
    <row r="69" spans="1:41" ht="18" thickBot="1">
      <c r="A69" s="606"/>
      <c r="B69" s="440"/>
      <c r="C69" s="330"/>
      <c r="D69" s="331"/>
      <c r="E69" s="502"/>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503"/>
      <c r="AK69" s="503"/>
      <c r="AL69" s="504"/>
      <c r="AM69" s="25"/>
      <c r="AN69" s="54"/>
      <c r="AO69" s="54"/>
    </row>
    <row r="70" spans="1:41" ht="22.5" customHeight="1" thickBot="1">
      <c r="A70" s="606"/>
      <c r="B70" s="440"/>
      <c r="C70" s="324" t="s">
        <v>105</v>
      </c>
      <c r="D70" s="325"/>
      <c r="E70" s="497"/>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9"/>
      <c r="AM70" s="76"/>
      <c r="AN70" s="57"/>
      <c r="AO70" s="119"/>
    </row>
    <row r="71" spans="1:41" ht="7.5" customHeight="1">
      <c r="A71" s="500"/>
      <c r="B71" s="500"/>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0"/>
      <c r="AI71" s="500"/>
      <c r="AJ71" s="500"/>
      <c r="AK71" s="500"/>
      <c r="AL71" s="500"/>
    </row>
    <row r="72" spans="1:41" ht="18.75" customHeight="1">
      <c r="A72" s="340" t="s">
        <v>87</v>
      </c>
      <c r="B72" s="440" t="s">
        <v>91</v>
      </c>
      <c r="C72" s="327" t="s">
        <v>104</v>
      </c>
      <c r="D72" s="326"/>
      <c r="E72" s="318" t="s">
        <v>784</v>
      </c>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20"/>
      <c r="AN72" s="45"/>
    </row>
    <row r="73" spans="1:41" ht="11.25" customHeight="1">
      <c r="A73" s="341"/>
      <c r="B73" s="440"/>
      <c r="C73" s="289" t="s">
        <v>106</v>
      </c>
      <c r="D73" s="290"/>
      <c r="E73" s="321" t="s">
        <v>894</v>
      </c>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3"/>
    </row>
    <row r="74" spans="1:41" ht="7.5" customHeight="1" thickBot="1">
      <c r="A74" s="341"/>
      <c r="B74" s="440"/>
      <c r="C74" s="330"/>
      <c r="D74" s="331"/>
      <c r="E74" s="315"/>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4"/>
    </row>
    <row r="75" spans="1:41" ht="22.5" customHeight="1" thickBot="1">
      <c r="A75" s="341"/>
      <c r="B75" s="440"/>
      <c r="C75" s="324" t="s">
        <v>105</v>
      </c>
      <c r="D75" s="325"/>
      <c r="E75" s="304"/>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9"/>
    </row>
    <row r="76" spans="1:41" ht="7.5" customHeight="1">
      <c r="A76" s="341"/>
      <c r="B76" s="332"/>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row>
    <row r="77" spans="1:41" ht="18.75" customHeight="1">
      <c r="A77" s="341"/>
      <c r="B77" s="440" t="s">
        <v>258</v>
      </c>
      <c r="C77" s="327" t="s">
        <v>104</v>
      </c>
      <c r="D77" s="326"/>
      <c r="E77" s="318" t="s">
        <v>109</v>
      </c>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20"/>
    </row>
    <row r="78" spans="1:41" ht="11.25" customHeight="1">
      <c r="A78" s="341"/>
      <c r="B78" s="440"/>
      <c r="C78" s="289" t="s">
        <v>106</v>
      </c>
      <c r="D78" s="290"/>
      <c r="E78" s="321" t="s">
        <v>427</v>
      </c>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3"/>
    </row>
    <row r="79" spans="1:41" ht="7.5" customHeight="1" thickBot="1">
      <c r="A79" s="341"/>
      <c r="B79" s="440"/>
      <c r="C79" s="330"/>
      <c r="D79" s="331"/>
      <c r="E79" s="315"/>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4"/>
    </row>
    <row r="80" spans="1:41" ht="22.5" customHeight="1" thickBot="1">
      <c r="A80" s="341"/>
      <c r="B80" s="440"/>
      <c r="C80" s="324" t="s">
        <v>105</v>
      </c>
      <c r="D80" s="325"/>
      <c r="E80" s="304"/>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9"/>
      <c r="AO80" s="45"/>
    </row>
    <row r="81" spans="1:40" ht="7.5" customHeight="1">
      <c r="A81" s="341"/>
      <c r="B81" s="310"/>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row>
    <row r="82" spans="1:40" ht="18.75" customHeight="1">
      <c r="A82" s="341"/>
      <c r="B82" s="440" t="s">
        <v>691</v>
      </c>
      <c r="C82" s="327" t="s">
        <v>104</v>
      </c>
      <c r="D82" s="326"/>
      <c r="E82" s="318" t="s">
        <v>654</v>
      </c>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20"/>
    </row>
    <row r="83" spans="1:40" ht="11.25" customHeight="1">
      <c r="A83" s="341"/>
      <c r="B83" s="440"/>
      <c r="C83" s="289" t="s">
        <v>106</v>
      </c>
      <c r="D83" s="290"/>
      <c r="E83" s="321" t="s">
        <v>428</v>
      </c>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3"/>
    </row>
    <row r="84" spans="1:40" ht="7.5" customHeight="1" thickBot="1">
      <c r="A84" s="341"/>
      <c r="B84" s="440"/>
      <c r="C84" s="330"/>
      <c r="D84" s="331"/>
      <c r="E84" s="315"/>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4"/>
    </row>
    <row r="85" spans="1:40" ht="22.5" customHeight="1" thickBot="1">
      <c r="A85" s="341"/>
      <c r="B85" s="440"/>
      <c r="C85" s="324" t="s">
        <v>105</v>
      </c>
      <c r="D85" s="325"/>
      <c r="E85" s="304"/>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9"/>
      <c r="AN85" s="58"/>
    </row>
    <row r="86" spans="1:40" ht="7.5" customHeight="1">
      <c r="A86" s="341"/>
      <c r="B86" s="310"/>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row>
    <row r="87" spans="1:40" ht="11.25" customHeight="1">
      <c r="A87" s="341"/>
      <c r="B87" s="491" t="s">
        <v>223</v>
      </c>
      <c r="C87" s="289" t="s">
        <v>106</v>
      </c>
      <c r="D87" s="290"/>
      <c r="E87" s="321" t="s">
        <v>269</v>
      </c>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3"/>
    </row>
    <row r="88" spans="1:40" ht="7.5" customHeight="1" thickBot="1">
      <c r="A88" s="341"/>
      <c r="B88" s="377"/>
      <c r="C88" s="291"/>
      <c r="D88" s="292"/>
      <c r="E88" s="315"/>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4"/>
    </row>
    <row r="89" spans="1:40" ht="22.5" customHeight="1" thickBot="1">
      <c r="A89" s="341"/>
      <c r="B89" s="378"/>
      <c r="C89" s="287" t="s">
        <v>105</v>
      </c>
      <c r="D89" s="288"/>
      <c r="E89" s="299"/>
      <c r="F89" s="301"/>
      <c r="G89" s="299"/>
      <c r="H89" s="301"/>
      <c r="I89" s="19" t="s">
        <v>267</v>
      </c>
      <c r="J89" s="299"/>
      <c r="K89" s="301"/>
      <c r="L89" s="18" t="s">
        <v>266</v>
      </c>
      <c r="M89" s="299"/>
      <c r="N89" s="301"/>
      <c r="O89" s="21" t="s">
        <v>265</v>
      </c>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80"/>
    </row>
    <row r="90" spans="1:40" ht="7.5" customHeight="1">
      <c r="A90" s="341"/>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row>
    <row r="91" spans="1:40" ht="11.25" customHeight="1">
      <c r="A91" s="341"/>
      <c r="B91" s="491" t="s">
        <v>92</v>
      </c>
      <c r="C91" s="289" t="s">
        <v>106</v>
      </c>
      <c r="D91" s="290"/>
      <c r="E91" s="321" t="s">
        <v>269</v>
      </c>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3"/>
    </row>
    <row r="92" spans="1:40" ht="7.5" customHeight="1" thickBot="1">
      <c r="A92" s="341"/>
      <c r="B92" s="377"/>
      <c r="C92" s="291"/>
      <c r="D92" s="292"/>
      <c r="E92" s="315"/>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4"/>
    </row>
    <row r="93" spans="1:40" ht="22.5" customHeight="1" thickBot="1">
      <c r="A93" s="342"/>
      <c r="B93" s="378"/>
      <c r="C93" s="287" t="s">
        <v>105</v>
      </c>
      <c r="D93" s="288"/>
      <c r="E93" s="299"/>
      <c r="F93" s="300"/>
      <c r="G93" s="301"/>
      <c r="H93" s="607"/>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80"/>
    </row>
    <row r="94" spans="1:40" ht="7.5" customHeight="1">
      <c r="A94" s="525"/>
      <c r="B94" s="525"/>
      <c r="C94" s="525"/>
      <c r="D94" s="525"/>
      <c r="E94" s="525"/>
      <c r="F94" s="525"/>
      <c r="G94" s="525"/>
      <c r="H94" s="525"/>
      <c r="I94" s="525"/>
      <c r="J94" s="525"/>
      <c r="K94" s="525"/>
      <c r="L94" s="525"/>
      <c r="M94" s="525"/>
      <c r="N94" s="525"/>
      <c r="O94" s="525"/>
      <c r="P94" s="525"/>
      <c r="Q94" s="525"/>
      <c r="R94" s="525"/>
      <c r="S94" s="525"/>
      <c r="T94" s="525"/>
      <c r="U94" s="525"/>
      <c r="V94" s="525"/>
      <c r="W94" s="525"/>
      <c r="X94" s="525"/>
      <c r="Y94" s="525"/>
      <c r="Z94" s="525"/>
      <c r="AA94" s="525"/>
      <c r="AB94" s="525"/>
      <c r="AC94" s="525"/>
      <c r="AD94" s="525"/>
      <c r="AE94" s="525"/>
      <c r="AF94" s="525"/>
      <c r="AG94" s="525"/>
      <c r="AH94" s="525"/>
      <c r="AI94" s="525"/>
      <c r="AJ94" s="525"/>
      <c r="AK94" s="525"/>
      <c r="AL94" s="525"/>
    </row>
    <row r="95" spans="1:40" ht="30" customHeight="1">
      <c r="A95" s="476" t="s">
        <v>665</v>
      </c>
      <c r="B95" s="297"/>
      <c r="C95" s="297"/>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8"/>
    </row>
    <row r="96" spans="1:40" ht="18.75" customHeight="1">
      <c r="A96" s="340" t="s">
        <v>627</v>
      </c>
      <c r="B96" s="440" t="s">
        <v>110</v>
      </c>
      <c r="C96" s="327" t="s">
        <v>104</v>
      </c>
      <c r="D96" s="381"/>
      <c r="E96" s="488" t="s">
        <v>694</v>
      </c>
      <c r="F96" s="489"/>
      <c r="G96" s="490"/>
      <c r="H96" s="33" t="s">
        <v>692</v>
      </c>
      <c r="I96" s="488" t="s">
        <v>693</v>
      </c>
      <c r="J96" s="489"/>
      <c r="K96" s="489"/>
      <c r="L96" s="490"/>
      <c r="M96" s="110"/>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2"/>
    </row>
    <row r="97" spans="1:42" ht="11.25" customHeight="1">
      <c r="A97" s="341"/>
      <c r="B97" s="440"/>
      <c r="C97" s="289" t="s">
        <v>106</v>
      </c>
      <c r="D97" s="290"/>
      <c r="E97" s="313" t="s">
        <v>90</v>
      </c>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4"/>
    </row>
    <row r="98" spans="1:42" ht="7.5" customHeight="1" thickBot="1">
      <c r="A98" s="341"/>
      <c r="B98" s="440"/>
      <c r="C98" s="330"/>
      <c r="D98" s="331"/>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4"/>
    </row>
    <row r="99" spans="1:42" ht="22.5" customHeight="1" thickBot="1">
      <c r="A99" s="341"/>
      <c r="B99" s="440"/>
      <c r="C99" s="324" t="s">
        <v>105</v>
      </c>
      <c r="D99" s="325"/>
      <c r="E99" s="374"/>
      <c r="F99" s="375"/>
      <c r="G99" s="376"/>
      <c r="H99" s="107" t="s">
        <v>692</v>
      </c>
      <c r="I99" s="374"/>
      <c r="J99" s="375"/>
      <c r="K99" s="375"/>
      <c r="L99" s="376"/>
      <c r="M99" s="293"/>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5"/>
      <c r="AN99" s="58"/>
      <c r="AO99" s="58"/>
      <c r="AP99" s="58"/>
    </row>
    <row r="100" spans="1:42" ht="7.5" customHeight="1">
      <c r="A100" s="341"/>
      <c r="B100" s="310"/>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row>
    <row r="101" spans="1:42" ht="11.25" customHeight="1">
      <c r="A101" s="341"/>
      <c r="B101" s="439" t="s">
        <v>406</v>
      </c>
      <c r="C101" s="289" t="s">
        <v>106</v>
      </c>
      <c r="D101" s="437"/>
      <c r="E101" s="322" t="s">
        <v>269</v>
      </c>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3"/>
    </row>
    <row r="102" spans="1:42" ht="7.5" customHeight="1" thickBot="1">
      <c r="A102" s="341"/>
      <c r="B102" s="440"/>
      <c r="C102" s="330"/>
      <c r="D102" s="438"/>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4"/>
    </row>
    <row r="103" spans="1:42" ht="22.5" customHeight="1" thickBot="1">
      <c r="A103" s="341"/>
      <c r="B103" s="440"/>
      <c r="C103" s="324" t="s">
        <v>105</v>
      </c>
      <c r="D103" s="325"/>
      <c r="E103" s="299"/>
      <c r="F103" s="300"/>
      <c r="G103" s="300"/>
      <c r="H103" s="300"/>
      <c r="I103" s="300"/>
      <c r="J103" s="300"/>
      <c r="K103" s="300"/>
      <c r="L103" s="301"/>
      <c r="M103" s="293"/>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5"/>
      <c r="AN103" s="58"/>
      <c r="AO103" s="58"/>
      <c r="AP103" s="58"/>
    </row>
    <row r="104" spans="1:42" ht="7.5" customHeight="1">
      <c r="A104" s="341"/>
      <c r="B104" s="310"/>
      <c r="C104" s="311"/>
      <c r="D104" s="311"/>
      <c r="E104" s="311"/>
      <c r="F104" s="311"/>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K104" s="311"/>
      <c r="AL104" s="311"/>
    </row>
    <row r="105" spans="1:42" ht="18.75" customHeight="1">
      <c r="A105" s="341"/>
      <c r="B105" s="439" t="s">
        <v>175</v>
      </c>
      <c r="C105" s="350" t="s">
        <v>104</v>
      </c>
      <c r="D105" s="303"/>
      <c r="E105" s="471" t="s">
        <v>660</v>
      </c>
      <c r="F105" s="472"/>
      <c r="G105" s="472"/>
      <c r="H105" s="472"/>
      <c r="I105" s="472"/>
      <c r="J105" s="472"/>
      <c r="K105" s="472"/>
      <c r="L105" s="472"/>
      <c r="M105" s="472"/>
      <c r="N105" s="472"/>
      <c r="O105" s="472"/>
      <c r="P105" s="472"/>
      <c r="Q105" s="472"/>
      <c r="R105" s="472"/>
      <c r="S105" s="472"/>
      <c r="T105" s="472"/>
      <c r="U105" s="472"/>
      <c r="V105" s="472"/>
      <c r="W105" s="472"/>
      <c r="X105" s="472"/>
      <c r="Y105" s="472"/>
      <c r="Z105" s="472"/>
      <c r="AA105" s="472"/>
      <c r="AB105" s="472"/>
      <c r="AC105" s="472"/>
      <c r="AD105" s="472"/>
      <c r="AE105" s="472"/>
      <c r="AF105" s="472"/>
      <c r="AG105" s="472"/>
      <c r="AH105" s="472"/>
      <c r="AI105" s="472"/>
      <c r="AJ105" s="472"/>
      <c r="AK105" s="472"/>
      <c r="AL105" s="473"/>
    </row>
    <row r="106" spans="1:42" ht="17.25" customHeight="1">
      <c r="A106" s="341"/>
      <c r="B106" s="440"/>
      <c r="C106" s="289" t="s">
        <v>106</v>
      </c>
      <c r="D106" s="290"/>
      <c r="E106" s="321" t="s">
        <v>928</v>
      </c>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3"/>
    </row>
    <row r="107" spans="1:42">
      <c r="A107" s="341"/>
      <c r="B107" s="440"/>
      <c r="C107" s="291"/>
      <c r="D107" s="292"/>
      <c r="E107" s="315"/>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4"/>
    </row>
    <row r="108" spans="1:42">
      <c r="A108" s="341"/>
      <c r="B108" s="440"/>
      <c r="C108" s="291"/>
      <c r="D108" s="292"/>
      <c r="E108" s="315"/>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4"/>
    </row>
    <row r="109" spans="1:42" ht="18" thickBot="1">
      <c r="A109" s="341"/>
      <c r="B109" s="440"/>
      <c r="C109" s="330"/>
      <c r="D109" s="331"/>
      <c r="E109" s="315"/>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4"/>
    </row>
    <row r="110" spans="1:42" ht="45" customHeight="1" thickBot="1">
      <c r="A110" s="341"/>
      <c r="B110" s="440"/>
      <c r="C110" s="324" t="s">
        <v>105</v>
      </c>
      <c r="D110" s="325"/>
      <c r="E110" s="481"/>
      <c r="F110" s="482"/>
      <c r="G110" s="482"/>
      <c r="H110" s="482"/>
      <c r="I110" s="482"/>
      <c r="J110" s="482"/>
      <c r="K110" s="482"/>
      <c r="L110" s="482"/>
      <c r="M110" s="482"/>
      <c r="N110" s="482"/>
      <c r="O110" s="482"/>
      <c r="P110" s="482"/>
      <c r="Q110" s="482"/>
      <c r="R110" s="482"/>
      <c r="S110" s="482"/>
      <c r="T110" s="482"/>
      <c r="U110" s="482"/>
      <c r="V110" s="482"/>
      <c r="W110" s="482"/>
      <c r="X110" s="482"/>
      <c r="Y110" s="482"/>
      <c r="Z110" s="482"/>
      <c r="AA110" s="482"/>
      <c r="AB110" s="482"/>
      <c r="AC110" s="482"/>
      <c r="AD110" s="482"/>
      <c r="AE110" s="482"/>
      <c r="AF110" s="482"/>
      <c r="AG110" s="482"/>
      <c r="AH110" s="482"/>
      <c r="AI110" s="482"/>
      <c r="AJ110" s="482"/>
      <c r="AK110" s="482"/>
      <c r="AL110" s="483"/>
      <c r="AN110" s="45" t="str">
        <f>IF(LEFT(E103,2)="04",E110,MID(E103,4,4)&amp;E110)</f>
        <v/>
      </c>
    </row>
    <row r="111" spans="1:42" ht="17.25" customHeight="1">
      <c r="A111" s="341"/>
      <c r="B111" s="491" t="s">
        <v>718</v>
      </c>
      <c r="C111" s="289" t="s">
        <v>106</v>
      </c>
      <c r="D111" s="290"/>
      <c r="E111" s="321" t="s">
        <v>429</v>
      </c>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3"/>
    </row>
    <row r="112" spans="1:42">
      <c r="A112" s="341"/>
      <c r="B112" s="377"/>
      <c r="C112" s="291"/>
      <c r="D112" s="292"/>
      <c r="E112" s="315"/>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4"/>
    </row>
    <row r="113" spans="1:42" ht="15" customHeight="1" thickBot="1">
      <c r="A113" s="341"/>
      <c r="B113" s="377"/>
      <c r="C113" s="291"/>
      <c r="D113" s="292"/>
      <c r="E113" s="315"/>
      <c r="F113" s="313"/>
      <c r="G113" s="313"/>
      <c r="H113" s="313"/>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4"/>
    </row>
    <row r="114" spans="1:42" ht="22.5" customHeight="1" thickBot="1">
      <c r="A114" s="342"/>
      <c r="B114" s="378"/>
      <c r="C114" s="324" t="s">
        <v>105</v>
      </c>
      <c r="D114" s="325"/>
      <c r="E114" s="492"/>
      <c r="F114" s="493"/>
      <c r="G114" s="493"/>
      <c r="H114" s="493"/>
      <c r="I114" s="493"/>
      <c r="J114" s="493"/>
      <c r="K114" s="493"/>
      <c r="L114" s="493"/>
      <c r="M114" s="493"/>
      <c r="N114" s="494"/>
      <c r="O114" s="63"/>
      <c r="P114" s="495" t="str">
        <f>IF(E114=0,IF(MID(E110,1,3)="仙台市",AN114,""),"")</f>
        <v/>
      </c>
      <c r="Q114" s="495"/>
      <c r="R114" s="495"/>
      <c r="S114" s="495"/>
      <c r="T114" s="495"/>
      <c r="U114" s="495"/>
      <c r="V114" s="495"/>
      <c r="W114" s="495"/>
      <c r="X114" s="495"/>
      <c r="Y114" s="495"/>
      <c r="Z114" s="495"/>
      <c r="AA114" s="495"/>
      <c r="AB114" s="495"/>
      <c r="AC114" s="495"/>
      <c r="AD114" s="495"/>
      <c r="AE114" s="495"/>
      <c r="AF114" s="495"/>
      <c r="AG114" s="495"/>
      <c r="AH114" s="495"/>
      <c r="AI114" s="495"/>
      <c r="AJ114" s="495"/>
      <c r="AK114" s="495"/>
      <c r="AL114" s="496"/>
      <c r="AN114" s="45" t="s">
        <v>649</v>
      </c>
    </row>
    <row r="115" spans="1:42" ht="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25"/>
      <c r="AK115" s="525"/>
      <c r="AL115" s="525"/>
    </row>
    <row r="116" spans="1:42" ht="60" customHeight="1">
      <c r="A116" s="296" t="s">
        <v>430</v>
      </c>
      <c r="B116" s="297"/>
      <c r="C116" s="297"/>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297"/>
      <c r="AJ116" s="297"/>
      <c r="AK116" s="297"/>
      <c r="AL116" s="298"/>
    </row>
    <row r="117" spans="1:42" ht="18.75" customHeight="1">
      <c r="A117" s="340" t="s">
        <v>628</v>
      </c>
      <c r="B117" s="440" t="s">
        <v>110</v>
      </c>
      <c r="C117" s="327" t="s">
        <v>104</v>
      </c>
      <c r="D117" s="381"/>
      <c r="E117" s="488" t="s">
        <v>694</v>
      </c>
      <c r="F117" s="489"/>
      <c r="G117" s="490"/>
      <c r="H117" s="33" t="s">
        <v>692</v>
      </c>
      <c r="I117" s="488" t="s">
        <v>693</v>
      </c>
      <c r="J117" s="489"/>
      <c r="K117" s="489"/>
      <c r="L117" s="490"/>
      <c r="M117" s="485"/>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7"/>
    </row>
    <row r="118" spans="1:42" ht="11.25" customHeight="1">
      <c r="A118" s="341"/>
      <c r="B118" s="440"/>
      <c r="C118" s="289" t="s">
        <v>106</v>
      </c>
      <c r="D118" s="437"/>
      <c r="E118" s="313" t="s">
        <v>90</v>
      </c>
      <c r="F118" s="313"/>
      <c r="G118" s="313"/>
      <c r="H118" s="313"/>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13"/>
      <c r="AE118" s="313"/>
      <c r="AF118" s="313"/>
      <c r="AG118" s="313"/>
      <c r="AH118" s="313"/>
      <c r="AI118" s="313"/>
      <c r="AJ118" s="313"/>
      <c r="AK118" s="313"/>
      <c r="AL118" s="314"/>
    </row>
    <row r="119" spans="1:42" ht="7.5" customHeight="1" thickBot="1">
      <c r="A119" s="341"/>
      <c r="B119" s="440"/>
      <c r="C119" s="330"/>
      <c r="D119" s="438"/>
      <c r="E119" s="313"/>
      <c r="F119" s="313"/>
      <c r="G119" s="313"/>
      <c r="H119" s="313"/>
      <c r="I119" s="313"/>
      <c r="J119" s="313"/>
      <c r="K119" s="313"/>
      <c r="L119" s="313"/>
      <c r="M119" s="313"/>
      <c r="N119" s="313"/>
      <c r="O119" s="313"/>
      <c r="P119" s="313"/>
      <c r="Q119" s="313"/>
      <c r="R119" s="313"/>
      <c r="S119" s="313"/>
      <c r="T119" s="313"/>
      <c r="U119" s="313"/>
      <c r="V119" s="313"/>
      <c r="W119" s="313"/>
      <c r="X119" s="313"/>
      <c r="Y119" s="313"/>
      <c r="Z119" s="313"/>
      <c r="AA119" s="313"/>
      <c r="AB119" s="313"/>
      <c r="AC119" s="313"/>
      <c r="AD119" s="313"/>
      <c r="AE119" s="313"/>
      <c r="AF119" s="313"/>
      <c r="AG119" s="313"/>
      <c r="AH119" s="313"/>
      <c r="AI119" s="313"/>
      <c r="AJ119" s="313"/>
      <c r="AK119" s="313"/>
      <c r="AL119" s="314"/>
    </row>
    <row r="120" spans="1:42" ht="22.5" customHeight="1" thickBot="1">
      <c r="A120" s="341"/>
      <c r="B120" s="440"/>
      <c r="C120" s="324" t="s">
        <v>105</v>
      </c>
      <c r="D120" s="325"/>
      <c r="E120" s="374"/>
      <c r="F120" s="375"/>
      <c r="G120" s="376"/>
      <c r="H120" s="29" t="s">
        <v>901</v>
      </c>
      <c r="I120" s="374"/>
      <c r="J120" s="375"/>
      <c r="K120" s="375"/>
      <c r="L120" s="376"/>
      <c r="M120" s="293"/>
      <c r="N120" s="294"/>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4"/>
      <c r="AK120" s="294"/>
      <c r="AL120" s="295"/>
      <c r="AN120" s="58"/>
      <c r="AO120" s="58"/>
      <c r="AP120" s="58"/>
    </row>
    <row r="121" spans="1:42" ht="7.5" customHeight="1">
      <c r="A121" s="341"/>
      <c r="B121" s="310"/>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row>
    <row r="122" spans="1:42" ht="11.25" customHeight="1">
      <c r="A122" s="341"/>
      <c r="B122" s="439" t="s">
        <v>406</v>
      </c>
      <c r="C122" s="289" t="s">
        <v>106</v>
      </c>
      <c r="D122" s="290"/>
      <c r="E122" s="322" t="s">
        <v>269</v>
      </c>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3"/>
    </row>
    <row r="123" spans="1:42" ht="7.5" customHeight="1" thickBot="1">
      <c r="A123" s="341"/>
      <c r="B123" s="440"/>
      <c r="C123" s="330"/>
      <c r="D123" s="331"/>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4"/>
    </row>
    <row r="124" spans="1:42" ht="22.5" customHeight="1" thickBot="1">
      <c r="A124" s="341"/>
      <c r="B124" s="440"/>
      <c r="C124" s="324" t="s">
        <v>105</v>
      </c>
      <c r="D124" s="484"/>
      <c r="E124" s="300"/>
      <c r="F124" s="300"/>
      <c r="G124" s="300"/>
      <c r="H124" s="300"/>
      <c r="I124" s="300"/>
      <c r="J124" s="300"/>
      <c r="K124" s="300"/>
      <c r="L124" s="301"/>
      <c r="M124" s="474"/>
      <c r="N124" s="288"/>
      <c r="O124" s="288"/>
      <c r="P124" s="288"/>
      <c r="Q124" s="288"/>
      <c r="R124" s="288"/>
      <c r="S124" s="288"/>
      <c r="T124" s="288"/>
      <c r="U124" s="288"/>
      <c r="V124" s="288"/>
      <c r="W124" s="288"/>
      <c r="X124" s="288"/>
      <c r="Y124" s="288"/>
      <c r="Z124" s="288"/>
      <c r="AA124" s="288"/>
      <c r="AB124" s="288"/>
      <c r="AC124" s="288"/>
      <c r="AD124" s="288"/>
      <c r="AE124" s="288"/>
      <c r="AF124" s="288"/>
      <c r="AG124" s="288"/>
      <c r="AH124" s="288"/>
      <c r="AI124" s="288"/>
      <c r="AJ124" s="288"/>
      <c r="AK124" s="288"/>
      <c r="AL124" s="475"/>
      <c r="AN124" s="58"/>
      <c r="AO124" s="58"/>
      <c r="AP124" s="58"/>
    </row>
    <row r="125" spans="1:42" ht="7.5" customHeight="1">
      <c r="A125" s="341"/>
      <c r="B125" s="310"/>
      <c r="C125" s="311"/>
      <c r="D125" s="311"/>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311"/>
      <c r="AL125" s="311"/>
    </row>
    <row r="126" spans="1:42" ht="26.25" customHeight="1">
      <c r="A126" s="341"/>
      <c r="B126" s="439" t="s">
        <v>175</v>
      </c>
      <c r="C126" s="350" t="s">
        <v>104</v>
      </c>
      <c r="D126" s="303"/>
      <c r="E126" s="471" t="s">
        <v>661</v>
      </c>
      <c r="F126" s="472"/>
      <c r="G126" s="472"/>
      <c r="H126" s="472"/>
      <c r="I126" s="472"/>
      <c r="J126" s="472"/>
      <c r="K126" s="472"/>
      <c r="L126" s="472"/>
      <c r="M126" s="472"/>
      <c r="N126" s="472"/>
      <c r="O126" s="472"/>
      <c r="P126" s="472"/>
      <c r="Q126" s="472"/>
      <c r="R126" s="472"/>
      <c r="S126" s="472"/>
      <c r="T126" s="472"/>
      <c r="U126" s="472"/>
      <c r="V126" s="472"/>
      <c r="W126" s="472"/>
      <c r="X126" s="472"/>
      <c r="Y126" s="472"/>
      <c r="Z126" s="472"/>
      <c r="AA126" s="472"/>
      <c r="AB126" s="472"/>
      <c r="AC126" s="472"/>
      <c r="AD126" s="472"/>
      <c r="AE126" s="472"/>
      <c r="AF126" s="472"/>
      <c r="AG126" s="472"/>
      <c r="AH126" s="472"/>
      <c r="AI126" s="472"/>
      <c r="AJ126" s="472"/>
      <c r="AK126" s="472"/>
      <c r="AL126" s="473"/>
    </row>
    <row r="127" spans="1:42" ht="17.25" customHeight="1">
      <c r="A127" s="341"/>
      <c r="B127" s="440"/>
      <c r="C127" s="289" t="s">
        <v>106</v>
      </c>
      <c r="D127" s="290"/>
      <c r="E127" s="321" t="s">
        <v>929</v>
      </c>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3"/>
    </row>
    <row r="128" spans="1:42">
      <c r="A128" s="341"/>
      <c r="B128" s="440"/>
      <c r="C128" s="291"/>
      <c r="D128" s="292"/>
      <c r="E128" s="315"/>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4"/>
    </row>
    <row r="129" spans="1:41">
      <c r="A129" s="341"/>
      <c r="B129" s="440"/>
      <c r="C129" s="291"/>
      <c r="D129" s="292"/>
      <c r="E129" s="315"/>
      <c r="F129" s="313"/>
      <c r="G129" s="313"/>
      <c r="H129" s="313"/>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4"/>
    </row>
    <row r="130" spans="1:41" ht="18" thickBot="1">
      <c r="A130" s="341"/>
      <c r="B130" s="440"/>
      <c r="C130" s="330"/>
      <c r="D130" s="331"/>
      <c r="E130" s="315"/>
      <c r="F130" s="313"/>
      <c r="G130" s="313"/>
      <c r="H130" s="313"/>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313"/>
      <c r="AJ130" s="313"/>
      <c r="AK130" s="313"/>
      <c r="AL130" s="314"/>
    </row>
    <row r="131" spans="1:41" ht="45" customHeight="1" thickBot="1">
      <c r="A131" s="342"/>
      <c r="B131" s="440"/>
      <c r="C131" s="324" t="s">
        <v>105</v>
      </c>
      <c r="D131" s="325"/>
      <c r="E131" s="481"/>
      <c r="F131" s="482"/>
      <c r="G131" s="482"/>
      <c r="H131" s="482"/>
      <c r="I131" s="482"/>
      <c r="J131" s="482"/>
      <c r="K131" s="482"/>
      <c r="L131" s="482"/>
      <c r="M131" s="482"/>
      <c r="N131" s="482"/>
      <c r="O131" s="482"/>
      <c r="P131" s="482"/>
      <c r="Q131" s="482"/>
      <c r="R131" s="482"/>
      <c r="S131" s="482"/>
      <c r="T131" s="482"/>
      <c r="U131" s="482"/>
      <c r="V131" s="482"/>
      <c r="W131" s="482"/>
      <c r="X131" s="482"/>
      <c r="Y131" s="482"/>
      <c r="Z131" s="482"/>
      <c r="AA131" s="482"/>
      <c r="AB131" s="482"/>
      <c r="AC131" s="482"/>
      <c r="AD131" s="482"/>
      <c r="AE131" s="482"/>
      <c r="AF131" s="482"/>
      <c r="AG131" s="482"/>
      <c r="AH131" s="482"/>
      <c r="AI131" s="482"/>
      <c r="AJ131" s="482"/>
      <c r="AK131" s="482"/>
      <c r="AL131" s="483"/>
    </row>
    <row r="132" spans="1:41" ht="7.5" customHeight="1">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525"/>
      <c r="AG132" s="525"/>
      <c r="AH132" s="525"/>
      <c r="AI132" s="525"/>
      <c r="AJ132" s="525"/>
      <c r="AK132" s="525"/>
      <c r="AL132" s="525"/>
    </row>
    <row r="133" spans="1:41" ht="30" customHeight="1">
      <c r="A133" s="476" t="s">
        <v>666</v>
      </c>
      <c r="B133" s="297"/>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E133" s="297"/>
      <c r="AF133" s="297"/>
      <c r="AG133" s="297"/>
      <c r="AH133" s="297"/>
      <c r="AI133" s="297"/>
      <c r="AJ133" s="297"/>
      <c r="AK133" s="297"/>
      <c r="AL133" s="298"/>
    </row>
    <row r="134" spans="1:41" ht="11.25" customHeight="1">
      <c r="A134" s="477" t="s">
        <v>634</v>
      </c>
      <c r="B134" s="478"/>
      <c r="C134" s="289" t="s">
        <v>106</v>
      </c>
      <c r="D134" s="290"/>
      <c r="E134" s="321" t="s">
        <v>413</v>
      </c>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3"/>
      <c r="AM134" s="25"/>
      <c r="AN134" s="54"/>
      <c r="AO134" s="54"/>
    </row>
    <row r="135" spans="1:41" ht="7.5" customHeight="1" thickBot="1">
      <c r="A135" s="477"/>
      <c r="B135" s="478"/>
      <c r="C135" s="291"/>
      <c r="D135" s="292"/>
      <c r="E135" s="315"/>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313"/>
      <c r="AK135" s="313"/>
      <c r="AL135" s="314"/>
      <c r="AM135" s="25"/>
      <c r="AN135" s="54"/>
      <c r="AO135" s="54"/>
    </row>
    <row r="136" spans="1:41" ht="22.5" customHeight="1" thickBot="1">
      <c r="A136" s="479"/>
      <c r="B136" s="480"/>
      <c r="C136" s="287" t="s">
        <v>105</v>
      </c>
      <c r="D136" s="288"/>
      <c r="E136" s="528"/>
      <c r="F136" s="529"/>
      <c r="G136" s="529"/>
      <c r="H136" s="530"/>
      <c r="I136" s="19" t="s">
        <v>267</v>
      </c>
      <c r="J136" s="299"/>
      <c r="K136" s="301"/>
      <c r="L136" s="207" t="s">
        <v>266</v>
      </c>
      <c r="M136" s="299"/>
      <c r="N136" s="301"/>
      <c r="O136" s="21" t="s">
        <v>265</v>
      </c>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80"/>
      <c r="AM136" s="26"/>
      <c r="AN136" s="53"/>
      <c r="AO136" s="53"/>
    </row>
    <row r="137" spans="1:41" ht="7.5" customHeight="1">
      <c r="A137" s="341" t="s">
        <v>185</v>
      </c>
      <c r="B137" s="310"/>
      <c r="C137" s="311"/>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311"/>
      <c r="AD137" s="311"/>
      <c r="AE137" s="311"/>
      <c r="AF137" s="311"/>
      <c r="AG137" s="311"/>
      <c r="AH137" s="311"/>
      <c r="AI137" s="311"/>
      <c r="AJ137" s="311"/>
      <c r="AK137" s="311"/>
      <c r="AL137" s="311"/>
    </row>
    <row r="138" spans="1:41" ht="18.75" customHeight="1">
      <c r="A138" s="341"/>
      <c r="B138" s="378" t="s">
        <v>185</v>
      </c>
      <c r="C138" s="327" t="s">
        <v>104</v>
      </c>
      <c r="D138" s="381"/>
      <c r="E138" s="463">
        <v>100000</v>
      </c>
      <c r="F138" s="464"/>
      <c r="G138" s="464"/>
      <c r="H138" s="464"/>
      <c r="I138" s="465"/>
      <c r="J138" s="465"/>
      <c r="K138" s="465"/>
      <c r="L138" s="465"/>
      <c r="M138" s="465"/>
      <c r="N138" s="466"/>
      <c r="O138" s="563" t="s">
        <v>186</v>
      </c>
      <c r="P138" s="563"/>
      <c r="Q138" s="563"/>
      <c r="R138" s="563"/>
      <c r="S138" s="563"/>
      <c r="T138" s="563"/>
      <c r="U138" s="563"/>
      <c r="V138" s="563"/>
      <c r="W138" s="563"/>
      <c r="X138" s="563"/>
      <c r="Y138" s="563"/>
      <c r="Z138" s="563"/>
      <c r="AA138" s="563"/>
      <c r="AB138" s="563"/>
      <c r="AC138" s="563"/>
      <c r="AD138" s="563"/>
      <c r="AE138" s="563"/>
      <c r="AF138" s="563"/>
      <c r="AG138" s="563"/>
      <c r="AH138" s="563"/>
      <c r="AI138" s="563"/>
      <c r="AJ138" s="563"/>
      <c r="AK138" s="563"/>
      <c r="AL138" s="564"/>
      <c r="AM138" s="17"/>
      <c r="AO138" s="58"/>
    </row>
    <row r="139" spans="1:41" ht="11.25" customHeight="1">
      <c r="A139" s="341"/>
      <c r="B139" s="440"/>
      <c r="C139" s="289" t="s">
        <v>106</v>
      </c>
      <c r="D139" s="437"/>
      <c r="E139" s="315" t="s">
        <v>552</v>
      </c>
      <c r="F139" s="313"/>
      <c r="G139" s="313"/>
      <c r="H139" s="313"/>
      <c r="I139" s="313"/>
      <c r="J139" s="313"/>
      <c r="K139" s="313"/>
      <c r="L139" s="313"/>
      <c r="M139" s="313"/>
      <c r="N139" s="313"/>
      <c r="O139" s="313"/>
      <c r="P139" s="313"/>
      <c r="Q139" s="313"/>
      <c r="R139" s="313"/>
      <c r="S139" s="313"/>
      <c r="T139" s="313"/>
      <c r="U139" s="313"/>
      <c r="V139" s="313"/>
      <c r="W139" s="313"/>
      <c r="X139" s="313"/>
      <c r="Y139" s="313"/>
      <c r="Z139" s="313"/>
      <c r="AA139" s="313"/>
      <c r="AB139" s="313"/>
      <c r="AC139" s="313"/>
      <c r="AD139" s="313"/>
      <c r="AE139" s="313"/>
      <c r="AF139" s="313"/>
      <c r="AG139" s="313"/>
      <c r="AH139" s="313"/>
      <c r="AI139" s="313"/>
      <c r="AJ139" s="313"/>
      <c r="AK139" s="313"/>
      <c r="AL139" s="314"/>
      <c r="AM139" s="17"/>
    </row>
    <row r="140" spans="1:41" ht="7.5" customHeight="1" thickBot="1">
      <c r="A140" s="341"/>
      <c r="B140" s="440"/>
      <c r="C140" s="330"/>
      <c r="D140" s="438"/>
      <c r="E140" s="315"/>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3"/>
      <c r="AB140" s="313"/>
      <c r="AC140" s="313"/>
      <c r="AD140" s="313"/>
      <c r="AE140" s="313"/>
      <c r="AF140" s="313"/>
      <c r="AG140" s="313"/>
      <c r="AH140" s="313"/>
      <c r="AI140" s="313"/>
      <c r="AJ140" s="313"/>
      <c r="AK140" s="313"/>
      <c r="AL140" s="314"/>
      <c r="AM140" s="17"/>
    </row>
    <row r="141" spans="1:41" ht="22.5" customHeight="1" thickBot="1">
      <c r="A141" s="341"/>
      <c r="B141" s="440"/>
      <c r="C141" s="324" t="s">
        <v>105</v>
      </c>
      <c r="D141" s="325"/>
      <c r="E141" s="455"/>
      <c r="F141" s="456"/>
      <c r="G141" s="456"/>
      <c r="H141" s="456"/>
      <c r="I141" s="456"/>
      <c r="J141" s="456"/>
      <c r="K141" s="456"/>
      <c r="L141" s="456"/>
      <c r="M141" s="456"/>
      <c r="N141" s="457"/>
      <c r="O141" s="460" t="s">
        <v>186</v>
      </c>
      <c r="P141" s="461"/>
      <c r="Q141" s="461"/>
      <c r="R141" s="461"/>
      <c r="S141" s="461"/>
      <c r="T141" s="461"/>
      <c r="U141" s="461"/>
      <c r="V141" s="461"/>
      <c r="W141" s="461"/>
      <c r="X141" s="461"/>
      <c r="Y141" s="461"/>
      <c r="Z141" s="461"/>
      <c r="AA141" s="461"/>
      <c r="AB141" s="461"/>
      <c r="AC141" s="461"/>
      <c r="AD141" s="461"/>
      <c r="AE141" s="461"/>
      <c r="AF141" s="461"/>
      <c r="AG141" s="461"/>
      <c r="AH141" s="461"/>
      <c r="AI141" s="461"/>
      <c r="AJ141" s="461"/>
      <c r="AK141" s="461"/>
      <c r="AL141" s="462"/>
      <c r="AM141" s="17"/>
    </row>
    <row r="142" spans="1:41" ht="7.5" customHeight="1">
      <c r="A142" s="341"/>
      <c r="B142" s="310"/>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1"/>
      <c r="AJ142" s="311"/>
      <c r="AK142" s="311"/>
      <c r="AL142" s="311"/>
    </row>
    <row r="143" spans="1:41" ht="18.75" customHeight="1">
      <c r="A143" s="341"/>
      <c r="B143" s="439" t="s">
        <v>630</v>
      </c>
      <c r="C143" s="350" t="s">
        <v>104</v>
      </c>
      <c r="D143" s="351"/>
      <c r="E143" s="566">
        <v>75</v>
      </c>
      <c r="F143" s="465"/>
      <c r="G143" s="466"/>
      <c r="H143" s="441" t="s">
        <v>553</v>
      </c>
      <c r="I143" s="442"/>
      <c r="J143" s="442"/>
      <c r="K143" s="442"/>
      <c r="L143" s="442"/>
      <c r="M143" s="442"/>
      <c r="N143" s="442"/>
      <c r="O143" s="442"/>
      <c r="P143" s="442"/>
      <c r="Q143" s="442"/>
      <c r="R143" s="442"/>
      <c r="S143" s="442"/>
      <c r="T143" s="442"/>
      <c r="U143" s="442"/>
      <c r="V143" s="442"/>
      <c r="W143" s="442"/>
      <c r="X143" s="442"/>
      <c r="Y143" s="442"/>
      <c r="Z143" s="442"/>
      <c r="AA143" s="442"/>
      <c r="AB143" s="442"/>
      <c r="AC143" s="442"/>
      <c r="AD143" s="442"/>
      <c r="AE143" s="442"/>
      <c r="AF143" s="442"/>
      <c r="AG143" s="442"/>
      <c r="AH143" s="442"/>
      <c r="AI143" s="442"/>
      <c r="AJ143" s="442"/>
      <c r="AK143" s="442"/>
      <c r="AL143" s="443"/>
      <c r="AM143" s="17"/>
      <c r="AO143" s="58"/>
    </row>
    <row r="144" spans="1:41" ht="11.25" customHeight="1">
      <c r="A144" s="341"/>
      <c r="B144" s="440"/>
      <c r="C144" s="289" t="s">
        <v>106</v>
      </c>
      <c r="D144" s="437"/>
      <c r="E144" s="315" t="s">
        <v>412</v>
      </c>
      <c r="F144" s="313"/>
      <c r="G144" s="313"/>
      <c r="H144" s="313"/>
      <c r="I144" s="313"/>
      <c r="J144" s="313"/>
      <c r="K144" s="313"/>
      <c r="L144" s="313"/>
      <c r="M144" s="313"/>
      <c r="N144" s="313"/>
      <c r="O144" s="313"/>
      <c r="P144" s="313"/>
      <c r="Q144" s="313"/>
      <c r="R144" s="313"/>
      <c r="S144" s="313"/>
      <c r="T144" s="313"/>
      <c r="U144" s="313"/>
      <c r="V144" s="313"/>
      <c r="W144" s="313"/>
      <c r="X144" s="313"/>
      <c r="Y144" s="313"/>
      <c r="Z144" s="313"/>
      <c r="AA144" s="313"/>
      <c r="AB144" s="313"/>
      <c r="AC144" s="313"/>
      <c r="AD144" s="313"/>
      <c r="AE144" s="313"/>
      <c r="AF144" s="313"/>
      <c r="AG144" s="313"/>
      <c r="AH144" s="313"/>
      <c r="AI144" s="313"/>
      <c r="AJ144" s="313"/>
      <c r="AK144" s="313"/>
      <c r="AL144" s="314"/>
      <c r="AM144" s="17"/>
    </row>
    <row r="145" spans="1:41" ht="7.5" customHeight="1" thickBot="1">
      <c r="A145" s="341"/>
      <c r="B145" s="440"/>
      <c r="C145" s="330"/>
      <c r="D145" s="438"/>
      <c r="E145" s="315"/>
      <c r="F145" s="313"/>
      <c r="G145" s="313"/>
      <c r="H145" s="313"/>
      <c r="I145" s="313"/>
      <c r="J145" s="313"/>
      <c r="K145" s="313"/>
      <c r="L145" s="313"/>
      <c r="M145" s="313"/>
      <c r="N145" s="313"/>
      <c r="O145" s="313"/>
      <c r="P145" s="313"/>
      <c r="Q145" s="313"/>
      <c r="R145" s="313"/>
      <c r="S145" s="313"/>
      <c r="T145" s="313"/>
      <c r="U145" s="313"/>
      <c r="V145" s="313"/>
      <c r="W145" s="313"/>
      <c r="X145" s="313"/>
      <c r="Y145" s="313"/>
      <c r="Z145" s="313"/>
      <c r="AA145" s="313"/>
      <c r="AB145" s="313"/>
      <c r="AC145" s="313"/>
      <c r="AD145" s="313"/>
      <c r="AE145" s="313"/>
      <c r="AF145" s="313"/>
      <c r="AG145" s="313"/>
      <c r="AH145" s="313"/>
      <c r="AI145" s="313"/>
      <c r="AJ145" s="313"/>
      <c r="AK145" s="313"/>
      <c r="AL145" s="314"/>
      <c r="AM145" s="17"/>
    </row>
    <row r="146" spans="1:41" ht="22.5" customHeight="1" thickBot="1">
      <c r="A146" s="341"/>
      <c r="B146" s="440"/>
      <c r="C146" s="324" t="s">
        <v>105</v>
      </c>
      <c r="D146" s="325"/>
      <c r="E146" s="455"/>
      <c r="F146" s="456"/>
      <c r="G146" s="457"/>
      <c r="H146" s="444" t="s">
        <v>695</v>
      </c>
      <c r="I146" s="444"/>
      <c r="J146" s="444"/>
      <c r="K146" s="444"/>
      <c r="L146" s="444"/>
      <c r="M146" s="444"/>
      <c r="N146" s="444"/>
      <c r="O146" s="444"/>
      <c r="P146" s="444"/>
      <c r="Q146" s="444"/>
      <c r="R146" s="444"/>
      <c r="S146" s="444"/>
      <c r="T146" s="444"/>
      <c r="U146" s="444"/>
      <c r="V146" s="444"/>
      <c r="W146" s="444"/>
      <c r="X146" s="444"/>
      <c r="Y146" s="444"/>
      <c r="Z146" s="444"/>
      <c r="AA146" s="444"/>
      <c r="AB146" s="444"/>
      <c r="AC146" s="444"/>
      <c r="AD146" s="444"/>
      <c r="AE146" s="444"/>
      <c r="AF146" s="444"/>
      <c r="AG146" s="444"/>
      <c r="AH146" s="444"/>
      <c r="AI146" s="444"/>
      <c r="AJ146" s="444"/>
      <c r="AK146" s="444"/>
      <c r="AL146" s="445"/>
      <c r="AM146" s="64"/>
    </row>
    <row r="147" spans="1:41" ht="7.5" customHeight="1">
      <c r="A147" s="342"/>
      <c r="B147" s="310"/>
      <c r="C147" s="311"/>
      <c r="D147" s="311"/>
      <c r="E147" s="311"/>
      <c r="F147" s="311"/>
      <c r="G147" s="311"/>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311"/>
      <c r="AE147" s="311"/>
      <c r="AF147" s="311"/>
      <c r="AG147" s="311"/>
      <c r="AH147" s="311"/>
      <c r="AI147" s="311"/>
      <c r="AJ147" s="311"/>
      <c r="AK147" s="311"/>
      <c r="AL147" s="311"/>
    </row>
    <row r="148" spans="1:41" ht="18.75" customHeight="1">
      <c r="A148" s="340" t="s">
        <v>632</v>
      </c>
      <c r="B148" s="458" t="s">
        <v>632</v>
      </c>
      <c r="C148" s="350" t="s">
        <v>104</v>
      </c>
      <c r="D148" s="351"/>
      <c r="E148" s="463">
        <v>100000</v>
      </c>
      <c r="F148" s="464"/>
      <c r="G148" s="464"/>
      <c r="H148" s="464"/>
      <c r="I148" s="464"/>
      <c r="J148" s="464"/>
      <c r="K148" s="464"/>
      <c r="L148" s="464"/>
      <c r="M148" s="464"/>
      <c r="N148" s="567"/>
      <c r="O148" s="526" t="s">
        <v>186</v>
      </c>
      <c r="P148" s="526"/>
      <c r="Q148" s="526"/>
      <c r="R148" s="526"/>
      <c r="S148" s="526"/>
      <c r="T148" s="526"/>
      <c r="U148" s="526"/>
      <c r="V148" s="526"/>
      <c r="W148" s="526"/>
      <c r="X148" s="526"/>
      <c r="Y148" s="526"/>
      <c r="Z148" s="526"/>
      <c r="AA148" s="526"/>
      <c r="AB148" s="526"/>
      <c r="AC148" s="526"/>
      <c r="AD148" s="526"/>
      <c r="AE148" s="526"/>
      <c r="AF148" s="526"/>
      <c r="AG148" s="526"/>
      <c r="AH148" s="526"/>
      <c r="AI148" s="526"/>
      <c r="AJ148" s="526"/>
      <c r="AK148" s="526"/>
      <c r="AL148" s="527"/>
      <c r="AM148" s="17"/>
      <c r="AO148" s="58"/>
    </row>
    <row r="149" spans="1:41" ht="11.25" customHeight="1">
      <c r="A149" s="341"/>
      <c r="B149" s="459"/>
      <c r="C149" s="289" t="s">
        <v>106</v>
      </c>
      <c r="D149" s="437"/>
      <c r="E149" s="315" t="s">
        <v>552</v>
      </c>
      <c r="F149" s="313"/>
      <c r="G149" s="313"/>
      <c r="H149" s="313"/>
      <c r="I149" s="313"/>
      <c r="J149" s="313"/>
      <c r="K149" s="313"/>
      <c r="L149" s="313"/>
      <c r="M149" s="313"/>
      <c r="N149" s="313"/>
      <c r="O149" s="313"/>
      <c r="P149" s="313"/>
      <c r="Q149" s="313"/>
      <c r="R149" s="313"/>
      <c r="S149" s="313"/>
      <c r="T149" s="313"/>
      <c r="U149" s="313"/>
      <c r="V149" s="313"/>
      <c r="W149" s="313"/>
      <c r="X149" s="313"/>
      <c r="Y149" s="313"/>
      <c r="Z149" s="313"/>
      <c r="AA149" s="313"/>
      <c r="AB149" s="313"/>
      <c r="AC149" s="313"/>
      <c r="AD149" s="313"/>
      <c r="AE149" s="313"/>
      <c r="AF149" s="313"/>
      <c r="AG149" s="313"/>
      <c r="AH149" s="313"/>
      <c r="AI149" s="313"/>
      <c r="AJ149" s="313"/>
      <c r="AK149" s="313"/>
      <c r="AL149" s="314"/>
      <c r="AM149" s="17"/>
    </row>
    <row r="150" spans="1:41" ht="7.5" customHeight="1" thickBot="1">
      <c r="A150" s="341"/>
      <c r="B150" s="439"/>
      <c r="C150" s="330"/>
      <c r="D150" s="438"/>
      <c r="E150" s="315"/>
      <c r="F150" s="313"/>
      <c r="G150" s="313"/>
      <c r="H150" s="31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4"/>
      <c r="AM150" s="17"/>
    </row>
    <row r="151" spans="1:41" ht="22.5" customHeight="1" thickBot="1">
      <c r="A151" s="341"/>
      <c r="B151" s="32" t="s">
        <v>631</v>
      </c>
      <c r="C151" s="324" t="s">
        <v>105</v>
      </c>
      <c r="D151" s="325"/>
      <c r="E151" s="455"/>
      <c r="F151" s="456"/>
      <c r="G151" s="456"/>
      <c r="H151" s="456"/>
      <c r="I151" s="456"/>
      <c r="J151" s="456"/>
      <c r="K151" s="456"/>
      <c r="L151" s="456"/>
      <c r="M151" s="456"/>
      <c r="N151" s="457"/>
      <c r="O151" s="565" t="s">
        <v>186</v>
      </c>
      <c r="P151" s="526"/>
      <c r="Q151" s="526"/>
      <c r="R151" s="526"/>
      <c r="S151" s="526"/>
      <c r="T151" s="526"/>
      <c r="U151" s="526"/>
      <c r="V151" s="526"/>
      <c r="W151" s="526"/>
      <c r="X151" s="526"/>
      <c r="Y151" s="526"/>
      <c r="Z151" s="526"/>
      <c r="AA151" s="526"/>
      <c r="AB151" s="526"/>
      <c r="AC151" s="526"/>
      <c r="AD151" s="526"/>
      <c r="AE151" s="526"/>
      <c r="AF151" s="526"/>
      <c r="AG151" s="526"/>
      <c r="AH151" s="526"/>
      <c r="AI151" s="526"/>
      <c r="AJ151" s="526"/>
      <c r="AK151" s="526"/>
      <c r="AL151" s="527"/>
      <c r="AM151" s="17"/>
    </row>
    <row r="152" spans="1:41" ht="22.5" customHeight="1" thickBot="1">
      <c r="A152" s="341"/>
      <c r="B152" s="28" t="s">
        <v>633</v>
      </c>
      <c r="C152" s="324" t="s">
        <v>105</v>
      </c>
      <c r="D152" s="325"/>
      <c r="E152" s="455"/>
      <c r="F152" s="456"/>
      <c r="G152" s="456"/>
      <c r="H152" s="456"/>
      <c r="I152" s="456"/>
      <c r="J152" s="456"/>
      <c r="K152" s="456"/>
      <c r="L152" s="456"/>
      <c r="M152" s="456"/>
      <c r="N152" s="457"/>
      <c r="O152" s="461" t="s">
        <v>186</v>
      </c>
      <c r="P152" s="461"/>
      <c r="Q152" s="461"/>
      <c r="R152" s="461"/>
      <c r="S152" s="461"/>
      <c r="T152" s="461"/>
      <c r="U152" s="461"/>
      <c r="V152" s="461"/>
      <c r="W152" s="461"/>
      <c r="X152" s="461"/>
      <c r="Y152" s="461"/>
      <c r="Z152" s="461"/>
      <c r="AA152" s="461"/>
      <c r="AB152" s="461"/>
      <c r="AC152" s="461"/>
      <c r="AD152" s="461"/>
      <c r="AE152" s="461"/>
      <c r="AF152" s="461"/>
      <c r="AG152" s="461"/>
      <c r="AH152" s="461"/>
      <c r="AI152" s="461"/>
      <c r="AJ152" s="461"/>
      <c r="AK152" s="461"/>
      <c r="AL152" s="462"/>
      <c r="AM152" s="64"/>
    </row>
    <row r="153" spans="1:41" ht="7.5" customHeight="1">
      <c r="A153" s="342"/>
      <c r="B153" s="332"/>
      <c r="C153" s="333"/>
      <c r="D153" s="333"/>
      <c r="E153" s="333"/>
      <c r="F153" s="333"/>
      <c r="G153" s="333"/>
      <c r="H153" s="333"/>
      <c r="I153" s="333"/>
      <c r="J153" s="333"/>
      <c r="K153" s="333"/>
      <c r="L153" s="333"/>
      <c r="M153" s="333"/>
      <c r="N153" s="333"/>
      <c r="O153" s="333"/>
      <c r="P153" s="333"/>
      <c r="Q153" s="333"/>
      <c r="R153" s="333"/>
      <c r="S153" s="333"/>
      <c r="T153" s="333"/>
      <c r="U153" s="333"/>
      <c r="V153" s="333"/>
      <c r="W153" s="333"/>
      <c r="X153" s="333"/>
      <c r="Y153" s="333"/>
      <c r="Z153" s="333"/>
      <c r="AA153" s="333"/>
      <c r="AB153" s="333"/>
      <c r="AC153" s="333"/>
      <c r="AD153" s="333"/>
      <c r="AE153" s="333"/>
      <c r="AF153" s="333"/>
      <c r="AG153" s="333"/>
      <c r="AH153" s="333"/>
      <c r="AI153" s="333"/>
      <c r="AJ153" s="333"/>
      <c r="AK153" s="333"/>
      <c r="AL153" s="333"/>
    </row>
    <row r="154" spans="1:41" ht="18.75" customHeight="1">
      <c r="A154" s="340" t="s">
        <v>794</v>
      </c>
      <c r="B154" s="34"/>
      <c r="C154" s="327" t="s">
        <v>104</v>
      </c>
      <c r="D154" s="326"/>
      <c r="E154" s="318" t="s">
        <v>254</v>
      </c>
      <c r="F154" s="319"/>
      <c r="G154" s="319"/>
      <c r="H154" s="319"/>
      <c r="I154" s="319"/>
      <c r="J154" s="319"/>
      <c r="K154" s="319"/>
      <c r="L154" s="319"/>
      <c r="M154" s="319"/>
      <c r="N154" s="319"/>
      <c r="O154" s="319"/>
      <c r="P154" s="319"/>
      <c r="Q154" s="319"/>
      <c r="R154" s="320"/>
      <c r="S154" s="485"/>
      <c r="T154" s="486"/>
      <c r="U154" s="486"/>
      <c r="V154" s="486"/>
      <c r="W154" s="486"/>
      <c r="X154" s="486"/>
      <c r="Y154" s="486"/>
      <c r="Z154" s="486"/>
      <c r="AA154" s="486"/>
      <c r="AB154" s="486"/>
      <c r="AC154" s="486"/>
      <c r="AD154" s="486"/>
      <c r="AE154" s="486"/>
      <c r="AF154" s="486"/>
      <c r="AG154" s="486"/>
      <c r="AH154" s="486"/>
      <c r="AI154" s="486"/>
      <c r="AJ154" s="486"/>
      <c r="AK154" s="486"/>
      <c r="AL154" s="487"/>
    </row>
    <row r="155" spans="1:41" ht="11.25" customHeight="1">
      <c r="A155" s="341"/>
      <c r="B155" s="35"/>
      <c r="C155" s="289" t="s">
        <v>106</v>
      </c>
      <c r="D155" s="290"/>
      <c r="E155" s="315" t="s">
        <v>548</v>
      </c>
      <c r="F155" s="313"/>
      <c r="G155" s="313"/>
      <c r="H155" s="313"/>
      <c r="I155" s="313"/>
      <c r="J155" s="313"/>
      <c r="K155" s="313"/>
      <c r="L155" s="313"/>
      <c r="M155" s="313"/>
      <c r="N155" s="313"/>
      <c r="O155" s="313"/>
      <c r="P155" s="313"/>
      <c r="Q155" s="313"/>
      <c r="R155" s="313"/>
      <c r="S155" s="313"/>
      <c r="T155" s="313"/>
      <c r="U155" s="313"/>
      <c r="V155" s="313"/>
      <c r="W155" s="313"/>
      <c r="X155" s="313"/>
      <c r="Y155" s="313"/>
      <c r="Z155" s="313"/>
      <c r="AA155" s="313"/>
      <c r="AB155" s="313"/>
      <c r="AC155" s="313"/>
      <c r="AD155" s="313"/>
      <c r="AE155" s="313"/>
      <c r="AF155" s="313"/>
      <c r="AG155" s="313"/>
      <c r="AH155" s="313"/>
      <c r="AI155" s="313"/>
      <c r="AJ155" s="313"/>
      <c r="AK155" s="313"/>
      <c r="AL155" s="314"/>
      <c r="AM155" s="17"/>
    </row>
    <row r="156" spans="1:41" ht="7.5" customHeight="1" thickBot="1">
      <c r="A156" s="341"/>
      <c r="B156" s="35"/>
      <c r="C156" s="330"/>
      <c r="D156" s="331"/>
      <c r="E156" s="315"/>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4"/>
      <c r="AM156" s="17"/>
    </row>
    <row r="157" spans="1:41" ht="22.5" customHeight="1" thickBot="1">
      <c r="A157" s="341"/>
      <c r="B157" s="34" t="s">
        <v>107</v>
      </c>
      <c r="C157" s="324" t="s">
        <v>105</v>
      </c>
      <c r="D157" s="325"/>
      <c r="E157" s="304"/>
      <c r="F157" s="328"/>
      <c r="G157" s="328"/>
      <c r="H157" s="328"/>
      <c r="I157" s="328"/>
      <c r="J157" s="328"/>
      <c r="K157" s="328"/>
      <c r="L157" s="328"/>
      <c r="M157" s="328"/>
      <c r="N157" s="328"/>
      <c r="O157" s="328"/>
      <c r="P157" s="328"/>
      <c r="Q157" s="328"/>
      <c r="R157" s="329"/>
      <c r="S157" s="538"/>
      <c r="T157" s="560"/>
      <c r="U157" s="560"/>
      <c r="V157" s="560"/>
      <c r="W157" s="560"/>
      <c r="X157" s="560"/>
      <c r="Y157" s="560"/>
      <c r="Z157" s="560"/>
      <c r="AA157" s="560"/>
      <c r="AB157" s="560"/>
      <c r="AC157" s="560"/>
      <c r="AD157" s="560"/>
      <c r="AE157" s="560"/>
      <c r="AF157" s="560"/>
      <c r="AG157" s="560"/>
      <c r="AH157" s="560"/>
      <c r="AI157" s="560"/>
      <c r="AJ157" s="560"/>
      <c r="AK157" s="560"/>
      <c r="AL157" s="561"/>
    </row>
    <row r="158" spans="1:41" ht="22.5" customHeight="1" thickBot="1">
      <c r="A158" s="341"/>
      <c r="B158" s="28" t="s">
        <v>108</v>
      </c>
      <c r="C158" s="324" t="s">
        <v>105</v>
      </c>
      <c r="D158" s="325"/>
      <c r="E158" s="304"/>
      <c r="F158" s="328"/>
      <c r="G158" s="328"/>
      <c r="H158" s="328"/>
      <c r="I158" s="328"/>
      <c r="J158" s="328"/>
      <c r="K158" s="328"/>
      <c r="L158" s="328"/>
      <c r="M158" s="328"/>
      <c r="N158" s="328"/>
      <c r="O158" s="328"/>
      <c r="P158" s="328"/>
      <c r="Q158" s="328"/>
      <c r="R158" s="329"/>
      <c r="S158" s="293"/>
      <c r="T158" s="294"/>
      <c r="U158" s="294"/>
      <c r="V158" s="294"/>
      <c r="W158" s="294"/>
      <c r="X158" s="294"/>
      <c r="Y158" s="294"/>
      <c r="Z158" s="294"/>
      <c r="AA158" s="294"/>
      <c r="AB158" s="294"/>
      <c r="AC158" s="294"/>
      <c r="AD158" s="294"/>
      <c r="AE158" s="294"/>
      <c r="AF158" s="294"/>
      <c r="AG158" s="294"/>
      <c r="AH158" s="294"/>
      <c r="AI158" s="294"/>
      <c r="AJ158" s="294"/>
      <c r="AK158" s="294"/>
      <c r="AL158" s="295"/>
    </row>
    <row r="159" spans="1:41" ht="7.5" customHeight="1">
      <c r="A159" s="342"/>
      <c r="B159" s="310"/>
      <c r="C159" s="311"/>
      <c r="D159" s="311"/>
      <c r="E159" s="311"/>
      <c r="F159" s="311"/>
      <c r="G159" s="311"/>
      <c r="H159" s="311"/>
      <c r="I159" s="311"/>
      <c r="J159" s="311"/>
      <c r="K159" s="311"/>
      <c r="L159" s="311"/>
      <c r="M159" s="311"/>
      <c r="N159" s="311"/>
      <c r="O159" s="311"/>
      <c r="P159" s="311"/>
      <c r="Q159" s="311"/>
      <c r="R159" s="311"/>
      <c r="S159" s="311"/>
      <c r="T159" s="311"/>
      <c r="U159" s="311"/>
      <c r="V159" s="311"/>
      <c r="W159" s="311"/>
      <c r="X159" s="311"/>
      <c r="Y159" s="311"/>
      <c r="Z159" s="311"/>
      <c r="AA159" s="311"/>
      <c r="AB159" s="311"/>
      <c r="AC159" s="311"/>
      <c r="AD159" s="311"/>
      <c r="AE159" s="311"/>
      <c r="AF159" s="311"/>
      <c r="AG159" s="311"/>
      <c r="AH159" s="311"/>
      <c r="AI159" s="311"/>
      <c r="AJ159" s="311"/>
      <c r="AK159" s="311"/>
      <c r="AL159" s="311"/>
    </row>
    <row r="160" spans="1:41" ht="17.25" customHeight="1">
      <c r="A160" s="452" t="s">
        <v>176</v>
      </c>
      <c r="B160" s="378" t="s">
        <v>176</v>
      </c>
      <c r="C160" s="289" t="s">
        <v>106</v>
      </c>
      <c r="D160" s="290"/>
      <c r="E160" s="322" t="s">
        <v>432</v>
      </c>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3"/>
    </row>
    <row r="161" spans="1:58" ht="18" thickBot="1">
      <c r="A161" s="453"/>
      <c r="B161" s="440"/>
      <c r="C161" s="330"/>
      <c r="D161" s="331"/>
      <c r="E161" s="313"/>
      <c r="F161" s="313"/>
      <c r="G161" s="313"/>
      <c r="H161" s="313"/>
      <c r="I161" s="313"/>
      <c r="J161" s="313"/>
      <c r="K161" s="313"/>
      <c r="L161" s="313"/>
      <c r="M161" s="313"/>
      <c r="N161" s="313"/>
      <c r="O161" s="313"/>
      <c r="P161" s="313"/>
      <c r="Q161" s="313"/>
      <c r="R161" s="313"/>
      <c r="S161" s="313"/>
      <c r="T161" s="313"/>
      <c r="U161" s="313"/>
      <c r="V161" s="313"/>
      <c r="W161" s="313"/>
      <c r="X161" s="313"/>
      <c r="Y161" s="313"/>
      <c r="Z161" s="313"/>
      <c r="AA161" s="313"/>
      <c r="AB161" s="313"/>
      <c r="AC161" s="313"/>
      <c r="AD161" s="313"/>
      <c r="AE161" s="313"/>
      <c r="AF161" s="313"/>
      <c r="AG161" s="313"/>
      <c r="AH161" s="313"/>
      <c r="AI161" s="313"/>
      <c r="AJ161" s="313"/>
      <c r="AK161" s="313"/>
      <c r="AL161" s="314"/>
    </row>
    <row r="162" spans="1:58" ht="22.5" customHeight="1" thickBot="1">
      <c r="A162" s="453"/>
      <c r="B162" s="440"/>
      <c r="C162" s="324" t="s">
        <v>105</v>
      </c>
      <c r="D162" s="325"/>
      <c r="E162" s="455"/>
      <c r="F162" s="456"/>
      <c r="G162" s="456"/>
      <c r="H162" s="456"/>
      <c r="I162" s="456"/>
      <c r="J162" s="457"/>
      <c r="K162" s="460" t="s">
        <v>177</v>
      </c>
      <c r="L162" s="461"/>
      <c r="M162" s="461"/>
      <c r="N162" s="461"/>
      <c r="O162" s="461"/>
      <c r="P162" s="461"/>
      <c r="Q162" s="461"/>
      <c r="R162" s="461"/>
      <c r="S162" s="461"/>
      <c r="T162" s="461"/>
      <c r="U162" s="461"/>
      <c r="V162" s="461"/>
      <c r="W162" s="461"/>
      <c r="X162" s="461"/>
      <c r="Y162" s="461"/>
      <c r="Z162" s="461"/>
      <c r="AA162" s="461"/>
      <c r="AB162" s="461"/>
      <c r="AC162" s="461"/>
      <c r="AD162" s="461"/>
      <c r="AE162" s="461"/>
      <c r="AF162" s="461"/>
      <c r="AG162" s="461"/>
      <c r="AH162" s="461"/>
      <c r="AI162" s="461"/>
      <c r="AJ162" s="461"/>
      <c r="AK162" s="461"/>
      <c r="AL162" s="462"/>
    </row>
    <row r="163" spans="1:58" ht="7.5" customHeight="1">
      <c r="A163" s="454"/>
      <c r="B163" s="310"/>
      <c r="C163" s="311"/>
      <c r="D163" s="311"/>
      <c r="E163" s="311"/>
      <c r="F163" s="311"/>
      <c r="G163" s="311"/>
      <c r="H163" s="311"/>
      <c r="I163" s="311"/>
      <c r="J163" s="311"/>
      <c r="K163" s="311"/>
      <c r="L163" s="311"/>
      <c r="M163" s="311"/>
      <c r="N163" s="311"/>
      <c r="O163" s="311"/>
      <c r="P163" s="311"/>
      <c r="Q163" s="311"/>
      <c r="R163" s="311"/>
      <c r="S163" s="311"/>
      <c r="T163" s="311"/>
      <c r="U163" s="311"/>
      <c r="V163" s="311"/>
      <c r="W163" s="311"/>
      <c r="X163" s="311"/>
      <c r="Y163" s="311"/>
      <c r="Z163" s="311"/>
      <c r="AA163" s="311"/>
      <c r="AB163" s="311"/>
      <c r="AC163" s="311"/>
      <c r="AD163" s="311"/>
      <c r="AE163" s="311"/>
      <c r="AF163" s="311"/>
      <c r="AG163" s="311"/>
      <c r="AH163" s="311"/>
      <c r="AI163" s="311"/>
      <c r="AJ163" s="311"/>
      <c r="AK163" s="311"/>
      <c r="AL163" s="559"/>
    </row>
    <row r="164" spans="1:58" ht="17.25" hidden="1" customHeight="1">
      <c r="A164" s="40"/>
      <c r="B164" s="439" t="s">
        <v>178</v>
      </c>
      <c r="C164" s="289" t="s">
        <v>106</v>
      </c>
      <c r="D164" s="290"/>
      <c r="E164" s="322" t="s">
        <v>431</v>
      </c>
      <c r="F164" s="322"/>
      <c r="G164" s="322"/>
      <c r="H164" s="322"/>
      <c r="I164" s="322"/>
      <c r="J164" s="322"/>
      <c r="K164" s="322"/>
      <c r="L164" s="322"/>
      <c r="M164" s="322"/>
      <c r="N164" s="322"/>
      <c r="O164" s="322"/>
      <c r="P164" s="322"/>
      <c r="Q164" s="322"/>
      <c r="R164" s="322"/>
      <c r="S164" s="322"/>
      <c r="T164" s="322"/>
      <c r="U164" s="322"/>
      <c r="V164" s="322"/>
      <c r="W164" s="322"/>
      <c r="X164" s="322"/>
      <c r="Y164" s="322"/>
      <c r="Z164" s="322"/>
      <c r="AA164" s="322"/>
      <c r="AB164" s="322"/>
      <c r="AC164" s="322"/>
      <c r="AD164" s="322"/>
      <c r="AE164" s="322"/>
      <c r="AF164" s="322"/>
      <c r="AG164" s="322"/>
      <c r="AH164" s="322"/>
      <c r="AI164" s="322"/>
      <c r="AJ164" s="322"/>
      <c r="AK164" s="322"/>
      <c r="AL164" s="323"/>
    </row>
    <row r="165" spans="1:58" ht="18" hidden="1" thickBot="1">
      <c r="A165" s="40"/>
      <c r="B165" s="440"/>
      <c r="C165" s="330"/>
      <c r="D165" s="331"/>
      <c r="E165" s="313"/>
      <c r="F165" s="313"/>
      <c r="G165" s="313"/>
      <c r="H165" s="313"/>
      <c r="I165" s="313"/>
      <c r="J165" s="313"/>
      <c r="K165" s="313"/>
      <c r="L165" s="313"/>
      <c r="M165" s="313"/>
      <c r="N165" s="313"/>
      <c r="O165" s="313"/>
      <c r="P165" s="313"/>
      <c r="Q165" s="313"/>
      <c r="R165" s="313"/>
      <c r="S165" s="313"/>
      <c r="T165" s="313"/>
      <c r="U165" s="313"/>
      <c r="V165" s="313"/>
      <c r="W165" s="313"/>
      <c r="X165" s="313"/>
      <c r="Y165" s="313"/>
      <c r="Z165" s="313"/>
      <c r="AA165" s="313"/>
      <c r="AB165" s="313"/>
      <c r="AC165" s="313"/>
      <c r="AD165" s="313"/>
      <c r="AE165" s="313"/>
      <c r="AF165" s="313"/>
      <c r="AG165" s="313"/>
      <c r="AH165" s="313"/>
      <c r="AI165" s="313"/>
      <c r="AJ165" s="313"/>
      <c r="AK165" s="313"/>
      <c r="AL165" s="314"/>
      <c r="AN165" s="44" t="s">
        <v>681</v>
      </c>
    </row>
    <row r="166" spans="1:58" ht="22.5" hidden="1" customHeight="1" thickBot="1">
      <c r="A166" s="40"/>
      <c r="B166" s="440"/>
      <c r="C166" s="324" t="s">
        <v>105</v>
      </c>
      <c r="D166" s="325"/>
      <c r="E166" s="556">
        <v>0</v>
      </c>
      <c r="F166" s="557"/>
      <c r="G166" s="557"/>
      <c r="H166" s="558"/>
      <c r="I166" s="38" t="s">
        <v>177</v>
      </c>
      <c r="J166" s="308" t="str">
        <f>IF(E166=0,"",IF(E162&lt;E166,AN166,""))</f>
        <v/>
      </c>
      <c r="K166" s="308"/>
      <c r="L166" s="308"/>
      <c r="M166" s="308"/>
      <c r="N166" s="308"/>
      <c r="O166" s="308"/>
      <c r="P166" s="308"/>
      <c r="Q166" s="308"/>
      <c r="R166" s="308"/>
      <c r="S166" s="308"/>
      <c r="T166" s="308"/>
      <c r="U166" s="308"/>
      <c r="V166" s="308"/>
      <c r="W166" s="308"/>
      <c r="X166" s="308"/>
      <c r="Y166" s="308"/>
      <c r="Z166" s="308"/>
      <c r="AA166" s="308"/>
      <c r="AB166" s="308"/>
      <c r="AC166" s="308"/>
      <c r="AD166" s="308"/>
      <c r="AE166" s="308"/>
      <c r="AF166" s="308"/>
      <c r="AG166" s="308"/>
      <c r="AH166" s="308"/>
      <c r="AI166" s="308"/>
      <c r="AJ166" s="308"/>
      <c r="AK166" s="308"/>
      <c r="AL166" s="309"/>
      <c r="AN166" s="44" t="s">
        <v>710</v>
      </c>
    </row>
    <row r="167" spans="1:58" ht="7.5" hidden="1" customHeight="1">
      <c r="A167" s="40"/>
      <c r="B167" s="546"/>
      <c r="C167" s="547"/>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7"/>
      <c r="AK167" s="547"/>
      <c r="AL167" s="547"/>
    </row>
    <row r="168" spans="1:58" ht="17.25" hidden="1" customHeight="1">
      <c r="A168" s="40"/>
      <c r="B168" s="439" t="s">
        <v>179</v>
      </c>
      <c r="C168" s="289" t="s">
        <v>106</v>
      </c>
      <c r="D168" s="290"/>
      <c r="E168" s="322" t="s">
        <v>433</v>
      </c>
      <c r="F168" s="322"/>
      <c r="G168" s="322"/>
      <c r="H168" s="322"/>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3"/>
    </row>
    <row r="169" spans="1:58" ht="26.25" hidden="1" customHeight="1" thickBot="1">
      <c r="A169" s="40" t="s">
        <v>824</v>
      </c>
      <c r="B169" s="440"/>
      <c r="C169" s="330"/>
      <c r="D169" s="331"/>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313"/>
      <c r="AL169" s="314"/>
      <c r="AN169" s="44" t="s">
        <v>415</v>
      </c>
    </row>
    <row r="170" spans="1:58" ht="22.5" hidden="1" customHeight="1" thickBot="1">
      <c r="A170" s="40"/>
      <c r="B170" s="440"/>
      <c r="C170" s="324" t="s">
        <v>105</v>
      </c>
      <c r="D170" s="325"/>
      <c r="E170" s="556">
        <v>0</v>
      </c>
      <c r="F170" s="557"/>
      <c r="G170" s="557"/>
      <c r="H170" s="558"/>
      <c r="I170" s="38" t="s">
        <v>177</v>
      </c>
      <c r="J170" s="308" t="str">
        <f>IF(E170=0,"",IF(E162&lt;E170,AN166,""))</f>
        <v/>
      </c>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9"/>
      <c r="AN170" s="44" t="s">
        <v>787</v>
      </c>
    </row>
    <row r="171" spans="1:58" ht="7.5" hidden="1" customHeight="1">
      <c r="A171" s="40"/>
      <c r="B171" s="310"/>
      <c r="C171" s="311"/>
      <c r="D171" s="311"/>
      <c r="E171" s="311"/>
      <c r="F171" s="311"/>
      <c r="G171" s="311"/>
      <c r="H171" s="311"/>
      <c r="I171" s="311"/>
      <c r="J171" s="311"/>
      <c r="K171" s="311"/>
      <c r="L171" s="311"/>
      <c r="M171" s="311"/>
      <c r="N171" s="311"/>
      <c r="O171" s="311"/>
      <c r="P171" s="311"/>
      <c r="Q171" s="311"/>
      <c r="R171" s="311"/>
      <c r="S171" s="311"/>
      <c r="T171" s="311"/>
      <c r="U171" s="311"/>
      <c r="V171" s="311"/>
      <c r="W171" s="311"/>
      <c r="X171" s="311"/>
      <c r="Y171" s="311"/>
      <c r="Z171" s="311"/>
      <c r="AA171" s="311"/>
      <c r="AB171" s="311"/>
      <c r="AC171" s="311"/>
      <c r="AD171" s="311"/>
      <c r="AE171" s="311"/>
      <c r="AF171" s="311"/>
      <c r="AG171" s="311"/>
      <c r="AH171" s="311"/>
      <c r="AI171" s="311"/>
      <c r="AJ171" s="311"/>
      <c r="AK171" s="311"/>
      <c r="AL171" s="311"/>
      <c r="AN171" s="44" t="s">
        <v>788</v>
      </c>
    </row>
    <row r="172" spans="1:58" ht="11.25" hidden="1" customHeight="1">
      <c r="A172" s="40"/>
      <c r="B172" s="458" t="s">
        <v>696</v>
      </c>
      <c r="C172" s="289" t="s">
        <v>106</v>
      </c>
      <c r="D172" s="290"/>
      <c r="E172" s="322" t="s">
        <v>232</v>
      </c>
      <c r="F172" s="322"/>
      <c r="G172" s="322"/>
      <c r="H172" s="322"/>
      <c r="I172" s="322"/>
      <c r="J172" s="322"/>
      <c r="K172" s="322"/>
      <c r="L172" s="322"/>
      <c r="M172" s="322"/>
      <c r="N172" s="322"/>
      <c r="O172" s="322"/>
      <c r="P172" s="322"/>
      <c r="Q172" s="322"/>
      <c r="R172" s="322"/>
      <c r="S172" s="322"/>
      <c r="T172" s="322"/>
      <c r="U172" s="322"/>
      <c r="V172" s="322"/>
      <c r="W172" s="322"/>
      <c r="X172" s="322"/>
      <c r="Y172" s="322"/>
      <c r="Z172" s="322"/>
      <c r="AA172" s="322"/>
      <c r="AB172" s="322"/>
      <c r="AC172" s="322"/>
      <c r="AD172" s="322"/>
      <c r="AE172" s="322"/>
      <c r="AF172" s="322"/>
      <c r="AG172" s="322"/>
      <c r="AH172" s="322"/>
      <c r="AI172" s="322"/>
      <c r="AJ172" s="322"/>
      <c r="AK172" s="322"/>
      <c r="AL172" s="323"/>
      <c r="AN172" s="44" t="s">
        <v>790</v>
      </c>
    </row>
    <row r="173" spans="1:58" ht="7.5" hidden="1" customHeight="1" thickBot="1">
      <c r="A173" s="40"/>
      <c r="B173" s="459"/>
      <c r="C173" s="330"/>
      <c r="D173" s="331"/>
      <c r="E173" s="313"/>
      <c r="F173" s="313"/>
      <c r="G173" s="313"/>
      <c r="H173" s="313"/>
      <c r="I173" s="313"/>
      <c r="J173" s="313"/>
      <c r="K173" s="313"/>
      <c r="L173" s="313"/>
      <c r="M173" s="313"/>
      <c r="N173" s="313"/>
      <c r="O173" s="313"/>
      <c r="P173" s="313"/>
      <c r="Q173" s="313"/>
      <c r="R173" s="313"/>
      <c r="S173" s="313"/>
      <c r="T173" s="313"/>
      <c r="U173" s="313"/>
      <c r="V173" s="313"/>
      <c r="W173" s="313"/>
      <c r="X173" s="313"/>
      <c r="Y173" s="313"/>
      <c r="Z173" s="313"/>
      <c r="AA173" s="313"/>
      <c r="AB173" s="313"/>
      <c r="AC173" s="313"/>
      <c r="AD173" s="313"/>
      <c r="AE173" s="313"/>
      <c r="AF173" s="313"/>
      <c r="AG173" s="313"/>
      <c r="AH173" s="313"/>
      <c r="AI173" s="313"/>
      <c r="AJ173" s="313"/>
      <c r="AK173" s="313"/>
      <c r="AL173" s="314"/>
      <c r="AN173" s="49" t="s">
        <v>791</v>
      </c>
    </row>
    <row r="174" spans="1:58" ht="22.5" hidden="1" customHeight="1" thickBot="1">
      <c r="A174" s="40"/>
      <c r="B174" s="459"/>
      <c r="C174" s="324" t="s">
        <v>105</v>
      </c>
      <c r="D174" s="325"/>
      <c r="E174" s="554">
        <v>0</v>
      </c>
      <c r="F174" s="555"/>
      <c r="G174" s="551"/>
      <c r="H174" s="552"/>
      <c r="I174" s="552"/>
      <c r="J174" s="552"/>
      <c r="K174" s="552"/>
      <c r="L174" s="552"/>
      <c r="M174" s="552"/>
      <c r="N174" s="552"/>
      <c r="O174" s="552"/>
      <c r="P174" s="552"/>
      <c r="Q174" s="552"/>
      <c r="R174" s="552"/>
      <c r="S174" s="552"/>
      <c r="T174" s="552"/>
      <c r="U174" s="552"/>
      <c r="V174" s="552"/>
      <c r="W174" s="552"/>
      <c r="X174" s="552"/>
      <c r="Y174" s="552"/>
      <c r="Z174" s="552"/>
      <c r="AA174" s="552"/>
      <c r="AB174" s="552"/>
      <c r="AC174" s="552"/>
      <c r="AD174" s="552"/>
      <c r="AE174" s="552"/>
      <c r="AF174" s="552"/>
      <c r="AG174" s="552"/>
      <c r="AH174" s="552"/>
      <c r="AI174" s="552"/>
      <c r="AJ174" s="552"/>
      <c r="AK174" s="552"/>
      <c r="AL174" s="553"/>
      <c r="AN174" s="44" t="s">
        <v>414</v>
      </c>
      <c r="AR174" s="45"/>
    </row>
    <row r="175" spans="1:58" ht="18.75" hidden="1" customHeight="1">
      <c r="A175" s="40"/>
      <c r="B175" s="459"/>
      <c r="C175" s="289" t="s">
        <v>106</v>
      </c>
      <c r="D175" s="290"/>
      <c r="E175" s="469" t="s">
        <v>795</v>
      </c>
      <c r="F175" s="470"/>
      <c r="G175" s="470"/>
      <c r="H175" s="470"/>
      <c r="I175" s="531">
        <f>申請について!D43</f>
        <v>45748</v>
      </c>
      <c r="J175" s="531"/>
      <c r="K175" s="531"/>
      <c r="L175" s="531"/>
      <c r="M175" s="531"/>
      <c r="N175" s="531"/>
      <c r="O175" s="531"/>
      <c r="P175" s="322" t="s">
        <v>796</v>
      </c>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3"/>
      <c r="AN175" s="66" t="s">
        <v>416</v>
      </c>
      <c r="AO175" s="62">
        <f>申請について!D43</f>
        <v>45748</v>
      </c>
      <c r="AP175" s="44" t="s">
        <v>417</v>
      </c>
      <c r="AR175" s="46"/>
      <c r="AS175" s="45"/>
      <c r="AT175" s="45"/>
      <c r="AU175" s="45"/>
      <c r="AV175" s="45"/>
      <c r="AW175" s="45"/>
      <c r="AX175" s="45"/>
      <c r="AY175" s="44" t="s">
        <v>748</v>
      </c>
      <c r="AZ175" s="44"/>
      <c r="BA175" s="44"/>
      <c r="BB175" s="44"/>
      <c r="BC175" s="44"/>
      <c r="BD175" s="44"/>
      <c r="BE175" s="44"/>
      <c r="BF175" s="44" t="s">
        <v>749</v>
      </c>
    </row>
    <row r="176" spans="1:58" ht="18.75" hidden="1" customHeight="1" thickBot="1">
      <c r="A176" s="40"/>
      <c r="B176" s="469"/>
      <c r="C176" s="330"/>
      <c r="D176" s="331"/>
      <c r="E176" s="549"/>
      <c r="F176" s="550"/>
      <c r="G176" s="313" t="s">
        <v>789</v>
      </c>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313"/>
      <c r="AK176" s="313"/>
      <c r="AL176" s="314"/>
      <c r="AN176" s="66" t="s">
        <v>418</v>
      </c>
      <c r="AO176" s="62" t="e">
        <f>DATEVALUE(AP176)</f>
        <v>#VALUE!</v>
      </c>
      <c r="AP176" s="69" t="str">
        <f>G177&amp;"/"&amp;J177&amp;"/"&amp;M177</f>
        <v>//</v>
      </c>
      <c r="AQ176" s="70"/>
      <c r="AR176" s="71"/>
      <c r="AS176" s="72"/>
      <c r="AT176" s="72"/>
      <c r="AU176" s="73"/>
      <c r="AV176" s="45"/>
      <c r="AW176" s="45"/>
      <c r="AX176" s="45"/>
      <c r="AY176" s="62" t="str">
        <f>IF(OR(G177=0,J177=0,M177=0),AN170,AY178)</f>
        <v>認証登録の有効期限を入力してください。</v>
      </c>
      <c r="AZ176" s="44"/>
      <c r="BA176" s="44"/>
      <c r="BB176" s="44"/>
      <c r="BC176" s="44"/>
      <c r="BD176" s="44"/>
      <c r="BE176" s="44"/>
      <c r="BF176" s="62" t="str">
        <f>IF(AND(G177=0,J177=0,M177=0),"",AN171)</f>
        <v/>
      </c>
    </row>
    <row r="177" spans="1:58" ht="26.25" hidden="1" customHeight="1" thickBot="1">
      <c r="A177" s="40"/>
      <c r="B177" s="548"/>
      <c r="C177" s="324" t="s">
        <v>105</v>
      </c>
      <c r="D177" s="484"/>
      <c r="E177" s="277" t="s">
        <v>635</v>
      </c>
      <c r="F177" s="448"/>
      <c r="G177" s="446"/>
      <c r="H177" s="447"/>
      <c r="I177" s="19" t="s">
        <v>267</v>
      </c>
      <c r="J177" s="446"/>
      <c r="K177" s="447"/>
      <c r="L177" s="18" t="s">
        <v>266</v>
      </c>
      <c r="M177" s="446"/>
      <c r="N177" s="447"/>
      <c r="O177" s="21" t="s">
        <v>265</v>
      </c>
      <c r="P177" s="544" t="str">
        <f>IF(E174=1,AY176,BF176)</f>
        <v/>
      </c>
      <c r="Q177" s="544"/>
      <c r="R177" s="544"/>
      <c r="S177" s="544"/>
      <c r="T177" s="544"/>
      <c r="U177" s="544"/>
      <c r="V177" s="544"/>
      <c r="W177" s="544"/>
      <c r="X177" s="544"/>
      <c r="Y177" s="544"/>
      <c r="Z177" s="544"/>
      <c r="AA177" s="544"/>
      <c r="AB177" s="544"/>
      <c r="AC177" s="544"/>
      <c r="AD177" s="544"/>
      <c r="AE177" s="544"/>
      <c r="AF177" s="544"/>
      <c r="AG177" s="544"/>
      <c r="AH177" s="544"/>
      <c r="AI177" s="544"/>
      <c r="AJ177" s="544"/>
      <c r="AK177" s="544"/>
      <c r="AL177" s="545"/>
      <c r="AN177" s="67" t="s">
        <v>419</v>
      </c>
      <c r="AO177" s="65" t="b">
        <v>1</v>
      </c>
      <c r="AS177" s="45"/>
      <c r="AT177" s="45"/>
      <c r="AU177" s="45"/>
      <c r="AV177" s="45"/>
      <c r="AW177" s="45"/>
      <c r="AX177" s="45"/>
      <c r="AY177" s="44" t="s">
        <v>750</v>
      </c>
      <c r="AZ177" s="45"/>
      <c r="BA177" s="44"/>
      <c r="BB177" s="44"/>
      <c r="BC177" s="44"/>
      <c r="BD177" s="44"/>
      <c r="BE177" s="44"/>
      <c r="BF177" s="44"/>
    </row>
    <row r="178" spans="1:58" ht="7.5" hidden="1" customHeight="1">
      <c r="A178" s="40"/>
      <c r="B178" s="310"/>
      <c r="C178" s="311"/>
      <c r="D178" s="311"/>
      <c r="E178" s="311"/>
      <c r="F178" s="311"/>
      <c r="G178" s="311"/>
      <c r="H178" s="311"/>
      <c r="I178" s="311"/>
      <c r="J178" s="311"/>
      <c r="K178" s="311"/>
      <c r="L178" s="311"/>
      <c r="M178" s="311"/>
      <c r="N178" s="311"/>
      <c r="O178" s="311"/>
      <c r="P178" s="311"/>
      <c r="Q178" s="311"/>
      <c r="R178" s="311"/>
      <c r="S178" s="311"/>
      <c r="T178" s="311"/>
      <c r="U178" s="311"/>
      <c r="V178" s="311"/>
      <c r="W178" s="311"/>
      <c r="X178" s="311"/>
      <c r="Y178" s="311"/>
      <c r="Z178" s="311"/>
      <c r="AA178" s="311"/>
      <c r="AB178" s="311"/>
      <c r="AC178" s="311"/>
      <c r="AD178" s="311"/>
      <c r="AE178" s="311"/>
      <c r="AF178" s="311"/>
      <c r="AG178" s="311"/>
      <c r="AH178" s="311"/>
      <c r="AI178" s="311"/>
      <c r="AJ178" s="311"/>
      <c r="AK178" s="311"/>
      <c r="AL178" s="311"/>
      <c r="AR178" s="45"/>
      <c r="AS178" s="45"/>
      <c r="AT178" s="45"/>
      <c r="AU178" s="45"/>
      <c r="AV178" s="45"/>
      <c r="AW178" s="45"/>
      <c r="AX178" s="45"/>
      <c r="AY178" s="62" t="e">
        <f>IF(AO175&lt;=AO176,"",IF(AO177=TRUE,AN173,AN172))</f>
        <v>#VALUE!</v>
      </c>
      <c r="AZ178" s="44"/>
      <c r="BA178" s="44"/>
      <c r="BB178" s="44"/>
      <c r="BC178" s="44"/>
      <c r="BD178" s="44"/>
      <c r="BE178" s="44"/>
      <c r="BF178" s="44"/>
    </row>
    <row r="179" spans="1:58" ht="11.25" hidden="1" customHeight="1">
      <c r="A179" s="40"/>
      <c r="B179" s="458" t="s">
        <v>697</v>
      </c>
      <c r="C179" s="289" t="s">
        <v>106</v>
      </c>
      <c r="D179" s="290"/>
      <c r="E179" s="322" t="s">
        <v>233</v>
      </c>
      <c r="F179" s="322"/>
      <c r="G179" s="322"/>
      <c r="H179" s="322"/>
      <c r="I179" s="322"/>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322"/>
      <c r="AL179" s="323"/>
      <c r="AS179" s="45"/>
      <c r="AT179" s="45"/>
      <c r="AU179" s="45"/>
      <c r="AV179" s="45"/>
      <c r="AW179" s="45"/>
      <c r="AX179" s="45"/>
      <c r="AY179" s="45"/>
      <c r="AZ179" s="45"/>
      <c r="BA179" s="45"/>
    </row>
    <row r="180" spans="1:58" ht="7.5" hidden="1" customHeight="1" thickBot="1">
      <c r="A180" s="40"/>
      <c r="B180" s="459"/>
      <c r="C180" s="330"/>
      <c r="D180" s="331"/>
      <c r="E180" s="313"/>
      <c r="F180" s="313"/>
      <c r="G180" s="313"/>
      <c r="H180" s="313"/>
      <c r="I180" s="313"/>
      <c r="J180" s="313"/>
      <c r="K180" s="313"/>
      <c r="L180" s="313"/>
      <c r="M180" s="313"/>
      <c r="N180" s="313"/>
      <c r="O180" s="313"/>
      <c r="P180" s="313"/>
      <c r="Q180" s="313"/>
      <c r="R180" s="313"/>
      <c r="S180" s="313"/>
      <c r="T180" s="313"/>
      <c r="U180" s="313"/>
      <c r="V180" s="313"/>
      <c r="W180" s="313"/>
      <c r="X180" s="313"/>
      <c r="Y180" s="313"/>
      <c r="Z180" s="313"/>
      <c r="AA180" s="313"/>
      <c r="AB180" s="313"/>
      <c r="AC180" s="313"/>
      <c r="AD180" s="313"/>
      <c r="AE180" s="313"/>
      <c r="AF180" s="313"/>
      <c r="AG180" s="313"/>
      <c r="AH180" s="313"/>
      <c r="AI180" s="313"/>
      <c r="AJ180" s="313"/>
      <c r="AK180" s="313"/>
      <c r="AL180" s="314"/>
      <c r="AN180" s="44" t="s">
        <v>747</v>
      </c>
      <c r="AR180" s="45"/>
      <c r="AS180" s="45"/>
      <c r="AT180" s="45"/>
      <c r="AU180" s="45"/>
      <c r="AV180" s="45"/>
      <c r="AW180" s="45"/>
      <c r="AX180" s="45"/>
      <c r="AY180" s="45"/>
      <c r="AZ180" s="45"/>
      <c r="BA180" s="45"/>
    </row>
    <row r="181" spans="1:58" ht="22.5" hidden="1" customHeight="1" thickBot="1">
      <c r="A181" s="40"/>
      <c r="B181" s="459"/>
      <c r="C181" s="324" t="s">
        <v>105</v>
      </c>
      <c r="D181" s="325"/>
      <c r="E181" s="554">
        <v>0</v>
      </c>
      <c r="F181" s="555"/>
      <c r="G181" s="551"/>
      <c r="H181" s="552"/>
      <c r="I181" s="552"/>
      <c r="J181" s="552"/>
      <c r="K181" s="552"/>
      <c r="L181" s="552"/>
      <c r="M181" s="552"/>
      <c r="N181" s="552"/>
      <c r="O181" s="552"/>
      <c r="P181" s="552"/>
      <c r="Q181" s="552"/>
      <c r="R181" s="552"/>
      <c r="S181" s="552"/>
      <c r="T181" s="552"/>
      <c r="U181" s="552"/>
      <c r="V181" s="552"/>
      <c r="W181" s="552"/>
      <c r="X181" s="552"/>
      <c r="Y181" s="552"/>
      <c r="Z181" s="552"/>
      <c r="AA181" s="552"/>
      <c r="AB181" s="552"/>
      <c r="AC181" s="552"/>
      <c r="AD181" s="552"/>
      <c r="AE181" s="552"/>
      <c r="AF181" s="552"/>
      <c r="AG181" s="552"/>
      <c r="AH181" s="552"/>
      <c r="AI181" s="552"/>
      <c r="AJ181" s="552"/>
      <c r="AK181" s="552"/>
      <c r="AL181" s="553"/>
      <c r="AN181" s="66" t="s">
        <v>416</v>
      </c>
      <c r="AO181" s="62">
        <f>AO175</f>
        <v>45748</v>
      </c>
      <c r="AS181" s="45"/>
      <c r="AT181" s="45"/>
      <c r="AU181" s="45"/>
      <c r="AV181" s="45"/>
      <c r="AW181" s="45"/>
      <c r="AX181" s="45"/>
      <c r="AY181" s="44" t="s">
        <v>748</v>
      </c>
      <c r="AZ181" s="44"/>
      <c r="BA181" s="44"/>
      <c r="BB181" s="44"/>
      <c r="BC181" s="44"/>
      <c r="BD181" s="44"/>
      <c r="BE181" s="44"/>
      <c r="BF181" s="44" t="s">
        <v>749</v>
      </c>
    </row>
    <row r="182" spans="1:58" ht="18.75" hidden="1" customHeight="1">
      <c r="A182" s="40"/>
      <c r="B182" s="459"/>
      <c r="C182" s="289" t="s">
        <v>106</v>
      </c>
      <c r="D182" s="290"/>
      <c r="E182" s="469" t="s">
        <v>795</v>
      </c>
      <c r="F182" s="470"/>
      <c r="G182" s="470"/>
      <c r="H182" s="470"/>
      <c r="I182" s="531">
        <f>申請について!D43</f>
        <v>45748</v>
      </c>
      <c r="J182" s="531"/>
      <c r="K182" s="531"/>
      <c r="L182" s="531"/>
      <c r="M182" s="531"/>
      <c r="N182" s="531"/>
      <c r="O182" s="531"/>
      <c r="P182" s="322" t="s">
        <v>796</v>
      </c>
      <c r="Q182" s="322"/>
      <c r="R182" s="322"/>
      <c r="S182" s="322"/>
      <c r="T182" s="322"/>
      <c r="U182" s="322"/>
      <c r="V182" s="322"/>
      <c r="W182" s="322"/>
      <c r="X182" s="322"/>
      <c r="Y182" s="322"/>
      <c r="Z182" s="322"/>
      <c r="AA182" s="322"/>
      <c r="AB182" s="322"/>
      <c r="AC182" s="322"/>
      <c r="AD182" s="322"/>
      <c r="AE182" s="322"/>
      <c r="AF182" s="322"/>
      <c r="AG182" s="322"/>
      <c r="AH182" s="322"/>
      <c r="AI182" s="322"/>
      <c r="AJ182" s="322"/>
      <c r="AK182" s="322"/>
      <c r="AL182" s="323"/>
      <c r="AN182" s="66" t="s">
        <v>418</v>
      </c>
      <c r="AO182" s="62" t="e">
        <f>DATEVALUE(AP182)</f>
        <v>#VALUE!</v>
      </c>
      <c r="AP182" s="81" t="str">
        <f>G184&amp;"/"&amp;J184&amp;"/"&amp;M184</f>
        <v>//</v>
      </c>
      <c r="AQ182" s="70"/>
      <c r="AR182" s="71"/>
      <c r="AS182" s="70"/>
      <c r="AT182" s="70"/>
      <c r="AU182" s="74"/>
      <c r="AY182" s="62" t="str">
        <f>IF(OR(G184=0,J184=0,M184=0),AN170,AY184)</f>
        <v>認証登録の有効期限を入力してください。</v>
      </c>
      <c r="AZ182" s="44"/>
      <c r="BA182" s="44"/>
      <c r="BB182" s="44"/>
      <c r="BC182" s="44"/>
      <c r="BD182" s="44"/>
      <c r="BE182" s="44"/>
      <c r="BF182" s="62" t="str">
        <f>IF(AND(G184=0,J184=0,M184=0),"",AN171)</f>
        <v/>
      </c>
    </row>
    <row r="183" spans="1:58" ht="18.75" hidden="1" customHeight="1" thickBot="1">
      <c r="A183" s="40"/>
      <c r="B183" s="459"/>
      <c r="C183" s="330"/>
      <c r="D183" s="331"/>
      <c r="E183" s="549" t="s">
        <v>537</v>
      </c>
      <c r="F183" s="550"/>
      <c r="G183" s="313" t="s">
        <v>789</v>
      </c>
      <c r="H183" s="313"/>
      <c r="I183" s="313"/>
      <c r="J183" s="313"/>
      <c r="K183" s="313"/>
      <c r="L183" s="313"/>
      <c r="M183" s="313"/>
      <c r="N183" s="313"/>
      <c r="O183" s="313"/>
      <c r="P183" s="313"/>
      <c r="Q183" s="313"/>
      <c r="R183" s="313"/>
      <c r="S183" s="313"/>
      <c r="T183" s="313"/>
      <c r="U183" s="313"/>
      <c r="V183" s="313"/>
      <c r="W183" s="313"/>
      <c r="X183" s="313"/>
      <c r="Y183" s="313"/>
      <c r="Z183" s="313"/>
      <c r="AA183" s="313"/>
      <c r="AB183" s="313"/>
      <c r="AC183" s="313"/>
      <c r="AD183" s="313"/>
      <c r="AE183" s="313"/>
      <c r="AF183" s="313"/>
      <c r="AG183" s="313"/>
      <c r="AH183" s="313"/>
      <c r="AI183" s="313"/>
      <c r="AJ183" s="313"/>
      <c r="AK183" s="313"/>
      <c r="AL183" s="314"/>
      <c r="AN183" s="67" t="s">
        <v>419</v>
      </c>
      <c r="AO183" s="68" t="b">
        <v>1</v>
      </c>
      <c r="AR183" s="46" t="s">
        <v>519</v>
      </c>
      <c r="AY183" s="44" t="s">
        <v>750</v>
      </c>
      <c r="AZ183" s="45"/>
      <c r="BA183" s="44"/>
      <c r="BB183" s="44"/>
      <c r="BC183" s="44"/>
      <c r="BD183" s="44"/>
      <c r="BE183" s="44"/>
      <c r="BF183" s="44"/>
    </row>
    <row r="184" spans="1:58" ht="26.25" hidden="1" customHeight="1" thickBot="1">
      <c r="A184" s="103"/>
      <c r="B184" s="439"/>
      <c r="C184" s="324" t="s">
        <v>105</v>
      </c>
      <c r="D184" s="484"/>
      <c r="E184" s="294" t="s">
        <v>635</v>
      </c>
      <c r="F184" s="294"/>
      <c r="G184" s="446"/>
      <c r="H184" s="447"/>
      <c r="I184" s="19" t="s">
        <v>267</v>
      </c>
      <c r="J184" s="446"/>
      <c r="K184" s="447"/>
      <c r="L184" s="18" t="s">
        <v>266</v>
      </c>
      <c r="M184" s="446"/>
      <c r="N184" s="447"/>
      <c r="O184" s="21" t="s">
        <v>265</v>
      </c>
      <c r="P184" s="544" t="str">
        <f>IF(E181=1,AY182,BF182)</f>
        <v/>
      </c>
      <c r="Q184" s="544"/>
      <c r="R184" s="544"/>
      <c r="S184" s="544"/>
      <c r="T184" s="544"/>
      <c r="U184" s="544"/>
      <c r="V184" s="544"/>
      <c r="W184" s="544"/>
      <c r="X184" s="544"/>
      <c r="Y184" s="544"/>
      <c r="Z184" s="544"/>
      <c r="AA184" s="544"/>
      <c r="AB184" s="544"/>
      <c r="AC184" s="544"/>
      <c r="AD184" s="544"/>
      <c r="AE184" s="544"/>
      <c r="AF184" s="544"/>
      <c r="AG184" s="544"/>
      <c r="AH184" s="544"/>
      <c r="AI184" s="544"/>
      <c r="AJ184" s="544"/>
      <c r="AK184" s="544"/>
      <c r="AL184" s="545"/>
      <c r="AR184" s="46"/>
      <c r="AY184" s="62" t="e">
        <f>IF(AO181&lt;=AO182,"",IF(AO183=TRUE,AN173,AN172))</f>
        <v>#VALUE!</v>
      </c>
      <c r="AZ184" s="44"/>
      <c r="BA184" s="44"/>
      <c r="BB184" s="44"/>
      <c r="BC184" s="44"/>
      <c r="BD184" s="44"/>
      <c r="BE184" s="44"/>
      <c r="BF184" s="44"/>
    </row>
    <row r="185" spans="1:58" ht="7.5" customHeight="1">
      <c r="A185" s="408"/>
      <c r="B185" s="408"/>
      <c r="C185" s="408"/>
      <c r="D185" s="408"/>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8"/>
      <c r="AA185" s="408"/>
      <c r="AB185" s="408"/>
      <c r="AC185" s="408"/>
      <c r="AD185" s="408"/>
      <c r="AE185" s="408"/>
      <c r="AF185" s="408"/>
      <c r="AG185" s="408"/>
      <c r="AH185" s="408"/>
      <c r="AI185" s="408"/>
      <c r="AJ185" s="408"/>
      <c r="AK185" s="408"/>
      <c r="AL185" s="408"/>
      <c r="AY185" s="45"/>
      <c r="AZ185" s="45"/>
      <c r="BA185" s="45"/>
    </row>
    <row r="186" spans="1:58" ht="90" customHeight="1">
      <c r="A186" s="296" t="s">
        <v>875</v>
      </c>
      <c r="B186" s="297"/>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c r="AG186" s="297"/>
      <c r="AH186" s="297"/>
      <c r="AI186" s="297"/>
      <c r="AJ186" s="297"/>
      <c r="AK186" s="297"/>
      <c r="AL186" s="298"/>
    </row>
    <row r="187" spans="1:58" ht="19.5" customHeight="1">
      <c r="A187" s="449" t="s">
        <v>181</v>
      </c>
      <c r="B187" s="327" t="s">
        <v>194</v>
      </c>
      <c r="C187" s="381"/>
      <c r="D187" s="326"/>
      <c r="E187" s="467"/>
      <c r="F187" s="468"/>
      <c r="G187" s="372" t="str">
        <f>IF(AN187=TRUE,AN189,"")</f>
        <v/>
      </c>
      <c r="H187" s="372"/>
      <c r="I187" s="372"/>
      <c r="J187" s="372"/>
      <c r="K187" s="372"/>
      <c r="L187" s="372"/>
      <c r="M187" s="372"/>
      <c r="N187" s="372"/>
      <c r="O187" s="372"/>
      <c r="P187" s="372"/>
      <c r="Q187" s="372"/>
      <c r="R187" s="372"/>
      <c r="S187" s="372"/>
      <c r="T187" s="372"/>
      <c r="U187" s="372"/>
      <c r="V187" s="372"/>
      <c r="W187" s="372"/>
      <c r="X187" s="372"/>
      <c r="Y187" s="372"/>
      <c r="Z187" s="372"/>
      <c r="AA187" s="372"/>
      <c r="AB187" s="372"/>
      <c r="AC187" s="372"/>
      <c r="AD187" s="372"/>
      <c r="AE187" s="372"/>
      <c r="AF187" s="372"/>
      <c r="AG187" s="372"/>
      <c r="AH187" s="372"/>
      <c r="AI187" s="372"/>
      <c r="AJ187" s="372"/>
      <c r="AK187" s="372"/>
      <c r="AL187" s="373"/>
      <c r="AN187" s="65" t="s">
        <v>902</v>
      </c>
    </row>
    <row r="188" spans="1:58" ht="18.75" customHeight="1">
      <c r="A188" s="450"/>
      <c r="B188" s="440" t="s">
        <v>260</v>
      </c>
      <c r="C188" s="327" t="s">
        <v>104</v>
      </c>
      <c r="D188" s="326"/>
      <c r="E188" s="318" t="s">
        <v>180</v>
      </c>
      <c r="F188" s="319"/>
      <c r="G188" s="319"/>
      <c r="H188" s="319"/>
      <c r="I188" s="319"/>
      <c r="J188" s="319"/>
      <c r="K188" s="319"/>
      <c r="L188" s="319"/>
      <c r="M188" s="319"/>
      <c r="N188" s="319"/>
      <c r="O188" s="319"/>
      <c r="P188" s="319"/>
      <c r="Q188" s="319"/>
      <c r="R188" s="319"/>
      <c r="S188" s="319"/>
      <c r="T188" s="319"/>
      <c r="U188" s="319"/>
      <c r="V188" s="319"/>
      <c r="W188" s="319"/>
      <c r="X188" s="319"/>
      <c r="Y188" s="319"/>
      <c r="Z188" s="319"/>
      <c r="AA188" s="319"/>
      <c r="AB188" s="319"/>
      <c r="AC188" s="319"/>
      <c r="AD188" s="319"/>
      <c r="AE188" s="319"/>
      <c r="AF188" s="319"/>
      <c r="AG188" s="319"/>
      <c r="AH188" s="319"/>
      <c r="AI188" s="319"/>
      <c r="AJ188" s="319"/>
      <c r="AK188" s="319"/>
      <c r="AL188" s="320"/>
      <c r="AN188" s="44" t="s">
        <v>682</v>
      </c>
    </row>
    <row r="189" spans="1:58" ht="17.25" customHeight="1">
      <c r="A189" s="450"/>
      <c r="B189" s="440"/>
      <c r="C189" s="289" t="s">
        <v>106</v>
      </c>
      <c r="D189" s="290"/>
      <c r="E189" s="501" t="s">
        <v>889</v>
      </c>
      <c r="F189" s="533"/>
      <c r="G189" s="533"/>
      <c r="H189" s="533"/>
      <c r="I189" s="533"/>
      <c r="J189" s="533"/>
      <c r="K189" s="533"/>
      <c r="L189" s="533"/>
      <c r="M189" s="533"/>
      <c r="N189" s="533"/>
      <c r="O189" s="533"/>
      <c r="P189" s="533"/>
      <c r="Q189" s="533"/>
      <c r="R189" s="533"/>
      <c r="S189" s="533"/>
      <c r="T189" s="533"/>
      <c r="U189" s="533"/>
      <c r="V189" s="533"/>
      <c r="W189" s="533"/>
      <c r="X189" s="533"/>
      <c r="Y189" s="533"/>
      <c r="Z189" s="533"/>
      <c r="AA189" s="533"/>
      <c r="AB189" s="533"/>
      <c r="AC189" s="533"/>
      <c r="AD189" s="533"/>
      <c r="AE189" s="533"/>
      <c r="AF189" s="533"/>
      <c r="AG189" s="533"/>
      <c r="AH189" s="533"/>
      <c r="AI189" s="533"/>
      <c r="AJ189" s="533"/>
      <c r="AK189" s="533"/>
      <c r="AL189" s="534"/>
      <c r="AN189" s="44" t="s">
        <v>751</v>
      </c>
    </row>
    <row r="190" spans="1:58" ht="21" customHeight="1" thickBot="1">
      <c r="A190" s="450"/>
      <c r="B190" s="440"/>
      <c r="C190" s="330"/>
      <c r="D190" s="331"/>
      <c r="E190" s="535"/>
      <c r="F190" s="536"/>
      <c r="G190" s="536"/>
      <c r="H190" s="536"/>
      <c r="I190" s="536"/>
      <c r="J190" s="536"/>
      <c r="K190" s="536"/>
      <c r="L190" s="536"/>
      <c r="M190" s="536"/>
      <c r="N190" s="536"/>
      <c r="O190" s="536"/>
      <c r="P190" s="536"/>
      <c r="Q190" s="536"/>
      <c r="R190" s="536"/>
      <c r="S190" s="536"/>
      <c r="T190" s="536"/>
      <c r="U190" s="536"/>
      <c r="V190" s="536"/>
      <c r="W190" s="536"/>
      <c r="X190" s="536"/>
      <c r="Y190" s="536"/>
      <c r="Z190" s="536"/>
      <c r="AA190" s="536"/>
      <c r="AB190" s="536"/>
      <c r="AC190" s="536"/>
      <c r="AD190" s="536"/>
      <c r="AE190" s="536"/>
      <c r="AF190" s="536"/>
      <c r="AG190" s="536"/>
      <c r="AH190" s="536"/>
      <c r="AI190" s="536"/>
      <c r="AJ190" s="536"/>
      <c r="AK190" s="536"/>
      <c r="AL190" s="537"/>
    </row>
    <row r="191" spans="1:58" ht="22.5" customHeight="1" thickBot="1">
      <c r="A191" s="450"/>
      <c r="B191" s="440"/>
      <c r="C191" s="324" t="s">
        <v>105</v>
      </c>
      <c r="D191" s="325"/>
      <c r="E191" s="304"/>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c r="AC191" s="328"/>
      <c r="AD191" s="328"/>
      <c r="AE191" s="328"/>
      <c r="AF191" s="328"/>
      <c r="AG191" s="328"/>
      <c r="AH191" s="328"/>
      <c r="AI191" s="328"/>
      <c r="AJ191" s="328"/>
      <c r="AK191" s="328"/>
      <c r="AL191" s="329"/>
    </row>
    <row r="192" spans="1:58" ht="7.5" customHeight="1">
      <c r="A192" s="450"/>
      <c r="B192" s="310"/>
      <c r="C192" s="311"/>
      <c r="D192" s="311"/>
      <c r="E192" s="311"/>
      <c r="F192" s="311"/>
      <c r="G192" s="311"/>
      <c r="H192" s="311"/>
      <c r="I192" s="311"/>
      <c r="J192" s="311"/>
      <c r="K192" s="311"/>
      <c r="L192" s="311"/>
      <c r="M192" s="311"/>
      <c r="N192" s="311"/>
      <c r="O192" s="311"/>
      <c r="P192" s="311"/>
      <c r="Q192" s="311"/>
      <c r="R192" s="311"/>
      <c r="S192" s="311"/>
      <c r="T192" s="311"/>
      <c r="U192" s="311"/>
      <c r="V192" s="311"/>
      <c r="W192" s="311"/>
      <c r="X192" s="311"/>
      <c r="Y192" s="311"/>
      <c r="Z192" s="311"/>
      <c r="AA192" s="311"/>
      <c r="AB192" s="311"/>
      <c r="AC192" s="311"/>
      <c r="AD192" s="311"/>
      <c r="AE192" s="311"/>
      <c r="AF192" s="311"/>
      <c r="AG192" s="311"/>
      <c r="AH192" s="311"/>
      <c r="AI192" s="311"/>
      <c r="AJ192" s="311"/>
      <c r="AK192" s="311"/>
      <c r="AL192" s="311"/>
    </row>
    <row r="193" spans="1:42" ht="18.75" customHeight="1">
      <c r="A193" s="450"/>
      <c r="B193" s="378" t="s">
        <v>110</v>
      </c>
      <c r="C193" s="327" t="s">
        <v>104</v>
      </c>
      <c r="D193" s="381"/>
      <c r="E193" s="488" t="s">
        <v>694</v>
      </c>
      <c r="F193" s="489"/>
      <c r="G193" s="490"/>
      <c r="H193" s="36" t="s">
        <v>692</v>
      </c>
      <c r="I193" s="488" t="s">
        <v>698</v>
      </c>
      <c r="J193" s="489"/>
      <c r="K193" s="489"/>
      <c r="L193" s="490"/>
      <c r="M193" s="486"/>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s="486"/>
      <c r="AK193" s="486"/>
      <c r="AL193" s="487"/>
    </row>
    <row r="194" spans="1:42" ht="11.25" customHeight="1">
      <c r="A194" s="450"/>
      <c r="B194" s="440"/>
      <c r="C194" s="289" t="s">
        <v>106</v>
      </c>
      <c r="D194" s="290"/>
      <c r="E194" s="313" t="s">
        <v>90</v>
      </c>
      <c r="F194" s="313"/>
      <c r="G194" s="313"/>
      <c r="H194" s="313"/>
      <c r="I194" s="313"/>
      <c r="J194" s="313"/>
      <c r="K194" s="313"/>
      <c r="L194" s="313"/>
      <c r="M194" s="313"/>
      <c r="N194" s="313"/>
      <c r="O194" s="313"/>
      <c r="P194" s="313"/>
      <c r="Q194" s="313"/>
      <c r="R194" s="313"/>
      <c r="S194" s="313"/>
      <c r="T194" s="313"/>
      <c r="U194" s="313"/>
      <c r="V194" s="313"/>
      <c r="W194" s="313"/>
      <c r="X194" s="313"/>
      <c r="Y194" s="313"/>
      <c r="Z194" s="313"/>
      <c r="AA194" s="313"/>
      <c r="AB194" s="313"/>
      <c r="AC194" s="313"/>
      <c r="AD194" s="313"/>
      <c r="AE194" s="313"/>
      <c r="AF194" s="313"/>
      <c r="AG194" s="313"/>
      <c r="AH194" s="313"/>
      <c r="AI194" s="313"/>
      <c r="AJ194" s="313"/>
      <c r="AK194" s="313"/>
      <c r="AL194" s="314"/>
    </row>
    <row r="195" spans="1:42" ht="7.5" customHeight="1" thickBot="1">
      <c r="A195" s="450"/>
      <c r="B195" s="440"/>
      <c r="C195" s="330"/>
      <c r="D195" s="331"/>
      <c r="E195" s="313"/>
      <c r="F195" s="313"/>
      <c r="G195" s="313"/>
      <c r="H195" s="313"/>
      <c r="I195" s="313"/>
      <c r="J195" s="313"/>
      <c r="K195" s="313"/>
      <c r="L195" s="313"/>
      <c r="M195" s="313"/>
      <c r="N195" s="313"/>
      <c r="O195" s="313"/>
      <c r="P195" s="313"/>
      <c r="Q195" s="313"/>
      <c r="R195" s="313"/>
      <c r="S195" s="313"/>
      <c r="T195" s="313"/>
      <c r="U195" s="313"/>
      <c r="V195" s="313"/>
      <c r="W195" s="313"/>
      <c r="X195" s="313"/>
      <c r="Y195" s="313"/>
      <c r="Z195" s="313"/>
      <c r="AA195" s="313"/>
      <c r="AB195" s="313"/>
      <c r="AC195" s="313"/>
      <c r="AD195" s="313"/>
      <c r="AE195" s="313"/>
      <c r="AF195" s="313"/>
      <c r="AG195" s="313"/>
      <c r="AH195" s="313"/>
      <c r="AI195" s="313"/>
      <c r="AJ195" s="313"/>
      <c r="AK195" s="313"/>
      <c r="AL195" s="314"/>
    </row>
    <row r="196" spans="1:42" ht="22.5" customHeight="1" thickBot="1">
      <c r="A196" s="450"/>
      <c r="B196" s="440"/>
      <c r="C196" s="324" t="s">
        <v>105</v>
      </c>
      <c r="D196" s="325"/>
      <c r="E196" s="374"/>
      <c r="F196" s="375"/>
      <c r="G196" s="376"/>
      <c r="H196" s="18" t="s">
        <v>901</v>
      </c>
      <c r="I196" s="374"/>
      <c r="J196" s="375"/>
      <c r="K196" s="375"/>
      <c r="L196" s="376"/>
      <c r="M196" s="293"/>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5"/>
    </row>
    <row r="197" spans="1:42" ht="7.5" customHeight="1">
      <c r="A197" s="450"/>
      <c r="B197" s="310"/>
      <c r="C197" s="311"/>
      <c r="D197" s="311"/>
      <c r="E197" s="311"/>
      <c r="F197" s="311"/>
      <c r="G197" s="311"/>
      <c r="H197" s="311"/>
      <c r="I197" s="311"/>
      <c r="J197" s="311"/>
      <c r="K197" s="311"/>
      <c r="L197" s="311"/>
      <c r="M197" s="311"/>
      <c r="N197" s="311"/>
      <c r="O197" s="311"/>
      <c r="P197" s="311"/>
      <c r="Q197" s="311"/>
      <c r="R197" s="311"/>
      <c r="S197" s="311"/>
      <c r="T197" s="311"/>
      <c r="U197" s="311"/>
      <c r="V197" s="311"/>
      <c r="W197" s="311"/>
      <c r="X197" s="311"/>
      <c r="Y197" s="311"/>
      <c r="Z197" s="311"/>
      <c r="AA197" s="311"/>
      <c r="AB197" s="311"/>
      <c r="AC197" s="311"/>
      <c r="AD197" s="311"/>
      <c r="AE197" s="311"/>
      <c r="AF197" s="311"/>
      <c r="AG197" s="311"/>
      <c r="AH197" s="311"/>
      <c r="AI197" s="311"/>
      <c r="AJ197" s="311"/>
      <c r="AK197" s="311"/>
      <c r="AL197" s="311"/>
    </row>
    <row r="198" spans="1:42" ht="11.25" customHeight="1">
      <c r="A198" s="450"/>
      <c r="B198" s="439" t="s">
        <v>406</v>
      </c>
      <c r="C198" s="289" t="s">
        <v>106</v>
      </c>
      <c r="D198" s="290"/>
      <c r="E198" s="313" t="s">
        <v>269</v>
      </c>
      <c r="F198" s="313"/>
      <c r="G198" s="313"/>
      <c r="H198" s="313"/>
      <c r="I198" s="313"/>
      <c r="J198" s="313"/>
      <c r="K198" s="313"/>
      <c r="L198" s="313"/>
      <c r="M198" s="313"/>
      <c r="N198" s="313"/>
      <c r="O198" s="313"/>
      <c r="P198" s="313"/>
      <c r="Q198" s="313"/>
      <c r="R198" s="313"/>
      <c r="S198" s="313"/>
      <c r="T198" s="313"/>
      <c r="U198" s="313"/>
      <c r="V198" s="313"/>
      <c r="W198" s="313"/>
      <c r="X198" s="313"/>
      <c r="Y198" s="313"/>
      <c r="Z198" s="313"/>
      <c r="AA198" s="313"/>
      <c r="AB198" s="313"/>
      <c r="AC198" s="313"/>
      <c r="AD198" s="313"/>
      <c r="AE198" s="313"/>
      <c r="AF198" s="313"/>
      <c r="AG198" s="313"/>
      <c r="AH198" s="313"/>
      <c r="AI198" s="313"/>
      <c r="AJ198" s="313"/>
      <c r="AK198" s="313"/>
      <c r="AL198" s="314"/>
    </row>
    <row r="199" spans="1:42" ht="7.5" customHeight="1" thickBot="1">
      <c r="A199" s="450"/>
      <c r="B199" s="440"/>
      <c r="C199" s="330"/>
      <c r="D199" s="331"/>
      <c r="E199" s="313"/>
      <c r="F199" s="313"/>
      <c r="G199" s="313"/>
      <c r="H199" s="313"/>
      <c r="I199" s="313"/>
      <c r="J199" s="313"/>
      <c r="K199" s="313"/>
      <c r="L199" s="313"/>
      <c r="M199" s="313"/>
      <c r="N199" s="313"/>
      <c r="O199" s="313"/>
      <c r="P199" s="313"/>
      <c r="Q199" s="313"/>
      <c r="R199" s="313"/>
      <c r="S199" s="313"/>
      <c r="T199" s="313"/>
      <c r="U199" s="313"/>
      <c r="V199" s="313"/>
      <c r="W199" s="313"/>
      <c r="X199" s="313"/>
      <c r="Y199" s="313"/>
      <c r="Z199" s="313"/>
      <c r="AA199" s="313"/>
      <c r="AB199" s="313"/>
      <c r="AC199" s="313"/>
      <c r="AD199" s="313"/>
      <c r="AE199" s="313"/>
      <c r="AF199" s="313"/>
      <c r="AG199" s="313"/>
      <c r="AH199" s="313"/>
      <c r="AI199" s="313"/>
      <c r="AJ199" s="313"/>
      <c r="AK199" s="313"/>
      <c r="AL199" s="314"/>
    </row>
    <row r="200" spans="1:42" ht="22.5" customHeight="1" thickBot="1">
      <c r="A200" s="450"/>
      <c r="B200" s="440"/>
      <c r="C200" s="324" t="s">
        <v>105</v>
      </c>
      <c r="D200" s="325"/>
      <c r="E200" s="299"/>
      <c r="F200" s="300"/>
      <c r="G200" s="300"/>
      <c r="H200" s="300"/>
      <c r="I200" s="300"/>
      <c r="J200" s="300"/>
      <c r="K200" s="300"/>
      <c r="L200" s="301"/>
      <c r="M200" s="293"/>
      <c r="N200" s="294"/>
      <c r="O200" s="294"/>
      <c r="P200" s="294"/>
      <c r="Q200" s="294"/>
      <c r="R200" s="294"/>
      <c r="S200" s="294"/>
      <c r="T200" s="294"/>
      <c r="U200" s="294"/>
      <c r="V200" s="294"/>
      <c r="W200" s="294"/>
      <c r="X200" s="294"/>
      <c r="Y200" s="294"/>
      <c r="Z200" s="294"/>
      <c r="AA200" s="294"/>
      <c r="AB200" s="294"/>
      <c r="AC200" s="294"/>
      <c r="AD200" s="294"/>
      <c r="AE200" s="294"/>
      <c r="AF200" s="294"/>
      <c r="AG200" s="294"/>
      <c r="AH200" s="294"/>
      <c r="AI200" s="294"/>
      <c r="AJ200" s="294"/>
      <c r="AK200" s="294"/>
      <c r="AL200" s="295"/>
      <c r="AN200" s="45" t="str">
        <f>IF(LEFT(E200,2)="04",E207,MID(E200,4,4)&amp;E207)</f>
        <v/>
      </c>
      <c r="AO200" s="58"/>
      <c r="AP200" s="58"/>
    </row>
    <row r="201" spans="1:42" ht="7.5" customHeight="1">
      <c r="A201" s="450"/>
      <c r="B201" s="310"/>
      <c r="C201" s="311"/>
      <c r="D201" s="311"/>
      <c r="E201" s="311"/>
      <c r="F201" s="311"/>
      <c r="G201" s="311"/>
      <c r="H201" s="311"/>
      <c r="I201" s="311"/>
      <c r="J201" s="311"/>
      <c r="K201" s="311"/>
      <c r="L201" s="311"/>
      <c r="M201" s="311"/>
      <c r="N201" s="311"/>
      <c r="O201" s="311"/>
      <c r="P201" s="311"/>
      <c r="Q201" s="311"/>
      <c r="R201" s="311"/>
      <c r="S201" s="311"/>
      <c r="T201" s="311"/>
      <c r="U201" s="311"/>
      <c r="V201" s="311"/>
      <c r="W201" s="311"/>
      <c r="X201" s="311"/>
      <c r="Y201" s="311"/>
      <c r="Z201" s="311"/>
      <c r="AA201" s="311"/>
      <c r="AB201" s="311"/>
      <c r="AC201" s="311"/>
      <c r="AD201" s="311"/>
      <c r="AE201" s="311"/>
      <c r="AF201" s="311"/>
      <c r="AG201" s="311"/>
      <c r="AH201" s="311"/>
      <c r="AI201" s="311"/>
      <c r="AJ201" s="311"/>
      <c r="AK201" s="311"/>
      <c r="AL201" s="311"/>
    </row>
    <row r="202" spans="1:42" ht="18.75" customHeight="1">
      <c r="A202" s="450"/>
      <c r="B202" s="439" t="s">
        <v>175</v>
      </c>
      <c r="C202" s="327" t="s">
        <v>104</v>
      </c>
      <c r="D202" s="326"/>
      <c r="E202" s="318" t="s">
        <v>662</v>
      </c>
      <c r="F202" s="319"/>
      <c r="G202" s="319"/>
      <c r="H202" s="319"/>
      <c r="I202" s="319"/>
      <c r="J202" s="319"/>
      <c r="K202" s="319"/>
      <c r="L202" s="319"/>
      <c r="M202" s="319"/>
      <c r="N202" s="319"/>
      <c r="O202" s="319"/>
      <c r="P202" s="319"/>
      <c r="Q202" s="319"/>
      <c r="R202" s="319"/>
      <c r="S202" s="319"/>
      <c r="T202" s="319"/>
      <c r="U202" s="319"/>
      <c r="V202" s="319"/>
      <c r="W202" s="319"/>
      <c r="X202" s="319"/>
      <c r="Y202" s="319"/>
      <c r="Z202" s="319"/>
      <c r="AA202" s="319"/>
      <c r="AB202" s="319"/>
      <c r="AC202" s="319"/>
      <c r="AD202" s="319"/>
      <c r="AE202" s="319"/>
      <c r="AF202" s="319"/>
      <c r="AG202" s="319"/>
      <c r="AH202" s="319"/>
      <c r="AI202" s="319"/>
      <c r="AJ202" s="319"/>
      <c r="AK202" s="319"/>
      <c r="AL202" s="320"/>
    </row>
    <row r="203" spans="1:42" ht="17.25" customHeight="1">
      <c r="A203" s="450"/>
      <c r="B203" s="440"/>
      <c r="C203" s="289" t="s">
        <v>106</v>
      </c>
      <c r="D203" s="290"/>
      <c r="E203" s="321" t="s">
        <v>930</v>
      </c>
      <c r="F203" s="322"/>
      <c r="G203" s="322"/>
      <c r="H203" s="322"/>
      <c r="I203" s="322"/>
      <c r="J203" s="322"/>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c r="AK203" s="322"/>
      <c r="AL203" s="323"/>
    </row>
    <row r="204" spans="1:42">
      <c r="A204" s="450"/>
      <c r="B204" s="440"/>
      <c r="C204" s="291"/>
      <c r="D204" s="292"/>
      <c r="E204" s="315"/>
      <c r="F204" s="313"/>
      <c r="G204" s="313"/>
      <c r="H204" s="313"/>
      <c r="I204" s="313"/>
      <c r="J204" s="313"/>
      <c r="K204" s="313"/>
      <c r="L204" s="313"/>
      <c r="M204" s="313"/>
      <c r="N204" s="313"/>
      <c r="O204" s="313"/>
      <c r="P204" s="313"/>
      <c r="Q204" s="313"/>
      <c r="R204" s="313"/>
      <c r="S204" s="313"/>
      <c r="T204" s="313"/>
      <c r="U204" s="313"/>
      <c r="V204" s="313"/>
      <c r="W204" s="313"/>
      <c r="X204" s="313"/>
      <c r="Y204" s="313"/>
      <c r="Z204" s="313"/>
      <c r="AA204" s="313"/>
      <c r="AB204" s="313"/>
      <c r="AC204" s="313"/>
      <c r="AD204" s="313"/>
      <c r="AE204" s="313"/>
      <c r="AF204" s="313"/>
      <c r="AG204" s="313"/>
      <c r="AH204" s="313"/>
      <c r="AI204" s="313"/>
      <c r="AJ204" s="313"/>
      <c r="AK204" s="313"/>
      <c r="AL204" s="314"/>
    </row>
    <row r="205" spans="1:42">
      <c r="A205" s="450"/>
      <c r="B205" s="440"/>
      <c r="C205" s="291"/>
      <c r="D205" s="292"/>
      <c r="E205" s="315"/>
      <c r="F205" s="313"/>
      <c r="G205" s="313"/>
      <c r="H205" s="313"/>
      <c r="I205" s="313"/>
      <c r="J205" s="313"/>
      <c r="K205" s="313"/>
      <c r="L205" s="313"/>
      <c r="M205" s="313"/>
      <c r="N205" s="313"/>
      <c r="O205" s="313"/>
      <c r="P205" s="313"/>
      <c r="Q205" s="313"/>
      <c r="R205" s="313"/>
      <c r="S205" s="313"/>
      <c r="T205" s="313"/>
      <c r="U205" s="313"/>
      <c r="V205" s="313"/>
      <c r="W205" s="313"/>
      <c r="X205" s="313"/>
      <c r="Y205" s="313"/>
      <c r="Z205" s="313"/>
      <c r="AA205" s="313"/>
      <c r="AB205" s="313"/>
      <c r="AC205" s="313"/>
      <c r="AD205" s="313"/>
      <c r="AE205" s="313"/>
      <c r="AF205" s="313"/>
      <c r="AG205" s="313"/>
      <c r="AH205" s="313"/>
      <c r="AI205" s="313"/>
      <c r="AJ205" s="313"/>
      <c r="AK205" s="313"/>
      <c r="AL205" s="314"/>
    </row>
    <row r="206" spans="1:42" ht="18" thickBot="1">
      <c r="A206" s="450"/>
      <c r="B206" s="440"/>
      <c r="C206" s="330"/>
      <c r="D206" s="331"/>
      <c r="E206" s="315"/>
      <c r="F206" s="313"/>
      <c r="G206" s="313"/>
      <c r="H206" s="313"/>
      <c r="I206" s="313"/>
      <c r="J206" s="313"/>
      <c r="K206" s="313"/>
      <c r="L206" s="313"/>
      <c r="M206" s="313"/>
      <c r="N206" s="313"/>
      <c r="O206" s="313"/>
      <c r="P206" s="313"/>
      <c r="Q206" s="313"/>
      <c r="R206" s="313"/>
      <c r="S206" s="313"/>
      <c r="T206" s="313"/>
      <c r="U206" s="313"/>
      <c r="V206" s="313"/>
      <c r="W206" s="313"/>
      <c r="X206" s="313"/>
      <c r="Y206" s="313"/>
      <c r="Z206" s="313"/>
      <c r="AA206" s="313"/>
      <c r="AB206" s="313"/>
      <c r="AC206" s="313"/>
      <c r="AD206" s="313"/>
      <c r="AE206" s="313"/>
      <c r="AF206" s="313"/>
      <c r="AG206" s="313"/>
      <c r="AH206" s="313"/>
      <c r="AI206" s="313"/>
      <c r="AJ206" s="313"/>
      <c r="AK206" s="313"/>
      <c r="AL206" s="314"/>
    </row>
    <row r="207" spans="1:42" ht="45" customHeight="1" thickBot="1">
      <c r="A207" s="450"/>
      <c r="B207" s="440"/>
      <c r="C207" s="324" t="s">
        <v>105</v>
      </c>
      <c r="D207" s="325"/>
      <c r="E207" s="481"/>
      <c r="F207" s="482"/>
      <c r="G207" s="482"/>
      <c r="H207" s="482"/>
      <c r="I207" s="482"/>
      <c r="J207" s="482"/>
      <c r="K207" s="482"/>
      <c r="L207" s="482"/>
      <c r="M207" s="482"/>
      <c r="N207" s="482"/>
      <c r="O207" s="482"/>
      <c r="P207" s="482"/>
      <c r="Q207" s="482"/>
      <c r="R207" s="482"/>
      <c r="S207" s="482"/>
      <c r="T207" s="482"/>
      <c r="U207" s="482"/>
      <c r="V207" s="482"/>
      <c r="W207" s="482"/>
      <c r="X207" s="482"/>
      <c r="Y207" s="482"/>
      <c r="Z207" s="482"/>
      <c r="AA207" s="482"/>
      <c r="AB207" s="482"/>
      <c r="AC207" s="482"/>
      <c r="AD207" s="482"/>
      <c r="AE207" s="482"/>
      <c r="AF207" s="482"/>
      <c r="AG207" s="482"/>
      <c r="AH207" s="482"/>
      <c r="AI207" s="482"/>
      <c r="AJ207" s="482"/>
      <c r="AK207" s="482"/>
      <c r="AL207" s="483"/>
    </row>
    <row r="208" spans="1:42" ht="7.5" customHeight="1">
      <c r="A208" s="451"/>
      <c r="B208" s="332"/>
      <c r="C208" s="333"/>
      <c r="D208" s="333"/>
      <c r="E208" s="333"/>
      <c r="F208" s="333"/>
      <c r="G208" s="333"/>
      <c r="H208" s="333"/>
      <c r="I208" s="333"/>
      <c r="J208" s="333"/>
      <c r="K208" s="333"/>
      <c r="L208" s="333"/>
      <c r="M208" s="333"/>
      <c r="N208" s="333"/>
      <c r="O208" s="333"/>
      <c r="P208" s="333"/>
      <c r="Q208" s="333"/>
      <c r="R208" s="333"/>
      <c r="S208" s="333"/>
      <c r="T208" s="333"/>
      <c r="U208" s="333"/>
      <c r="V208" s="333"/>
      <c r="W208" s="333"/>
      <c r="X208" s="333"/>
      <c r="Y208" s="333"/>
      <c r="Z208" s="333"/>
      <c r="AA208" s="333"/>
      <c r="AB208" s="333"/>
      <c r="AC208" s="333"/>
      <c r="AD208" s="333"/>
      <c r="AE208" s="333"/>
      <c r="AF208" s="333"/>
      <c r="AG208" s="333"/>
      <c r="AH208" s="333"/>
      <c r="AI208" s="333"/>
      <c r="AJ208" s="333"/>
      <c r="AK208" s="333"/>
      <c r="AL208" s="333"/>
    </row>
    <row r="209" spans="1:39" ht="18.75" customHeight="1">
      <c r="A209" s="340" t="s">
        <v>794</v>
      </c>
      <c r="B209" s="491"/>
      <c r="C209" s="327" t="s">
        <v>104</v>
      </c>
      <c r="D209" s="381"/>
      <c r="E209" s="318" t="s">
        <v>255</v>
      </c>
      <c r="F209" s="319"/>
      <c r="G209" s="319"/>
      <c r="H209" s="319"/>
      <c r="I209" s="319"/>
      <c r="J209" s="319"/>
      <c r="K209" s="319"/>
      <c r="L209" s="319"/>
      <c r="M209" s="319"/>
      <c r="N209" s="319"/>
      <c r="O209" s="319"/>
      <c r="P209" s="319"/>
      <c r="Q209" s="319"/>
      <c r="R209" s="320"/>
      <c r="S209" s="486"/>
      <c r="T209" s="486"/>
      <c r="U209" s="486"/>
      <c r="V209" s="486"/>
      <c r="W209" s="486"/>
      <c r="X209" s="486"/>
      <c r="Y209" s="486"/>
      <c r="Z209" s="486"/>
      <c r="AA209" s="486"/>
      <c r="AB209" s="486"/>
      <c r="AC209" s="486"/>
      <c r="AD209" s="486"/>
      <c r="AE209" s="486"/>
      <c r="AF209" s="486"/>
      <c r="AG209" s="486"/>
      <c r="AH209" s="486"/>
      <c r="AI209" s="486"/>
      <c r="AJ209" s="486"/>
      <c r="AK209" s="486"/>
      <c r="AL209" s="487"/>
    </row>
    <row r="210" spans="1:39" ht="11.25" customHeight="1">
      <c r="A210" s="341"/>
      <c r="B210" s="377"/>
      <c r="C210" s="289" t="s">
        <v>106</v>
      </c>
      <c r="D210" s="290"/>
      <c r="E210" s="315" t="s">
        <v>548</v>
      </c>
      <c r="F210" s="313"/>
      <c r="G210" s="313"/>
      <c r="H210" s="313"/>
      <c r="I210" s="313"/>
      <c r="J210" s="313"/>
      <c r="K210" s="313"/>
      <c r="L210" s="313"/>
      <c r="M210" s="313"/>
      <c r="N210" s="313"/>
      <c r="O210" s="313"/>
      <c r="P210" s="313"/>
      <c r="Q210" s="313"/>
      <c r="R210" s="313"/>
      <c r="S210" s="313"/>
      <c r="T210" s="313"/>
      <c r="U210" s="313"/>
      <c r="V210" s="313"/>
      <c r="W210" s="313"/>
      <c r="X210" s="313"/>
      <c r="Y210" s="313"/>
      <c r="Z210" s="313"/>
      <c r="AA210" s="313"/>
      <c r="AB210" s="313"/>
      <c r="AC210" s="313"/>
      <c r="AD210" s="313"/>
      <c r="AE210" s="313"/>
      <c r="AF210" s="313"/>
      <c r="AG210" s="313"/>
      <c r="AH210" s="313"/>
      <c r="AI210" s="313"/>
      <c r="AJ210" s="313"/>
      <c r="AK210" s="313"/>
      <c r="AL210" s="314"/>
      <c r="AM210" s="17"/>
    </row>
    <row r="211" spans="1:39" ht="7.5" customHeight="1" thickBot="1">
      <c r="A211" s="341"/>
      <c r="B211" s="378"/>
      <c r="C211" s="330"/>
      <c r="D211" s="331"/>
      <c r="E211" s="315"/>
      <c r="F211" s="313"/>
      <c r="G211" s="313"/>
      <c r="H211" s="313"/>
      <c r="I211" s="313"/>
      <c r="J211" s="313"/>
      <c r="K211" s="313"/>
      <c r="L211" s="313"/>
      <c r="M211" s="313"/>
      <c r="N211" s="313"/>
      <c r="O211" s="313"/>
      <c r="P211" s="313"/>
      <c r="Q211" s="313"/>
      <c r="R211" s="313"/>
      <c r="S211" s="313"/>
      <c r="T211" s="313"/>
      <c r="U211" s="313"/>
      <c r="V211" s="313"/>
      <c r="W211" s="313"/>
      <c r="X211" s="313"/>
      <c r="Y211" s="313"/>
      <c r="Z211" s="313"/>
      <c r="AA211" s="313"/>
      <c r="AB211" s="313"/>
      <c r="AC211" s="313"/>
      <c r="AD211" s="313"/>
      <c r="AE211" s="313"/>
      <c r="AF211" s="313"/>
      <c r="AG211" s="313"/>
      <c r="AH211" s="313"/>
      <c r="AI211" s="313"/>
      <c r="AJ211" s="313"/>
      <c r="AK211" s="313"/>
      <c r="AL211" s="314"/>
      <c r="AM211" s="17"/>
    </row>
    <row r="212" spans="1:39" ht="22.5" customHeight="1" thickBot="1">
      <c r="A212" s="341"/>
      <c r="B212" s="34" t="s">
        <v>107</v>
      </c>
      <c r="C212" s="324" t="s">
        <v>105</v>
      </c>
      <c r="D212" s="358"/>
      <c r="E212" s="304"/>
      <c r="F212" s="305"/>
      <c r="G212" s="305"/>
      <c r="H212" s="305"/>
      <c r="I212" s="305"/>
      <c r="J212" s="305"/>
      <c r="K212" s="305"/>
      <c r="L212" s="305"/>
      <c r="M212" s="305"/>
      <c r="N212" s="305"/>
      <c r="O212" s="305"/>
      <c r="P212" s="305"/>
      <c r="Q212" s="305"/>
      <c r="R212" s="306"/>
      <c r="S212" s="538"/>
      <c r="T212" s="539"/>
      <c r="U212" s="539"/>
      <c r="V212" s="539"/>
      <c r="W212" s="539"/>
      <c r="X212" s="539"/>
      <c r="Y212" s="539"/>
      <c r="Z212" s="539"/>
      <c r="AA212" s="539"/>
      <c r="AB212" s="539"/>
      <c r="AC212" s="539"/>
      <c r="AD212" s="539"/>
      <c r="AE212" s="539"/>
      <c r="AF212" s="539"/>
      <c r="AG212" s="539"/>
      <c r="AH212" s="539"/>
      <c r="AI212" s="539"/>
      <c r="AJ212" s="539"/>
      <c r="AK212" s="539"/>
      <c r="AL212" s="540"/>
    </row>
    <row r="213" spans="1:39" ht="22.5" customHeight="1" thickBot="1">
      <c r="A213" s="341"/>
      <c r="B213" s="28" t="s">
        <v>108</v>
      </c>
      <c r="C213" s="324" t="s">
        <v>105</v>
      </c>
      <c r="D213" s="358"/>
      <c r="E213" s="304"/>
      <c r="F213" s="305"/>
      <c r="G213" s="305"/>
      <c r="H213" s="305"/>
      <c r="I213" s="305"/>
      <c r="J213" s="305"/>
      <c r="K213" s="305"/>
      <c r="L213" s="305"/>
      <c r="M213" s="305"/>
      <c r="N213" s="305"/>
      <c r="O213" s="305"/>
      <c r="P213" s="305"/>
      <c r="Q213" s="305"/>
      <c r="R213" s="306"/>
      <c r="S213" s="541"/>
      <c r="T213" s="542"/>
      <c r="U213" s="542"/>
      <c r="V213" s="542"/>
      <c r="W213" s="542"/>
      <c r="X213" s="542"/>
      <c r="Y213" s="542"/>
      <c r="Z213" s="542"/>
      <c r="AA213" s="542"/>
      <c r="AB213" s="542"/>
      <c r="AC213" s="542"/>
      <c r="AD213" s="542"/>
      <c r="AE213" s="542"/>
      <c r="AF213" s="542"/>
      <c r="AG213" s="542"/>
      <c r="AH213" s="542"/>
      <c r="AI213" s="542"/>
      <c r="AJ213" s="542"/>
      <c r="AK213" s="542"/>
      <c r="AL213" s="543"/>
    </row>
    <row r="214" spans="1:39" ht="7.5" customHeight="1">
      <c r="A214" s="342"/>
      <c r="B214" s="310"/>
      <c r="C214" s="532"/>
      <c r="D214" s="532"/>
      <c r="E214" s="532"/>
      <c r="F214" s="532"/>
      <c r="G214" s="532"/>
      <c r="H214" s="532"/>
      <c r="I214" s="532"/>
      <c r="J214" s="532"/>
      <c r="K214" s="532"/>
      <c r="L214" s="532"/>
      <c r="M214" s="532"/>
      <c r="N214" s="532"/>
      <c r="O214" s="532"/>
      <c r="P214" s="532"/>
      <c r="Q214" s="532"/>
      <c r="R214" s="532"/>
      <c r="S214" s="532"/>
      <c r="T214" s="532"/>
      <c r="U214" s="532"/>
      <c r="V214" s="532"/>
      <c r="W214" s="532"/>
      <c r="X214" s="532"/>
      <c r="Y214" s="532"/>
      <c r="Z214" s="532"/>
      <c r="AA214" s="532"/>
      <c r="AB214" s="532"/>
      <c r="AC214" s="532"/>
      <c r="AD214" s="532"/>
      <c r="AE214" s="532"/>
      <c r="AF214" s="532"/>
      <c r="AG214" s="532"/>
      <c r="AH214" s="532"/>
      <c r="AI214" s="532"/>
      <c r="AJ214" s="532"/>
      <c r="AK214" s="532"/>
      <c r="AL214" s="532"/>
    </row>
    <row r="215" spans="1:39" ht="18.75" customHeight="1">
      <c r="A215" s="340" t="s">
        <v>182</v>
      </c>
      <c r="B215" s="326" t="s">
        <v>91</v>
      </c>
      <c r="C215" s="327" t="s">
        <v>104</v>
      </c>
      <c r="D215" s="326"/>
      <c r="E215" s="318" t="s">
        <v>183</v>
      </c>
      <c r="F215" s="319"/>
      <c r="G215" s="319"/>
      <c r="H215" s="319"/>
      <c r="I215" s="319"/>
      <c r="J215" s="319"/>
      <c r="K215" s="319"/>
      <c r="L215" s="319"/>
      <c r="M215" s="319"/>
      <c r="N215" s="319"/>
      <c r="O215" s="319"/>
      <c r="P215" s="319"/>
      <c r="Q215" s="319"/>
      <c r="R215" s="319"/>
      <c r="S215" s="319"/>
      <c r="T215" s="319"/>
      <c r="U215" s="319"/>
      <c r="V215" s="319"/>
      <c r="W215" s="319"/>
      <c r="X215" s="319"/>
      <c r="Y215" s="319"/>
      <c r="Z215" s="319"/>
      <c r="AA215" s="319"/>
      <c r="AB215" s="319"/>
      <c r="AC215" s="319"/>
      <c r="AD215" s="319"/>
      <c r="AE215" s="319"/>
      <c r="AF215" s="319"/>
      <c r="AG215" s="319"/>
      <c r="AH215" s="319"/>
      <c r="AI215" s="319"/>
      <c r="AJ215" s="319"/>
      <c r="AK215" s="319"/>
      <c r="AL215" s="320"/>
    </row>
    <row r="216" spans="1:39" ht="17.25" customHeight="1">
      <c r="A216" s="341"/>
      <c r="B216" s="326"/>
      <c r="C216" s="289" t="s">
        <v>106</v>
      </c>
      <c r="D216" s="290"/>
      <c r="E216" s="321" t="s">
        <v>434</v>
      </c>
      <c r="F216" s="322"/>
      <c r="G216" s="322"/>
      <c r="H216" s="322"/>
      <c r="I216" s="322"/>
      <c r="J216" s="322"/>
      <c r="K216" s="322"/>
      <c r="L216" s="322"/>
      <c r="M216" s="322"/>
      <c r="N216" s="322"/>
      <c r="O216" s="322"/>
      <c r="P216" s="322"/>
      <c r="Q216" s="322"/>
      <c r="R216" s="322"/>
      <c r="S216" s="322"/>
      <c r="T216" s="322"/>
      <c r="U216" s="322"/>
      <c r="V216" s="322"/>
      <c r="W216" s="322"/>
      <c r="X216" s="322"/>
      <c r="Y216" s="322"/>
      <c r="Z216" s="322"/>
      <c r="AA216" s="322"/>
      <c r="AB216" s="322"/>
      <c r="AC216" s="322"/>
      <c r="AD216" s="322"/>
      <c r="AE216" s="322"/>
      <c r="AF216" s="322"/>
      <c r="AG216" s="322"/>
      <c r="AH216" s="322"/>
      <c r="AI216" s="322"/>
      <c r="AJ216" s="322"/>
      <c r="AK216" s="322"/>
      <c r="AL216" s="323"/>
    </row>
    <row r="217" spans="1:39" ht="18" thickBot="1">
      <c r="A217" s="341"/>
      <c r="B217" s="326"/>
      <c r="C217" s="330"/>
      <c r="D217" s="331"/>
      <c r="E217" s="315"/>
      <c r="F217" s="313"/>
      <c r="G217" s="313"/>
      <c r="H217" s="313"/>
      <c r="I217" s="313"/>
      <c r="J217" s="313"/>
      <c r="K217" s="313"/>
      <c r="L217" s="313"/>
      <c r="M217" s="313"/>
      <c r="N217" s="313"/>
      <c r="O217" s="313"/>
      <c r="P217" s="313"/>
      <c r="Q217" s="313"/>
      <c r="R217" s="313"/>
      <c r="S217" s="313"/>
      <c r="T217" s="313"/>
      <c r="U217" s="313"/>
      <c r="V217" s="313"/>
      <c r="W217" s="313"/>
      <c r="X217" s="313"/>
      <c r="Y217" s="313"/>
      <c r="Z217" s="313"/>
      <c r="AA217" s="313"/>
      <c r="AB217" s="313"/>
      <c r="AC217" s="313"/>
      <c r="AD217" s="313"/>
      <c r="AE217" s="313"/>
      <c r="AF217" s="313"/>
      <c r="AG217" s="313"/>
      <c r="AH217" s="313"/>
      <c r="AI217" s="313"/>
      <c r="AJ217" s="313"/>
      <c r="AK217" s="313"/>
      <c r="AL217" s="314"/>
    </row>
    <row r="218" spans="1:39" ht="22.5" customHeight="1" thickBot="1">
      <c r="A218" s="341"/>
      <c r="B218" s="326"/>
      <c r="C218" s="324" t="s">
        <v>105</v>
      </c>
      <c r="D218" s="325"/>
      <c r="E218" s="304"/>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c r="AC218" s="328"/>
      <c r="AD218" s="328"/>
      <c r="AE218" s="328"/>
      <c r="AF218" s="328"/>
      <c r="AG218" s="328"/>
      <c r="AH218" s="328"/>
      <c r="AI218" s="328"/>
      <c r="AJ218" s="328"/>
      <c r="AK218" s="328"/>
      <c r="AL218" s="329"/>
    </row>
    <row r="219" spans="1:39" ht="7.5" customHeight="1">
      <c r="A219" s="341"/>
      <c r="B219" s="332"/>
      <c r="C219" s="333"/>
      <c r="D219" s="333"/>
      <c r="E219" s="333"/>
      <c r="F219" s="333"/>
      <c r="G219" s="333"/>
      <c r="H219" s="333"/>
      <c r="I219" s="333"/>
      <c r="J219" s="333"/>
      <c r="K219" s="333"/>
      <c r="L219" s="333"/>
      <c r="M219" s="333"/>
      <c r="N219" s="333"/>
      <c r="O219" s="333"/>
      <c r="P219" s="333"/>
      <c r="Q219" s="333"/>
      <c r="R219" s="333"/>
      <c r="S219" s="333"/>
      <c r="T219" s="333"/>
      <c r="U219" s="333"/>
      <c r="V219" s="333"/>
      <c r="W219" s="333"/>
      <c r="X219" s="333"/>
      <c r="Y219" s="333"/>
      <c r="Z219" s="333"/>
      <c r="AA219" s="333"/>
      <c r="AB219" s="333"/>
      <c r="AC219" s="333"/>
      <c r="AD219" s="333"/>
      <c r="AE219" s="333"/>
      <c r="AF219" s="333"/>
      <c r="AG219" s="333"/>
      <c r="AH219" s="333"/>
      <c r="AI219" s="333"/>
      <c r="AJ219" s="333"/>
      <c r="AK219" s="333"/>
      <c r="AL219" s="333"/>
    </row>
    <row r="220" spans="1:39" ht="18.75" customHeight="1">
      <c r="A220" s="341"/>
      <c r="B220" s="326" t="s">
        <v>258</v>
      </c>
      <c r="C220" s="327" t="s">
        <v>104</v>
      </c>
      <c r="D220" s="326"/>
      <c r="E220" s="318" t="s">
        <v>184</v>
      </c>
      <c r="F220" s="319"/>
      <c r="G220" s="319"/>
      <c r="H220" s="319"/>
      <c r="I220" s="319"/>
      <c r="J220" s="319"/>
      <c r="K220" s="319"/>
      <c r="L220" s="319"/>
      <c r="M220" s="319"/>
      <c r="N220" s="319"/>
      <c r="O220" s="319"/>
      <c r="P220" s="319"/>
      <c r="Q220" s="319"/>
      <c r="R220" s="319"/>
      <c r="S220" s="319"/>
      <c r="T220" s="319"/>
      <c r="U220" s="319"/>
      <c r="V220" s="319"/>
      <c r="W220" s="319"/>
      <c r="X220" s="319"/>
      <c r="Y220" s="319"/>
      <c r="Z220" s="319"/>
      <c r="AA220" s="319"/>
      <c r="AB220" s="319"/>
      <c r="AC220" s="319"/>
      <c r="AD220" s="319"/>
      <c r="AE220" s="319"/>
      <c r="AF220" s="319"/>
      <c r="AG220" s="319"/>
      <c r="AH220" s="319"/>
      <c r="AI220" s="319"/>
      <c r="AJ220" s="319"/>
      <c r="AK220" s="319"/>
      <c r="AL220" s="320"/>
    </row>
    <row r="221" spans="1:39" ht="12" customHeight="1">
      <c r="A221" s="341"/>
      <c r="B221" s="326"/>
      <c r="C221" s="289" t="s">
        <v>106</v>
      </c>
      <c r="D221" s="290"/>
      <c r="E221" s="321" t="s">
        <v>555</v>
      </c>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2"/>
      <c r="AB221" s="322"/>
      <c r="AC221" s="322"/>
      <c r="AD221" s="322"/>
      <c r="AE221" s="322"/>
      <c r="AF221" s="322"/>
      <c r="AG221" s="322"/>
      <c r="AH221" s="322"/>
      <c r="AI221" s="322"/>
      <c r="AJ221" s="322"/>
      <c r="AK221" s="322"/>
      <c r="AL221" s="323"/>
    </row>
    <row r="222" spans="1:39" ht="7.5" customHeight="1" thickBot="1">
      <c r="A222" s="341"/>
      <c r="B222" s="326"/>
      <c r="C222" s="330"/>
      <c r="D222" s="331"/>
      <c r="E222" s="315"/>
      <c r="F222" s="313"/>
      <c r="G222" s="313"/>
      <c r="H222" s="313"/>
      <c r="I222" s="313"/>
      <c r="J222" s="313"/>
      <c r="K222" s="313"/>
      <c r="L222" s="313"/>
      <c r="M222" s="313"/>
      <c r="N222" s="313"/>
      <c r="O222" s="313"/>
      <c r="P222" s="313"/>
      <c r="Q222" s="313"/>
      <c r="R222" s="313"/>
      <c r="S222" s="313"/>
      <c r="T222" s="313"/>
      <c r="U222" s="313"/>
      <c r="V222" s="313"/>
      <c r="W222" s="313"/>
      <c r="X222" s="313"/>
      <c r="Y222" s="313"/>
      <c r="Z222" s="313"/>
      <c r="AA222" s="313"/>
      <c r="AB222" s="313"/>
      <c r="AC222" s="313"/>
      <c r="AD222" s="313"/>
      <c r="AE222" s="313"/>
      <c r="AF222" s="313"/>
      <c r="AG222" s="313"/>
      <c r="AH222" s="313"/>
      <c r="AI222" s="313"/>
      <c r="AJ222" s="313"/>
      <c r="AK222" s="313"/>
      <c r="AL222" s="314"/>
    </row>
    <row r="223" spans="1:39" ht="22.5" customHeight="1" thickBot="1">
      <c r="A223" s="341"/>
      <c r="B223" s="326"/>
      <c r="C223" s="324" t="s">
        <v>105</v>
      </c>
      <c r="D223" s="325"/>
      <c r="E223" s="304"/>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c r="AC223" s="328"/>
      <c r="AD223" s="328"/>
      <c r="AE223" s="328"/>
      <c r="AF223" s="328"/>
      <c r="AG223" s="328"/>
      <c r="AH223" s="328"/>
      <c r="AI223" s="328"/>
      <c r="AJ223" s="328"/>
      <c r="AK223" s="328"/>
      <c r="AL223" s="329"/>
    </row>
    <row r="224" spans="1:39" ht="7.5" customHeight="1">
      <c r="A224" s="341"/>
      <c r="B224" s="332"/>
      <c r="C224" s="333"/>
      <c r="D224" s="333"/>
      <c r="E224" s="333"/>
      <c r="F224" s="333"/>
      <c r="G224" s="333"/>
      <c r="H224" s="333"/>
      <c r="I224" s="333"/>
      <c r="J224" s="333"/>
      <c r="K224" s="333"/>
      <c r="L224" s="333"/>
      <c r="M224" s="333"/>
      <c r="N224" s="333"/>
      <c r="O224" s="333"/>
      <c r="P224" s="333"/>
      <c r="Q224" s="333"/>
      <c r="R224" s="333"/>
      <c r="S224" s="333"/>
      <c r="T224" s="333"/>
      <c r="U224" s="333"/>
      <c r="V224" s="333"/>
      <c r="W224" s="333"/>
      <c r="X224" s="333"/>
      <c r="Y224" s="333"/>
      <c r="Z224" s="333"/>
      <c r="AA224" s="333"/>
      <c r="AB224" s="333"/>
      <c r="AC224" s="333"/>
      <c r="AD224" s="333"/>
      <c r="AE224" s="333"/>
      <c r="AF224" s="333"/>
      <c r="AG224" s="333"/>
      <c r="AH224" s="333"/>
      <c r="AI224" s="333"/>
      <c r="AJ224" s="333"/>
      <c r="AK224" s="333"/>
      <c r="AL224" s="333"/>
    </row>
    <row r="225" spans="1:40" ht="18.75" customHeight="1">
      <c r="A225" s="341"/>
      <c r="B225" s="326" t="s">
        <v>699</v>
      </c>
      <c r="C225" s="327" t="s">
        <v>104</v>
      </c>
      <c r="D225" s="326"/>
      <c r="E225" s="318" t="s">
        <v>700</v>
      </c>
      <c r="F225" s="319"/>
      <c r="G225" s="319"/>
      <c r="H225" s="319"/>
      <c r="I225" s="319"/>
      <c r="J225" s="319"/>
      <c r="K225" s="319"/>
      <c r="L225" s="319"/>
      <c r="M225" s="319"/>
      <c r="N225" s="319"/>
      <c r="O225" s="319"/>
      <c r="P225" s="319"/>
      <c r="Q225" s="319"/>
      <c r="R225" s="319"/>
      <c r="S225" s="319"/>
      <c r="T225" s="319"/>
      <c r="U225" s="319"/>
      <c r="V225" s="319"/>
      <c r="W225" s="319"/>
      <c r="X225" s="319"/>
      <c r="Y225" s="319"/>
      <c r="Z225" s="319"/>
      <c r="AA225" s="319"/>
      <c r="AB225" s="319"/>
      <c r="AC225" s="319"/>
      <c r="AD225" s="319"/>
      <c r="AE225" s="319"/>
      <c r="AF225" s="319"/>
      <c r="AG225" s="319"/>
      <c r="AH225" s="319"/>
      <c r="AI225" s="319"/>
      <c r="AJ225" s="319"/>
      <c r="AK225" s="319"/>
      <c r="AL225" s="320"/>
    </row>
    <row r="226" spans="1:40" ht="11.25" customHeight="1">
      <c r="A226" s="341"/>
      <c r="B226" s="326"/>
      <c r="C226" s="289" t="s">
        <v>106</v>
      </c>
      <c r="D226" s="290"/>
      <c r="E226" s="321" t="s">
        <v>547</v>
      </c>
      <c r="F226" s="322"/>
      <c r="G226" s="322"/>
      <c r="H226" s="322"/>
      <c r="I226" s="322"/>
      <c r="J226" s="322"/>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2"/>
      <c r="AG226" s="322"/>
      <c r="AH226" s="322"/>
      <c r="AI226" s="322"/>
      <c r="AJ226" s="322"/>
      <c r="AK226" s="322"/>
      <c r="AL226" s="323"/>
    </row>
    <row r="227" spans="1:40" ht="7.5" customHeight="1" thickBot="1">
      <c r="A227" s="341"/>
      <c r="B227" s="326"/>
      <c r="C227" s="330"/>
      <c r="D227" s="331"/>
      <c r="E227" s="315"/>
      <c r="F227" s="313"/>
      <c r="G227" s="313"/>
      <c r="H227" s="313"/>
      <c r="I227" s="313"/>
      <c r="J227" s="313"/>
      <c r="K227" s="313"/>
      <c r="L227" s="313"/>
      <c r="M227" s="313"/>
      <c r="N227" s="313"/>
      <c r="O227" s="313"/>
      <c r="P227" s="313"/>
      <c r="Q227" s="313"/>
      <c r="R227" s="313"/>
      <c r="S227" s="313"/>
      <c r="T227" s="313"/>
      <c r="U227" s="313"/>
      <c r="V227" s="313"/>
      <c r="W227" s="313"/>
      <c r="X227" s="313"/>
      <c r="Y227" s="313"/>
      <c r="Z227" s="313"/>
      <c r="AA227" s="313"/>
      <c r="AB227" s="313"/>
      <c r="AC227" s="313"/>
      <c r="AD227" s="313"/>
      <c r="AE227" s="313"/>
      <c r="AF227" s="313"/>
      <c r="AG227" s="313"/>
      <c r="AH227" s="313"/>
      <c r="AI227" s="313"/>
      <c r="AJ227" s="313"/>
      <c r="AK227" s="313"/>
      <c r="AL227" s="314"/>
    </row>
    <row r="228" spans="1:40" ht="22.5" customHeight="1" thickBot="1">
      <c r="A228" s="341"/>
      <c r="B228" s="326"/>
      <c r="C228" s="324" t="s">
        <v>105</v>
      </c>
      <c r="D228" s="325"/>
      <c r="E228" s="304"/>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c r="AC228" s="328"/>
      <c r="AD228" s="328"/>
      <c r="AE228" s="328"/>
      <c r="AF228" s="328"/>
      <c r="AG228" s="328"/>
      <c r="AH228" s="328"/>
      <c r="AI228" s="328"/>
      <c r="AJ228" s="328"/>
      <c r="AK228" s="328"/>
      <c r="AL228" s="329"/>
    </row>
    <row r="229" spans="1:40" ht="7.5" customHeight="1">
      <c r="A229" s="341"/>
      <c r="B229" s="310"/>
      <c r="C229" s="311"/>
      <c r="D229" s="311"/>
      <c r="E229" s="311"/>
      <c r="F229" s="311"/>
      <c r="G229" s="311"/>
      <c r="H229" s="311"/>
      <c r="I229" s="311"/>
      <c r="J229" s="311"/>
      <c r="K229" s="311"/>
      <c r="L229" s="311"/>
      <c r="M229" s="311"/>
      <c r="N229" s="311"/>
      <c r="O229" s="311"/>
      <c r="P229" s="311"/>
      <c r="Q229" s="311"/>
      <c r="R229" s="311"/>
      <c r="S229" s="311"/>
      <c r="T229" s="311"/>
      <c r="U229" s="311"/>
      <c r="V229" s="311"/>
      <c r="W229" s="311"/>
      <c r="X229" s="311"/>
      <c r="Y229" s="311"/>
      <c r="Z229" s="311"/>
      <c r="AA229" s="311"/>
      <c r="AB229" s="311"/>
      <c r="AC229" s="311"/>
      <c r="AD229" s="311"/>
      <c r="AE229" s="311"/>
      <c r="AF229" s="311"/>
      <c r="AG229" s="311"/>
      <c r="AH229" s="311"/>
      <c r="AI229" s="311"/>
      <c r="AJ229" s="311"/>
      <c r="AK229" s="311"/>
      <c r="AL229" s="311"/>
    </row>
    <row r="230" spans="1:40" ht="11.25" customHeight="1">
      <c r="A230" s="341"/>
      <c r="B230" s="302" t="s">
        <v>223</v>
      </c>
      <c r="C230" s="289" t="s">
        <v>106</v>
      </c>
      <c r="D230" s="290"/>
      <c r="E230" s="321" t="s">
        <v>269</v>
      </c>
      <c r="F230" s="322"/>
      <c r="G230" s="322"/>
      <c r="H230" s="322"/>
      <c r="I230" s="322"/>
      <c r="J230" s="322"/>
      <c r="K230" s="322"/>
      <c r="L230" s="322"/>
      <c r="M230" s="322"/>
      <c r="N230" s="322"/>
      <c r="O230" s="322"/>
      <c r="P230" s="322"/>
      <c r="Q230" s="322"/>
      <c r="R230" s="322"/>
      <c r="S230" s="322"/>
      <c r="T230" s="322"/>
      <c r="U230" s="322"/>
      <c r="V230" s="322"/>
      <c r="W230" s="322"/>
      <c r="X230" s="322"/>
      <c r="Y230" s="322"/>
      <c r="Z230" s="322"/>
      <c r="AA230" s="322"/>
      <c r="AB230" s="322"/>
      <c r="AC230" s="322"/>
      <c r="AD230" s="322"/>
      <c r="AE230" s="322"/>
      <c r="AF230" s="322"/>
      <c r="AG230" s="322"/>
      <c r="AH230" s="322"/>
      <c r="AI230" s="322"/>
      <c r="AJ230" s="322"/>
      <c r="AK230" s="322"/>
      <c r="AL230" s="323"/>
    </row>
    <row r="231" spans="1:40" ht="7.5" customHeight="1" thickBot="1">
      <c r="A231" s="341"/>
      <c r="B231" s="302"/>
      <c r="C231" s="291"/>
      <c r="D231" s="292"/>
      <c r="E231" s="315"/>
      <c r="F231" s="313"/>
      <c r="G231" s="313"/>
      <c r="H231" s="313"/>
      <c r="I231" s="313"/>
      <c r="J231" s="313"/>
      <c r="K231" s="313"/>
      <c r="L231" s="313"/>
      <c r="M231" s="313"/>
      <c r="N231" s="313"/>
      <c r="O231" s="313"/>
      <c r="P231" s="313"/>
      <c r="Q231" s="313"/>
      <c r="R231" s="313"/>
      <c r="S231" s="313"/>
      <c r="T231" s="313"/>
      <c r="U231" s="313"/>
      <c r="V231" s="313"/>
      <c r="W231" s="313"/>
      <c r="X231" s="313"/>
      <c r="Y231" s="313"/>
      <c r="Z231" s="313"/>
      <c r="AA231" s="313"/>
      <c r="AB231" s="313"/>
      <c r="AC231" s="313"/>
      <c r="AD231" s="313"/>
      <c r="AE231" s="313"/>
      <c r="AF231" s="313"/>
      <c r="AG231" s="313"/>
      <c r="AH231" s="313"/>
      <c r="AI231" s="313"/>
      <c r="AJ231" s="313"/>
      <c r="AK231" s="313"/>
      <c r="AL231" s="314"/>
    </row>
    <row r="232" spans="1:40" ht="22.5" customHeight="1" thickBot="1">
      <c r="A232" s="341"/>
      <c r="B232" s="303"/>
      <c r="C232" s="287" t="s">
        <v>105</v>
      </c>
      <c r="D232" s="288"/>
      <c r="E232" s="299"/>
      <c r="F232" s="301"/>
      <c r="G232" s="299"/>
      <c r="H232" s="301"/>
      <c r="I232" s="19" t="s">
        <v>267</v>
      </c>
      <c r="J232" s="299"/>
      <c r="K232" s="301"/>
      <c r="L232" s="20" t="s">
        <v>266</v>
      </c>
      <c r="M232" s="299"/>
      <c r="N232" s="301"/>
      <c r="O232" s="19" t="s">
        <v>265</v>
      </c>
      <c r="P232" s="379"/>
      <c r="Q232" s="379"/>
      <c r="R232" s="379"/>
      <c r="S232" s="379"/>
      <c r="T232" s="379"/>
      <c r="U232" s="379"/>
      <c r="V232" s="379"/>
      <c r="W232" s="379"/>
      <c r="X232" s="379"/>
      <c r="Y232" s="379"/>
      <c r="Z232" s="379"/>
      <c r="AA232" s="379"/>
      <c r="AB232" s="379"/>
      <c r="AC232" s="379"/>
      <c r="AD232" s="379"/>
      <c r="AE232" s="379"/>
      <c r="AF232" s="379"/>
      <c r="AG232" s="379"/>
      <c r="AH232" s="379"/>
      <c r="AI232" s="379"/>
      <c r="AJ232" s="379"/>
      <c r="AK232" s="379"/>
      <c r="AL232" s="380"/>
    </row>
    <row r="233" spans="1:40" ht="7.5" customHeight="1">
      <c r="A233" s="341"/>
      <c r="B233" s="310"/>
      <c r="C233" s="311"/>
      <c r="D233" s="311"/>
      <c r="E233" s="311"/>
      <c r="F233" s="311"/>
      <c r="G233" s="311"/>
      <c r="H233" s="311"/>
      <c r="I233" s="311"/>
      <c r="J233" s="311"/>
      <c r="K233" s="311"/>
      <c r="L233" s="311"/>
      <c r="M233" s="311"/>
      <c r="N233" s="311"/>
      <c r="O233" s="311"/>
      <c r="P233" s="311"/>
      <c r="Q233" s="311"/>
      <c r="R233" s="311"/>
      <c r="S233" s="311"/>
      <c r="T233" s="311"/>
      <c r="U233" s="311"/>
      <c r="V233" s="311"/>
      <c r="W233" s="311"/>
      <c r="X233" s="311"/>
      <c r="Y233" s="311"/>
      <c r="Z233" s="311"/>
      <c r="AA233" s="311"/>
      <c r="AB233" s="311"/>
      <c r="AC233" s="311"/>
      <c r="AD233" s="311"/>
      <c r="AE233" s="311"/>
      <c r="AF233" s="311"/>
      <c r="AG233" s="311"/>
      <c r="AH233" s="311"/>
      <c r="AI233" s="311"/>
      <c r="AJ233" s="311"/>
      <c r="AK233" s="311"/>
      <c r="AL233" s="311"/>
    </row>
    <row r="234" spans="1:40" ht="11.25" customHeight="1">
      <c r="A234" s="341"/>
      <c r="B234" s="302" t="s">
        <v>92</v>
      </c>
      <c r="C234" s="289" t="s">
        <v>106</v>
      </c>
      <c r="D234" s="290"/>
      <c r="E234" s="321" t="s">
        <v>269</v>
      </c>
      <c r="F234" s="322"/>
      <c r="G234" s="322"/>
      <c r="H234" s="322"/>
      <c r="I234" s="322"/>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2"/>
      <c r="AK234" s="322"/>
      <c r="AL234" s="323"/>
    </row>
    <row r="235" spans="1:40" ht="7.5" customHeight="1" thickBot="1">
      <c r="A235" s="341"/>
      <c r="B235" s="302"/>
      <c r="C235" s="291"/>
      <c r="D235" s="292"/>
      <c r="E235" s="315"/>
      <c r="F235" s="313"/>
      <c r="G235" s="313"/>
      <c r="H235" s="313"/>
      <c r="I235" s="313"/>
      <c r="J235" s="313"/>
      <c r="K235" s="313"/>
      <c r="L235" s="313"/>
      <c r="M235" s="313"/>
      <c r="N235" s="313"/>
      <c r="O235" s="313"/>
      <c r="P235" s="313"/>
      <c r="Q235" s="313"/>
      <c r="R235" s="313"/>
      <c r="S235" s="313"/>
      <c r="T235" s="313"/>
      <c r="U235" s="313"/>
      <c r="V235" s="313"/>
      <c r="W235" s="313"/>
      <c r="X235" s="313"/>
      <c r="Y235" s="313"/>
      <c r="Z235" s="313"/>
      <c r="AA235" s="313"/>
      <c r="AB235" s="313"/>
      <c r="AC235" s="313"/>
      <c r="AD235" s="313"/>
      <c r="AE235" s="313"/>
      <c r="AF235" s="313"/>
      <c r="AG235" s="313"/>
      <c r="AH235" s="313"/>
      <c r="AI235" s="313"/>
      <c r="AJ235" s="313"/>
      <c r="AK235" s="313"/>
      <c r="AL235" s="314"/>
    </row>
    <row r="236" spans="1:40" ht="22.5" customHeight="1" thickBot="1">
      <c r="A236" s="342"/>
      <c r="B236" s="303"/>
      <c r="C236" s="287" t="s">
        <v>105</v>
      </c>
      <c r="D236" s="288"/>
      <c r="E236" s="299"/>
      <c r="F236" s="300"/>
      <c r="G236" s="301"/>
      <c r="H236" s="293"/>
      <c r="I236" s="294"/>
      <c r="J236" s="294"/>
      <c r="K236" s="294"/>
      <c r="L236" s="294"/>
      <c r="M236" s="294"/>
      <c r="N236" s="294"/>
      <c r="O236" s="294"/>
      <c r="P236" s="294"/>
      <c r="Q236" s="294"/>
      <c r="R236" s="294"/>
      <c r="S236" s="294"/>
      <c r="T236" s="294"/>
      <c r="U236" s="294"/>
      <c r="V236" s="294"/>
      <c r="W236" s="294"/>
      <c r="X236" s="294"/>
      <c r="Y236" s="294"/>
      <c r="Z236" s="294"/>
      <c r="AA236" s="294"/>
      <c r="AB236" s="294"/>
      <c r="AC236" s="294"/>
      <c r="AD236" s="294"/>
      <c r="AE236" s="294"/>
      <c r="AF236" s="294"/>
      <c r="AG236" s="294"/>
      <c r="AH236" s="294"/>
      <c r="AI236" s="294"/>
      <c r="AJ236" s="294"/>
      <c r="AK236" s="294"/>
      <c r="AL236" s="295"/>
    </row>
    <row r="237" spans="1:40" ht="7.5" customHeight="1">
      <c r="A237" s="382"/>
      <c r="B237" s="382"/>
      <c r="C237" s="382"/>
      <c r="D237" s="382"/>
      <c r="E237" s="382"/>
      <c r="F237" s="382"/>
      <c r="G237" s="382"/>
      <c r="H237" s="382"/>
      <c r="I237" s="382"/>
      <c r="J237" s="382"/>
      <c r="K237" s="382"/>
      <c r="L237" s="382"/>
      <c r="M237" s="382"/>
      <c r="N237" s="382"/>
      <c r="O237" s="382"/>
      <c r="P237" s="382"/>
      <c r="Q237" s="382"/>
      <c r="R237" s="382"/>
      <c r="S237" s="382"/>
      <c r="T237" s="382"/>
      <c r="U237" s="382"/>
      <c r="V237" s="382"/>
      <c r="W237" s="382"/>
      <c r="X237" s="382"/>
      <c r="Y237" s="382"/>
      <c r="Z237" s="382"/>
      <c r="AA237" s="382"/>
      <c r="AB237" s="382"/>
      <c r="AC237" s="382"/>
      <c r="AD237" s="382"/>
      <c r="AE237" s="382"/>
      <c r="AF237" s="382"/>
      <c r="AG237" s="382"/>
      <c r="AH237" s="382"/>
      <c r="AI237" s="382"/>
      <c r="AJ237" s="382"/>
      <c r="AK237" s="382"/>
      <c r="AL237" s="382"/>
    </row>
    <row r="238" spans="1:40" ht="90" customHeight="1">
      <c r="A238" s="296" t="s">
        <v>877</v>
      </c>
      <c r="B238" s="297"/>
      <c r="C238" s="297"/>
      <c r="D238" s="297"/>
      <c r="E238" s="297"/>
      <c r="F238" s="297"/>
      <c r="G238" s="297"/>
      <c r="H238" s="297"/>
      <c r="I238" s="297"/>
      <c r="J238" s="297"/>
      <c r="K238" s="297"/>
      <c r="L238" s="297"/>
      <c r="M238" s="297"/>
      <c r="N238" s="297"/>
      <c r="O238" s="297"/>
      <c r="P238" s="297"/>
      <c r="Q238" s="297"/>
      <c r="R238" s="297"/>
      <c r="S238" s="297"/>
      <c r="T238" s="297"/>
      <c r="U238" s="297"/>
      <c r="V238" s="297"/>
      <c r="W238" s="297"/>
      <c r="X238" s="297"/>
      <c r="Y238" s="297"/>
      <c r="Z238" s="297"/>
      <c r="AA238" s="297"/>
      <c r="AB238" s="297"/>
      <c r="AC238" s="297"/>
      <c r="AD238" s="297"/>
      <c r="AE238" s="297"/>
      <c r="AF238" s="297"/>
      <c r="AG238" s="297"/>
      <c r="AH238" s="297"/>
      <c r="AI238" s="297"/>
      <c r="AJ238" s="297"/>
      <c r="AK238" s="297"/>
      <c r="AL238" s="298"/>
    </row>
    <row r="239" spans="1:40" ht="18.75" customHeight="1">
      <c r="A239" s="340"/>
      <c r="B239" s="327" t="s">
        <v>218</v>
      </c>
      <c r="C239" s="381"/>
      <c r="D239" s="326"/>
      <c r="E239" s="316"/>
      <c r="F239" s="317"/>
      <c r="G239" s="371" t="str">
        <f>IF(AN239=TRUE,AN241,"")</f>
        <v/>
      </c>
      <c r="H239" s="372"/>
      <c r="I239" s="372"/>
      <c r="J239" s="372"/>
      <c r="K239" s="372"/>
      <c r="L239" s="372"/>
      <c r="M239" s="372"/>
      <c r="N239" s="372"/>
      <c r="O239" s="372"/>
      <c r="P239" s="372"/>
      <c r="Q239" s="372"/>
      <c r="R239" s="372"/>
      <c r="S239" s="372"/>
      <c r="T239" s="372"/>
      <c r="U239" s="372"/>
      <c r="V239" s="372"/>
      <c r="W239" s="372"/>
      <c r="X239" s="372"/>
      <c r="Y239" s="372"/>
      <c r="Z239" s="372"/>
      <c r="AA239" s="372"/>
      <c r="AB239" s="372"/>
      <c r="AC239" s="372"/>
      <c r="AD239" s="372"/>
      <c r="AE239" s="372"/>
      <c r="AF239" s="372"/>
      <c r="AG239" s="372"/>
      <c r="AH239" s="372"/>
      <c r="AI239" s="372"/>
      <c r="AJ239" s="372"/>
      <c r="AK239" s="372"/>
      <c r="AL239" s="373"/>
      <c r="AN239" s="65" t="b">
        <v>0</v>
      </c>
    </row>
    <row r="240" spans="1:40" ht="11.25" customHeight="1">
      <c r="A240" s="341"/>
      <c r="B240" s="377"/>
      <c r="C240" s="289" t="s">
        <v>106</v>
      </c>
      <c r="D240" s="290"/>
      <c r="E240" s="312" t="s">
        <v>636</v>
      </c>
      <c r="F240" s="313"/>
      <c r="G240" s="313"/>
      <c r="H240" s="313"/>
      <c r="I240" s="313"/>
      <c r="J240" s="313"/>
      <c r="K240" s="313"/>
      <c r="L240" s="313"/>
      <c r="M240" s="313"/>
      <c r="N240" s="313"/>
      <c r="O240" s="313"/>
      <c r="P240" s="313"/>
      <c r="Q240" s="313"/>
      <c r="R240" s="313"/>
      <c r="S240" s="313"/>
      <c r="T240" s="313"/>
      <c r="U240" s="313"/>
      <c r="V240" s="313"/>
      <c r="W240" s="313"/>
      <c r="X240" s="313"/>
      <c r="Y240" s="313"/>
      <c r="Z240" s="313"/>
      <c r="AA240" s="313"/>
      <c r="AB240" s="313"/>
      <c r="AC240" s="313"/>
      <c r="AD240" s="313"/>
      <c r="AE240" s="313"/>
      <c r="AF240" s="313"/>
      <c r="AG240" s="313"/>
      <c r="AH240" s="313"/>
      <c r="AI240" s="313"/>
      <c r="AJ240" s="313"/>
      <c r="AK240" s="313"/>
      <c r="AL240" s="314"/>
      <c r="AM240" s="17"/>
      <c r="AN240" s="44" t="s">
        <v>683</v>
      </c>
    </row>
    <row r="241" spans="1:41" ht="7.5" customHeight="1" thickBot="1">
      <c r="A241" s="341"/>
      <c r="B241" s="378"/>
      <c r="C241" s="330"/>
      <c r="D241" s="331"/>
      <c r="E241" s="315"/>
      <c r="F241" s="313"/>
      <c r="G241" s="313"/>
      <c r="H241" s="313"/>
      <c r="I241" s="313"/>
      <c r="J241" s="313"/>
      <c r="K241" s="313"/>
      <c r="L241" s="313"/>
      <c r="M241" s="313"/>
      <c r="N241" s="313"/>
      <c r="O241" s="313"/>
      <c r="P241" s="313"/>
      <c r="Q241" s="313"/>
      <c r="R241" s="313"/>
      <c r="S241" s="313"/>
      <c r="T241" s="313"/>
      <c r="U241" s="313"/>
      <c r="V241" s="313"/>
      <c r="W241" s="313"/>
      <c r="X241" s="313"/>
      <c r="Y241" s="313"/>
      <c r="Z241" s="313"/>
      <c r="AA241" s="313"/>
      <c r="AB241" s="313"/>
      <c r="AC241" s="313"/>
      <c r="AD241" s="313"/>
      <c r="AE241" s="313"/>
      <c r="AF241" s="313"/>
      <c r="AG241" s="313"/>
      <c r="AH241" s="313"/>
      <c r="AI241" s="313"/>
      <c r="AJ241" s="313"/>
      <c r="AK241" s="313"/>
      <c r="AL241" s="314"/>
      <c r="AM241" s="17"/>
      <c r="AN241" s="44" t="s">
        <v>195</v>
      </c>
    </row>
    <row r="242" spans="1:41" ht="22.5" customHeight="1" thickBot="1">
      <c r="A242" s="341"/>
      <c r="B242" s="34" t="s">
        <v>107</v>
      </c>
      <c r="C242" s="324" t="s">
        <v>105</v>
      </c>
      <c r="D242" s="358"/>
      <c r="E242" s="304"/>
      <c r="F242" s="305"/>
      <c r="G242" s="305"/>
      <c r="H242" s="305"/>
      <c r="I242" s="305"/>
      <c r="J242" s="305"/>
      <c r="K242" s="305"/>
      <c r="L242" s="305"/>
      <c r="M242" s="305"/>
      <c r="N242" s="305"/>
      <c r="O242" s="305"/>
      <c r="P242" s="305"/>
      <c r="Q242" s="305"/>
      <c r="R242" s="306"/>
      <c r="S242" s="365" t="str">
        <f>IF(E242=0,"",IF(OR(E242=E244,E242=E245),AN242,""))</f>
        <v/>
      </c>
      <c r="T242" s="366"/>
      <c r="U242" s="366"/>
      <c r="V242" s="366"/>
      <c r="W242" s="366"/>
      <c r="X242" s="366"/>
      <c r="Y242" s="366"/>
      <c r="Z242" s="366"/>
      <c r="AA242" s="366"/>
      <c r="AB242" s="366"/>
      <c r="AC242" s="366"/>
      <c r="AD242" s="366"/>
      <c r="AE242" s="366"/>
      <c r="AF242" s="366"/>
      <c r="AG242" s="366"/>
      <c r="AH242" s="366"/>
      <c r="AI242" s="366"/>
      <c r="AJ242" s="366"/>
      <c r="AK242" s="366"/>
      <c r="AL242" s="367"/>
      <c r="AN242" s="44" t="s">
        <v>752</v>
      </c>
    </row>
    <row r="243" spans="1:41" ht="22.5" customHeight="1" thickBot="1">
      <c r="A243" s="341"/>
      <c r="B243" s="28" t="s">
        <v>108</v>
      </c>
      <c r="C243" s="324" t="s">
        <v>105</v>
      </c>
      <c r="D243" s="358"/>
      <c r="E243" s="304"/>
      <c r="F243" s="305"/>
      <c r="G243" s="305"/>
      <c r="H243" s="305"/>
      <c r="I243" s="305"/>
      <c r="J243" s="305"/>
      <c r="K243" s="305"/>
      <c r="L243" s="305"/>
      <c r="M243" s="305"/>
      <c r="N243" s="305"/>
      <c r="O243" s="305"/>
      <c r="P243" s="305"/>
      <c r="Q243" s="305"/>
      <c r="R243" s="306"/>
      <c r="S243" s="307" t="str">
        <f>IF(E243=0,"",IF(OR(E243=X244,E243=X245),AN242,""))</f>
        <v/>
      </c>
      <c r="T243" s="308"/>
      <c r="U243" s="308"/>
      <c r="V243" s="308"/>
      <c r="W243" s="308"/>
      <c r="X243" s="308"/>
      <c r="Y243" s="308"/>
      <c r="Z243" s="308"/>
      <c r="AA243" s="308"/>
      <c r="AB243" s="308"/>
      <c r="AC243" s="308"/>
      <c r="AD243" s="308"/>
      <c r="AE243" s="308"/>
      <c r="AF243" s="308"/>
      <c r="AG243" s="308"/>
      <c r="AH243" s="308"/>
      <c r="AI243" s="308"/>
      <c r="AJ243" s="308"/>
      <c r="AK243" s="308"/>
      <c r="AL243" s="309"/>
    </row>
    <row r="244" spans="1:41" ht="18.75" customHeight="1">
      <c r="A244" s="341"/>
      <c r="B244" s="28" t="s">
        <v>759</v>
      </c>
      <c r="C244" s="347" t="s">
        <v>107</v>
      </c>
      <c r="D244" s="349"/>
      <c r="E244" s="352" t="str">
        <f>IF(E157=0,"",E157)</f>
        <v/>
      </c>
      <c r="F244" s="353"/>
      <c r="G244" s="353"/>
      <c r="H244" s="353"/>
      <c r="I244" s="353"/>
      <c r="J244" s="353"/>
      <c r="K244" s="353"/>
      <c r="L244" s="353"/>
      <c r="M244" s="353"/>
      <c r="N244" s="353"/>
      <c r="O244" s="353"/>
      <c r="P244" s="353"/>
      <c r="Q244" s="353"/>
      <c r="R244" s="354"/>
      <c r="S244" s="347" t="s">
        <v>786</v>
      </c>
      <c r="T244" s="348"/>
      <c r="U244" s="348"/>
      <c r="V244" s="348"/>
      <c r="W244" s="349"/>
      <c r="X244" s="276" t="str">
        <f>IF(E158=0,"",E158)</f>
        <v/>
      </c>
      <c r="Y244" s="276"/>
      <c r="Z244" s="276"/>
      <c r="AA244" s="276"/>
      <c r="AB244" s="276"/>
      <c r="AC244" s="276"/>
      <c r="AD244" s="276"/>
      <c r="AE244" s="276"/>
      <c r="AF244" s="276"/>
      <c r="AG244" s="276"/>
      <c r="AH244" s="276"/>
      <c r="AI244" s="276"/>
      <c r="AJ244" s="276"/>
      <c r="AK244" s="276"/>
      <c r="AL244" s="276"/>
    </row>
    <row r="245" spans="1:41" ht="18.75" customHeight="1">
      <c r="A245" s="341"/>
      <c r="B245" s="28" t="s">
        <v>241</v>
      </c>
      <c r="C245" s="350"/>
      <c r="D245" s="303"/>
      <c r="E245" s="352" t="str">
        <f>IF(E212=0,"",E212)</f>
        <v/>
      </c>
      <c r="F245" s="353"/>
      <c r="G245" s="353"/>
      <c r="H245" s="353"/>
      <c r="I245" s="353"/>
      <c r="J245" s="353"/>
      <c r="K245" s="353"/>
      <c r="L245" s="353"/>
      <c r="M245" s="353"/>
      <c r="N245" s="353"/>
      <c r="O245" s="353"/>
      <c r="P245" s="353"/>
      <c r="Q245" s="353"/>
      <c r="R245" s="354"/>
      <c r="S245" s="350"/>
      <c r="T245" s="351"/>
      <c r="U245" s="351"/>
      <c r="V245" s="351"/>
      <c r="W245" s="303"/>
      <c r="X245" s="276" t="str">
        <f>IF(E213=0,"",E213)</f>
        <v/>
      </c>
      <c r="Y245" s="276"/>
      <c r="Z245" s="276"/>
      <c r="AA245" s="276"/>
      <c r="AB245" s="276"/>
      <c r="AC245" s="276"/>
      <c r="AD245" s="276"/>
      <c r="AE245" s="276"/>
      <c r="AF245" s="276"/>
      <c r="AG245" s="276"/>
      <c r="AH245" s="276"/>
      <c r="AI245" s="276"/>
      <c r="AJ245" s="276"/>
      <c r="AK245" s="276"/>
      <c r="AL245" s="276"/>
    </row>
    <row r="246" spans="1:41" ht="7.5" customHeight="1">
      <c r="A246" s="342"/>
      <c r="B246" s="337"/>
      <c r="C246" s="338"/>
      <c r="D246" s="338"/>
      <c r="E246" s="338"/>
      <c r="F246" s="338"/>
      <c r="G246" s="338"/>
      <c r="H246" s="338"/>
      <c r="I246" s="338"/>
      <c r="J246" s="338"/>
      <c r="K246" s="338"/>
      <c r="L246" s="338"/>
      <c r="M246" s="338"/>
      <c r="N246" s="338"/>
      <c r="O246" s="338"/>
      <c r="P246" s="338"/>
      <c r="Q246" s="338"/>
      <c r="R246" s="338"/>
      <c r="S246" s="338"/>
      <c r="T246" s="338"/>
      <c r="U246" s="338"/>
      <c r="V246" s="338"/>
      <c r="W246" s="338"/>
      <c r="X246" s="338"/>
      <c r="Y246" s="338"/>
      <c r="Z246" s="338"/>
      <c r="AA246" s="338"/>
      <c r="AB246" s="338"/>
      <c r="AC246" s="338"/>
      <c r="AD246" s="338"/>
      <c r="AE246" s="338"/>
      <c r="AF246" s="338"/>
      <c r="AG246" s="338"/>
      <c r="AH246" s="338"/>
      <c r="AI246" s="338"/>
      <c r="AJ246" s="338"/>
      <c r="AK246" s="338"/>
      <c r="AL246" s="339"/>
    </row>
    <row r="247" spans="1:41">
      <c r="A247" s="359"/>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row>
    <row r="248" spans="1:41" ht="30" customHeight="1">
      <c r="A248" s="355" t="s">
        <v>797</v>
      </c>
      <c r="B248" s="356"/>
      <c r="C248" s="356"/>
      <c r="D248" s="356"/>
      <c r="E248" s="356"/>
      <c r="F248" s="356"/>
      <c r="G248" s="356"/>
      <c r="H248" s="356"/>
      <c r="I248" s="356"/>
      <c r="J248" s="356"/>
      <c r="K248" s="356"/>
      <c r="L248" s="356"/>
      <c r="M248" s="356"/>
      <c r="N248" s="356"/>
      <c r="O248" s="356"/>
      <c r="P248" s="356"/>
      <c r="Q248" s="356"/>
      <c r="R248" s="356"/>
      <c r="S248" s="356"/>
      <c r="T248" s="356"/>
      <c r="U248" s="356"/>
      <c r="V248" s="356"/>
      <c r="W248" s="356"/>
      <c r="X248" s="356"/>
      <c r="Y248" s="356"/>
      <c r="Z248" s="356"/>
      <c r="AA248" s="356"/>
      <c r="AB248" s="356"/>
      <c r="AC248" s="356"/>
      <c r="AD248" s="356"/>
      <c r="AE248" s="356"/>
      <c r="AF248" s="356"/>
      <c r="AG248" s="356"/>
      <c r="AH248" s="356"/>
      <c r="AI248" s="356"/>
      <c r="AJ248" s="356"/>
      <c r="AK248" s="356"/>
      <c r="AL248" s="357"/>
    </row>
    <row r="249" spans="1:41" ht="81" customHeight="1">
      <c r="A249" s="280" t="s">
        <v>969</v>
      </c>
      <c r="B249" s="281"/>
      <c r="C249" s="281"/>
      <c r="D249" s="281"/>
      <c r="E249" s="281"/>
      <c r="F249" s="281"/>
      <c r="G249" s="281"/>
      <c r="H249" s="281"/>
      <c r="I249" s="281"/>
      <c r="J249" s="281"/>
      <c r="K249" s="281"/>
      <c r="L249" s="281"/>
      <c r="M249" s="281"/>
      <c r="N249" s="281"/>
      <c r="O249" s="281"/>
      <c r="P249" s="281"/>
      <c r="Q249" s="281"/>
      <c r="R249" s="281"/>
      <c r="S249" s="281"/>
      <c r="T249" s="281"/>
      <c r="U249" s="281"/>
      <c r="V249" s="281"/>
      <c r="W249" s="281"/>
      <c r="X249" s="281"/>
      <c r="Y249" s="281"/>
      <c r="Z249" s="281"/>
      <c r="AA249" s="281"/>
      <c r="AB249" s="281"/>
      <c r="AC249" s="281"/>
      <c r="AD249" s="281"/>
      <c r="AE249" s="281"/>
      <c r="AF249" s="281"/>
      <c r="AG249" s="281"/>
      <c r="AH249" s="281"/>
      <c r="AI249" s="281"/>
      <c r="AJ249" s="281"/>
      <c r="AK249" s="281"/>
      <c r="AL249" s="282"/>
    </row>
    <row r="250" spans="1:41" ht="27.75" customHeight="1">
      <c r="A250" s="283" t="s">
        <v>713</v>
      </c>
      <c r="B250" s="283"/>
      <c r="C250" s="283"/>
      <c r="D250" s="283"/>
      <c r="E250" s="283"/>
      <c r="F250" s="283"/>
      <c r="G250" s="283"/>
      <c r="H250" s="283"/>
      <c r="I250" s="283"/>
      <c r="J250" s="283"/>
      <c r="K250" s="283"/>
      <c r="L250" s="283"/>
      <c r="M250" s="283"/>
      <c r="N250" s="283"/>
      <c r="O250" s="283"/>
      <c r="P250" s="283"/>
      <c r="Q250" s="283"/>
      <c r="R250" s="283"/>
      <c r="S250" s="283"/>
      <c r="T250" s="283"/>
      <c r="U250" s="283"/>
      <c r="V250" s="283"/>
      <c r="W250" s="283"/>
      <c r="X250" s="283"/>
      <c r="Y250" s="283"/>
      <c r="Z250" s="283"/>
      <c r="AA250" s="283"/>
      <c r="AB250" s="283"/>
      <c r="AC250" s="283"/>
      <c r="AD250" s="283"/>
      <c r="AE250" s="283"/>
      <c r="AF250" s="283"/>
      <c r="AG250" s="283"/>
      <c r="AH250" s="283"/>
      <c r="AI250" s="283"/>
      <c r="AJ250" s="283"/>
      <c r="AK250" s="283"/>
      <c r="AL250" s="283"/>
    </row>
    <row r="251" spans="1:41" ht="21.75" customHeight="1">
      <c r="A251" s="39"/>
      <c r="B251" s="343" t="s">
        <v>890</v>
      </c>
      <c r="C251" s="344"/>
      <c r="D251" s="344"/>
      <c r="E251" s="344"/>
      <c r="F251" s="344"/>
      <c r="G251" s="344"/>
      <c r="H251" s="345"/>
      <c r="I251" s="360" t="s">
        <v>650</v>
      </c>
      <c r="J251" s="361"/>
      <c r="K251" s="361"/>
      <c r="L251" s="361"/>
      <c r="M251" s="361"/>
      <c r="N251" s="361"/>
      <c r="O251" s="361"/>
      <c r="P251" s="361"/>
      <c r="Q251" s="361"/>
      <c r="R251" s="361"/>
      <c r="S251" s="361"/>
      <c r="T251" s="361"/>
      <c r="U251" s="361"/>
      <c r="V251" s="361"/>
      <c r="W251" s="361"/>
      <c r="X251" s="361"/>
      <c r="Y251" s="361"/>
      <c r="Z251" s="361"/>
      <c r="AA251" s="361"/>
      <c r="AB251" s="361"/>
      <c r="AC251" s="361"/>
      <c r="AD251" s="361"/>
      <c r="AE251" s="361"/>
      <c r="AF251" s="361"/>
      <c r="AG251" s="361"/>
      <c r="AH251" s="361"/>
      <c r="AI251" s="361"/>
      <c r="AJ251" s="361"/>
      <c r="AK251" s="361"/>
      <c r="AL251" s="362"/>
    </row>
    <row r="252" spans="1:41" ht="15" customHeight="1">
      <c r="A252" s="40"/>
      <c r="B252" s="346"/>
      <c r="C252" s="294"/>
      <c r="D252" s="294"/>
      <c r="E252" s="294"/>
      <c r="F252" s="294"/>
      <c r="G252" s="294"/>
      <c r="H252" s="295"/>
      <c r="I252" s="360" t="s">
        <v>642</v>
      </c>
      <c r="J252" s="361"/>
      <c r="K252" s="361"/>
      <c r="L252" s="361"/>
      <c r="M252" s="361"/>
      <c r="N252" s="361"/>
      <c r="O252" s="361"/>
      <c r="P252" s="361"/>
      <c r="Q252" s="361"/>
      <c r="R252" s="362"/>
      <c r="S252" s="360" t="s">
        <v>638</v>
      </c>
      <c r="T252" s="361"/>
      <c r="U252" s="361"/>
      <c r="V252" s="361"/>
      <c r="W252" s="361"/>
      <c r="X252" s="361"/>
      <c r="Y252" s="361"/>
      <c r="Z252" s="361"/>
      <c r="AA252" s="361"/>
      <c r="AB252" s="362"/>
      <c r="AC252" s="360" t="s">
        <v>639</v>
      </c>
      <c r="AD252" s="361"/>
      <c r="AE252" s="361"/>
      <c r="AF252" s="361"/>
      <c r="AG252" s="361"/>
      <c r="AH252" s="361"/>
      <c r="AI252" s="361"/>
      <c r="AJ252" s="361"/>
      <c r="AK252" s="361"/>
      <c r="AL252" s="362"/>
      <c r="AO252" s="58"/>
    </row>
    <row r="253" spans="1:41" ht="22.5" customHeight="1">
      <c r="A253" s="363" t="s">
        <v>623</v>
      </c>
      <c r="B253" s="368" t="s">
        <v>441</v>
      </c>
      <c r="C253" s="369"/>
      <c r="D253" s="369"/>
      <c r="E253" s="369"/>
      <c r="F253" s="369"/>
      <c r="G253" s="369"/>
      <c r="H253" s="370"/>
      <c r="I253" s="277" t="s">
        <v>701</v>
      </c>
      <c r="J253" s="278"/>
      <c r="K253" s="279"/>
      <c r="L253" s="284" t="str">
        <f>IF(I253=0,"",VLOOKUP(LEFT(B253,3)&amp;I253,小分類リスト,3,FALSE))</f>
        <v xml:space="preserve"> 特殊事務機</v>
      </c>
      <c r="M253" s="285"/>
      <c r="N253" s="285"/>
      <c r="O253" s="285"/>
      <c r="P253" s="285"/>
      <c r="Q253" s="285"/>
      <c r="R253" s="286"/>
      <c r="S253" s="277" t="s">
        <v>702</v>
      </c>
      <c r="T253" s="278"/>
      <c r="U253" s="279"/>
      <c r="V253" s="284" t="str">
        <f>IF(S253=0,"",VLOOKUP(LEFT(B253,3)&amp;S253,小分類リスト,3,FALSE))</f>
        <v xml:space="preserve"> 事務機</v>
      </c>
      <c r="W253" s="285"/>
      <c r="X253" s="285"/>
      <c r="Y253" s="285"/>
      <c r="Z253" s="285"/>
      <c r="AA253" s="285"/>
      <c r="AB253" s="286"/>
      <c r="AC253" s="277" t="s">
        <v>703</v>
      </c>
      <c r="AD253" s="278"/>
      <c r="AE253" s="279"/>
      <c r="AF253" s="284" t="str">
        <f>IF(AC253=0,"",VLOOKUP(LEFT(B253,3)&amp;AC253,小分類リスト,3,FALSE))</f>
        <v xml:space="preserve"> 木鋼製品</v>
      </c>
      <c r="AG253" s="285"/>
      <c r="AH253" s="285"/>
      <c r="AI253" s="285"/>
      <c r="AJ253" s="285"/>
      <c r="AK253" s="285"/>
      <c r="AL253" s="286"/>
    </row>
    <row r="254" spans="1:41" ht="15" customHeight="1">
      <c r="A254" s="364"/>
      <c r="B254" s="384"/>
      <c r="C254" s="385"/>
      <c r="D254" s="385"/>
      <c r="E254" s="385"/>
      <c r="F254" s="385"/>
      <c r="G254" s="385"/>
      <c r="H254" s="385"/>
      <c r="I254" s="385"/>
      <c r="J254" s="385"/>
      <c r="K254" s="385"/>
      <c r="L254" s="385"/>
      <c r="M254" s="385"/>
      <c r="N254" s="385"/>
      <c r="O254" s="385"/>
      <c r="P254" s="385"/>
      <c r="Q254" s="385"/>
      <c r="R254" s="385"/>
      <c r="S254" s="383"/>
      <c r="T254" s="383"/>
      <c r="U254" s="383"/>
      <c r="V254" s="383"/>
      <c r="W254" s="383"/>
      <c r="X254" s="383"/>
      <c r="Y254" s="383"/>
      <c r="Z254" s="383"/>
      <c r="AA254" s="383"/>
      <c r="AB254" s="383"/>
      <c r="AC254" s="383"/>
      <c r="AD254" s="383"/>
      <c r="AE254" s="383"/>
      <c r="AF254" s="383"/>
      <c r="AG254" s="383"/>
      <c r="AH254" s="383"/>
      <c r="AI254" s="383"/>
      <c r="AJ254" s="383"/>
      <c r="AK254" s="383"/>
      <c r="AL254" s="389"/>
      <c r="AN254" s="59"/>
    </row>
    <row r="255" spans="1:41" ht="22.5" customHeight="1">
      <c r="A255" s="363" t="s">
        <v>644</v>
      </c>
      <c r="B255" s="368" t="s">
        <v>438</v>
      </c>
      <c r="C255" s="369"/>
      <c r="D255" s="369"/>
      <c r="E255" s="369"/>
      <c r="F255" s="369"/>
      <c r="G255" s="369"/>
      <c r="H255" s="370"/>
      <c r="I255" s="277" t="s">
        <v>704</v>
      </c>
      <c r="J255" s="278"/>
      <c r="K255" s="279"/>
      <c r="L255" s="284" t="str">
        <f>IF(I255=0,"",VLOOKUP(LEFT(B255,3)&amp;I255,小分類リスト,3,FALSE))</f>
        <v xml:space="preserve"> 情報処理用機器</v>
      </c>
      <c r="M255" s="285"/>
      <c r="N255" s="285"/>
      <c r="O255" s="285"/>
      <c r="P255" s="285"/>
      <c r="Q255" s="285"/>
      <c r="R255" s="286"/>
      <c r="S255" s="277" t="s">
        <v>705</v>
      </c>
      <c r="T255" s="278"/>
      <c r="U255" s="279"/>
      <c r="V255" s="284" t="str">
        <f>IF(S255=0,"",VLOOKUP(LEFT(B255,3)&amp;S255,小分類リスト,3,FALSE))</f>
        <v xml:space="preserve"> 視聴覚機器</v>
      </c>
      <c r="W255" s="285"/>
      <c r="X255" s="285"/>
      <c r="Y255" s="285"/>
      <c r="Z255" s="285"/>
      <c r="AA255" s="285"/>
      <c r="AB255" s="286"/>
      <c r="AC255" s="277" t="s">
        <v>706</v>
      </c>
      <c r="AD255" s="278"/>
      <c r="AE255" s="279"/>
      <c r="AF255" s="284" t="str">
        <f>IF(AC255=0,"",VLOOKUP(LEFT(B255,3)&amp;AC255,小分類リスト,3,FALSE))</f>
        <v xml:space="preserve"> 家電製品</v>
      </c>
      <c r="AG255" s="285"/>
      <c r="AH255" s="285"/>
      <c r="AI255" s="285"/>
      <c r="AJ255" s="285"/>
      <c r="AK255" s="285"/>
      <c r="AL255" s="286"/>
      <c r="AO255" s="60"/>
    </row>
    <row r="256" spans="1:41" ht="15" customHeight="1">
      <c r="A256" s="364"/>
      <c r="B256" s="384"/>
      <c r="C256" s="385"/>
      <c r="D256" s="385"/>
      <c r="E256" s="385"/>
      <c r="F256" s="385"/>
      <c r="G256" s="385"/>
      <c r="H256" s="385"/>
      <c r="I256" s="385"/>
      <c r="J256" s="385"/>
      <c r="K256" s="385"/>
      <c r="L256" s="385"/>
      <c r="M256" s="385"/>
      <c r="N256" s="385"/>
      <c r="O256" s="385"/>
      <c r="P256" s="385"/>
      <c r="Q256" s="385"/>
      <c r="R256" s="385"/>
      <c r="S256" s="383"/>
      <c r="T256" s="383"/>
      <c r="U256" s="383"/>
      <c r="V256" s="383"/>
      <c r="W256" s="383"/>
      <c r="X256" s="383"/>
      <c r="Y256" s="383"/>
      <c r="Z256" s="383"/>
      <c r="AA256" s="383"/>
      <c r="AB256" s="383"/>
      <c r="AC256" s="383"/>
      <c r="AD256" s="383"/>
      <c r="AE256" s="383"/>
      <c r="AF256" s="383"/>
      <c r="AG256" s="383"/>
      <c r="AH256" s="383"/>
      <c r="AI256" s="383"/>
      <c r="AJ256" s="383"/>
      <c r="AK256" s="383"/>
      <c r="AL256" s="389"/>
      <c r="AO256" s="60"/>
    </row>
    <row r="257" spans="1:42" ht="22.5" customHeight="1">
      <c r="A257" s="363" t="s">
        <v>651</v>
      </c>
      <c r="B257" s="368" t="s">
        <v>439</v>
      </c>
      <c r="C257" s="369"/>
      <c r="D257" s="369"/>
      <c r="E257" s="369"/>
      <c r="F257" s="369"/>
      <c r="G257" s="369"/>
      <c r="H257" s="370"/>
      <c r="I257" s="277" t="s">
        <v>707</v>
      </c>
      <c r="J257" s="278"/>
      <c r="K257" s="279"/>
      <c r="L257" s="284" t="str">
        <f>IF(I257=0,"",VLOOKUP(LEFT(B257,3)&amp;I257,小分類リスト,3,FALSE))</f>
        <v xml:space="preserve"> 写真機</v>
      </c>
      <c r="M257" s="285"/>
      <c r="N257" s="285"/>
      <c r="O257" s="285"/>
      <c r="P257" s="285"/>
      <c r="Q257" s="285"/>
      <c r="R257" s="286"/>
      <c r="S257" s="277" t="s">
        <v>708</v>
      </c>
      <c r="T257" s="278"/>
      <c r="U257" s="279"/>
      <c r="V257" s="284" t="str">
        <f>IF(S257=0,"",VLOOKUP(LEFT(B257,3)&amp;S257,小分類リスト,3,FALSE))</f>
        <v xml:space="preserve"> 時計</v>
      </c>
      <c r="W257" s="285"/>
      <c r="X257" s="285"/>
      <c r="Y257" s="285"/>
      <c r="Z257" s="285"/>
      <c r="AA257" s="285"/>
      <c r="AB257" s="286"/>
      <c r="AC257" s="277"/>
      <c r="AD257" s="278"/>
      <c r="AE257" s="279"/>
      <c r="AF257" s="284" t="str">
        <f>IF(AC257=0,"",VLOOKUP(LEFT(B257,3)&amp;AC257,小分類リスト,3,FALSE))</f>
        <v/>
      </c>
      <c r="AG257" s="285"/>
      <c r="AH257" s="285"/>
      <c r="AI257" s="285"/>
      <c r="AJ257" s="285"/>
      <c r="AK257" s="285"/>
      <c r="AL257" s="286"/>
      <c r="AO257" s="58"/>
    </row>
    <row r="258" spans="1:42" ht="15" customHeight="1">
      <c r="A258" s="364"/>
      <c r="B258" s="384"/>
      <c r="C258" s="385"/>
      <c r="D258" s="385"/>
      <c r="E258" s="385"/>
      <c r="F258" s="385"/>
      <c r="G258" s="385"/>
      <c r="H258" s="385"/>
      <c r="I258" s="385"/>
      <c r="J258" s="385"/>
      <c r="K258" s="385"/>
      <c r="L258" s="385"/>
      <c r="M258" s="385"/>
      <c r="N258" s="385"/>
      <c r="O258" s="385"/>
      <c r="P258" s="385"/>
      <c r="Q258" s="385"/>
      <c r="R258" s="385"/>
      <c r="S258" s="383"/>
      <c r="T258" s="383"/>
      <c r="U258" s="383"/>
      <c r="V258" s="383"/>
      <c r="W258" s="383"/>
      <c r="X258" s="383"/>
      <c r="Y258" s="383"/>
      <c r="Z258" s="383"/>
      <c r="AA258" s="383"/>
      <c r="AB258" s="383"/>
      <c r="AC258" s="383"/>
      <c r="AD258" s="383"/>
      <c r="AE258" s="383"/>
      <c r="AF258" s="383"/>
      <c r="AG258" s="383"/>
      <c r="AH258" s="383"/>
      <c r="AI258" s="383"/>
      <c r="AJ258" s="383"/>
      <c r="AK258" s="383"/>
      <c r="AL258" s="389"/>
      <c r="AN258" s="61"/>
      <c r="AO258" s="58"/>
    </row>
    <row r="259" spans="1:42" ht="87.75" customHeight="1">
      <c r="A259" s="433" t="s">
        <v>968</v>
      </c>
      <c r="B259" s="434"/>
      <c r="C259" s="434"/>
      <c r="D259" s="434"/>
      <c r="E259" s="434"/>
      <c r="F259" s="434"/>
      <c r="G259" s="434"/>
      <c r="H259" s="434"/>
      <c r="I259" s="434"/>
      <c r="J259" s="434"/>
      <c r="K259" s="434"/>
      <c r="L259" s="434"/>
      <c r="M259" s="434"/>
      <c r="N259" s="434"/>
      <c r="O259" s="434"/>
      <c r="P259" s="434"/>
      <c r="Q259" s="434"/>
      <c r="R259" s="434"/>
      <c r="S259" s="434"/>
      <c r="T259" s="434"/>
      <c r="U259" s="434"/>
      <c r="V259" s="434"/>
      <c r="W259" s="434"/>
      <c r="X259" s="434"/>
      <c r="Y259" s="434"/>
      <c r="Z259" s="434"/>
      <c r="AA259" s="434"/>
      <c r="AB259" s="434"/>
      <c r="AC259" s="434"/>
      <c r="AD259" s="434"/>
      <c r="AE259" s="434"/>
      <c r="AF259" s="434"/>
      <c r="AG259" s="434"/>
      <c r="AH259" s="434"/>
      <c r="AI259" s="434"/>
      <c r="AJ259" s="434"/>
      <c r="AK259" s="434"/>
      <c r="AL259" s="435"/>
      <c r="AN259" s="61"/>
      <c r="AO259" s="58"/>
    </row>
    <row r="260" spans="1:42" ht="30" customHeight="1">
      <c r="A260" s="340"/>
      <c r="B260" s="334" t="s">
        <v>643</v>
      </c>
      <c r="C260" s="335"/>
      <c r="D260" s="335"/>
      <c r="E260" s="335"/>
      <c r="F260" s="335"/>
      <c r="G260" s="335"/>
      <c r="H260" s="336"/>
      <c r="I260" s="386" t="s">
        <v>650</v>
      </c>
      <c r="J260" s="387"/>
      <c r="K260" s="387"/>
      <c r="L260" s="387"/>
      <c r="M260" s="387"/>
      <c r="N260" s="387"/>
      <c r="O260" s="387"/>
      <c r="P260" s="387"/>
      <c r="Q260" s="387"/>
      <c r="R260" s="387"/>
      <c r="S260" s="387"/>
      <c r="T260" s="387"/>
      <c r="U260" s="387"/>
      <c r="V260" s="387"/>
      <c r="W260" s="387"/>
      <c r="X260" s="387"/>
      <c r="Y260" s="387"/>
      <c r="Z260" s="387"/>
      <c r="AA260" s="387"/>
      <c r="AB260" s="387"/>
      <c r="AC260" s="387"/>
      <c r="AD260" s="387"/>
      <c r="AE260" s="387"/>
      <c r="AF260" s="387"/>
      <c r="AG260" s="387"/>
      <c r="AH260" s="387"/>
      <c r="AI260" s="387"/>
      <c r="AJ260" s="387"/>
      <c r="AK260" s="387"/>
      <c r="AL260" s="388"/>
      <c r="AN260" s="44" t="s">
        <v>755</v>
      </c>
    </row>
    <row r="261" spans="1:42" ht="31.5" customHeight="1" thickBot="1">
      <c r="A261" s="342"/>
      <c r="B261" s="410" t="s">
        <v>891</v>
      </c>
      <c r="C261" s="411"/>
      <c r="D261" s="411"/>
      <c r="E261" s="411"/>
      <c r="F261" s="411"/>
      <c r="G261" s="411"/>
      <c r="H261" s="412"/>
      <c r="I261" s="391" t="s">
        <v>642</v>
      </c>
      <c r="J261" s="409"/>
      <c r="K261" s="409"/>
      <c r="L261" s="387"/>
      <c r="M261" s="387"/>
      <c r="N261" s="387"/>
      <c r="O261" s="387"/>
      <c r="P261" s="387"/>
      <c r="Q261" s="387"/>
      <c r="R261" s="388"/>
      <c r="S261" s="391" t="s">
        <v>638</v>
      </c>
      <c r="T261" s="409"/>
      <c r="U261" s="409"/>
      <c r="V261" s="387"/>
      <c r="W261" s="387"/>
      <c r="X261" s="387"/>
      <c r="Y261" s="387"/>
      <c r="Z261" s="387"/>
      <c r="AA261" s="387"/>
      <c r="AB261" s="388"/>
      <c r="AC261" s="391" t="s">
        <v>639</v>
      </c>
      <c r="AD261" s="409"/>
      <c r="AE261" s="409"/>
      <c r="AF261" s="387"/>
      <c r="AG261" s="387"/>
      <c r="AH261" s="387"/>
      <c r="AI261" s="387"/>
      <c r="AJ261" s="387"/>
      <c r="AK261" s="387"/>
      <c r="AL261" s="388"/>
      <c r="AN261" s="44" t="s">
        <v>626</v>
      </c>
      <c r="AO261" s="58"/>
    </row>
    <row r="262" spans="1:42" ht="26.25" customHeight="1" thickBot="1">
      <c r="A262" s="391" t="s">
        <v>623</v>
      </c>
      <c r="B262" s="404"/>
      <c r="C262" s="405"/>
      <c r="D262" s="405"/>
      <c r="E262" s="405"/>
      <c r="F262" s="405"/>
      <c r="G262" s="405"/>
      <c r="H262" s="406"/>
      <c r="I262" s="374"/>
      <c r="J262" s="375"/>
      <c r="K262" s="376"/>
      <c r="L262" s="285" t="str">
        <f>IF(I262=0,"",IF(OR(I262=S262,I262=AC262),AN263,IF(ISERROR(VLOOKUP(LEFT(B262,3)&amp;I262,小分類リスト,3,FALSE)),AN265,VLOOKUP(LEFT(B262,3)&amp;I262,小分類リスト,3,FALSE))))</f>
        <v/>
      </c>
      <c r="M262" s="285"/>
      <c r="N262" s="285"/>
      <c r="O262" s="285"/>
      <c r="P262" s="285"/>
      <c r="Q262" s="285"/>
      <c r="R262" s="285"/>
      <c r="S262" s="374"/>
      <c r="T262" s="375"/>
      <c r="U262" s="376"/>
      <c r="V262" s="285" t="str">
        <f>IF(S262=0,"",IF(OR(S262=I262,S262=AC262),AN263,IF(ISERROR(VLOOKUP(LEFT(B262,3)&amp;S262,小分類リスト,3,FALSE)),AN265,VLOOKUP(LEFT(B262,3)&amp;S262,小分類リスト,3,FALSE))))</f>
        <v/>
      </c>
      <c r="W262" s="285"/>
      <c r="X262" s="285"/>
      <c r="Y262" s="285"/>
      <c r="Z262" s="285"/>
      <c r="AA262" s="285"/>
      <c r="AB262" s="285"/>
      <c r="AC262" s="374"/>
      <c r="AD262" s="375"/>
      <c r="AE262" s="376"/>
      <c r="AF262" s="285" t="str">
        <f>IF(AC262=0,"",IF(OR(AC262=I262,AC262=S262),AN263,IF(ISERROR(VLOOKUP(LEFT(B262,3)&amp;AC262,小分類リスト,3,FALSE)),AN265,VLOOKUP(LEFT(B262,3)&amp;AC262,小分類リスト,3,FALSE))))</f>
        <v/>
      </c>
      <c r="AG262" s="285"/>
      <c r="AH262" s="285"/>
      <c r="AI262" s="285"/>
      <c r="AJ262" s="285"/>
      <c r="AK262" s="285"/>
      <c r="AL262" s="286"/>
      <c r="AN262" s="44" t="s">
        <v>754</v>
      </c>
    </row>
    <row r="263" spans="1:42" ht="15" customHeight="1" thickBot="1">
      <c r="A263" s="364"/>
      <c r="B263" s="394" t="str">
        <f>IF(B262=0,"",IF(OR(B262=B264,B262=B266,B262=B268,B262=B270,B262=B272),AN261,""))</f>
        <v/>
      </c>
      <c r="C263" s="366"/>
      <c r="D263" s="366"/>
      <c r="E263" s="366"/>
      <c r="F263" s="366"/>
      <c r="G263" s="366"/>
      <c r="H263" s="366"/>
      <c r="I263" s="366"/>
      <c r="J263" s="366"/>
      <c r="K263" s="366"/>
      <c r="L263" s="385"/>
      <c r="M263" s="385"/>
      <c r="N263" s="385"/>
      <c r="O263" s="385"/>
      <c r="P263" s="385"/>
      <c r="Q263" s="385"/>
      <c r="R263" s="385"/>
      <c r="S263" s="407"/>
      <c r="T263" s="407"/>
      <c r="U263" s="407"/>
      <c r="V263" s="383"/>
      <c r="W263" s="383"/>
      <c r="X263" s="383"/>
      <c r="Y263" s="383"/>
      <c r="Z263" s="383"/>
      <c r="AA263" s="383"/>
      <c r="AB263" s="383"/>
      <c r="AC263" s="407"/>
      <c r="AD263" s="407"/>
      <c r="AE263" s="407"/>
      <c r="AF263" s="383"/>
      <c r="AG263" s="383"/>
      <c r="AH263" s="383"/>
      <c r="AI263" s="383"/>
      <c r="AJ263" s="383"/>
      <c r="AK263" s="383"/>
      <c r="AL263" s="389"/>
      <c r="AN263" s="59" t="s">
        <v>629</v>
      </c>
    </row>
    <row r="264" spans="1:42" ht="26.25" customHeight="1" thickBot="1">
      <c r="A264" s="391" t="s">
        <v>644</v>
      </c>
      <c r="B264" s="404"/>
      <c r="C264" s="405"/>
      <c r="D264" s="405"/>
      <c r="E264" s="405"/>
      <c r="F264" s="405"/>
      <c r="G264" s="405"/>
      <c r="H264" s="406"/>
      <c r="I264" s="374"/>
      <c r="J264" s="375"/>
      <c r="K264" s="376"/>
      <c r="L264" s="285" t="str">
        <f>IF(I264=0,"",IF(OR(I264=S264,I264=AC264),AN263,IF(ISERROR(VLOOKUP(LEFT(B264,3)&amp;I264,小分類リスト,3,FALSE)),AN265,VLOOKUP(LEFT(B264,3)&amp;I264,小分類リスト,3,FALSE))))</f>
        <v/>
      </c>
      <c r="M264" s="285"/>
      <c r="N264" s="285"/>
      <c r="O264" s="285"/>
      <c r="P264" s="285"/>
      <c r="Q264" s="285"/>
      <c r="R264" s="285"/>
      <c r="S264" s="374"/>
      <c r="T264" s="375"/>
      <c r="U264" s="376"/>
      <c r="V264" s="285" t="str">
        <f>IF(S264=0,"",IF(OR(S264=I264,S264=AC264),AN263,IF(ISERROR(VLOOKUP(LEFT(B264,3)&amp;S264,小分類リスト,3,FALSE)),AN265,VLOOKUP(LEFT(B264,3)&amp;S264,小分類リスト,3,FALSE))))</f>
        <v/>
      </c>
      <c r="W264" s="285"/>
      <c r="X264" s="285"/>
      <c r="Y264" s="285"/>
      <c r="Z264" s="285"/>
      <c r="AA264" s="285"/>
      <c r="AB264" s="285"/>
      <c r="AC264" s="374"/>
      <c r="AD264" s="375"/>
      <c r="AE264" s="376"/>
      <c r="AF264" s="285" t="str">
        <f>IF(AC264=0,"",IF(OR(AC264=I264,AC264=S264),AN263,IF(ISERROR(VLOOKUP(LEFT(B264,3)&amp;AC264,小分類リスト,3,FALSE)),AN265,VLOOKUP(LEFT(B264,3)&amp;AC264,小分類リスト,3,FALSE))))</f>
        <v/>
      </c>
      <c r="AG264" s="285"/>
      <c r="AH264" s="285"/>
      <c r="AI264" s="285"/>
      <c r="AJ264" s="285"/>
      <c r="AK264" s="285"/>
      <c r="AL264" s="286"/>
      <c r="AN264" s="44" t="s">
        <v>753</v>
      </c>
      <c r="AO264" s="60"/>
    </row>
    <row r="265" spans="1:42" ht="15" customHeight="1" thickBot="1">
      <c r="A265" s="364"/>
      <c r="B265" s="394" t="str">
        <f>IF(B264=0,"",IF(OR(B264=B262,B264=B266,B264=B268,B264=B270,B264=B272),AN261,""))</f>
        <v/>
      </c>
      <c r="C265" s="366"/>
      <c r="D265" s="366"/>
      <c r="E265" s="366"/>
      <c r="F265" s="366"/>
      <c r="G265" s="366"/>
      <c r="H265" s="366"/>
      <c r="I265" s="366"/>
      <c r="J265" s="366"/>
      <c r="K265" s="366"/>
      <c r="L265" s="385"/>
      <c r="M265" s="385"/>
      <c r="N265" s="385"/>
      <c r="O265" s="385"/>
      <c r="P265" s="385"/>
      <c r="Q265" s="385"/>
      <c r="R265" s="385"/>
      <c r="S265" s="407"/>
      <c r="T265" s="407"/>
      <c r="U265" s="407"/>
      <c r="V265" s="383"/>
      <c r="W265" s="383"/>
      <c r="X265" s="383"/>
      <c r="Y265" s="383"/>
      <c r="Z265" s="383"/>
      <c r="AA265" s="383"/>
      <c r="AB265" s="383"/>
      <c r="AC265" s="407"/>
      <c r="AD265" s="407"/>
      <c r="AE265" s="407"/>
      <c r="AF265" s="383"/>
      <c r="AG265" s="383"/>
      <c r="AH265" s="383"/>
      <c r="AI265" s="383"/>
      <c r="AJ265" s="383"/>
      <c r="AK265" s="383"/>
      <c r="AL265" s="389"/>
      <c r="AN265" s="44" t="s">
        <v>647</v>
      </c>
      <c r="AO265" s="60"/>
    </row>
    <row r="266" spans="1:42" ht="26.25" customHeight="1" thickBot="1">
      <c r="A266" s="391" t="s">
        <v>651</v>
      </c>
      <c r="B266" s="404"/>
      <c r="C266" s="405"/>
      <c r="D266" s="405"/>
      <c r="E266" s="405"/>
      <c r="F266" s="405"/>
      <c r="G266" s="405"/>
      <c r="H266" s="406"/>
      <c r="I266" s="374"/>
      <c r="J266" s="375"/>
      <c r="K266" s="376"/>
      <c r="L266" s="285" t="str">
        <f>IF(I266=0,"",IF(OR(I266=S266,I266=AC266),AN263,IF(ISERROR(VLOOKUP(LEFT(B266,3)&amp;I266,小分類リスト,3,FALSE)),AN265,VLOOKUP(LEFT(B266,3)&amp;I266,小分類リスト,3,FALSE))))</f>
        <v/>
      </c>
      <c r="M266" s="285"/>
      <c r="N266" s="285"/>
      <c r="O266" s="285"/>
      <c r="P266" s="285"/>
      <c r="Q266" s="285"/>
      <c r="R266" s="285"/>
      <c r="S266" s="374"/>
      <c r="T266" s="375"/>
      <c r="U266" s="376"/>
      <c r="V266" s="285" t="str">
        <f>IF(S266=0,"",IF(OR(S266=I266,S266=AC266),AN263,IF(ISERROR(VLOOKUP(LEFT(B266,3)&amp;S266,小分類リスト,3,FALSE)),AN265,VLOOKUP(LEFT(B266,3)&amp;S266,小分類リスト,3,FALSE))))</f>
        <v/>
      </c>
      <c r="W266" s="285"/>
      <c r="X266" s="285"/>
      <c r="Y266" s="285"/>
      <c r="Z266" s="285"/>
      <c r="AA266" s="285"/>
      <c r="AB266" s="285"/>
      <c r="AC266" s="374"/>
      <c r="AD266" s="375"/>
      <c r="AE266" s="376"/>
      <c r="AF266" s="285" t="str">
        <f>IF(AC266=0,"",IF(OR(AC266=I266,AC266=S266),AN263,IF(ISERROR(VLOOKUP(LEFT(B266,3)&amp;AC266,小分類リスト,3,FALSE)),AN265,VLOOKUP(LEFT(B266,3)&amp;AC266,小分類リスト,3,FALSE))))</f>
        <v/>
      </c>
      <c r="AG266" s="285"/>
      <c r="AH266" s="285"/>
      <c r="AI266" s="285"/>
      <c r="AJ266" s="285"/>
      <c r="AK266" s="285"/>
      <c r="AL266" s="286"/>
      <c r="AO266" s="58"/>
    </row>
    <row r="267" spans="1:42" ht="15" customHeight="1" thickBot="1">
      <c r="A267" s="364"/>
      <c r="B267" s="394" t="str">
        <f>IF(B266=0,"",IF(OR(B266=B262,B266=B264,B266=B268,B266=B270,B266=B272),AN261,""))</f>
        <v/>
      </c>
      <c r="C267" s="366"/>
      <c r="D267" s="366"/>
      <c r="E267" s="366"/>
      <c r="F267" s="366"/>
      <c r="G267" s="366"/>
      <c r="H267" s="366"/>
      <c r="I267" s="366"/>
      <c r="J267" s="366"/>
      <c r="K267" s="366"/>
      <c r="L267" s="385"/>
      <c r="M267" s="385"/>
      <c r="N267" s="385"/>
      <c r="O267" s="385"/>
      <c r="P267" s="385"/>
      <c r="Q267" s="385"/>
      <c r="R267" s="385"/>
      <c r="S267" s="407"/>
      <c r="T267" s="407"/>
      <c r="U267" s="407"/>
      <c r="V267" s="383"/>
      <c r="W267" s="383"/>
      <c r="X267" s="383"/>
      <c r="Y267" s="383"/>
      <c r="Z267" s="383"/>
      <c r="AA267" s="383"/>
      <c r="AB267" s="383"/>
      <c r="AC267" s="407"/>
      <c r="AD267" s="407"/>
      <c r="AE267" s="407"/>
      <c r="AF267" s="383"/>
      <c r="AG267" s="383"/>
      <c r="AH267" s="383"/>
      <c r="AI267" s="383"/>
      <c r="AJ267" s="383"/>
      <c r="AK267" s="383"/>
      <c r="AL267" s="389"/>
      <c r="AN267" s="61"/>
      <c r="AO267" s="58"/>
    </row>
    <row r="268" spans="1:42" ht="26.25" customHeight="1" thickBot="1">
      <c r="A268" s="391" t="s">
        <v>711</v>
      </c>
      <c r="B268" s="404"/>
      <c r="C268" s="405"/>
      <c r="D268" s="405"/>
      <c r="E268" s="405"/>
      <c r="F268" s="405"/>
      <c r="G268" s="405"/>
      <c r="H268" s="406"/>
      <c r="I268" s="374"/>
      <c r="J268" s="375"/>
      <c r="K268" s="376"/>
      <c r="L268" s="285" t="str">
        <f>IF(I268=0,"",IF(OR(I268=S268,I268=AC268),AN263,IF(ISERROR(VLOOKUP(LEFT(B268,3)&amp;I268,小分類リスト,3,FALSE)),AN265,VLOOKUP(LEFT(B268,3)&amp;I268,小分類リスト,3,FALSE))))</f>
        <v/>
      </c>
      <c r="M268" s="285"/>
      <c r="N268" s="285"/>
      <c r="O268" s="285"/>
      <c r="P268" s="285"/>
      <c r="Q268" s="285"/>
      <c r="R268" s="285"/>
      <c r="S268" s="374"/>
      <c r="T268" s="375"/>
      <c r="U268" s="376"/>
      <c r="V268" s="285" t="str">
        <f>IF(S268=0,"",IF(OR(S268=I268,S268=AC268),AN263,IF(ISERROR(VLOOKUP(LEFT(B268,3)&amp;S268,小分類リスト,3,FALSE)),AN265,VLOOKUP(LEFT(B268,3)&amp;S268,小分類リスト,3,FALSE))))</f>
        <v/>
      </c>
      <c r="W268" s="285"/>
      <c r="X268" s="285"/>
      <c r="Y268" s="285"/>
      <c r="Z268" s="285"/>
      <c r="AA268" s="285"/>
      <c r="AB268" s="285"/>
      <c r="AC268" s="374"/>
      <c r="AD268" s="375"/>
      <c r="AE268" s="376"/>
      <c r="AF268" s="285" t="str">
        <f>IF(AC268=0,"",IF(OR(AC268=I268,AC268=S268),AN263,IF(ISERROR(VLOOKUP(LEFT(B268,3)&amp;AC268,小分類リスト,3,FALSE)),AN265,VLOOKUP(LEFT(B268,3)&amp;AC268,小分類リスト,3,FALSE))))</f>
        <v/>
      </c>
      <c r="AG268" s="285"/>
      <c r="AH268" s="285"/>
      <c r="AI268" s="285"/>
      <c r="AJ268" s="285"/>
      <c r="AK268" s="285"/>
      <c r="AL268" s="286"/>
      <c r="AN268" s="61" t="str">
        <f>IF(ISERROR(VLOOKUP(LEFT('主要取扱品目（業務）名表'!E4,3)&amp;LEFT('主要取扱品目（業務）名表'!E5,3),主要品目リスト,2,FALSE)),"",(VLOOKUP(LEFT('主要取扱品目（業務）名表'!E4,3)&amp;LEFT('主要取扱品目（業務）名表'!E5,3),主要品目リスト,2,FALSE)))</f>
        <v/>
      </c>
      <c r="AO268" s="58"/>
    </row>
    <row r="269" spans="1:42" ht="15" customHeight="1">
      <c r="A269" s="432"/>
      <c r="B269" s="394" t="str">
        <f>IF(B268=0,"",IF(OR(B268=B262,B268=B264,B268=B266,B268=B270,B268=B272),AN261,""))</f>
        <v/>
      </c>
      <c r="C269" s="366"/>
      <c r="D269" s="366"/>
      <c r="E269" s="366"/>
      <c r="F269" s="366"/>
      <c r="G269" s="366"/>
      <c r="H269" s="366"/>
      <c r="I269" s="366"/>
      <c r="J269" s="366"/>
      <c r="K269" s="366"/>
      <c r="L269" s="395"/>
      <c r="M269" s="395"/>
      <c r="N269" s="395"/>
      <c r="O269" s="395"/>
      <c r="P269" s="395"/>
      <c r="Q269" s="395"/>
      <c r="R269" s="395"/>
      <c r="S269" s="407"/>
      <c r="T269" s="407"/>
      <c r="U269" s="407"/>
      <c r="V269" s="430"/>
      <c r="W269" s="430"/>
      <c r="X269" s="430"/>
      <c r="Y269" s="430"/>
      <c r="Z269" s="430"/>
      <c r="AA269" s="430"/>
      <c r="AB269" s="430"/>
      <c r="AC269" s="407"/>
      <c r="AD269" s="407"/>
      <c r="AE269" s="407"/>
      <c r="AF269" s="430"/>
      <c r="AG269" s="430"/>
      <c r="AH269" s="430"/>
      <c r="AI269" s="430"/>
      <c r="AJ269" s="430"/>
      <c r="AK269" s="430"/>
      <c r="AL269" s="431"/>
      <c r="AN269" s="45" t="str">
        <f>IF(ISERROR(VLOOKUP(LEFT('主要取扱品目（業務）名表'!L4,3)&amp;LEFT('主要取扱品目（業務）名表'!L5,3),主要品目リスト,2,FALSE)),"",(VLOOKUP(LEFT('主要取扱品目（業務）名表'!L4,3)&amp;LEFT('主要取扱品目（業務）名表'!L5,3),主要品目リスト,2,FALSE)))</f>
        <v/>
      </c>
      <c r="AO269" s="45"/>
      <c r="AP269" s="45"/>
    </row>
    <row r="270" spans="1:42" ht="26.25" customHeight="1" thickBot="1">
      <c r="A270" s="391" t="s">
        <v>712</v>
      </c>
      <c r="B270" s="413"/>
      <c r="C270" s="414"/>
      <c r="D270" s="414"/>
      <c r="E270" s="414"/>
      <c r="F270" s="414"/>
      <c r="G270" s="414"/>
      <c r="H270" s="415"/>
      <c r="I270" s="396"/>
      <c r="J270" s="397"/>
      <c r="K270" s="398"/>
      <c r="L270" s="285" t="str">
        <f>IF(I270=0,"",IF(OR(I270=S270,I270=AC270),AN263,IF(ISERROR(VLOOKUP(LEFT(B270,3)&amp;I270,小分類リスト,3,FALSE)),AN265,VLOOKUP(LEFT(B270,3)&amp;I270,小分類リスト,3,FALSE))))</f>
        <v/>
      </c>
      <c r="M270" s="285"/>
      <c r="N270" s="285"/>
      <c r="O270" s="285"/>
      <c r="P270" s="285"/>
      <c r="Q270" s="285"/>
      <c r="R270" s="285"/>
      <c r="S270" s="396"/>
      <c r="T270" s="397"/>
      <c r="U270" s="398"/>
      <c r="V270" s="285" t="str">
        <f>IF(S270=0,"",IF(OR(S270=I270,S270=AC270),AN263,IF(ISERROR(VLOOKUP(LEFT(B270,3)&amp;S270,小分類リスト,3,FALSE)),AN265,VLOOKUP(LEFT(B270,3)&amp;S270,小分類リスト,3,FALSE))))</f>
        <v/>
      </c>
      <c r="W270" s="285"/>
      <c r="X270" s="285"/>
      <c r="Y270" s="285"/>
      <c r="Z270" s="285"/>
      <c r="AA270" s="285"/>
      <c r="AB270" s="285"/>
      <c r="AC270" s="396"/>
      <c r="AD270" s="397"/>
      <c r="AE270" s="398"/>
      <c r="AF270" s="285" t="str">
        <f>IF(AC270=0,"",IF(OR(AC270=I270,AC270=S270),AN263,IF(ISERROR(VLOOKUP(LEFT(B270,3)&amp;AC270,小分類リスト,3,FALSE)),AN265,VLOOKUP(LEFT(B270,3)&amp;AC270,小分類リスト,3,FALSE))))</f>
        <v/>
      </c>
      <c r="AG270" s="285"/>
      <c r="AH270" s="285"/>
      <c r="AI270" s="285"/>
      <c r="AJ270" s="285"/>
      <c r="AK270" s="285"/>
      <c r="AL270" s="286"/>
      <c r="AN270" s="58"/>
      <c r="AO270" s="58"/>
    </row>
    <row r="271" spans="1:42" ht="15" customHeight="1">
      <c r="A271" s="364"/>
      <c r="B271" s="399" t="str">
        <f>IF(B270=0,"",IF(OR(B270=B262,B270=B264,B270=B266,B270=B268,B270=B272),AN261,""))</f>
        <v/>
      </c>
      <c r="C271" s="400"/>
      <c r="D271" s="400"/>
      <c r="E271" s="400"/>
      <c r="F271" s="400"/>
      <c r="G271" s="400"/>
      <c r="H271" s="400"/>
      <c r="I271" s="400"/>
      <c r="J271" s="400"/>
      <c r="K271" s="400"/>
      <c r="L271" s="385"/>
      <c r="M271" s="385"/>
      <c r="N271" s="385"/>
      <c r="O271" s="385"/>
      <c r="P271" s="385"/>
      <c r="Q271" s="385"/>
      <c r="R271" s="385"/>
      <c r="S271" s="393"/>
      <c r="T271" s="393"/>
      <c r="U271" s="393"/>
      <c r="V271" s="383"/>
      <c r="W271" s="383"/>
      <c r="X271" s="383"/>
      <c r="Y271" s="383"/>
      <c r="Z271" s="383"/>
      <c r="AA271" s="383"/>
      <c r="AB271" s="383"/>
      <c r="AC271" s="393"/>
      <c r="AD271" s="393"/>
      <c r="AE271" s="393"/>
      <c r="AF271" s="383"/>
      <c r="AG271" s="383"/>
      <c r="AH271" s="383"/>
      <c r="AI271" s="383"/>
      <c r="AJ271" s="383"/>
      <c r="AK271" s="383"/>
      <c r="AL271" s="389"/>
      <c r="AN271" s="58"/>
      <c r="AO271" s="58"/>
    </row>
    <row r="272" spans="1:42" ht="26.25" customHeight="1">
      <c r="A272" s="428"/>
      <c r="B272" s="401"/>
      <c r="C272" s="401"/>
      <c r="D272" s="401"/>
      <c r="E272" s="401"/>
      <c r="F272" s="401"/>
      <c r="G272" s="401"/>
      <c r="H272" s="401"/>
      <c r="I272" s="392"/>
      <c r="J272" s="392"/>
      <c r="K272" s="392"/>
      <c r="L272" s="402"/>
      <c r="M272" s="402"/>
      <c r="N272" s="402"/>
      <c r="O272" s="402"/>
      <c r="P272" s="402"/>
      <c r="Q272" s="402"/>
      <c r="R272" s="402"/>
      <c r="S272" s="392"/>
      <c r="T272" s="392"/>
      <c r="U272" s="392"/>
      <c r="V272" s="402"/>
      <c r="W272" s="402"/>
      <c r="X272" s="402"/>
      <c r="Y272" s="402"/>
      <c r="Z272" s="402"/>
      <c r="AA272" s="402"/>
      <c r="AB272" s="402"/>
      <c r="AC272" s="392"/>
      <c r="AD272" s="392"/>
      <c r="AE272" s="392"/>
      <c r="AF272" s="402"/>
      <c r="AG272" s="402"/>
      <c r="AH272" s="402"/>
      <c r="AI272" s="402"/>
      <c r="AJ272" s="402"/>
      <c r="AK272" s="402"/>
      <c r="AL272" s="402"/>
      <c r="AM272" s="64"/>
      <c r="AN272" s="58"/>
      <c r="AO272" s="58"/>
    </row>
    <row r="273" spans="1:41" ht="15" customHeight="1">
      <c r="A273" s="429"/>
      <c r="B273" s="403"/>
      <c r="C273" s="403"/>
      <c r="D273" s="403"/>
      <c r="E273" s="403"/>
      <c r="F273" s="403"/>
      <c r="G273" s="403"/>
      <c r="H273" s="403"/>
      <c r="I273" s="403"/>
      <c r="J273" s="403"/>
      <c r="K273" s="403"/>
      <c r="L273" s="403"/>
      <c r="M273" s="403"/>
      <c r="N273" s="403"/>
      <c r="O273" s="403"/>
      <c r="P273" s="403"/>
      <c r="Q273" s="403"/>
      <c r="R273" s="403"/>
      <c r="S273" s="436"/>
      <c r="T273" s="436"/>
      <c r="U273" s="436"/>
      <c r="V273" s="436"/>
      <c r="W273" s="436"/>
      <c r="X273" s="436"/>
      <c r="Y273" s="436"/>
      <c r="Z273" s="436"/>
      <c r="AA273" s="436"/>
      <c r="AB273" s="436"/>
      <c r="AC273" s="436"/>
      <c r="AD273" s="436"/>
      <c r="AE273" s="436"/>
      <c r="AF273" s="436"/>
      <c r="AG273" s="436"/>
      <c r="AH273" s="436"/>
      <c r="AI273" s="436"/>
      <c r="AJ273" s="436"/>
      <c r="AK273" s="436"/>
      <c r="AL273" s="436"/>
      <c r="AM273" s="64"/>
      <c r="AN273" s="58"/>
      <c r="AO273" s="58"/>
    </row>
    <row r="274" spans="1:41" ht="46.5" customHeight="1">
      <c r="A274" s="296" t="s">
        <v>932</v>
      </c>
      <c r="B274" s="297"/>
      <c r="C274" s="297"/>
      <c r="D274" s="297"/>
      <c r="E274" s="297"/>
      <c r="F274" s="297"/>
      <c r="G274" s="297"/>
      <c r="H274" s="297"/>
      <c r="I274" s="297"/>
      <c r="J274" s="297"/>
      <c r="K274" s="297"/>
      <c r="L274" s="297"/>
      <c r="M274" s="297"/>
      <c r="N274" s="297"/>
      <c r="O274" s="297"/>
      <c r="P274" s="297"/>
      <c r="Q274" s="297"/>
      <c r="R274" s="297"/>
      <c r="S274" s="297"/>
      <c r="T274" s="297"/>
      <c r="U274" s="297"/>
      <c r="V274" s="297"/>
      <c r="W274" s="297"/>
      <c r="X274" s="297"/>
      <c r="Y274" s="297"/>
      <c r="Z274" s="297"/>
      <c r="AA274" s="297"/>
      <c r="AB274" s="297"/>
      <c r="AC274" s="297"/>
      <c r="AD274" s="297"/>
      <c r="AE274" s="297"/>
      <c r="AF274" s="297"/>
      <c r="AG274" s="297"/>
      <c r="AH274" s="297"/>
      <c r="AI274" s="297"/>
      <c r="AJ274" s="297"/>
      <c r="AK274" s="297"/>
      <c r="AL274" s="298"/>
    </row>
    <row r="275" spans="1:41" ht="60.75" customHeight="1">
      <c r="A275" s="418" t="s">
        <v>917</v>
      </c>
      <c r="B275" s="419"/>
      <c r="C275" s="419"/>
      <c r="D275" s="419"/>
      <c r="E275" s="419"/>
      <c r="F275" s="419"/>
      <c r="G275" s="419"/>
      <c r="H275" s="419"/>
      <c r="I275" s="419"/>
      <c r="J275" s="419"/>
      <c r="K275" s="419"/>
      <c r="L275" s="419"/>
      <c r="M275" s="419"/>
      <c r="N275" s="419"/>
      <c r="O275" s="419"/>
      <c r="P275" s="419"/>
      <c r="Q275" s="419"/>
      <c r="R275" s="419"/>
      <c r="S275" s="419"/>
      <c r="T275" s="419"/>
      <c r="U275" s="419"/>
      <c r="V275" s="419"/>
      <c r="W275" s="419"/>
      <c r="X275" s="419"/>
      <c r="Y275" s="419"/>
      <c r="Z275" s="419"/>
      <c r="AA275" s="419"/>
      <c r="AB275" s="419"/>
      <c r="AC275" s="419"/>
      <c r="AD275" s="419"/>
      <c r="AE275" s="419"/>
      <c r="AF275" s="419"/>
      <c r="AG275" s="419"/>
      <c r="AH275" s="419"/>
      <c r="AI275" s="419"/>
      <c r="AJ275" s="419"/>
      <c r="AK275" s="419"/>
      <c r="AL275" s="420"/>
    </row>
    <row r="276" spans="1:41" ht="15" customHeight="1">
      <c r="A276" s="390"/>
      <c r="B276" s="390"/>
      <c r="C276" s="390"/>
      <c r="D276" s="390"/>
      <c r="E276" s="390"/>
      <c r="F276" s="390"/>
      <c r="G276" s="390"/>
      <c r="H276" s="390"/>
      <c r="I276" s="390"/>
      <c r="J276" s="390"/>
      <c r="K276" s="390"/>
      <c r="L276" s="390"/>
      <c r="M276" s="390"/>
      <c r="N276" s="390"/>
      <c r="O276" s="390"/>
      <c r="P276" s="390"/>
      <c r="Q276" s="390"/>
      <c r="R276" s="390"/>
      <c r="S276" s="390"/>
      <c r="T276" s="390"/>
      <c r="U276" s="390"/>
      <c r="V276" s="390"/>
      <c r="W276" s="390"/>
      <c r="X276" s="390"/>
      <c r="Y276" s="390"/>
      <c r="Z276" s="390"/>
      <c r="AA276" s="390"/>
      <c r="AB276" s="390"/>
      <c r="AC276" s="390"/>
      <c r="AD276" s="390"/>
      <c r="AE276" s="390"/>
      <c r="AF276" s="390"/>
      <c r="AG276" s="390"/>
      <c r="AH276" s="390"/>
      <c r="AI276" s="390"/>
      <c r="AJ276" s="390"/>
      <c r="AK276" s="390"/>
      <c r="AL276" s="390"/>
      <c r="AN276" s="58"/>
      <c r="AO276" s="58"/>
    </row>
    <row r="277" spans="1:41" ht="30" customHeight="1">
      <c r="A277" s="296" t="s">
        <v>918</v>
      </c>
      <c r="B277" s="297"/>
      <c r="C277" s="297"/>
      <c r="D277" s="297"/>
      <c r="E277" s="297"/>
      <c r="F277" s="297"/>
      <c r="G277" s="297"/>
      <c r="H277" s="297"/>
      <c r="I277" s="297"/>
      <c r="J277" s="297"/>
      <c r="K277" s="297"/>
      <c r="L277" s="297"/>
      <c r="M277" s="297"/>
      <c r="N277" s="297"/>
      <c r="O277" s="297"/>
      <c r="P277" s="297"/>
      <c r="Q277" s="297"/>
      <c r="R277" s="297"/>
      <c r="S277" s="297"/>
      <c r="T277" s="297"/>
      <c r="U277" s="297"/>
      <c r="V277" s="297"/>
      <c r="W277" s="297"/>
      <c r="X277" s="297"/>
      <c r="Y277" s="297"/>
      <c r="Z277" s="297"/>
      <c r="AA277" s="297"/>
      <c r="AB277" s="297"/>
      <c r="AC277" s="297"/>
      <c r="AD277" s="297"/>
      <c r="AE277" s="297"/>
      <c r="AF277" s="297"/>
      <c r="AG277" s="297"/>
      <c r="AH277" s="297"/>
      <c r="AI277" s="297"/>
      <c r="AJ277" s="297"/>
      <c r="AK277" s="297"/>
      <c r="AL277" s="298"/>
    </row>
    <row r="278" spans="1:41" ht="30" customHeight="1">
      <c r="A278" s="421"/>
      <c r="B278" s="422"/>
      <c r="C278" s="422"/>
      <c r="D278" s="422"/>
      <c r="E278" s="422"/>
      <c r="F278" s="422"/>
      <c r="G278" s="422"/>
      <c r="H278" s="422"/>
      <c r="I278" s="422"/>
      <c r="J278" s="422"/>
      <c r="K278" s="422"/>
      <c r="L278" s="422"/>
      <c r="M278" s="422"/>
      <c r="N278" s="422"/>
      <c r="O278" s="422"/>
      <c r="P278" s="422"/>
      <c r="Q278" s="422"/>
      <c r="R278" s="422"/>
      <c r="S278" s="422"/>
      <c r="T278" s="422"/>
      <c r="U278" s="422"/>
      <c r="V278" s="422"/>
      <c r="W278" s="422"/>
      <c r="X278" s="422"/>
      <c r="Y278" s="422"/>
      <c r="Z278" s="422"/>
      <c r="AA278" s="422"/>
      <c r="AB278" s="422"/>
      <c r="AC278" s="422"/>
      <c r="AD278" s="422"/>
      <c r="AE278" s="422"/>
      <c r="AF278" s="422"/>
      <c r="AG278" s="422"/>
      <c r="AH278" s="422"/>
      <c r="AI278" s="422"/>
      <c r="AJ278" s="422"/>
      <c r="AK278" s="422"/>
      <c r="AL278" s="423"/>
    </row>
    <row r="279" spans="1:41" ht="30" customHeight="1">
      <c r="A279" s="425" t="s">
        <v>556</v>
      </c>
      <c r="B279" s="426"/>
      <c r="C279" s="426"/>
      <c r="D279" s="416" t="s">
        <v>407</v>
      </c>
      <c r="E279" s="416"/>
      <c r="F279" s="416"/>
      <c r="G279" s="78"/>
      <c r="H279" s="78"/>
      <c r="I279" s="424" t="s">
        <v>792</v>
      </c>
      <c r="J279" s="424"/>
      <c r="K279" s="424"/>
      <c r="L279" s="424"/>
      <c r="M279" s="78" t="s">
        <v>793</v>
      </c>
      <c r="N279" s="417" t="str">
        <f ca="1">IF(D279="確定",NOW(),"")</f>
        <v/>
      </c>
      <c r="O279" s="417"/>
      <c r="P279" s="417"/>
      <c r="Q279" s="417"/>
      <c r="R279" s="417"/>
      <c r="S279" s="417"/>
      <c r="T279" s="417"/>
      <c r="U279" s="427" t="str">
        <f ca="1">IF(D279="確定",NOW(),"")</f>
        <v/>
      </c>
      <c r="V279" s="427"/>
      <c r="W279" s="427"/>
      <c r="X279" s="427"/>
      <c r="Y279" s="427"/>
      <c r="Z279" s="427"/>
      <c r="AA279" s="102"/>
      <c r="AB279" s="102"/>
      <c r="AC279" s="102"/>
      <c r="AD279" s="102"/>
      <c r="AE279" s="102"/>
      <c r="AF279" s="102"/>
      <c r="AG279" s="102"/>
      <c r="AH279" s="102"/>
      <c r="AI279" s="102"/>
      <c r="AJ279" s="78"/>
      <c r="AK279" s="78"/>
      <c r="AL279" s="200"/>
    </row>
    <row r="280" spans="1:41" ht="30" customHeight="1">
      <c r="A280" s="201"/>
      <c r="B280" s="202"/>
      <c r="C280" s="202"/>
      <c r="D280" s="202"/>
      <c r="E280" s="202"/>
      <c r="F280" s="202"/>
      <c r="G280" s="202"/>
      <c r="H280" s="202"/>
      <c r="I280" s="202"/>
      <c r="J280" s="202"/>
      <c r="K280" s="202"/>
      <c r="L280" s="202"/>
      <c r="M280" s="202"/>
      <c r="N280" s="202"/>
      <c r="O280" s="202"/>
      <c r="P280" s="202"/>
      <c r="Q280" s="202"/>
      <c r="R280" s="202"/>
      <c r="S280" s="202"/>
      <c r="T280" s="202"/>
      <c r="U280" s="202"/>
      <c r="V280" s="202"/>
      <c r="W280" s="202"/>
      <c r="X280" s="202"/>
      <c r="Y280" s="202"/>
      <c r="Z280" s="202"/>
      <c r="AA280" s="202"/>
      <c r="AB280" s="202"/>
      <c r="AC280" s="202"/>
      <c r="AD280" s="202"/>
      <c r="AE280" s="202"/>
      <c r="AF280" s="202"/>
      <c r="AG280" s="202"/>
      <c r="AH280" s="202"/>
      <c r="AI280" s="202"/>
      <c r="AJ280" s="202"/>
      <c r="AK280" s="202"/>
      <c r="AL280" s="203"/>
    </row>
    <row r="281" spans="1:41" ht="30" customHeight="1">
      <c r="A281" s="408" t="s">
        <v>564</v>
      </c>
      <c r="B281" s="408"/>
      <c r="C281" s="408"/>
      <c r="D281" s="408"/>
      <c r="E281" s="408"/>
      <c r="F281" s="408"/>
      <c r="G281" s="408"/>
      <c r="H281" s="408"/>
      <c r="I281" s="408"/>
      <c r="J281" s="408"/>
      <c r="K281" s="408"/>
      <c r="L281" s="408"/>
      <c r="M281" s="408"/>
      <c r="N281" s="408"/>
      <c r="O281" s="408"/>
      <c r="P281" s="408"/>
      <c r="Q281" s="408"/>
      <c r="R281" s="408"/>
      <c r="S281" s="408"/>
      <c r="T281" s="408"/>
      <c r="U281" s="408"/>
      <c r="V281" s="408"/>
      <c r="W281" s="408"/>
      <c r="X281" s="408"/>
      <c r="Y281" s="408"/>
      <c r="Z281" s="408"/>
      <c r="AA281" s="408"/>
      <c r="AB281" s="408"/>
      <c r="AC281" s="408"/>
      <c r="AD281" s="408"/>
      <c r="AE281" s="408"/>
      <c r="AF281" s="408"/>
      <c r="AG281" s="408"/>
      <c r="AH281" s="408"/>
      <c r="AI281" s="408"/>
      <c r="AJ281" s="408"/>
      <c r="AK281" s="408"/>
      <c r="AL281" s="408"/>
    </row>
  </sheetData>
  <sheetProtection algorithmName="SHA-512" hashValue="VZh32nMuaKkJOlPFDTHYkbJP9HL3waXi77sC6+qvzUpJGEsnhmFhgGO1o2dwBoJfUfEHkGXK08X8HpWzDzcshg==" saltValue="td7PFZtdxOasAGC1EC659Q==" spinCount="100000" sheet="1" selectLockedCells="1"/>
  <mergeCells count="580">
    <mergeCell ref="C70:D70"/>
    <mergeCell ref="C131:D131"/>
    <mergeCell ref="A116:AL116"/>
    <mergeCell ref="E106:AL109"/>
    <mergeCell ref="E105:AL105"/>
    <mergeCell ref="C68:D69"/>
    <mergeCell ref="A95:AL95"/>
    <mergeCell ref="H93:AL93"/>
    <mergeCell ref="B36:B39"/>
    <mergeCell ref="M89:N89"/>
    <mergeCell ref="A46:AO46"/>
    <mergeCell ref="B40:AL40"/>
    <mergeCell ref="A26:A45"/>
    <mergeCell ref="C37:D38"/>
    <mergeCell ref="C39:D39"/>
    <mergeCell ref="C36:D36"/>
    <mergeCell ref="E45:R45"/>
    <mergeCell ref="C127:D130"/>
    <mergeCell ref="C118:D119"/>
    <mergeCell ref="E42:AL43"/>
    <mergeCell ref="E73:AL74"/>
    <mergeCell ref="E96:G96"/>
    <mergeCell ref="C93:D93"/>
    <mergeCell ref="C89:D89"/>
    <mergeCell ref="B16:AL16"/>
    <mergeCell ref="E67:AL67"/>
    <mergeCell ref="E72:AL72"/>
    <mergeCell ref="B53:AL53"/>
    <mergeCell ref="B54:B57"/>
    <mergeCell ref="C54:D54"/>
    <mergeCell ref="E54:AL54"/>
    <mergeCell ref="C55:D56"/>
    <mergeCell ref="E55:AL56"/>
    <mergeCell ref="C57:D57"/>
    <mergeCell ref="E57:AL57"/>
    <mergeCell ref="C44:D44"/>
    <mergeCell ref="C50:D51"/>
    <mergeCell ref="A47:AL47"/>
    <mergeCell ref="A50:A52"/>
    <mergeCell ref="E44:R44"/>
    <mergeCell ref="I52:AL52"/>
    <mergeCell ref="A49:AL49"/>
    <mergeCell ref="S44:AL45"/>
    <mergeCell ref="E39:AL39"/>
    <mergeCell ref="C60:D64"/>
    <mergeCell ref="E60:AL64"/>
    <mergeCell ref="C65:D65"/>
    <mergeCell ref="A59:A70"/>
    <mergeCell ref="A3:AL3"/>
    <mergeCell ref="C31:D31"/>
    <mergeCell ref="A13:A23"/>
    <mergeCell ref="E15:H15"/>
    <mergeCell ref="E13:AL14"/>
    <mergeCell ref="C34:D34"/>
    <mergeCell ref="B41:B43"/>
    <mergeCell ref="C41:D41"/>
    <mergeCell ref="E36:AL36"/>
    <mergeCell ref="C15:D15"/>
    <mergeCell ref="A4:AL4"/>
    <mergeCell ref="A5:AL5"/>
    <mergeCell ref="A7:AL7"/>
    <mergeCell ref="C17:D17"/>
    <mergeCell ref="B13:B15"/>
    <mergeCell ref="E23:M23"/>
    <mergeCell ref="S41:AL41"/>
    <mergeCell ref="P10:AL10"/>
    <mergeCell ref="O21:AL21"/>
    <mergeCell ref="E26:AL26"/>
    <mergeCell ref="C26:D26"/>
    <mergeCell ref="E29:AL29"/>
    <mergeCell ref="B30:AL30"/>
    <mergeCell ref="E32:AL33"/>
    <mergeCell ref="A8:B10"/>
    <mergeCell ref="J10:K10"/>
    <mergeCell ref="C21:D21"/>
    <mergeCell ref="C23:D23"/>
    <mergeCell ref="B17:B23"/>
    <mergeCell ref="C29:D29"/>
    <mergeCell ref="A25:AL25"/>
    <mergeCell ref="O23:AL23"/>
    <mergeCell ref="B87:B89"/>
    <mergeCell ref="B72:B75"/>
    <mergeCell ref="E8:AL9"/>
    <mergeCell ref="I15:AL15"/>
    <mergeCell ref="A58:AL58"/>
    <mergeCell ref="E34:AL34"/>
    <mergeCell ref="E37:AL38"/>
    <mergeCell ref="E10:F10"/>
    <mergeCell ref="C8:D9"/>
    <mergeCell ref="E17:M17"/>
    <mergeCell ref="C32:D33"/>
    <mergeCell ref="C27:D28"/>
    <mergeCell ref="E78:AL79"/>
    <mergeCell ref="B31:B34"/>
    <mergeCell ref="B35:AL35"/>
    <mergeCell ref="C42:D43"/>
    <mergeCell ref="A154:A159"/>
    <mergeCell ref="C154:D154"/>
    <mergeCell ref="S157:AL158"/>
    <mergeCell ref="E154:R154"/>
    <mergeCell ref="C155:D156"/>
    <mergeCell ref="C158:D158"/>
    <mergeCell ref="C18:D20"/>
    <mergeCell ref="S154:AL154"/>
    <mergeCell ref="A96:A114"/>
    <mergeCell ref="A24:AO24"/>
    <mergeCell ref="O138:AL138"/>
    <mergeCell ref="A115:AL115"/>
    <mergeCell ref="C72:D72"/>
    <mergeCell ref="E87:AL88"/>
    <mergeCell ref="C87:D88"/>
    <mergeCell ref="C149:D150"/>
    <mergeCell ref="P136:AL136"/>
    <mergeCell ref="E151:N151"/>
    <mergeCell ref="O151:AL151"/>
    <mergeCell ref="B153:AL153"/>
    <mergeCell ref="E143:G143"/>
    <mergeCell ref="E148:N148"/>
    <mergeCell ref="E70:AL70"/>
    <mergeCell ref="E93:G93"/>
    <mergeCell ref="B160:B162"/>
    <mergeCell ref="J170:AL170"/>
    <mergeCell ref="J166:AL166"/>
    <mergeCell ref="E166:H166"/>
    <mergeCell ref="C170:D170"/>
    <mergeCell ref="E164:AL165"/>
    <mergeCell ref="C164:D165"/>
    <mergeCell ref="K162:AL162"/>
    <mergeCell ref="E170:H170"/>
    <mergeCell ref="C166:D166"/>
    <mergeCell ref="C160:D161"/>
    <mergeCell ref="B163:AL163"/>
    <mergeCell ref="B171:AL171"/>
    <mergeCell ref="B167:AL167"/>
    <mergeCell ref="B172:B177"/>
    <mergeCell ref="E176:F176"/>
    <mergeCell ref="E168:AL169"/>
    <mergeCell ref="E183:F183"/>
    <mergeCell ref="G181:AL181"/>
    <mergeCell ref="G183:AL183"/>
    <mergeCell ref="E181:F181"/>
    <mergeCell ref="C181:D181"/>
    <mergeCell ref="P175:AL175"/>
    <mergeCell ref="E175:H175"/>
    <mergeCell ref="G177:H177"/>
    <mergeCell ref="C177:D177"/>
    <mergeCell ref="G176:AL176"/>
    <mergeCell ref="I175:O175"/>
    <mergeCell ref="M177:N177"/>
    <mergeCell ref="P177:AL177"/>
    <mergeCell ref="B168:B170"/>
    <mergeCell ref="E172:AL173"/>
    <mergeCell ref="G174:AL174"/>
    <mergeCell ref="E174:F174"/>
    <mergeCell ref="C172:D173"/>
    <mergeCell ref="C168:D169"/>
    <mergeCell ref="E189:AL190"/>
    <mergeCell ref="E200:L200"/>
    <mergeCell ref="C184:D184"/>
    <mergeCell ref="E218:AL218"/>
    <mergeCell ref="C216:D217"/>
    <mergeCell ref="B219:AL219"/>
    <mergeCell ref="S212:AL213"/>
    <mergeCell ref="E212:R212"/>
    <mergeCell ref="C212:D212"/>
    <mergeCell ref="E210:AL211"/>
    <mergeCell ref="E213:R213"/>
    <mergeCell ref="C213:D213"/>
    <mergeCell ref="P184:AL184"/>
    <mergeCell ref="C189:D190"/>
    <mergeCell ref="E188:AL188"/>
    <mergeCell ref="E191:AL191"/>
    <mergeCell ref="C191:D191"/>
    <mergeCell ref="C188:D188"/>
    <mergeCell ref="C210:D211"/>
    <mergeCell ref="C202:D202"/>
    <mergeCell ref="C207:D207"/>
    <mergeCell ref="E207:AL207"/>
    <mergeCell ref="E209:R209"/>
    <mergeCell ref="B208:AL208"/>
    <mergeCell ref="I196:L196"/>
    <mergeCell ref="I193:L193"/>
    <mergeCell ref="M193:AL193"/>
    <mergeCell ref="B214:AL214"/>
    <mergeCell ref="C194:D195"/>
    <mergeCell ref="C203:D206"/>
    <mergeCell ref="S209:AL209"/>
    <mergeCell ref="B209:B211"/>
    <mergeCell ref="B192:AL192"/>
    <mergeCell ref="B198:B200"/>
    <mergeCell ref="C209:D209"/>
    <mergeCell ref="P182:AL182"/>
    <mergeCell ref="I182:O182"/>
    <mergeCell ref="C179:D180"/>
    <mergeCell ref="C174:D174"/>
    <mergeCell ref="C157:D157"/>
    <mergeCell ref="E157:R157"/>
    <mergeCell ref="A185:AL185"/>
    <mergeCell ref="C175:D176"/>
    <mergeCell ref="A209:A214"/>
    <mergeCell ref="B202:B207"/>
    <mergeCell ref="E202:AL202"/>
    <mergeCell ref="B201:AL201"/>
    <mergeCell ref="C196:D196"/>
    <mergeCell ref="C200:D200"/>
    <mergeCell ref="M200:AL200"/>
    <mergeCell ref="M196:AL196"/>
    <mergeCell ref="B193:B196"/>
    <mergeCell ref="E203:AL206"/>
    <mergeCell ref="B197:AL197"/>
    <mergeCell ref="E194:AL195"/>
    <mergeCell ref="E198:AL199"/>
    <mergeCell ref="C193:D193"/>
    <mergeCell ref="E196:G196"/>
    <mergeCell ref="E193:G193"/>
    <mergeCell ref="E152:N152"/>
    <mergeCell ref="O148:AL148"/>
    <mergeCell ref="E117:G117"/>
    <mergeCell ref="E110:AL110"/>
    <mergeCell ref="E111:AL113"/>
    <mergeCell ref="B101:B103"/>
    <mergeCell ref="E103:L103"/>
    <mergeCell ref="B126:B131"/>
    <mergeCell ref="E118:AL119"/>
    <mergeCell ref="C126:D126"/>
    <mergeCell ref="J136:K136"/>
    <mergeCell ref="C136:D136"/>
    <mergeCell ref="E134:AL135"/>
    <mergeCell ref="E141:N141"/>
    <mergeCell ref="E136:H136"/>
    <mergeCell ref="A132:AL132"/>
    <mergeCell ref="M136:N136"/>
    <mergeCell ref="C134:D135"/>
    <mergeCell ref="B137:AL137"/>
    <mergeCell ref="C144:D145"/>
    <mergeCell ref="C111:D113"/>
    <mergeCell ref="C110:D110"/>
    <mergeCell ref="C105:D105"/>
    <mergeCell ref="C114:D114"/>
    <mergeCell ref="C75:D75"/>
    <mergeCell ref="E85:AL85"/>
    <mergeCell ref="M103:AL103"/>
    <mergeCell ref="B77:B80"/>
    <mergeCell ref="C77:D77"/>
    <mergeCell ref="C80:D80"/>
    <mergeCell ref="A94:AL94"/>
    <mergeCell ref="B82:B85"/>
    <mergeCell ref="C143:D143"/>
    <mergeCell ref="A137:A147"/>
    <mergeCell ref="E82:AL82"/>
    <mergeCell ref="B91:B93"/>
    <mergeCell ref="E83:AL84"/>
    <mergeCell ref="C85:D85"/>
    <mergeCell ref="B96:B99"/>
    <mergeCell ref="C96:D96"/>
    <mergeCell ref="J89:K89"/>
    <mergeCell ref="E97:AL98"/>
    <mergeCell ref="C99:D99"/>
    <mergeCell ref="E99:G99"/>
    <mergeCell ref="I96:L96"/>
    <mergeCell ref="B90:AL90"/>
    <mergeCell ref="P89:AL89"/>
    <mergeCell ref="M99:AL99"/>
    <mergeCell ref="A1:AL1"/>
    <mergeCell ref="G10:H10"/>
    <mergeCell ref="C10:D10"/>
    <mergeCell ref="M10:N10"/>
    <mergeCell ref="A2:AL2"/>
    <mergeCell ref="A6:AL6"/>
    <mergeCell ref="C52:D52"/>
    <mergeCell ref="E52:H52"/>
    <mergeCell ref="E50:AL51"/>
    <mergeCell ref="E41:R41"/>
    <mergeCell ref="C45:D45"/>
    <mergeCell ref="A48:AO48"/>
    <mergeCell ref="AO50:AO51"/>
    <mergeCell ref="AO13:AO14"/>
    <mergeCell ref="C13:D14"/>
    <mergeCell ref="E27:AL28"/>
    <mergeCell ref="E31:AL31"/>
    <mergeCell ref="B26:B29"/>
    <mergeCell ref="A11:AL11"/>
    <mergeCell ref="B50:B52"/>
    <mergeCell ref="A12:AL12"/>
    <mergeCell ref="E18:AL20"/>
    <mergeCell ref="E21:M21"/>
    <mergeCell ref="D22:AL22"/>
    <mergeCell ref="E59:AL59"/>
    <mergeCell ref="E77:AL77"/>
    <mergeCell ref="E80:AL80"/>
    <mergeCell ref="C67:D67"/>
    <mergeCell ref="C73:D74"/>
    <mergeCell ref="B59:B65"/>
    <mergeCell ref="A72:A93"/>
    <mergeCell ref="E89:F89"/>
    <mergeCell ref="B81:AL81"/>
    <mergeCell ref="C83:D84"/>
    <mergeCell ref="C78:D79"/>
    <mergeCell ref="E65:AL65"/>
    <mergeCell ref="A71:AL71"/>
    <mergeCell ref="B66:AL66"/>
    <mergeCell ref="C59:D59"/>
    <mergeCell ref="E91:AL92"/>
    <mergeCell ref="G89:H89"/>
    <mergeCell ref="C91:D92"/>
    <mergeCell ref="B76:AL76"/>
    <mergeCell ref="B86:AL86"/>
    <mergeCell ref="E68:AL69"/>
    <mergeCell ref="E75:AL75"/>
    <mergeCell ref="B67:B70"/>
    <mergeCell ref="C82:D82"/>
    <mergeCell ref="B100:AL100"/>
    <mergeCell ref="C106:D109"/>
    <mergeCell ref="E101:AL102"/>
    <mergeCell ref="C97:D98"/>
    <mergeCell ref="C103:D103"/>
    <mergeCell ref="B105:B110"/>
    <mergeCell ref="M117:AL117"/>
    <mergeCell ref="I117:L117"/>
    <mergeCell ref="B111:B114"/>
    <mergeCell ref="B104:AL104"/>
    <mergeCell ref="I99:L99"/>
    <mergeCell ref="E114:N114"/>
    <mergeCell ref="B117:B120"/>
    <mergeCell ref="C120:D120"/>
    <mergeCell ref="P114:AL114"/>
    <mergeCell ref="C101:D102"/>
    <mergeCell ref="E126:AL126"/>
    <mergeCell ref="I120:L120"/>
    <mergeCell ref="M120:AL120"/>
    <mergeCell ref="E124:L124"/>
    <mergeCell ref="M124:AL124"/>
    <mergeCell ref="A133:AL133"/>
    <mergeCell ref="A134:B136"/>
    <mergeCell ref="C122:D123"/>
    <mergeCell ref="C117:D117"/>
    <mergeCell ref="B125:AL125"/>
    <mergeCell ref="B122:B124"/>
    <mergeCell ref="E131:AL131"/>
    <mergeCell ref="C124:D124"/>
    <mergeCell ref="B121:AL121"/>
    <mergeCell ref="E120:G120"/>
    <mergeCell ref="A117:A131"/>
    <mergeCell ref="E122:AL123"/>
    <mergeCell ref="E127:AL130"/>
    <mergeCell ref="C138:D138"/>
    <mergeCell ref="C198:D199"/>
    <mergeCell ref="B148:B150"/>
    <mergeCell ref="B159:AL159"/>
    <mergeCell ref="B164:B166"/>
    <mergeCell ref="E139:AL140"/>
    <mergeCell ref="O141:AL141"/>
    <mergeCell ref="E138:N138"/>
    <mergeCell ref="O152:AL152"/>
    <mergeCell ref="E158:R158"/>
    <mergeCell ref="B147:AL147"/>
    <mergeCell ref="C146:D146"/>
    <mergeCell ref="E187:F187"/>
    <mergeCell ref="E179:AL180"/>
    <mergeCell ref="E162:J162"/>
    <mergeCell ref="E160:AL161"/>
    <mergeCell ref="C162:D162"/>
    <mergeCell ref="E182:H182"/>
    <mergeCell ref="B178:AL178"/>
    <mergeCell ref="C182:D183"/>
    <mergeCell ref="E184:F184"/>
    <mergeCell ref="M184:N184"/>
    <mergeCell ref="B179:B184"/>
    <mergeCell ref="B188:B191"/>
    <mergeCell ref="C139:D140"/>
    <mergeCell ref="B187:D187"/>
    <mergeCell ref="E155:AL156"/>
    <mergeCell ref="B143:B146"/>
    <mergeCell ref="E144:AL145"/>
    <mergeCell ref="H143:AL143"/>
    <mergeCell ref="C151:D151"/>
    <mergeCell ref="C148:D148"/>
    <mergeCell ref="H146:AL146"/>
    <mergeCell ref="G187:AL187"/>
    <mergeCell ref="G184:H184"/>
    <mergeCell ref="E177:F177"/>
    <mergeCell ref="J177:K177"/>
    <mergeCell ref="A186:AL186"/>
    <mergeCell ref="A187:A208"/>
    <mergeCell ref="J184:K184"/>
    <mergeCell ref="A160:A163"/>
    <mergeCell ref="B142:AL142"/>
    <mergeCell ref="E146:G146"/>
    <mergeCell ref="C141:D141"/>
    <mergeCell ref="B138:B141"/>
    <mergeCell ref="A148:A153"/>
    <mergeCell ref="C152:D152"/>
    <mergeCell ref="E149:AL150"/>
    <mergeCell ref="AF270:AL270"/>
    <mergeCell ref="S273:AB273"/>
    <mergeCell ref="AC273:AL273"/>
    <mergeCell ref="V272:AB272"/>
    <mergeCell ref="AC270:AE270"/>
    <mergeCell ref="AC255:AE255"/>
    <mergeCell ref="S252:AB252"/>
    <mergeCell ref="AC263:AL263"/>
    <mergeCell ref="B263:R263"/>
    <mergeCell ref="S263:AB263"/>
    <mergeCell ref="I261:R261"/>
    <mergeCell ref="V264:AB264"/>
    <mergeCell ref="I264:K264"/>
    <mergeCell ref="AC254:AL254"/>
    <mergeCell ref="V253:AB253"/>
    <mergeCell ref="L253:R253"/>
    <mergeCell ref="AF253:AL253"/>
    <mergeCell ref="AC256:AL256"/>
    <mergeCell ref="AC253:AE253"/>
    <mergeCell ref="B253:H253"/>
    <mergeCell ref="B256:R256"/>
    <mergeCell ref="I253:K253"/>
    <mergeCell ref="B254:R254"/>
    <mergeCell ref="S254:AB254"/>
    <mergeCell ref="U279:Z279"/>
    <mergeCell ref="A272:A273"/>
    <mergeCell ref="B255:H255"/>
    <mergeCell ref="AC262:AE262"/>
    <mergeCell ref="I262:K262"/>
    <mergeCell ref="L262:R262"/>
    <mergeCell ref="AF257:AL257"/>
    <mergeCell ref="A262:A263"/>
    <mergeCell ref="I272:K272"/>
    <mergeCell ref="B264:H264"/>
    <mergeCell ref="V266:AB266"/>
    <mergeCell ref="AC266:AE266"/>
    <mergeCell ref="S269:AB269"/>
    <mergeCell ref="B268:H268"/>
    <mergeCell ref="S267:AB267"/>
    <mergeCell ref="AC269:AL269"/>
    <mergeCell ref="I266:K266"/>
    <mergeCell ref="S262:U262"/>
    <mergeCell ref="AC264:AE264"/>
    <mergeCell ref="A268:A269"/>
    <mergeCell ref="B265:R265"/>
    <mergeCell ref="B262:H262"/>
    <mergeCell ref="A259:AL259"/>
    <mergeCell ref="AF262:AL262"/>
    <mergeCell ref="A281:AL281"/>
    <mergeCell ref="AC261:AL261"/>
    <mergeCell ref="S265:AB265"/>
    <mergeCell ref="V262:AB262"/>
    <mergeCell ref="AC265:AL265"/>
    <mergeCell ref="L264:R264"/>
    <mergeCell ref="S261:AB261"/>
    <mergeCell ref="L266:R266"/>
    <mergeCell ref="B261:H261"/>
    <mergeCell ref="A264:A265"/>
    <mergeCell ref="L270:R270"/>
    <mergeCell ref="AF264:AL264"/>
    <mergeCell ref="B270:H270"/>
    <mergeCell ref="AF266:AL266"/>
    <mergeCell ref="S266:U266"/>
    <mergeCell ref="AC268:AE268"/>
    <mergeCell ref="A277:AL277"/>
    <mergeCell ref="D279:F279"/>
    <mergeCell ref="N279:T279"/>
    <mergeCell ref="A275:AL275"/>
    <mergeCell ref="A274:AL274"/>
    <mergeCell ref="A278:AL278"/>
    <mergeCell ref="I279:L279"/>
    <mergeCell ref="A279:C279"/>
    <mergeCell ref="A276:AL276"/>
    <mergeCell ref="A266:A267"/>
    <mergeCell ref="S268:U268"/>
    <mergeCell ref="I268:K268"/>
    <mergeCell ref="L268:R268"/>
    <mergeCell ref="V268:AB268"/>
    <mergeCell ref="S272:U272"/>
    <mergeCell ref="S271:AB271"/>
    <mergeCell ref="B269:R269"/>
    <mergeCell ref="I270:K270"/>
    <mergeCell ref="B271:R271"/>
    <mergeCell ref="AC271:AL271"/>
    <mergeCell ref="AF268:AL268"/>
    <mergeCell ref="A270:A271"/>
    <mergeCell ref="AC272:AE272"/>
    <mergeCell ref="S270:U270"/>
    <mergeCell ref="B272:H272"/>
    <mergeCell ref="L272:R272"/>
    <mergeCell ref="V270:AB270"/>
    <mergeCell ref="B267:R267"/>
    <mergeCell ref="B273:R273"/>
    <mergeCell ref="B266:H266"/>
    <mergeCell ref="AC267:AL267"/>
    <mergeCell ref="AF272:AL272"/>
    <mergeCell ref="S264:U264"/>
    <mergeCell ref="AC257:AE257"/>
    <mergeCell ref="C244:D245"/>
    <mergeCell ref="C240:D241"/>
    <mergeCell ref="B240:B241"/>
    <mergeCell ref="P232:AL232"/>
    <mergeCell ref="B239:D239"/>
    <mergeCell ref="A237:AL237"/>
    <mergeCell ref="A215:A236"/>
    <mergeCell ref="A260:A261"/>
    <mergeCell ref="S256:AB256"/>
    <mergeCell ref="A257:A258"/>
    <mergeCell ref="S258:AB258"/>
    <mergeCell ref="I257:K257"/>
    <mergeCell ref="B258:R258"/>
    <mergeCell ref="I260:AL260"/>
    <mergeCell ref="L257:R257"/>
    <mergeCell ref="AC258:AL258"/>
    <mergeCell ref="V257:AB257"/>
    <mergeCell ref="I251:AL251"/>
    <mergeCell ref="I252:R252"/>
    <mergeCell ref="C226:D227"/>
    <mergeCell ref="E223:AL223"/>
    <mergeCell ref="E234:AL235"/>
    <mergeCell ref="B260:H260"/>
    <mergeCell ref="B246:AL246"/>
    <mergeCell ref="A239:A246"/>
    <mergeCell ref="B251:H252"/>
    <mergeCell ref="S255:U255"/>
    <mergeCell ref="AF255:AL255"/>
    <mergeCell ref="S253:U253"/>
    <mergeCell ref="I255:K255"/>
    <mergeCell ref="L255:R255"/>
    <mergeCell ref="S244:W245"/>
    <mergeCell ref="E245:R245"/>
    <mergeCell ref="A248:AL248"/>
    <mergeCell ref="C242:D242"/>
    <mergeCell ref="A247:AL247"/>
    <mergeCell ref="C243:D243"/>
    <mergeCell ref="X245:AL245"/>
    <mergeCell ref="AC252:AL252"/>
    <mergeCell ref="A253:A254"/>
    <mergeCell ref="A255:A256"/>
    <mergeCell ref="S242:AL242"/>
    <mergeCell ref="E243:R243"/>
    <mergeCell ref="E244:R244"/>
    <mergeCell ref="B257:H257"/>
    <mergeCell ref="G239:AL239"/>
    <mergeCell ref="B229:AL229"/>
    <mergeCell ref="E215:AL215"/>
    <mergeCell ref="E216:AL217"/>
    <mergeCell ref="C218:D218"/>
    <mergeCell ref="B234:B236"/>
    <mergeCell ref="B215:B218"/>
    <mergeCell ref="E220:AL220"/>
    <mergeCell ref="C220:D220"/>
    <mergeCell ref="C215:D215"/>
    <mergeCell ref="E228:AL228"/>
    <mergeCell ref="E226:AL227"/>
    <mergeCell ref="C221:D222"/>
    <mergeCell ref="M232:N232"/>
    <mergeCell ref="B225:B228"/>
    <mergeCell ref="C225:D225"/>
    <mergeCell ref="C228:D228"/>
    <mergeCell ref="C223:D223"/>
    <mergeCell ref="B220:B223"/>
    <mergeCell ref="E221:AL222"/>
    <mergeCell ref="B224:AL224"/>
    <mergeCell ref="E225:AL225"/>
    <mergeCell ref="E230:AL231"/>
    <mergeCell ref="X244:AL244"/>
    <mergeCell ref="S257:U257"/>
    <mergeCell ref="A249:AL249"/>
    <mergeCell ref="A250:AL250"/>
    <mergeCell ref="V255:AB255"/>
    <mergeCell ref="C232:D232"/>
    <mergeCell ref="C234:D235"/>
    <mergeCell ref="H236:AL236"/>
    <mergeCell ref="A238:AL238"/>
    <mergeCell ref="E236:G236"/>
    <mergeCell ref="B230:B232"/>
    <mergeCell ref="J232:K232"/>
    <mergeCell ref="E232:F232"/>
    <mergeCell ref="E242:R242"/>
    <mergeCell ref="S243:AL243"/>
    <mergeCell ref="B233:AL233"/>
    <mergeCell ref="C230:D231"/>
    <mergeCell ref="E240:AL241"/>
    <mergeCell ref="E239:F239"/>
    <mergeCell ref="C236:D236"/>
    <mergeCell ref="G232:H232"/>
  </mergeCells>
  <phoneticPr fontId="2"/>
  <dataValidations count="39">
    <dataValidation type="custom" imeMode="off" allowBlank="1" showInputMessage="1" showErrorMessage="1" sqref="E242:E243 E44:R45 S212 S157 E212:E213 E157:E158">
      <formula1>LENB(E44)&lt;=15</formula1>
    </dataValidation>
    <dataValidation type="list" allowBlank="1" showInputMessage="1" showErrorMessage="1" sqref="B262 B272 B270 B268 B266 B264 B257 B255 B253">
      <formula1>大分類リスト</formula1>
    </dataValidation>
    <dataValidation type="custom" imeMode="off" operator="equal" showInputMessage="1" showErrorMessage="1" sqref="I253:K253 I272:K272 I270:K270 I255:K255 I257:K257">
      <formula1>LENB(I253)=3</formula1>
    </dataValidation>
    <dataValidation type="custom" imeMode="off" operator="equal" allowBlank="1" showInputMessage="1" showErrorMessage="1" sqref="AC272:AE272 E99 S272:U272 AC270:AE270 S270:U270 AC268:AE268 S268:U268 AC266:AE266 S266:U266 AC264:AE264 S264:U264 AC262:AE262 S262:U262 S257:U257 AC255:AE255 S255:U255 AC253:AE253 S253:U253 AC257:AE257">
      <formula1>LENB(E99)=3</formula1>
    </dataValidation>
    <dataValidation type="custom" imeMode="on" allowBlank="1" showInputMessage="1" showErrorMessage="1" sqref="E29:AL29 E191:AL191">
      <formula1>LENB(E29)&lt;=70</formula1>
    </dataValidation>
    <dataValidation type="custom" imeMode="fullKatakana" allowBlank="1" showInputMessage="1" showErrorMessage="1" sqref="E85:AL85 E228:AL228 E39:AL39">
      <formula1>LENB(E39)&lt;=80</formula1>
    </dataValidation>
    <dataValidation type="list" allowBlank="1" showInputMessage="1" showErrorMessage="1" sqref="M232 M136:N136 M10:N10 M89:N89 M177:N177 M184:N184">
      <formula1>日リスト</formula1>
    </dataValidation>
    <dataValidation type="list" allowBlank="1" showInputMessage="1" showErrorMessage="1" sqref="J232 J136:K136 J10:K10 J89:K89 J177:K177 J184:K184">
      <formula1>月リスト</formula1>
    </dataValidation>
    <dataValidation type="list" allowBlank="1" showInputMessage="1" showErrorMessage="1" sqref="E93 E236">
      <formula1>性別リスト</formula1>
    </dataValidation>
    <dataValidation type="list" allowBlank="1" showInputMessage="1" showErrorMessage="1" sqref="G232 G89:H89">
      <formula1>年リスト</formula1>
    </dataValidation>
    <dataValidation type="custom" imeMode="on" allowBlank="1" showInputMessage="1" showErrorMessage="1" sqref="E218:AL218 E223:AL223 E75:AL75">
      <formula1>LENB(E75)&lt;=60</formula1>
    </dataValidation>
    <dataValidation type="list" allowBlank="1" showInputMessage="1" showErrorMessage="1" sqref="E232 E89">
      <formula1>元号リスト</formula1>
    </dataValidation>
    <dataValidation type="list" allowBlank="1" showInputMessage="1" showErrorMessage="1" sqref="E200 E124:L124 E103">
      <formula1>都道府県リスト</formula1>
    </dataValidation>
    <dataValidation type="custom" imeMode="on" allowBlank="1" showInputMessage="1" showErrorMessage="1" sqref="E110:AL110 E207:AL207">
      <formula1>LENB(E110)&lt;=110</formula1>
    </dataValidation>
    <dataValidation type="textLength" imeMode="off" operator="equal" allowBlank="1" showInputMessage="1" showErrorMessage="1" sqref="E196">
      <formula1>3</formula1>
    </dataValidation>
    <dataValidation type="textLength" imeMode="off" operator="equal" allowBlank="1" showInputMessage="1" showErrorMessage="1" sqref="I196 M196 E21:M21">
      <formula1>4</formula1>
    </dataValidation>
    <dataValidation type="whole" imeMode="off" operator="equal" showInputMessage="1" showErrorMessage="1" sqref="G181 G174">
      <formula1>1</formula1>
    </dataValidation>
    <dataValidation type="custom" imeMode="off" allowBlank="1" showInputMessage="1" showErrorMessage="1" sqref="E166:H166 E170:H170">
      <formula1>LENB(E166)&lt;=4</formula1>
    </dataValidation>
    <dataValidation type="custom" imeMode="off" allowBlank="1" showInputMessage="1" showErrorMessage="1" sqref="E162">
      <formula1>LENB(E162)&lt;=6</formula1>
    </dataValidation>
    <dataValidation type="custom" imeMode="off" operator="equal" allowBlank="1" showInputMessage="1" showErrorMessage="1" sqref="M120 M99 I99">
      <formula1>LENB(I99)=4</formula1>
    </dataValidation>
    <dataValidation type="whole" imeMode="off" operator="lessThanOrEqual" allowBlank="1" showInputMessage="1" showErrorMessage="1" sqref="E146:G146">
      <formula1>100</formula1>
    </dataValidation>
    <dataValidation type="textLength" imeMode="off" operator="lessThanOrEqual" allowBlank="1" showInputMessage="1" showErrorMessage="1" sqref="E136:H136">
      <formula1>4</formula1>
    </dataValidation>
    <dataValidation type="custom" imeMode="off" allowBlank="1" showInputMessage="1" showErrorMessage="1" sqref="E141:N141 E151:N152">
      <formula1>LENB(E141)&lt;=12</formula1>
    </dataValidation>
    <dataValidation type="list" imeMode="on" allowBlank="1" showInputMessage="1" showErrorMessage="1" sqref="E114:N114">
      <formula1>行政区リスト</formula1>
    </dataValidation>
    <dataValidation type="custom" imeMode="on" allowBlank="1" showInputMessage="1" showErrorMessage="1" sqref="E34:AL34 E80:AL80">
      <formula1>LENB(E34)&lt;=40</formula1>
    </dataValidation>
    <dataValidation type="custom" imeMode="fullKatakana" allowBlank="1" showInputMessage="1" showErrorMessage="1" sqref="E70:AL70">
      <formula1>LENB(E70)&lt;=100</formula1>
    </dataValidation>
    <dataValidation imeMode="fullKatakana" allowBlank="1" showInputMessage="1" showErrorMessage="1" sqref="E67"/>
    <dataValidation type="custom" imeMode="on" allowBlank="1" showInputMessage="1" showErrorMessage="1" sqref="E65:AL65">
      <formula1>LENB(E65)&lt;=80</formula1>
    </dataValidation>
    <dataValidation type="list" allowBlank="1" showInputMessage="1" showErrorMessage="1" sqref="E52">
      <formula1>法個リスト</formula1>
    </dataValidation>
    <dataValidation imeMode="hiragana" allowBlank="1" showInputMessage="1" showErrorMessage="1" sqref="AN70"/>
    <dataValidation type="textLength" imeMode="off" operator="equal" allowBlank="1" showInputMessage="1" showErrorMessage="1" sqref="E23:M23 E17:M17">
      <formula1>9</formula1>
    </dataValidation>
    <dataValidation type="list" allowBlank="1" showInputMessage="1" showErrorMessage="1" sqref="E15:H15">
      <formula1>申請区分リスト</formula1>
    </dataValidation>
    <dataValidation type="textLength" imeMode="on" operator="lessThanOrEqual" allowBlank="1" showInputMessage="1" showErrorMessage="1" sqref="E131:AL131">
      <formula1>50</formula1>
    </dataValidation>
    <dataValidation type="whole" imeMode="off" allowBlank="1" showInputMessage="1" showErrorMessage="1" sqref="E181:F181 E174:F174">
      <formula1>0</formula1>
      <formula2>1</formula2>
    </dataValidation>
    <dataValidation type="list" allowBlank="1" showInputMessage="1" showErrorMessage="1" sqref="D279:F279">
      <formula1>"未確定,確定"</formula1>
    </dataValidation>
    <dataValidation type="list" allowBlank="1" showInputMessage="1" showErrorMessage="1" sqref="G184:H184 G177:H177">
      <formula1>西暦リスト</formula1>
    </dataValidation>
    <dataValidation type="custom" imeMode="off" allowBlank="1" showInputMessage="1" showErrorMessage="1" sqref="E57:AL57">
      <formula1>LENB(E57)&lt;=13</formula1>
    </dataValidation>
    <dataValidation type="list" allowBlank="1" showInputMessage="1" showErrorMessage="1" sqref="G10:H10">
      <formula1>"07"</formula1>
    </dataValidation>
    <dataValidation type="custom" imeMode="off" operator="equal" showInputMessage="1" showErrorMessage="1" sqref="I262:K262 I264:K264 I266:K266 I268:K268">
      <formula1>LENB(I262)=3</formula1>
    </dataValidation>
  </dataValidations>
  <printOptions horizontalCentered="1"/>
  <pageMargins left="0" right="0" top="0" bottom="0" header="0" footer="0"/>
  <pageSetup paperSize="9" scale="79" orientation="portrait" r:id="rId1"/>
  <headerFooter alignWithMargins="0"/>
  <rowBreaks count="4" manualBreakCount="4">
    <brk id="46" max="37" man="1"/>
    <brk id="115" max="37" man="1"/>
    <brk id="185" max="37" man="1"/>
    <brk id="247" max="37" man="1"/>
  </rowBreaks>
  <ignoredErrors>
    <ignoredError sqref="M268:R268 AG262:AL262 M266:R266 M264:R264" numberStoredAsText="1"/>
    <ignoredError sqref="AD271:AE271 AC269 AG266:AL266 W264:AB264 AC271 W262:AB262 W266:AB266 S269 AG264:AL264 T269:U269 V269:AB269 AF269:AL269 AD269:AE269 W268:AB268 AG268:AL268 W270:AB270 AF271:AL271 AG270:AL270" numberStoredAsText="1" unlockedFormula="1"/>
    <ignoredError sqref="S271 S265:AB265 AC267:AL267 AC265:AL265 S267:AB267 T263:AB263 V271:AB271 T271:U27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80" r:id="rId4" name="Check Box 132">
              <controlPr locked="0" defaultSize="0" autoFill="0" autoLine="0" autoPict="0">
                <anchor moveWithCells="1">
                  <from>
                    <xdr:col>4</xdr:col>
                    <xdr:colOff>152400</xdr:colOff>
                    <xdr:row>186</xdr:row>
                    <xdr:rowOff>9525</xdr:rowOff>
                  </from>
                  <to>
                    <xdr:col>6</xdr:col>
                    <xdr:colOff>0</xdr:colOff>
                    <xdr:row>187</xdr:row>
                    <xdr:rowOff>0</xdr:rowOff>
                  </to>
                </anchor>
              </controlPr>
            </control>
          </mc:Choice>
        </mc:AlternateContent>
        <mc:AlternateContent xmlns:mc="http://schemas.openxmlformats.org/markup-compatibility/2006">
          <mc:Choice Requires="x14">
            <control shapeId="2181" r:id="rId5" name="Check Box 133">
              <controlPr locked="0" defaultSize="0" autoFill="0" autoLine="0" autoPict="0">
                <anchor moveWithCells="1">
                  <from>
                    <xdr:col>4</xdr:col>
                    <xdr:colOff>142875</xdr:colOff>
                    <xdr:row>238</xdr:row>
                    <xdr:rowOff>9525</xdr:rowOff>
                  </from>
                  <to>
                    <xdr:col>5</xdr:col>
                    <xdr:colOff>190500</xdr:colOff>
                    <xdr:row>239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AZ66"/>
  <sheetViews>
    <sheetView view="pageBreakPreview" zoomScaleSheetLayoutView="100" workbookViewId="0">
      <selection activeCell="E10" sqref="E10:R11"/>
    </sheetView>
  </sheetViews>
  <sheetFormatPr defaultRowHeight="13.5"/>
  <cols>
    <col min="1" max="46" width="3" style="6" customWidth="1"/>
    <col min="47" max="50" width="3.125" style="6" customWidth="1"/>
    <col min="51" max="51" width="6.875" style="6" hidden="1" customWidth="1"/>
    <col min="52" max="52" width="3.125" style="6" hidden="1" customWidth="1"/>
    <col min="53" max="54" width="3.125" style="6" customWidth="1"/>
    <col min="55" max="58" width="9" style="6" customWidth="1"/>
    <col min="59" max="16384" width="9" style="6"/>
  </cols>
  <sheetData>
    <row r="1" spans="1:52" ht="26.25" customHeight="1">
      <c r="A1" s="608" t="s">
        <v>903</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row>
    <row r="2" spans="1:52" ht="27" customHeight="1">
      <c r="A2" s="646" t="str">
        <f>入力シート!E$65&amp;" "&amp;入力シート!E$191</f>
        <v xml:space="preserve"> </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8"/>
      <c r="AC2" s="728"/>
      <c r="AD2" s="729"/>
      <c r="AE2" s="729"/>
      <c r="AF2" s="729"/>
      <c r="AG2" s="729"/>
      <c r="AH2" s="730"/>
      <c r="AI2" s="633" t="str">
        <f>IF(入力シート!E$103="","",IF(LEFT(入力シート!E$103,2)="04","県内","県外"))</f>
        <v/>
      </c>
      <c r="AJ2" s="634"/>
      <c r="AK2" s="635"/>
      <c r="AL2" s="633" t="str">
        <f>IF(入力シート!B$262="","",LEFT(入力シート!B$262,3))</f>
        <v/>
      </c>
      <c r="AM2" s="634"/>
      <c r="AN2" s="635"/>
      <c r="AO2" s="633" t="str">
        <f>IF(入力シート!I$262="","",入力シート!I$262)</f>
        <v/>
      </c>
      <c r="AP2" s="634"/>
      <c r="AQ2" s="635"/>
      <c r="AR2" s="633" t="str">
        <f>IF(入力シート!E$70="","",(LEFT(入力シート!E$70,2)))</f>
        <v/>
      </c>
      <c r="AS2" s="634"/>
      <c r="AT2" s="635"/>
    </row>
    <row r="3" spans="1:52">
      <c r="A3" s="736" t="s">
        <v>462</v>
      </c>
      <c r="B3" s="736"/>
      <c r="C3" s="736"/>
      <c r="D3" s="736"/>
      <c r="E3" s="736" t="s">
        <v>637</v>
      </c>
      <c r="F3" s="736"/>
      <c r="G3" s="736"/>
      <c r="H3" s="736"/>
      <c r="I3" s="736"/>
      <c r="J3" s="736"/>
      <c r="K3" s="736"/>
      <c r="L3" s="736" t="s">
        <v>638</v>
      </c>
      <c r="M3" s="736"/>
      <c r="N3" s="736"/>
      <c r="O3" s="736"/>
      <c r="P3" s="736"/>
      <c r="Q3" s="736"/>
      <c r="R3" s="736"/>
      <c r="S3" s="736" t="s">
        <v>639</v>
      </c>
      <c r="T3" s="736"/>
      <c r="U3" s="736"/>
      <c r="V3" s="736"/>
      <c r="W3" s="736"/>
      <c r="X3" s="736"/>
      <c r="Y3" s="736"/>
      <c r="Z3" s="736" t="s">
        <v>640</v>
      </c>
      <c r="AA3" s="736"/>
      <c r="AB3" s="736"/>
      <c r="AC3" s="736"/>
      <c r="AD3" s="736"/>
      <c r="AE3" s="736"/>
      <c r="AF3" s="736"/>
      <c r="AG3" s="736" t="s">
        <v>641</v>
      </c>
      <c r="AH3" s="736"/>
      <c r="AI3" s="736"/>
      <c r="AJ3" s="736"/>
      <c r="AK3" s="736"/>
      <c r="AL3" s="736"/>
      <c r="AM3" s="736"/>
      <c r="AN3" s="747"/>
      <c r="AO3" s="748"/>
      <c r="AP3" s="748"/>
      <c r="AQ3" s="748"/>
      <c r="AR3" s="748"/>
      <c r="AS3" s="748"/>
      <c r="AT3" s="749"/>
    </row>
    <row r="4" spans="1:52">
      <c r="A4" s="736"/>
      <c r="B4" s="736"/>
      <c r="C4" s="736"/>
      <c r="D4" s="736"/>
      <c r="E4" s="739" t="str">
        <f>IF(入力シート!B262=0,"",入力シート!B262)</f>
        <v/>
      </c>
      <c r="F4" s="739"/>
      <c r="G4" s="739"/>
      <c r="H4" s="739"/>
      <c r="I4" s="739"/>
      <c r="J4" s="739"/>
      <c r="K4" s="739"/>
      <c r="L4" s="739" t="str">
        <f>IF(入力シート!B264=0,"",入力シート!B264)</f>
        <v/>
      </c>
      <c r="M4" s="739"/>
      <c r="N4" s="739"/>
      <c r="O4" s="739"/>
      <c r="P4" s="739"/>
      <c r="Q4" s="739"/>
      <c r="R4" s="739"/>
      <c r="S4" s="739" t="str">
        <f>IF(入力シート!B266=0,"",入力シート!B266)</f>
        <v/>
      </c>
      <c r="T4" s="739"/>
      <c r="U4" s="739"/>
      <c r="V4" s="739"/>
      <c r="W4" s="739"/>
      <c r="X4" s="739"/>
      <c r="Y4" s="739"/>
      <c r="Z4" s="739" t="str">
        <f>IF(入力シート!B268=0,"",入力シート!B268)</f>
        <v/>
      </c>
      <c r="AA4" s="739"/>
      <c r="AB4" s="739"/>
      <c r="AC4" s="739"/>
      <c r="AD4" s="739"/>
      <c r="AE4" s="739"/>
      <c r="AF4" s="739"/>
      <c r="AG4" s="739" t="str">
        <f>IF(入力シート!B270=0,"",入力シート!B270)</f>
        <v/>
      </c>
      <c r="AH4" s="739"/>
      <c r="AI4" s="739"/>
      <c r="AJ4" s="739"/>
      <c r="AK4" s="739"/>
      <c r="AL4" s="739"/>
      <c r="AM4" s="739"/>
      <c r="AN4" s="750"/>
      <c r="AO4" s="751"/>
      <c r="AP4" s="751"/>
      <c r="AQ4" s="751"/>
      <c r="AR4" s="751"/>
      <c r="AS4" s="751"/>
      <c r="AT4" s="752"/>
    </row>
    <row r="5" spans="1:52">
      <c r="A5" s="755" t="s">
        <v>463</v>
      </c>
      <c r="B5" s="759" t="s">
        <v>637</v>
      </c>
      <c r="C5" s="759"/>
      <c r="D5" s="759"/>
      <c r="E5" s="741" t="str">
        <f>IF(入力シート!I262=0,"",入力シート!I262&amp;入力シート!L262)</f>
        <v/>
      </c>
      <c r="F5" s="741"/>
      <c r="G5" s="741"/>
      <c r="H5" s="741"/>
      <c r="I5" s="741"/>
      <c r="J5" s="741"/>
      <c r="K5" s="741"/>
      <c r="L5" s="741" t="str">
        <f>IF(入力シート!I264=0,"",入力シート!I264&amp;入力シート!L264)</f>
        <v/>
      </c>
      <c r="M5" s="741"/>
      <c r="N5" s="741"/>
      <c r="O5" s="741"/>
      <c r="P5" s="741"/>
      <c r="Q5" s="741"/>
      <c r="R5" s="741"/>
      <c r="S5" s="741" t="str">
        <f>IF(入力シート!I266=0,"",入力シート!I266&amp;入力シート!L266)</f>
        <v/>
      </c>
      <c r="T5" s="741"/>
      <c r="U5" s="741"/>
      <c r="V5" s="741"/>
      <c r="W5" s="741"/>
      <c r="X5" s="741"/>
      <c r="Y5" s="741"/>
      <c r="Z5" s="741" t="str">
        <f>IF(入力シート!I268=0,"",入力シート!I268&amp;入力シート!L268)</f>
        <v/>
      </c>
      <c r="AA5" s="741"/>
      <c r="AB5" s="741"/>
      <c r="AC5" s="741"/>
      <c r="AD5" s="741"/>
      <c r="AE5" s="741"/>
      <c r="AF5" s="741"/>
      <c r="AG5" s="741" t="str">
        <f>IF(入力シート!I270=0,"",入力シート!I270&amp;入力シート!L270)</f>
        <v/>
      </c>
      <c r="AH5" s="741"/>
      <c r="AI5" s="741"/>
      <c r="AJ5" s="741"/>
      <c r="AK5" s="741"/>
      <c r="AL5" s="741"/>
      <c r="AM5" s="741"/>
      <c r="AN5" s="750"/>
      <c r="AO5" s="751"/>
      <c r="AP5" s="751"/>
      <c r="AQ5" s="751"/>
      <c r="AR5" s="751"/>
      <c r="AS5" s="751"/>
      <c r="AT5" s="752"/>
    </row>
    <row r="6" spans="1:52">
      <c r="A6" s="755"/>
      <c r="B6" s="740" t="s">
        <v>638</v>
      </c>
      <c r="C6" s="740"/>
      <c r="D6" s="740"/>
      <c r="E6" s="733" t="str">
        <f>IF(入力シート!S262=0,"",入力シート!S262&amp;入力シート!V262)</f>
        <v/>
      </c>
      <c r="F6" s="733"/>
      <c r="G6" s="733"/>
      <c r="H6" s="733"/>
      <c r="I6" s="733"/>
      <c r="J6" s="733"/>
      <c r="K6" s="733"/>
      <c r="L6" s="733" t="str">
        <f>IF(入力シート!S264=0,"",入力シート!S264&amp;入力シート!V264)</f>
        <v/>
      </c>
      <c r="M6" s="733"/>
      <c r="N6" s="733"/>
      <c r="O6" s="733"/>
      <c r="P6" s="733"/>
      <c r="Q6" s="733"/>
      <c r="R6" s="733"/>
      <c r="S6" s="733" t="str">
        <f>IF(入力シート!S266=0,"",入力シート!S266&amp;入力シート!V266)</f>
        <v/>
      </c>
      <c r="T6" s="733"/>
      <c r="U6" s="733"/>
      <c r="V6" s="733"/>
      <c r="W6" s="733"/>
      <c r="X6" s="733"/>
      <c r="Y6" s="733"/>
      <c r="Z6" s="733" t="str">
        <f>IF(入力シート!S268=0,"",入力シート!S268&amp;入力シート!V268)</f>
        <v/>
      </c>
      <c r="AA6" s="733"/>
      <c r="AB6" s="733"/>
      <c r="AC6" s="733"/>
      <c r="AD6" s="733"/>
      <c r="AE6" s="733"/>
      <c r="AF6" s="733"/>
      <c r="AG6" s="733" t="str">
        <f>IF(入力シート!S270=0,"",入力シート!S270&amp;入力シート!V270)</f>
        <v/>
      </c>
      <c r="AH6" s="733"/>
      <c r="AI6" s="733"/>
      <c r="AJ6" s="733"/>
      <c r="AK6" s="733"/>
      <c r="AL6" s="733"/>
      <c r="AM6" s="733"/>
      <c r="AN6" s="750"/>
      <c r="AO6" s="751"/>
      <c r="AP6" s="751"/>
      <c r="AQ6" s="751"/>
      <c r="AR6" s="751"/>
      <c r="AS6" s="751"/>
      <c r="AT6" s="752"/>
    </row>
    <row r="7" spans="1:52">
      <c r="A7" s="755"/>
      <c r="B7" s="756" t="s">
        <v>639</v>
      </c>
      <c r="C7" s="756"/>
      <c r="D7" s="756"/>
      <c r="E7" s="734" t="str">
        <f>IF(入力シート!AC262=0,"",入力シート!AC262&amp;入力シート!AF262)</f>
        <v/>
      </c>
      <c r="F7" s="734"/>
      <c r="G7" s="734"/>
      <c r="H7" s="734"/>
      <c r="I7" s="734"/>
      <c r="J7" s="734"/>
      <c r="K7" s="734"/>
      <c r="L7" s="734" t="str">
        <f>IF(入力シート!AC264=0,"",入力シート!AC264&amp;入力シート!AF264)</f>
        <v/>
      </c>
      <c r="M7" s="734"/>
      <c r="N7" s="734"/>
      <c r="O7" s="734"/>
      <c r="P7" s="734"/>
      <c r="Q7" s="734"/>
      <c r="R7" s="734"/>
      <c r="S7" s="734" t="str">
        <f>IF(入力シート!AC266=0,"",入力シート!AC266&amp;入力シート!AF266)</f>
        <v/>
      </c>
      <c r="T7" s="734"/>
      <c r="U7" s="734"/>
      <c r="V7" s="734"/>
      <c r="W7" s="734"/>
      <c r="X7" s="734"/>
      <c r="Y7" s="734"/>
      <c r="Z7" s="734" t="str">
        <f>IF(入力シート!AC268=0,"",入力シート!AC268&amp;入力シート!AF268)</f>
        <v/>
      </c>
      <c r="AA7" s="734"/>
      <c r="AB7" s="734"/>
      <c r="AC7" s="734"/>
      <c r="AD7" s="734"/>
      <c r="AE7" s="734"/>
      <c r="AF7" s="734"/>
      <c r="AG7" s="734" t="str">
        <f>IF(入力シート!AC270=0,"",入力シート!AC270&amp;入力シート!AF270)</f>
        <v/>
      </c>
      <c r="AH7" s="734"/>
      <c r="AI7" s="734"/>
      <c r="AJ7" s="734"/>
      <c r="AK7" s="734"/>
      <c r="AL7" s="734"/>
      <c r="AM7" s="734"/>
      <c r="AN7" s="753"/>
      <c r="AO7" s="601"/>
      <c r="AP7" s="601"/>
      <c r="AQ7" s="601"/>
      <c r="AR7" s="601"/>
      <c r="AS7" s="601"/>
      <c r="AT7" s="754"/>
    </row>
    <row r="8" spans="1:52" ht="6" customHeight="1">
      <c r="A8" s="760"/>
      <c r="B8" s="760"/>
      <c r="C8" s="760"/>
      <c r="D8" s="760"/>
      <c r="E8" s="760"/>
      <c r="F8" s="760"/>
      <c r="G8" s="760"/>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0"/>
      <c r="AI8" s="760"/>
      <c r="AJ8" s="760"/>
      <c r="AK8" s="760"/>
      <c r="AL8" s="760"/>
      <c r="AM8" s="760"/>
      <c r="AN8" s="760"/>
      <c r="AO8" s="760"/>
      <c r="AP8" s="760"/>
      <c r="AQ8" s="760"/>
      <c r="AR8" s="760"/>
      <c r="AS8" s="760"/>
      <c r="AT8" s="760"/>
    </row>
    <row r="9" spans="1:52">
      <c r="A9" s="757" t="s">
        <v>462</v>
      </c>
      <c r="B9" s="743"/>
      <c r="C9" s="743" t="s">
        <v>463</v>
      </c>
      <c r="D9" s="743"/>
      <c r="E9" s="746" t="s">
        <v>725</v>
      </c>
      <c r="F9" s="746"/>
      <c r="G9" s="746"/>
      <c r="H9" s="746"/>
      <c r="I9" s="746"/>
      <c r="J9" s="746"/>
      <c r="K9" s="746"/>
      <c r="L9" s="746"/>
      <c r="M9" s="746"/>
      <c r="N9" s="746"/>
      <c r="O9" s="746"/>
      <c r="P9" s="746"/>
      <c r="Q9" s="746"/>
      <c r="R9" s="758"/>
      <c r="S9" s="737" t="s">
        <v>402</v>
      </c>
      <c r="T9" s="737"/>
      <c r="U9" s="737"/>
      <c r="V9" s="737"/>
      <c r="W9" s="738"/>
      <c r="X9" s="745" t="s">
        <v>462</v>
      </c>
      <c r="Y9" s="743"/>
      <c r="Z9" s="743" t="s">
        <v>463</v>
      </c>
      <c r="AA9" s="744"/>
      <c r="AB9" s="746" t="s">
        <v>725</v>
      </c>
      <c r="AC9" s="746"/>
      <c r="AD9" s="746"/>
      <c r="AE9" s="746"/>
      <c r="AF9" s="746"/>
      <c r="AG9" s="746"/>
      <c r="AH9" s="746"/>
      <c r="AI9" s="746"/>
      <c r="AJ9" s="746"/>
      <c r="AK9" s="746"/>
      <c r="AL9" s="746"/>
      <c r="AM9" s="746"/>
      <c r="AN9" s="746"/>
      <c r="AO9" s="746"/>
      <c r="AP9" s="737" t="s">
        <v>402</v>
      </c>
      <c r="AQ9" s="737"/>
      <c r="AR9" s="737"/>
      <c r="AS9" s="737"/>
      <c r="AT9" s="742"/>
    </row>
    <row r="10" spans="1:52" ht="14.45" customHeight="1">
      <c r="A10" s="731"/>
      <c r="B10" s="732"/>
      <c r="C10" s="688"/>
      <c r="D10" s="689"/>
      <c r="E10" s="735"/>
      <c r="F10" s="695"/>
      <c r="G10" s="695"/>
      <c r="H10" s="695"/>
      <c r="I10" s="695"/>
      <c r="J10" s="695"/>
      <c r="K10" s="695"/>
      <c r="L10" s="695"/>
      <c r="M10" s="695"/>
      <c r="N10" s="695"/>
      <c r="O10" s="695"/>
      <c r="P10" s="695"/>
      <c r="Q10" s="695"/>
      <c r="R10" s="696"/>
      <c r="S10" s="701"/>
      <c r="T10" s="702"/>
      <c r="U10" s="702"/>
      <c r="V10" s="702"/>
      <c r="W10" s="703"/>
      <c r="X10" s="700"/>
      <c r="Y10" s="689"/>
      <c r="Z10" s="688"/>
      <c r="AA10" s="689"/>
      <c r="AB10" s="694"/>
      <c r="AC10" s="695"/>
      <c r="AD10" s="695"/>
      <c r="AE10" s="695"/>
      <c r="AF10" s="695"/>
      <c r="AG10" s="695"/>
      <c r="AH10" s="695"/>
      <c r="AI10" s="695"/>
      <c r="AJ10" s="695"/>
      <c r="AK10" s="695"/>
      <c r="AL10" s="695"/>
      <c r="AM10" s="695"/>
      <c r="AN10" s="695"/>
      <c r="AO10" s="696"/>
      <c r="AP10" s="723"/>
      <c r="AQ10" s="724"/>
      <c r="AR10" s="724"/>
      <c r="AS10" s="724"/>
      <c r="AT10" s="725"/>
      <c r="AY10" s="47" t="str">
        <f>A10&amp;C10</f>
        <v/>
      </c>
      <c r="AZ10" s="47" t="str">
        <f>IF(E10=0,"",E10)</f>
        <v/>
      </c>
    </row>
    <row r="11" spans="1:52" ht="14.45" customHeight="1">
      <c r="A11" s="708"/>
      <c r="B11" s="691"/>
      <c r="C11" s="690"/>
      <c r="D11" s="691"/>
      <c r="E11" s="697"/>
      <c r="F11" s="698"/>
      <c r="G11" s="698"/>
      <c r="H11" s="698"/>
      <c r="I11" s="698"/>
      <c r="J11" s="698"/>
      <c r="K11" s="698"/>
      <c r="L11" s="698"/>
      <c r="M11" s="698"/>
      <c r="N11" s="698"/>
      <c r="O11" s="698"/>
      <c r="P11" s="698"/>
      <c r="Q11" s="698"/>
      <c r="R11" s="699"/>
      <c r="S11" s="685"/>
      <c r="T11" s="686"/>
      <c r="U11" s="686"/>
      <c r="V11" s="686"/>
      <c r="W11" s="707"/>
      <c r="X11" s="693"/>
      <c r="Y11" s="691"/>
      <c r="Z11" s="690"/>
      <c r="AA11" s="691"/>
      <c r="AB11" s="697"/>
      <c r="AC11" s="698"/>
      <c r="AD11" s="698"/>
      <c r="AE11" s="698"/>
      <c r="AF11" s="698"/>
      <c r="AG11" s="698"/>
      <c r="AH11" s="698"/>
      <c r="AI11" s="698"/>
      <c r="AJ11" s="698"/>
      <c r="AK11" s="698"/>
      <c r="AL11" s="698"/>
      <c r="AM11" s="698"/>
      <c r="AN11" s="698"/>
      <c r="AO11" s="699"/>
      <c r="AP11" s="704"/>
      <c r="AQ11" s="705"/>
      <c r="AR11" s="705"/>
      <c r="AS11" s="705"/>
      <c r="AT11" s="726"/>
      <c r="AY11" s="47" t="str">
        <f>A12&amp;C12</f>
        <v/>
      </c>
      <c r="AZ11" s="47" t="str">
        <f>IF(E12=0,"",E12)</f>
        <v/>
      </c>
    </row>
    <row r="12" spans="1:52" ht="14.45" customHeight="1">
      <c r="A12" s="652"/>
      <c r="B12" s="643"/>
      <c r="C12" s="642"/>
      <c r="D12" s="643"/>
      <c r="E12" s="654"/>
      <c r="F12" s="655"/>
      <c r="G12" s="655"/>
      <c r="H12" s="655"/>
      <c r="I12" s="655"/>
      <c r="J12" s="655"/>
      <c r="K12" s="655"/>
      <c r="L12" s="655"/>
      <c r="M12" s="655"/>
      <c r="N12" s="655"/>
      <c r="O12" s="655"/>
      <c r="P12" s="655"/>
      <c r="Q12" s="655"/>
      <c r="R12" s="656"/>
      <c r="S12" s="649"/>
      <c r="T12" s="637"/>
      <c r="U12" s="637"/>
      <c r="V12" s="637"/>
      <c r="W12" s="650"/>
      <c r="X12" s="692"/>
      <c r="Y12" s="643"/>
      <c r="Z12" s="642"/>
      <c r="AA12" s="643"/>
      <c r="AB12" s="706"/>
      <c r="AC12" s="655"/>
      <c r="AD12" s="655"/>
      <c r="AE12" s="655"/>
      <c r="AF12" s="655"/>
      <c r="AG12" s="655"/>
      <c r="AH12" s="655"/>
      <c r="AI12" s="655"/>
      <c r="AJ12" s="655"/>
      <c r="AK12" s="655"/>
      <c r="AL12" s="655"/>
      <c r="AM12" s="655"/>
      <c r="AN12" s="655"/>
      <c r="AO12" s="656"/>
      <c r="AP12" s="636"/>
      <c r="AQ12" s="637"/>
      <c r="AR12" s="637"/>
      <c r="AS12" s="637"/>
      <c r="AT12" s="638"/>
      <c r="AY12" s="47" t="str">
        <f>A14&amp;C14</f>
        <v/>
      </c>
      <c r="AZ12" s="47" t="str">
        <f>IF(E14=0,"",E14)</f>
        <v/>
      </c>
    </row>
    <row r="13" spans="1:52" ht="14.45" customHeight="1">
      <c r="A13" s="708"/>
      <c r="B13" s="691"/>
      <c r="C13" s="690"/>
      <c r="D13" s="691"/>
      <c r="E13" s="697"/>
      <c r="F13" s="698"/>
      <c r="G13" s="698"/>
      <c r="H13" s="698"/>
      <c r="I13" s="698"/>
      <c r="J13" s="698"/>
      <c r="K13" s="698"/>
      <c r="L13" s="698"/>
      <c r="M13" s="698"/>
      <c r="N13" s="698"/>
      <c r="O13" s="698"/>
      <c r="P13" s="698"/>
      <c r="Q13" s="698"/>
      <c r="R13" s="699"/>
      <c r="S13" s="685"/>
      <c r="T13" s="686"/>
      <c r="U13" s="686"/>
      <c r="V13" s="686"/>
      <c r="W13" s="707"/>
      <c r="X13" s="693"/>
      <c r="Y13" s="691"/>
      <c r="Z13" s="690"/>
      <c r="AA13" s="691"/>
      <c r="AB13" s="697"/>
      <c r="AC13" s="698"/>
      <c r="AD13" s="698"/>
      <c r="AE13" s="698"/>
      <c r="AF13" s="698"/>
      <c r="AG13" s="698"/>
      <c r="AH13" s="698"/>
      <c r="AI13" s="698"/>
      <c r="AJ13" s="698"/>
      <c r="AK13" s="698"/>
      <c r="AL13" s="698"/>
      <c r="AM13" s="698"/>
      <c r="AN13" s="698"/>
      <c r="AO13" s="699"/>
      <c r="AP13" s="685"/>
      <c r="AQ13" s="686"/>
      <c r="AR13" s="686"/>
      <c r="AS13" s="686"/>
      <c r="AT13" s="687"/>
      <c r="AY13" s="47" t="str">
        <f>A16&amp;C16</f>
        <v/>
      </c>
      <c r="AZ13" s="47" t="str">
        <f>IF(E16=0,"",E16)</f>
        <v/>
      </c>
    </row>
    <row r="14" spans="1:52" ht="14.45" customHeight="1">
      <c r="A14" s="652"/>
      <c r="B14" s="643"/>
      <c r="C14" s="642"/>
      <c r="D14" s="643"/>
      <c r="E14" s="654"/>
      <c r="F14" s="655"/>
      <c r="G14" s="655"/>
      <c r="H14" s="655"/>
      <c r="I14" s="655"/>
      <c r="J14" s="655"/>
      <c r="K14" s="655"/>
      <c r="L14" s="655"/>
      <c r="M14" s="655"/>
      <c r="N14" s="655"/>
      <c r="O14" s="655"/>
      <c r="P14" s="655"/>
      <c r="Q14" s="655"/>
      <c r="R14" s="656"/>
      <c r="S14" s="701"/>
      <c r="T14" s="702"/>
      <c r="U14" s="702"/>
      <c r="V14" s="702"/>
      <c r="W14" s="703"/>
      <c r="X14" s="692"/>
      <c r="Y14" s="643"/>
      <c r="Z14" s="642"/>
      <c r="AA14" s="643"/>
      <c r="AB14" s="706"/>
      <c r="AC14" s="655"/>
      <c r="AD14" s="655"/>
      <c r="AE14" s="655"/>
      <c r="AF14" s="655"/>
      <c r="AG14" s="655"/>
      <c r="AH14" s="655"/>
      <c r="AI14" s="655"/>
      <c r="AJ14" s="655"/>
      <c r="AK14" s="655"/>
      <c r="AL14" s="655"/>
      <c r="AM14" s="655"/>
      <c r="AN14" s="655"/>
      <c r="AO14" s="656"/>
      <c r="AP14" s="636"/>
      <c r="AQ14" s="637"/>
      <c r="AR14" s="637"/>
      <c r="AS14" s="637"/>
      <c r="AT14" s="638"/>
      <c r="AY14" s="47" t="str">
        <f>A18&amp;C18</f>
        <v/>
      </c>
      <c r="AZ14" s="47" t="str">
        <f>IF(E18=0,"",E18)</f>
        <v/>
      </c>
    </row>
    <row r="15" spans="1:52" ht="14.45" customHeight="1">
      <c r="A15" s="708"/>
      <c r="B15" s="691"/>
      <c r="C15" s="690"/>
      <c r="D15" s="691"/>
      <c r="E15" s="697"/>
      <c r="F15" s="698"/>
      <c r="G15" s="698"/>
      <c r="H15" s="698"/>
      <c r="I15" s="698"/>
      <c r="J15" s="698"/>
      <c r="K15" s="698"/>
      <c r="L15" s="698"/>
      <c r="M15" s="698"/>
      <c r="N15" s="698"/>
      <c r="O15" s="698"/>
      <c r="P15" s="698"/>
      <c r="Q15" s="698"/>
      <c r="R15" s="699"/>
      <c r="S15" s="704"/>
      <c r="T15" s="705"/>
      <c r="U15" s="705"/>
      <c r="V15" s="705"/>
      <c r="W15" s="703"/>
      <c r="X15" s="693"/>
      <c r="Y15" s="691"/>
      <c r="Z15" s="690"/>
      <c r="AA15" s="691"/>
      <c r="AB15" s="697"/>
      <c r="AC15" s="698"/>
      <c r="AD15" s="698"/>
      <c r="AE15" s="698"/>
      <c r="AF15" s="698"/>
      <c r="AG15" s="698"/>
      <c r="AH15" s="698"/>
      <c r="AI15" s="698"/>
      <c r="AJ15" s="698"/>
      <c r="AK15" s="698"/>
      <c r="AL15" s="698"/>
      <c r="AM15" s="698"/>
      <c r="AN15" s="698"/>
      <c r="AO15" s="699"/>
      <c r="AP15" s="685"/>
      <c r="AQ15" s="686"/>
      <c r="AR15" s="686"/>
      <c r="AS15" s="686"/>
      <c r="AT15" s="687"/>
      <c r="AY15" s="47" t="str">
        <f>A20&amp;C20</f>
        <v/>
      </c>
      <c r="AZ15" s="47" t="str">
        <f>IF(E20=0,"",E20)</f>
        <v/>
      </c>
    </row>
    <row r="16" spans="1:52" ht="14.45" customHeight="1">
      <c r="A16" s="652"/>
      <c r="B16" s="643"/>
      <c r="C16" s="642"/>
      <c r="D16" s="643"/>
      <c r="E16" s="735"/>
      <c r="F16" s="695"/>
      <c r="G16" s="695"/>
      <c r="H16" s="695"/>
      <c r="I16" s="695"/>
      <c r="J16" s="695"/>
      <c r="K16" s="695"/>
      <c r="L16" s="695"/>
      <c r="M16" s="695"/>
      <c r="N16" s="695"/>
      <c r="O16" s="695"/>
      <c r="P16" s="695"/>
      <c r="Q16" s="695"/>
      <c r="R16" s="696"/>
      <c r="S16" s="649"/>
      <c r="T16" s="637"/>
      <c r="U16" s="637"/>
      <c r="V16" s="637"/>
      <c r="W16" s="650"/>
      <c r="X16" s="700"/>
      <c r="Y16" s="689"/>
      <c r="Z16" s="688"/>
      <c r="AA16" s="689"/>
      <c r="AB16" s="694"/>
      <c r="AC16" s="695"/>
      <c r="AD16" s="695"/>
      <c r="AE16" s="695"/>
      <c r="AF16" s="695"/>
      <c r="AG16" s="695"/>
      <c r="AH16" s="695"/>
      <c r="AI16" s="695"/>
      <c r="AJ16" s="695"/>
      <c r="AK16" s="695"/>
      <c r="AL16" s="695"/>
      <c r="AM16" s="695"/>
      <c r="AN16" s="695"/>
      <c r="AO16" s="696"/>
      <c r="AP16" s="636"/>
      <c r="AQ16" s="637"/>
      <c r="AR16" s="637"/>
      <c r="AS16" s="637"/>
      <c r="AT16" s="638"/>
      <c r="AY16" s="47" t="str">
        <f>A22&amp;C22</f>
        <v/>
      </c>
      <c r="AZ16" s="47" t="str">
        <f>IF(E22=0,"",E22)</f>
        <v/>
      </c>
    </row>
    <row r="17" spans="1:52" ht="15" customHeight="1">
      <c r="A17" s="708"/>
      <c r="B17" s="691"/>
      <c r="C17" s="690"/>
      <c r="D17" s="691"/>
      <c r="E17" s="761"/>
      <c r="F17" s="762"/>
      <c r="G17" s="762"/>
      <c r="H17" s="762"/>
      <c r="I17" s="762"/>
      <c r="J17" s="762"/>
      <c r="K17" s="762"/>
      <c r="L17" s="762"/>
      <c r="M17" s="762"/>
      <c r="N17" s="762"/>
      <c r="O17" s="762"/>
      <c r="P17" s="762"/>
      <c r="Q17" s="762"/>
      <c r="R17" s="696"/>
      <c r="S17" s="704"/>
      <c r="T17" s="702"/>
      <c r="U17" s="702"/>
      <c r="V17" s="702"/>
      <c r="W17" s="703"/>
      <c r="X17" s="693"/>
      <c r="Y17" s="691"/>
      <c r="Z17" s="690"/>
      <c r="AA17" s="691"/>
      <c r="AB17" s="697"/>
      <c r="AC17" s="698"/>
      <c r="AD17" s="698"/>
      <c r="AE17" s="698"/>
      <c r="AF17" s="698"/>
      <c r="AG17" s="698"/>
      <c r="AH17" s="698"/>
      <c r="AI17" s="698"/>
      <c r="AJ17" s="698"/>
      <c r="AK17" s="698"/>
      <c r="AL17" s="698"/>
      <c r="AM17" s="698"/>
      <c r="AN17" s="698"/>
      <c r="AO17" s="699"/>
      <c r="AP17" s="685"/>
      <c r="AQ17" s="686"/>
      <c r="AR17" s="686"/>
      <c r="AS17" s="686"/>
      <c r="AT17" s="687"/>
      <c r="AY17" s="47" t="str">
        <f>A24&amp;C24</f>
        <v/>
      </c>
      <c r="AZ17" s="47" t="str">
        <f>IF(E24=0,"",E24)</f>
        <v/>
      </c>
    </row>
    <row r="18" spans="1:52" ht="14.45" customHeight="1">
      <c r="A18" s="763"/>
      <c r="B18" s="689"/>
      <c r="C18" s="688"/>
      <c r="D18" s="689"/>
      <c r="E18" s="654"/>
      <c r="F18" s="655"/>
      <c r="G18" s="655"/>
      <c r="H18" s="655"/>
      <c r="I18" s="655"/>
      <c r="J18" s="655"/>
      <c r="K18" s="655"/>
      <c r="L18" s="655"/>
      <c r="M18" s="655"/>
      <c r="N18" s="655"/>
      <c r="O18" s="655"/>
      <c r="P18" s="655"/>
      <c r="Q18" s="655"/>
      <c r="R18" s="656"/>
      <c r="S18" s="649"/>
      <c r="T18" s="637"/>
      <c r="U18" s="637"/>
      <c r="V18" s="637"/>
      <c r="W18" s="650"/>
      <c r="X18" s="692"/>
      <c r="Y18" s="643"/>
      <c r="Z18" s="642"/>
      <c r="AA18" s="643"/>
      <c r="AB18" s="706"/>
      <c r="AC18" s="655"/>
      <c r="AD18" s="655"/>
      <c r="AE18" s="655"/>
      <c r="AF18" s="655"/>
      <c r="AG18" s="655"/>
      <c r="AH18" s="655"/>
      <c r="AI18" s="655"/>
      <c r="AJ18" s="655"/>
      <c r="AK18" s="655"/>
      <c r="AL18" s="655"/>
      <c r="AM18" s="655"/>
      <c r="AN18" s="655"/>
      <c r="AO18" s="656"/>
      <c r="AP18" s="636"/>
      <c r="AQ18" s="637"/>
      <c r="AR18" s="637"/>
      <c r="AS18" s="637"/>
      <c r="AT18" s="638"/>
      <c r="AY18" s="47" t="str">
        <f>A26&amp;C26</f>
        <v/>
      </c>
      <c r="AZ18" s="47" t="str">
        <f>IF(E26=0,"",E26)</f>
        <v/>
      </c>
    </row>
    <row r="19" spans="1:52" ht="14.45" customHeight="1">
      <c r="A19" s="764"/>
      <c r="B19" s="689"/>
      <c r="C19" s="765"/>
      <c r="D19" s="689"/>
      <c r="E19" s="697"/>
      <c r="F19" s="698"/>
      <c r="G19" s="698"/>
      <c r="H19" s="698"/>
      <c r="I19" s="698"/>
      <c r="J19" s="698"/>
      <c r="K19" s="698"/>
      <c r="L19" s="698"/>
      <c r="M19" s="698"/>
      <c r="N19" s="698"/>
      <c r="O19" s="698"/>
      <c r="P19" s="698"/>
      <c r="Q19" s="698"/>
      <c r="R19" s="699"/>
      <c r="S19" s="685"/>
      <c r="T19" s="686"/>
      <c r="U19" s="686"/>
      <c r="V19" s="686"/>
      <c r="W19" s="707"/>
      <c r="X19" s="693"/>
      <c r="Y19" s="691"/>
      <c r="Z19" s="690"/>
      <c r="AA19" s="691"/>
      <c r="AB19" s="697"/>
      <c r="AC19" s="698"/>
      <c r="AD19" s="698"/>
      <c r="AE19" s="698"/>
      <c r="AF19" s="698"/>
      <c r="AG19" s="698"/>
      <c r="AH19" s="698"/>
      <c r="AI19" s="698"/>
      <c r="AJ19" s="698"/>
      <c r="AK19" s="698"/>
      <c r="AL19" s="698"/>
      <c r="AM19" s="698"/>
      <c r="AN19" s="698"/>
      <c r="AO19" s="699"/>
      <c r="AP19" s="685"/>
      <c r="AQ19" s="686"/>
      <c r="AR19" s="686"/>
      <c r="AS19" s="686"/>
      <c r="AT19" s="687"/>
      <c r="AY19" s="47" t="str">
        <f>A28&amp;C28</f>
        <v/>
      </c>
      <c r="AZ19" s="6" t="str">
        <f>IF(E28=0,"",E28)</f>
        <v/>
      </c>
    </row>
    <row r="20" spans="1:52" ht="14.45" customHeight="1">
      <c r="A20" s="652"/>
      <c r="B20" s="643"/>
      <c r="C20" s="642"/>
      <c r="D20" s="643"/>
      <c r="E20" s="735"/>
      <c r="F20" s="695"/>
      <c r="G20" s="695"/>
      <c r="H20" s="695"/>
      <c r="I20" s="695"/>
      <c r="J20" s="695"/>
      <c r="K20" s="695"/>
      <c r="L20" s="695"/>
      <c r="M20" s="695"/>
      <c r="N20" s="695"/>
      <c r="O20" s="695"/>
      <c r="P20" s="695"/>
      <c r="Q20" s="695"/>
      <c r="R20" s="696"/>
      <c r="S20" s="701"/>
      <c r="T20" s="702"/>
      <c r="U20" s="702"/>
      <c r="V20" s="702"/>
      <c r="W20" s="703"/>
      <c r="X20" s="700"/>
      <c r="Y20" s="689"/>
      <c r="Z20" s="688"/>
      <c r="AA20" s="689"/>
      <c r="AB20" s="694"/>
      <c r="AC20" s="695"/>
      <c r="AD20" s="695"/>
      <c r="AE20" s="695"/>
      <c r="AF20" s="695"/>
      <c r="AG20" s="695"/>
      <c r="AH20" s="695"/>
      <c r="AI20" s="695"/>
      <c r="AJ20" s="695"/>
      <c r="AK20" s="695"/>
      <c r="AL20" s="695"/>
      <c r="AM20" s="695"/>
      <c r="AN20" s="695"/>
      <c r="AO20" s="696"/>
      <c r="AP20" s="636"/>
      <c r="AQ20" s="637"/>
      <c r="AR20" s="637"/>
      <c r="AS20" s="637"/>
      <c r="AT20" s="638"/>
      <c r="AY20" s="47" t="str">
        <f>A30&amp;C30</f>
        <v/>
      </c>
      <c r="AZ20" s="6" t="str">
        <f>IF(E30=0,"",E30)</f>
        <v/>
      </c>
    </row>
    <row r="21" spans="1:52" ht="15" customHeight="1">
      <c r="A21" s="708"/>
      <c r="B21" s="691"/>
      <c r="C21" s="690"/>
      <c r="D21" s="691"/>
      <c r="E21" s="761"/>
      <c r="F21" s="762"/>
      <c r="G21" s="762"/>
      <c r="H21" s="762"/>
      <c r="I21" s="762"/>
      <c r="J21" s="762"/>
      <c r="K21" s="762"/>
      <c r="L21" s="762"/>
      <c r="M21" s="762"/>
      <c r="N21" s="762"/>
      <c r="O21" s="762"/>
      <c r="P21" s="762"/>
      <c r="Q21" s="762"/>
      <c r="R21" s="696"/>
      <c r="S21" s="704"/>
      <c r="T21" s="702"/>
      <c r="U21" s="702"/>
      <c r="V21" s="702"/>
      <c r="W21" s="703"/>
      <c r="X21" s="693"/>
      <c r="Y21" s="691"/>
      <c r="Z21" s="690"/>
      <c r="AA21" s="691"/>
      <c r="AB21" s="697"/>
      <c r="AC21" s="698"/>
      <c r="AD21" s="698"/>
      <c r="AE21" s="698"/>
      <c r="AF21" s="698"/>
      <c r="AG21" s="698"/>
      <c r="AH21" s="698"/>
      <c r="AI21" s="698"/>
      <c r="AJ21" s="698"/>
      <c r="AK21" s="698"/>
      <c r="AL21" s="698"/>
      <c r="AM21" s="698"/>
      <c r="AN21" s="698"/>
      <c r="AO21" s="699"/>
      <c r="AP21" s="685"/>
      <c r="AQ21" s="686"/>
      <c r="AR21" s="686"/>
      <c r="AS21" s="686"/>
      <c r="AT21" s="687"/>
      <c r="AY21" s="48" t="str">
        <f>A32&amp;C32</f>
        <v/>
      </c>
      <c r="AZ21" s="6" t="str">
        <f>IF(E32=0,"",E32)</f>
        <v/>
      </c>
    </row>
    <row r="22" spans="1:52" ht="14.45" customHeight="1">
      <c r="A22" s="763"/>
      <c r="B22" s="689"/>
      <c r="C22" s="688"/>
      <c r="D22" s="689"/>
      <c r="E22" s="654"/>
      <c r="F22" s="655"/>
      <c r="G22" s="655"/>
      <c r="H22" s="655"/>
      <c r="I22" s="655"/>
      <c r="J22" s="655"/>
      <c r="K22" s="655"/>
      <c r="L22" s="655"/>
      <c r="M22" s="655"/>
      <c r="N22" s="655"/>
      <c r="O22" s="655"/>
      <c r="P22" s="655"/>
      <c r="Q22" s="655"/>
      <c r="R22" s="656"/>
      <c r="S22" s="649"/>
      <c r="T22" s="637"/>
      <c r="U22" s="637"/>
      <c r="V22" s="637"/>
      <c r="W22" s="650"/>
      <c r="X22" s="700"/>
      <c r="Y22" s="689"/>
      <c r="Z22" s="688"/>
      <c r="AA22" s="689"/>
      <c r="AB22" s="694"/>
      <c r="AC22" s="695"/>
      <c r="AD22" s="695"/>
      <c r="AE22" s="695"/>
      <c r="AF22" s="695"/>
      <c r="AG22" s="695"/>
      <c r="AH22" s="695"/>
      <c r="AI22" s="695"/>
      <c r="AJ22" s="695"/>
      <c r="AK22" s="695"/>
      <c r="AL22" s="695"/>
      <c r="AM22" s="695"/>
      <c r="AN22" s="695"/>
      <c r="AO22" s="696"/>
      <c r="AP22" s="636"/>
      <c r="AQ22" s="637"/>
      <c r="AR22" s="637"/>
      <c r="AS22" s="637"/>
      <c r="AT22" s="638"/>
      <c r="AY22" s="48" t="str">
        <f>A34&amp;C34</f>
        <v/>
      </c>
      <c r="AZ22" s="6" t="str">
        <f>IF(E34=0,"",E34)</f>
        <v/>
      </c>
    </row>
    <row r="23" spans="1:52" ht="14.45" customHeight="1">
      <c r="A23" s="764"/>
      <c r="B23" s="689"/>
      <c r="C23" s="765"/>
      <c r="D23" s="689"/>
      <c r="E23" s="697"/>
      <c r="F23" s="698"/>
      <c r="G23" s="698"/>
      <c r="H23" s="698"/>
      <c r="I23" s="698"/>
      <c r="J23" s="698"/>
      <c r="K23" s="698"/>
      <c r="L23" s="698"/>
      <c r="M23" s="698"/>
      <c r="N23" s="698"/>
      <c r="O23" s="698"/>
      <c r="P23" s="698"/>
      <c r="Q23" s="698"/>
      <c r="R23" s="699"/>
      <c r="S23" s="685"/>
      <c r="T23" s="686"/>
      <c r="U23" s="686"/>
      <c r="V23" s="686"/>
      <c r="W23" s="707"/>
      <c r="X23" s="766"/>
      <c r="Y23" s="689"/>
      <c r="Z23" s="765"/>
      <c r="AA23" s="689"/>
      <c r="AB23" s="761"/>
      <c r="AC23" s="762"/>
      <c r="AD23" s="762"/>
      <c r="AE23" s="762"/>
      <c r="AF23" s="762"/>
      <c r="AG23" s="762"/>
      <c r="AH23" s="762"/>
      <c r="AI23" s="762"/>
      <c r="AJ23" s="762"/>
      <c r="AK23" s="762"/>
      <c r="AL23" s="762"/>
      <c r="AM23" s="762"/>
      <c r="AN23" s="762"/>
      <c r="AO23" s="696"/>
      <c r="AP23" s="685"/>
      <c r="AQ23" s="686"/>
      <c r="AR23" s="686"/>
      <c r="AS23" s="686"/>
      <c r="AT23" s="687"/>
      <c r="AY23" s="47" t="str">
        <f>X10&amp;Z10</f>
        <v/>
      </c>
      <c r="AZ23" s="6" t="str">
        <f>IF(AB10=0,"",AB10)</f>
        <v/>
      </c>
    </row>
    <row r="24" spans="1:52" ht="14.45" customHeight="1">
      <c r="A24" s="652"/>
      <c r="B24" s="643"/>
      <c r="C24" s="642"/>
      <c r="D24" s="643"/>
      <c r="E24" s="654"/>
      <c r="F24" s="655"/>
      <c r="G24" s="655"/>
      <c r="H24" s="655"/>
      <c r="I24" s="655"/>
      <c r="J24" s="655"/>
      <c r="K24" s="655"/>
      <c r="L24" s="655"/>
      <c r="M24" s="655"/>
      <c r="N24" s="655"/>
      <c r="O24" s="655"/>
      <c r="P24" s="655"/>
      <c r="Q24" s="655"/>
      <c r="R24" s="656"/>
      <c r="S24" s="701"/>
      <c r="T24" s="702"/>
      <c r="U24" s="702"/>
      <c r="V24" s="702"/>
      <c r="W24" s="703"/>
      <c r="X24" s="692"/>
      <c r="Y24" s="643"/>
      <c r="Z24" s="642"/>
      <c r="AA24" s="643"/>
      <c r="AB24" s="706"/>
      <c r="AC24" s="655"/>
      <c r="AD24" s="655"/>
      <c r="AE24" s="655"/>
      <c r="AF24" s="655"/>
      <c r="AG24" s="655"/>
      <c r="AH24" s="655"/>
      <c r="AI24" s="655"/>
      <c r="AJ24" s="655"/>
      <c r="AK24" s="655"/>
      <c r="AL24" s="655"/>
      <c r="AM24" s="655"/>
      <c r="AN24" s="655"/>
      <c r="AO24" s="656"/>
      <c r="AP24" s="636"/>
      <c r="AQ24" s="637"/>
      <c r="AR24" s="637"/>
      <c r="AS24" s="637"/>
      <c r="AT24" s="638"/>
      <c r="AY24" s="47" t="str">
        <f>X12&amp;Z12</f>
        <v/>
      </c>
      <c r="AZ24" s="6" t="str">
        <f>IF(AB12=0,"",AB12)</f>
        <v/>
      </c>
    </row>
    <row r="25" spans="1:52" ht="14.45" customHeight="1">
      <c r="A25" s="708"/>
      <c r="B25" s="691"/>
      <c r="C25" s="690"/>
      <c r="D25" s="691"/>
      <c r="E25" s="697"/>
      <c r="F25" s="698"/>
      <c r="G25" s="698"/>
      <c r="H25" s="698"/>
      <c r="I25" s="698"/>
      <c r="J25" s="698"/>
      <c r="K25" s="698"/>
      <c r="L25" s="698"/>
      <c r="M25" s="698"/>
      <c r="N25" s="698"/>
      <c r="O25" s="698"/>
      <c r="P25" s="698"/>
      <c r="Q25" s="698"/>
      <c r="R25" s="699"/>
      <c r="S25" s="704"/>
      <c r="T25" s="705"/>
      <c r="U25" s="705"/>
      <c r="V25" s="705"/>
      <c r="W25" s="703"/>
      <c r="X25" s="693"/>
      <c r="Y25" s="691"/>
      <c r="Z25" s="690"/>
      <c r="AA25" s="691"/>
      <c r="AB25" s="697"/>
      <c r="AC25" s="698"/>
      <c r="AD25" s="698"/>
      <c r="AE25" s="698"/>
      <c r="AF25" s="698"/>
      <c r="AG25" s="698"/>
      <c r="AH25" s="698"/>
      <c r="AI25" s="698"/>
      <c r="AJ25" s="698"/>
      <c r="AK25" s="698"/>
      <c r="AL25" s="698"/>
      <c r="AM25" s="698"/>
      <c r="AN25" s="698"/>
      <c r="AO25" s="699"/>
      <c r="AP25" s="685"/>
      <c r="AQ25" s="686"/>
      <c r="AR25" s="686"/>
      <c r="AS25" s="686"/>
      <c r="AT25" s="687"/>
      <c r="AY25" s="47" t="str">
        <f>X14&amp;Z14</f>
        <v/>
      </c>
      <c r="AZ25" s="6" t="str">
        <f>IF(AB14=0,"",AB14)</f>
        <v/>
      </c>
    </row>
    <row r="26" spans="1:52" ht="14.45" customHeight="1">
      <c r="A26" s="652"/>
      <c r="B26" s="643"/>
      <c r="C26" s="642"/>
      <c r="D26" s="643"/>
      <c r="E26" s="735"/>
      <c r="F26" s="695"/>
      <c r="G26" s="695"/>
      <c r="H26" s="695"/>
      <c r="I26" s="695"/>
      <c r="J26" s="695"/>
      <c r="K26" s="695"/>
      <c r="L26" s="695"/>
      <c r="M26" s="695"/>
      <c r="N26" s="695"/>
      <c r="O26" s="695"/>
      <c r="P26" s="695"/>
      <c r="Q26" s="695"/>
      <c r="R26" s="696"/>
      <c r="S26" s="649"/>
      <c r="T26" s="637"/>
      <c r="U26" s="637"/>
      <c r="V26" s="637"/>
      <c r="W26" s="650"/>
      <c r="X26" s="700"/>
      <c r="Y26" s="689"/>
      <c r="Z26" s="688"/>
      <c r="AA26" s="689"/>
      <c r="AB26" s="694"/>
      <c r="AC26" s="695"/>
      <c r="AD26" s="695"/>
      <c r="AE26" s="695"/>
      <c r="AF26" s="695"/>
      <c r="AG26" s="695"/>
      <c r="AH26" s="695"/>
      <c r="AI26" s="695"/>
      <c r="AJ26" s="695"/>
      <c r="AK26" s="695"/>
      <c r="AL26" s="695"/>
      <c r="AM26" s="695"/>
      <c r="AN26" s="695"/>
      <c r="AO26" s="696"/>
      <c r="AP26" s="636"/>
      <c r="AQ26" s="637"/>
      <c r="AR26" s="637"/>
      <c r="AS26" s="637"/>
      <c r="AT26" s="638"/>
      <c r="AY26" s="47" t="str">
        <f>X16&amp;Z16</f>
        <v/>
      </c>
      <c r="AZ26" s="6" t="str">
        <f>IF(AB16=0,"",AB16)</f>
        <v/>
      </c>
    </row>
    <row r="27" spans="1:52" ht="15" customHeight="1">
      <c r="A27" s="708"/>
      <c r="B27" s="691"/>
      <c r="C27" s="690"/>
      <c r="D27" s="691"/>
      <c r="E27" s="761"/>
      <c r="F27" s="762"/>
      <c r="G27" s="762"/>
      <c r="H27" s="762"/>
      <c r="I27" s="762"/>
      <c r="J27" s="762"/>
      <c r="K27" s="762"/>
      <c r="L27" s="762"/>
      <c r="M27" s="762"/>
      <c r="N27" s="762"/>
      <c r="O27" s="762"/>
      <c r="P27" s="762"/>
      <c r="Q27" s="762"/>
      <c r="R27" s="696"/>
      <c r="S27" s="704"/>
      <c r="T27" s="702"/>
      <c r="U27" s="702"/>
      <c r="V27" s="702"/>
      <c r="W27" s="703"/>
      <c r="X27" s="693"/>
      <c r="Y27" s="691"/>
      <c r="Z27" s="690"/>
      <c r="AA27" s="691"/>
      <c r="AB27" s="697"/>
      <c r="AC27" s="698"/>
      <c r="AD27" s="698"/>
      <c r="AE27" s="698"/>
      <c r="AF27" s="698"/>
      <c r="AG27" s="698"/>
      <c r="AH27" s="698"/>
      <c r="AI27" s="698"/>
      <c r="AJ27" s="698"/>
      <c r="AK27" s="698"/>
      <c r="AL27" s="698"/>
      <c r="AM27" s="698"/>
      <c r="AN27" s="698"/>
      <c r="AO27" s="699"/>
      <c r="AP27" s="685"/>
      <c r="AQ27" s="686"/>
      <c r="AR27" s="686"/>
      <c r="AS27" s="686"/>
      <c r="AT27" s="687"/>
      <c r="AY27" s="47" t="str">
        <f>X18&amp;Z18</f>
        <v/>
      </c>
      <c r="AZ27" s="6" t="str">
        <f>IF(AB18=0,"",AB18)</f>
        <v/>
      </c>
    </row>
    <row r="28" spans="1:52" ht="14.45" customHeight="1">
      <c r="A28" s="763"/>
      <c r="B28" s="689"/>
      <c r="C28" s="688"/>
      <c r="D28" s="689"/>
      <c r="E28" s="654"/>
      <c r="F28" s="655"/>
      <c r="G28" s="655"/>
      <c r="H28" s="655"/>
      <c r="I28" s="655"/>
      <c r="J28" s="655"/>
      <c r="K28" s="655"/>
      <c r="L28" s="655"/>
      <c r="M28" s="655"/>
      <c r="N28" s="655"/>
      <c r="O28" s="655"/>
      <c r="P28" s="655"/>
      <c r="Q28" s="655"/>
      <c r="R28" s="656"/>
      <c r="S28" s="649"/>
      <c r="T28" s="637"/>
      <c r="U28" s="637"/>
      <c r="V28" s="637"/>
      <c r="W28" s="650"/>
      <c r="X28" s="692"/>
      <c r="Y28" s="643"/>
      <c r="Z28" s="642"/>
      <c r="AA28" s="643"/>
      <c r="AB28" s="706"/>
      <c r="AC28" s="655"/>
      <c r="AD28" s="655"/>
      <c r="AE28" s="655"/>
      <c r="AF28" s="655"/>
      <c r="AG28" s="655"/>
      <c r="AH28" s="655"/>
      <c r="AI28" s="655"/>
      <c r="AJ28" s="655"/>
      <c r="AK28" s="655"/>
      <c r="AL28" s="655"/>
      <c r="AM28" s="655"/>
      <c r="AN28" s="655"/>
      <c r="AO28" s="656"/>
      <c r="AP28" s="636"/>
      <c r="AQ28" s="637"/>
      <c r="AR28" s="637"/>
      <c r="AS28" s="637"/>
      <c r="AT28" s="638"/>
      <c r="AY28" s="48" t="str">
        <f>X20&amp;Z20</f>
        <v/>
      </c>
      <c r="AZ28" s="6" t="str">
        <f>IF(AB20=0,"",AB20)</f>
        <v/>
      </c>
    </row>
    <row r="29" spans="1:52" ht="14.45" customHeight="1">
      <c r="A29" s="764"/>
      <c r="B29" s="689"/>
      <c r="C29" s="765"/>
      <c r="D29" s="689"/>
      <c r="E29" s="697"/>
      <c r="F29" s="698"/>
      <c r="G29" s="698"/>
      <c r="H29" s="698"/>
      <c r="I29" s="698"/>
      <c r="J29" s="698"/>
      <c r="K29" s="698"/>
      <c r="L29" s="698"/>
      <c r="M29" s="698"/>
      <c r="N29" s="698"/>
      <c r="O29" s="698"/>
      <c r="P29" s="698"/>
      <c r="Q29" s="698"/>
      <c r="R29" s="699"/>
      <c r="S29" s="685"/>
      <c r="T29" s="686"/>
      <c r="U29" s="686"/>
      <c r="V29" s="686"/>
      <c r="W29" s="707"/>
      <c r="X29" s="693"/>
      <c r="Y29" s="691"/>
      <c r="Z29" s="690"/>
      <c r="AA29" s="691"/>
      <c r="AB29" s="697"/>
      <c r="AC29" s="698"/>
      <c r="AD29" s="698"/>
      <c r="AE29" s="698"/>
      <c r="AF29" s="698"/>
      <c r="AG29" s="698"/>
      <c r="AH29" s="698"/>
      <c r="AI29" s="698"/>
      <c r="AJ29" s="698"/>
      <c r="AK29" s="698"/>
      <c r="AL29" s="698"/>
      <c r="AM29" s="698"/>
      <c r="AN29" s="698"/>
      <c r="AO29" s="699"/>
      <c r="AP29" s="685"/>
      <c r="AQ29" s="686"/>
      <c r="AR29" s="686"/>
      <c r="AS29" s="686"/>
      <c r="AT29" s="687"/>
      <c r="AY29" s="48" t="str">
        <f>X22&amp;Z22</f>
        <v/>
      </c>
      <c r="AZ29" s="6" t="str">
        <f>IF(AB22=0,"",AB22)</f>
        <v/>
      </c>
    </row>
    <row r="30" spans="1:52" ht="14.45" customHeight="1">
      <c r="A30" s="652"/>
      <c r="B30" s="643"/>
      <c r="C30" s="642"/>
      <c r="D30" s="643"/>
      <c r="E30" s="654"/>
      <c r="F30" s="655"/>
      <c r="G30" s="655"/>
      <c r="H30" s="655"/>
      <c r="I30" s="655"/>
      <c r="J30" s="655"/>
      <c r="K30" s="655"/>
      <c r="L30" s="655"/>
      <c r="M30" s="655"/>
      <c r="N30" s="655"/>
      <c r="O30" s="655"/>
      <c r="P30" s="655"/>
      <c r="Q30" s="655"/>
      <c r="R30" s="656"/>
      <c r="S30" s="649"/>
      <c r="T30" s="637"/>
      <c r="U30" s="637"/>
      <c r="V30" s="637"/>
      <c r="W30" s="650"/>
      <c r="X30" s="700"/>
      <c r="Y30" s="689"/>
      <c r="Z30" s="688"/>
      <c r="AA30" s="689"/>
      <c r="AB30" s="694"/>
      <c r="AC30" s="695"/>
      <c r="AD30" s="695"/>
      <c r="AE30" s="695"/>
      <c r="AF30" s="695"/>
      <c r="AG30" s="695"/>
      <c r="AH30" s="695"/>
      <c r="AI30" s="695"/>
      <c r="AJ30" s="695"/>
      <c r="AK30" s="695"/>
      <c r="AL30" s="695"/>
      <c r="AM30" s="695"/>
      <c r="AN30" s="695"/>
      <c r="AO30" s="696"/>
      <c r="AP30" s="636"/>
      <c r="AQ30" s="637"/>
      <c r="AR30" s="637"/>
      <c r="AS30" s="637"/>
      <c r="AT30" s="638"/>
      <c r="AY30" s="48" t="str">
        <f>X24&amp;Z24</f>
        <v/>
      </c>
      <c r="AZ30" s="6" t="str">
        <f>IF(AB24=0,"",AB24)</f>
        <v/>
      </c>
    </row>
    <row r="31" spans="1:52" ht="15" customHeight="1">
      <c r="A31" s="708"/>
      <c r="B31" s="691"/>
      <c r="C31" s="690"/>
      <c r="D31" s="691"/>
      <c r="E31" s="697"/>
      <c r="F31" s="698"/>
      <c r="G31" s="698"/>
      <c r="H31" s="698"/>
      <c r="I31" s="698"/>
      <c r="J31" s="698"/>
      <c r="K31" s="698"/>
      <c r="L31" s="698"/>
      <c r="M31" s="698"/>
      <c r="N31" s="698"/>
      <c r="O31" s="698"/>
      <c r="P31" s="698"/>
      <c r="Q31" s="698"/>
      <c r="R31" s="699"/>
      <c r="S31" s="685"/>
      <c r="T31" s="686"/>
      <c r="U31" s="686"/>
      <c r="V31" s="686"/>
      <c r="W31" s="707"/>
      <c r="X31" s="693"/>
      <c r="Y31" s="691"/>
      <c r="Z31" s="690"/>
      <c r="AA31" s="691"/>
      <c r="AB31" s="697"/>
      <c r="AC31" s="698"/>
      <c r="AD31" s="698"/>
      <c r="AE31" s="698"/>
      <c r="AF31" s="698"/>
      <c r="AG31" s="698"/>
      <c r="AH31" s="698"/>
      <c r="AI31" s="698"/>
      <c r="AJ31" s="698"/>
      <c r="AK31" s="698"/>
      <c r="AL31" s="698"/>
      <c r="AM31" s="698"/>
      <c r="AN31" s="698"/>
      <c r="AO31" s="699"/>
      <c r="AP31" s="685"/>
      <c r="AQ31" s="686"/>
      <c r="AR31" s="686"/>
      <c r="AS31" s="686"/>
      <c r="AT31" s="687"/>
      <c r="AY31" s="48" t="str">
        <f>X26&amp;Z26</f>
        <v/>
      </c>
      <c r="AZ31" s="6" t="str">
        <f>IF(AB26=0,"",AB26)</f>
        <v/>
      </c>
    </row>
    <row r="32" spans="1:52" ht="14.45" customHeight="1">
      <c r="A32" s="652"/>
      <c r="B32" s="643"/>
      <c r="C32" s="642"/>
      <c r="D32" s="643"/>
      <c r="E32" s="735"/>
      <c r="F32" s="695"/>
      <c r="G32" s="695"/>
      <c r="H32" s="695"/>
      <c r="I32" s="695"/>
      <c r="J32" s="695"/>
      <c r="K32" s="695"/>
      <c r="L32" s="695"/>
      <c r="M32" s="695"/>
      <c r="N32" s="695"/>
      <c r="O32" s="695"/>
      <c r="P32" s="695"/>
      <c r="Q32" s="695"/>
      <c r="R32" s="696"/>
      <c r="S32" s="649"/>
      <c r="T32" s="637"/>
      <c r="U32" s="637"/>
      <c r="V32" s="637"/>
      <c r="W32" s="650"/>
      <c r="X32" s="700"/>
      <c r="Y32" s="689"/>
      <c r="Z32" s="688"/>
      <c r="AA32" s="689"/>
      <c r="AB32" s="694"/>
      <c r="AC32" s="695"/>
      <c r="AD32" s="695"/>
      <c r="AE32" s="695"/>
      <c r="AF32" s="695"/>
      <c r="AG32" s="695"/>
      <c r="AH32" s="695"/>
      <c r="AI32" s="695"/>
      <c r="AJ32" s="695"/>
      <c r="AK32" s="695"/>
      <c r="AL32" s="695"/>
      <c r="AM32" s="695"/>
      <c r="AN32" s="695"/>
      <c r="AO32" s="696"/>
      <c r="AP32" s="636"/>
      <c r="AQ32" s="637"/>
      <c r="AR32" s="637"/>
      <c r="AS32" s="637"/>
      <c r="AT32" s="638"/>
      <c r="AY32" s="48" t="str">
        <f>X28&amp;Z28</f>
        <v/>
      </c>
      <c r="AZ32" s="6" t="str">
        <f>IF(AB28=0,"",AB28)</f>
        <v/>
      </c>
    </row>
    <row r="33" spans="1:52" ht="15" customHeight="1">
      <c r="A33" s="708"/>
      <c r="B33" s="691"/>
      <c r="C33" s="690"/>
      <c r="D33" s="691"/>
      <c r="E33" s="761"/>
      <c r="F33" s="762"/>
      <c r="G33" s="762"/>
      <c r="H33" s="762"/>
      <c r="I33" s="762"/>
      <c r="J33" s="762"/>
      <c r="K33" s="762"/>
      <c r="L33" s="762"/>
      <c r="M33" s="762"/>
      <c r="N33" s="762"/>
      <c r="O33" s="762"/>
      <c r="P33" s="762"/>
      <c r="Q33" s="762"/>
      <c r="R33" s="696"/>
      <c r="S33" s="685"/>
      <c r="T33" s="686"/>
      <c r="U33" s="686"/>
      <c r="V33" s="686"/>
      <c r="W33" s="707"/>
      <c r="X33" s="693"/>
      <c r="Y33" s="691"/>
      <c r="Z33" s="690"/>
      <c r="AA33" s="691"/>
      <c r="AB33" s="697"/>
      <c r="AC33" s="698"/>
      <c r="AD33" s="698"/>
      <c r="AE33" s="698"/>
      <c r="AF33" s="698"/>
      <c r="AG33" s="698"/>
      <c r="AH33" s="698"/>
      <c r="AI33" s="698"/>
      <c r="AJ33" s="698"/>
      <c r="AK33" s="698"/>
      <c r="AL33" s="698"/>
      <c r="AM33" s="698"/>
      <c r="AN33" s="698"/>
      <c r="AO33" s="699"/>
      <c r="AP33" s="685"/>
      <c r="AQ33" s="686"/>
      <c r="AR33" s="686"/>
      <c r="AS33" s="686"/>
      <c r="AT33" s="687"/>
      <c r="AY33" s="48" t="str">
        <f>X30&amp;Z30</f>
        <v/>
      </c>
      <c r="AZ33" s="6" t="str">
        <f>IF(AB30=0,"",AB30)</f>
        <v/>
      </c>
    </row>
    <row r="34" spans="1:52" ht="14.45" customHeight="1">
      <c r="A34" s="652"/>
      <c r="B34" s="643"/>
      <c r="C34" s="642"/>
      <c r="D34" s="643"/>
      <c r="E34" s="654"/>
      <c r="F34" s="655"/>
      <c r="G34" s="655"/>
      <c r="H34" s="655"/>
      <c r="I34" s="655"/>
      <c r="J34" s="655"/>
      <c r="K34" s="655"/>
      <c r="L34" s="655"/>
      <c r="M34" s="655"/>
      <c r="N34" s="655"/>
      <c r="O34" s="655"/>
      <c r="P34" s="655"/>
      <c r="Q34" s="655"/>
      <c r="R34" s="656"/>
      <c r="S34" s="649"/>
      <c r="T34" s="637"/>
      <c r="U34" s="637"/>
      <c r="V34" s="637"/>
      <c r="W34" s="650"/>
      <c r="X34" s="692"/>
      <c r="Y34" s="643"/>
      <c r="Z34" s="642"/>
      <c r="AA34" s="643"/>
      <c r="AB34" s="706"/>
      <c r="AC34" s="655"/>
      <c r="AD34" s="655"/>
      <c r="AE34" s="655"/>
      <c r="AF34" s="655"/>
      <c r="AG34" s="655"/>
      <c r="AH34" s="655"/>
      <c r="AI34" s="655"/>
      <c r="AJ34" s="655"/>
      <c r="AK34" s="655"/>
      <c r="AL34" s="655"/>
      <c r="AM34" s="655"/>
      <c r="AN34" s="655"/>
      <c r="AO34" s="656"/>
      <c r="AP34" s="636"/>
      <c r="AQ34" s="637"/>
      <c r="AR34" s="637"/>
      <c r="AS34" s="637"/>
      <c r="AT34" s="638"/>
      <c r="AY34" s="48" t="str">
        <f>X32&amp;Z32</f>
        <v/>
      </c>
      <c r="AZ34" s="6" t="str">
        <f>IF(AB32=0,"",AB32)</f>
        <v/>
      </c>
    </row>
    <row r="35" spans="1:52" ht="15" customHeight="1">
      <c r="A35" s="653"/>
      <c r="B35" s="645"/>
      <c r="C35" s="644"/>
      <c r="D35" s="645"/>
      <c r="E35" s="657"/>
      <c r="F35" s="658"/>
      <c r="G35" s="658"/>
      <c r="H35" s="658"/>
      <c r="I35" s="658"/>
      <c r="J35" s="658"/>
      <c r="K35" s="658"/>
      <c r="L35" s="658"/>
      <c r="M35" s="658"/>
      <c r="N35" s="658"/>
      <c r="O35" s="658"/>
      <c r="P35" s="658"/>
      <c r="Q35" s="658"/>
      <c r="R35" s="659"/>
      <c r="S35" s="639"/>
      <c r="T35" s="640"/>
      <c r="U35" s="640"/>
      <c r="V35" s="640"/>
      <c r="W35" s="651"/>
      <c r="X35" s="727"/>
      <c r="Y35" s="645"/>
      <c r="Z35" s="644"/>
      <c r="AA35" s="645"/>
      <c r="AB35" s="657"/>
      <c r="AC35" s="658"/>
      <c r="AD35" s="658"/>
      <c r="AE35" s="658"/>
      <c r="AF35" s="658"/>
      <c r="AG35" s="658"/>
      <c r="AH35" s="658"/>
      <c r="AI35" s="658"/>
      <c r="AJ35" s="658"/>
      <c r="AK35" s="658"/>
      <c r="AL35" s="658"/>
      <c r="AM35" s="658"/>
      <c r="AN35" s="658"/>
      <c r="AO35" s="659"/>
      <c r="AP35" s="639"/>
      <c r="AQ35" s="640"/>
      <c r="AR35" s="640"/>
      <c r="AS35" s="640"/>
      <c r="AT35" s="641"/>
      <c r="AY35" s="48" t="str">
        <f>X34&amp;Z34</f>
        <v/>
      </c>
      <c r="AZ35" s="6" t="str">
        <f>IF(AB34=0,"",AB34)</f>
        <v/>
      </c>
    </row>
    <row r="36" spans="1:52" ht="26.25" customHeight="1">
      <c r="A36" s="608" t="s">
        <v>903</v>
      </c>
      <c r="B36" s="609"/>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row>
    <row r="37" spans="1:52" ht="27" customHeight="1">
      <c r="A37" s="646" t="str">
        <f>入力シート!E$65&amp;" "&amp;入力シート!E$191</f>
        <v xml:space="preserve"> </v>
      </c>
      <c r="B37" s="647"/>
      <c r="C37" s="647"/>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8"/>
      <c r="AC37" s="728"/>
      <c r="AD37" s="729"/>
      <c r="AE37" s="729"/>
      <c r="AF37" s="729"/>
      <c r="AG37" s="729"/>
      <c r="AH37" s="730"/>
      <c r="AI37" s="633" t="str">
        <f>IF(入力シート!E$103="","",IF(LEFT(入力シート!E$103,2)="04","県内","県外"))</f>
        <v/>
      </c>
      <c r="AJ37" s="634"/>
      <c r="AK37" s="635"/>
      <c r="AL37" s="633" t="str">
        <f>IF(入力シート!B$262="","",LEFT(入力シート!B$262,3))</f>
        <v/>
      </c>
      <c r="AM37" s="634"/>
      <c r="AN37" s="635"/>
      <c r="AO37" s="633" t="str">
        <f>IF(入力シート!I$262="","",入力シート!I$262)</f>
        <v/>
      </c>
      <c r="AP37" s="634"/>
      <c r="AQ37" s="635"/>
      <c r="AR37" s="633" t="str">
        <f>IF(入力シート!E$70="","",(LEFT(入力シート!E$70,2)))</f>
        <v/>
      </c>
      <c r="AS37" s="634"/>
      <c r="AT37" s="635"/>
    </row>
    <row r="38" spans="1:52">
      <c r="A38" s="625"/>
      <c r="B38" s="625"/>
      <c r="C38" s="625"/>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c r="AO38" s="625"/>
      <c r="AP38" s="625"/>
      <c r="AQ38" s="625"/>
      <c r="AR38" s="625"/>
      <c r="AS38" s="625"/>
      <c r="AT38" s="625"/>
    </row>
    <row r="39" spans="1:52" ht="18" customHeight="1">
      <c r="A39" s="624" t="s">
        <v>840</v>
      </c>
      <c r="B39" s="625"/>
      <c r="C39" s="625"/>
      <c r="D39" s="625"/>
      <c r="E39" s="625"/>
      <c r="F39" s="625"/>
      <c r="G39" s="625"/>
      <c r="H39" s="625"/>
      <c r="I39" s="625"/>
      <c r="J39" s="625"/>
      <c r="K39" s="625"/>
      <c r="L39" s="625"/>
      <c r="M39" s="625"/>
      <c r="N39" s="625"/>
      <c r="O39" s="625"/>
      <c r="P39" s="625"/>
      <c r="Q39" s="625"/>
      <c r="R39" s="625"/>
      <c r="S39" s="625"/>
      <c r="T39" s="625"/>
      <c r="U39" s="625"/>
      <c r="V39" s="625"/>
      <c r="W39" s="625"/>
      <c r="X39" s="626"/>
      <c r="Y39" s="624" t="s">
        <v>816</v>
      </c>
      <c r="Z39" s="625"/>
      <c r="AA39" s="625"/>
      <c r="AB39" s="625"/>
      <c r="AC39" s="625"/>
      <c r="AD39" s="625"/>
      <c r="AE39" s="625"/>
      <c r="AF39" s="625"/>
      <c r="AG39" s="625"/>
      <c r="AH39" s="625"/>
      <c r="AI39" s="625"/>
      <c r="AJ39" s="625"/>
      <c r="AK39" s="625"/>
      <c r="AL39" s="625"/>
      <c r="AM39" s="625"/>
      <c r="AN39" s="625"/>
      <c r="AO39" s="625"/>
      <c r="AP39" s="625"/>
      <c r="AQ39" s="625"/>
      <c r="AR39" s="625"/>
      <c r="AS39" s="625"/>
      <c r="AT39" s="626"/>
      <c r="AU39" s="7"/>
    </row>
    <row r="40" spans="1:52" ht="18" customHeight="1">
      <c r="A40" s="624" t="s">
        <v>892</v>
      </c>
      <c r="B40" s="625"/>
      <c r="C40" s="625"/>
      <c r="D40" s="625"/>
      <c r="E40" s="625"/>
      <c r="F40" s="625"/>
      <c r="G40" s="625"/>
      <c r="H40" s="624" t="s">
        <v>586</v>
      </c>
      <c r="I40" s="625"/>
      <c r="J40" s="625"/>
      <c r="K40" s="625"/>
      <c r="L40" s="625"/>
      <c r="M40" s="625"/>
      <c r="N40" s="625"/>
      <c r="O40" s="625"/>
      <c r="P40" s="625"/>
      <c r="Q40" s="625"/>
      <c r="R40" s="625"/>
      <c r="S40" s="625"/>
      <c r="T40" s="625"/>
      <c r="U40" s="626"/>
      <c r="V40" s="624" t="s">
        <v>817</v>
      </c>
      <c r="W40" s="625"/>
      <c r="X40" s="626"/>
      <c r="Y40" s="630" t="s">
        <v>815</v>
      </c>
      <c r="Z40" s="631"/>
      <c r="AA40" s="631"/>
      <c r="AB40" s="631"/>
      <c r="AC40" s="631"/>
      <c r="AD40" s="631"/>
      <c r="AE40" s="631"/>
      <c r="AF40" s="631"/>
      <c r="AG40" s="631"/>
      <c r="AH40" s="631"/>
      <c r="AI40" s="631"/>
      <c r="AJ40" s="631"/>
      <c r="AK40" s="631"/>
      <c r="AL40" s="631"/>
      <c r="AM40" s="631"/>
      <c r="AN40" s="631"/>
      <c r="AO40" s="631"/>
      <c r="AP40" s="631"/>
      <c r="AQ40" s="631"/>
      <c r="AR40" s="631"/>
      <c r="AS40" s="631"/>
      <c r="AT40" s="632"/>
      <c r="AU40" s="7"/>
    </row>
    <row r="41" spans="1:52" ht="18" customHeight="1">
      <c r="A41" s="663"/>
      <c r="B41" s="664"/>
      <c r="C41" s="664"/>
      <c r="D41" s="664"/>
      <c r="E41" s="664"/>
      <c r="F41" s="664"/>
      <c r="G41" s="665"/>
      <c r="H41" s="663"/>
      <c r="I41" s="664"/>
      <c r="J41" s="664"/>
      <c r="K41" s="664"/>
      <c r="L41" s="664"/>
      <c r="M41" s="664"/>
      <c r="N41" s="664"/>
      <c r="O41" s="664"/>
      <c r="P41" s="664"/>
      <c r="Q41" s="664"/>
      <c r="R41" s="664"/>
      <c r="S41" s="664"/>
      <c r="T41" s="664"/>
      <c r="U41" s="665"/>
      <c r="V41" s="660"/>
      <c r="W41" s="661"/>
      <c r="X41" s="662"/>
      <c r="Y41" s="678" t="s">
        <v>338</v>
      </c>
      <c r="Z41" s="679"/>
      <c r="AA41" s="679"/>
      <c r="AB41" s="679"/>
      <c r="AC41" s="679"/>
      <c r="AD41" s="679"/>
      <c r="AE41" s="679"/>
      <c r="AF41" s="679"/>
      <c r="AG41" s="679"/>
      <c r="AH41" s="679"/>
      <c r="AI41" s="679"/>
      <c r="AJ41" s="679"/>
      <c r="AK41" s="679"/>
      <c r="AL41" s="679"/>
      <c r="AM41" s="679"/>
      <c r="AN41" s="679"/>
      <c r="AO41" s="679"/>
      <c r="AP41" s="679"/>
      <c r="AQ41" s="679"/>
      <c r="AR41" s="679"/>
      <c r="AS41" s="679"/>
      <c r="AT41" s="680"/>
      <c r="AU41" s="7"/>
    </row>
    <row r="42" spans="1:52" ht="18" customHeight="1">
      <c r="A42" s="621"/>
      <c r="B42" s="622"/>
      <c r="C42" s="622"/>
      <c r="D42" s="622"/>
      <c r="E42" s="622"/>
      <c r="F42" s="622"/>
      <c r="G42" s="623"/>
      <c r="H42" s="621"/>
      <c r="I42" s="622"/>
      <c r="J42" s="622"/>
      <c r="K42" s="622"/>
      <c r="L42" s="622"/>
      <c r="M42" s="622"/>
      <c r="N42" s="622"/>
      <c r="O42" s="622"/>
      <c r="P42" s="622"/>
      <c r="Q42" s="622"/>
      <c r="R42" s="622"/>
      <c r="S42" s="622"/>
      <c r="T42" s="622"/>
      <c r="U42" s="623"/>
      <c r="V42" s="627"/>
      <c r="W42" s="628"/>
      <c r="X42" s="629"/>
      <c r="Y42" s="678" t="s">
        <v>339</v>
      </c>
      <c r="Z42" s="679"/>
      <c r="AA42" s="679"/>
      <c r="AB42" s="679"/>
      <c r="AC42" s="679"/>
      <c r="AD42" s="679"/>
      <c r="AE42" s="679"/>
      <c r="AF42" s="679"/>
      <c r="AG42" s="679"/>
      <c r="AH42" s="679"/>
      <c r="AI42" s="679"/>
      <c r="AJ42" s="679"/>
      <c r="AK42" s="679"/>
      <c r="AL42" s="679"/>
      <c r="AM42" s="679"/>
      <c r="AN42" s="679"/>
      <c r="AO42" s="679"/>
      <c r="AP42" s="679"/>
      <c r="AQ42" s="679"/>
      <c r="AR42" s="679"/>
      <c r="AS42" s="679"/>
      <c r="AT42" s="680"/>
      <c r="AU42" s="7"/>
    </row>
    <row r="43" spans="1:52" ht="18" customHeight="1">
      <c r="A43" s="621"/>
      <c r="B43" s="622"/>
      <c r="C43" s="622"/>
      <c r="D43" s="622"/>
      <c r="E43" s="622"/>
      <c r="F43" s="622"/>
      <c r="G43" s="623"/>
      <c r="H43" s="621"/>
      <c r="I43" s="622"/>
      <c r="J43" s="622"/>
      <c r="K43" s="622"/>
      <c r="L43" s="622"/>
      <c r="M43" s="622"/>
      <c r="N43" s="622"/>
      <c r="O43" s="622"/>
      <c r="P43" s="622"/>
      <c r="Q43" s="622"/>
      <c r="R43" s="622"/>
      <c r="S43" s="622"/>
      <c r="T43" s="622"/>
      <c r="U43" s="623"/>
      <c r="V43" s="627"/>
      <c r="W43" s="628"/>
      <c r="X43" s="629"/>
      <c r="Y43" s="678" t="s">
        <v>934</v>
      </c>
      <c r="Z43" s="679"/>
      <c r="AA43" s="679"/>
      <c r="AB43" s="679"/>
      <c r="AC43" s="679"/>
      <c r="AD43" s="679"/>
      <c r="AE43" s="679"/>
      <c r="AF43" s="679"/>
      <c r="AG43" s="679"/>
      <c r="AH43" s="679"/>
      <c r="AI43" s="679"/>
      <c r="AJ43" s="679"/>
      <c r="AK43" s="679"/>
      <c r="AL43" s="679"/>
      <c r="AM43" s="679"/>
      <c r="AN43" s="679"/>
      <c r="AO43" s="679"/>
      <c r="AP43" s="679"/>
      <c r="AQ43" s="679"/>
      <c r="AR43" s="679"/>
      <c r="AS43" s="679"/>
      <c r="AT43" s="680"/>
      <c r="AU43" s="7"/>
    </row>
    <row r="44" spans="1:52" ht="18" customHeight="1">
      <c r="A44" s="621"/>
      <c r="B44" s="622"/>
      <c r="C44" s="622"/>
      <c r="D44" s="622"/>
      <c r="E44" s="622"/>
      <c r="F44" s="622"/>
      <c r="G44" s="623"/>
      <c r="H44" s="621"/>
      <c r="I44" s="622"/>
      <c r="J44" s="622"/>
      <c r="K44" s="622"/>
      <c r="L44" s="622"/>
      <c r="M44" s="622"/>
      <c r="N44" s="622"/>
      <c r="O44" s="622"/>
      <c r="P44" s="622"/>
      <c r="Q44" s="622"/>
      <c r="R44" s="622"/>
      <c r="S44" s="622"/>
      <c r="T44" s="622"/>
      <c r="U44" s="623"/>
      <c r="V44" s="627"/>
      <c r="W44" s="628"/>
      <c r="X44" s="629"/>
      <c r="Y44" s="678" t="s">
        <v>342</v>
      </c>
      <c r="Z44" s="679"/>
      <c r="AA44" s="679"/>
      <c r="AB44" s="679"/>
      <c r="AC44" s="679"/>
      <c r="AD44" s="679"/>
      <c r="AE44" s="679"/>
      <c r="AF44" s="679"/>
      <c r="AG44" s="679"/>
      <c r="AH44" s="679"/>
      <c r="AI44" s="679"/>
      <c r="AJ44" s="679"/>
      <c r="AK44" s="679"/>
      <c r="AL44" s="679"/>
      <c r="AM44" s="679"/>
      <c r="AN44" s="679"/>
      <c r="AO44" s="679"/>
      <c r="AP44" s="679"/>
      <c r="AQ44" s="679"/>
      <c r="AR44" s="679"/>
      <c r="AS44" s="679"/>
      <c r="AT44" s="680"/>
      <c r="AU44" s="7"/>
    </row>
    <row r="45" spans="1:52" ht="18" customHeight="1">
      <c r="A45" s="621"/>
      <c r="B45" s="622"/>
      <c r="C45" s="622"/>
      <c r="D45" s="622"/>
      <c r="E45" s="622"/>
      <c r="F45" s="622"/>
      <c r="G45" s="623"/>
      <c r="H45" s="621"/>
      <c r="I45" s="622"/>
      <c r="J45" s="622"/>
      <c r="K45" s="622"/>
      <c r="L45" s="622"/>
      <c r="M45" s="622"/>
      <c r="N45" s="622"/>
      <c r="O45" s="622"/>
      <c r="P45" s="622"/>
      <c r="Q45" s="622"/>
      <c r="R45" s="622"/>
      <c r="S45" s="622"/>
      <c r="T45" s="622"/>
      <c r="U45" s="623"/>
      <c r="V45" s="627"/>
      <c r="W45" s="628"/>
      <c r="X45" s="629"/>
      <c r="Y45" s="678" t="s">
        <v>341</v>
      </c>
      <c r="Z45" s="679"/>
      <c r="AA45" s="679"/>
      <c r="AB45" s="679"/>
      <c r="AC45" s="679"/>
      <c r="AD45" s="679"/>
      <c r="AE45" s="679"/>
      <c r="AF45" s="679"/>
      <c r="AG45" s="679"/>
      <c r="AH45" s="679"/>
      <c r="AI45" s="679"/>
      <c r="AJ45" s="679"/>
      <c r="AK45" s="679"/>
      <c r="AL45" s="679"/>
      <c r="AM45" s="679"/>
      <c r="AN45" s="679"/>
      <c r="AO45" s="679"/>
      <c r="AP45" s="679"/>
      <c r="AQ45" s="679"/>
      <c r="AR45" s="679"/>
      <c r="AS45" s="679"/>
      <c r="AT45" s="680"/>
      <c r="AU45" s="7"/>
    </row>
    <row r="46" spans="1:52" ht="18" customHeight="1">
      <c r="A46" s="621"/>
      <c r="B46" s="622"/>
      <c r="C46" s="622"/>
      <c r="D46" s="622"/>
      <c r="E46" s="622"/>
      <c r="F46" s="622"/>
      <c r="G46" s="623"/>
      <c r="H46" s="621"/>
      <c r="I46" s="622"/>
      <c r="J46" s="622"/>
      <c r="K46" s="622"/>
      <c r="L46" s="622"/>
      <c r="M46" s="622"/>
      <c r="N46" s="622"/>
      <c r="O46" s="622"/>
      <c r="P46" s="622"/>
      <c r="Q46" s="622"/>
      <c r="R46" s="622"/>
      <c r="S46" s="622"/>
      <c r="T46" s="622"/>
      <c r="U46" s="623"/>
      <c r="V46" s="627"/>
      <c r="W46" s="628"/>
      <c r="X46" s="629"/>
      <c r="Y46" s="713" t="s">
        <v>340</v>
      </c>
      <c r="Z46" s="714"/>
      <c r="AA46" s="714"/>
      <c r="AB46" s="714"/>
      <c r="AC46" s="714"/>
      <c r="AD46" s="714"/>
      <c r="AE46" s="714"/>
      <c r="AF46" s="714"/>
      <c r="AG46" s="714"/>
      <c r="AH46" s="714"/>
      <c r="AI46" s="714"/>
      <c r="AJ46" s="714"/>
      <c r="AK46" s="714"/>
      <c r="AL46" s="714"/>
      <c r="AM46" s="714"/>
      <c r="AN46" s="714"/>
      <c r="AO46" s="714"/>
      <c r="AP46" s="714"/>
      <c r="AQ46" s="714"/>
      <c r="AR46" s="714"/>
      <c r="AS46" s="714"/>
      <c r="AT46" s="715"/>
      <c r="AU46" s="7"/>
    </row>
    <row r="47" spans="1:52" ht="18" customHeight="1">
      <c r="A47" s="621"/>
      <c r="B47" s="622"/>
      <c r="C47" s="622"/>
      <c r="D47" s="622"/>
      <c r="E47" s="622"/>
      <c r="F47" s="622"/>
      <c r="G47" s="623"/>
      <c r="H47" s="621"/>
      <c r="I47" s="622"/>
      <c r="J47" s="622"/>
      <c r="K47" s="622"/>
      <c r="L47" s="622"/>
      <c r="M47" s="622"/>
      <c r="N47" s="622"/>
      <c r="O47" s="622"/>
      <c r="P47" s="622"/>
      <c r="Q47" s="622"/>
      <c r="R47" s="622"/>
      <c r="S47" s="622"/>
      <c r="T47" s="622"/>
      <c r="U47" s="623"/>
      <c r="V47" s="627"/>
      <c r="W47" s="628"/>
      <c r="X47" s="629"/>
      <c r="Y47" s="713" t="s">
        <v>935</v>
      </c>
      <c r="Z47" s="714"/>
      <c r="AA47" s="714"/>
      <c r="AB47" s="714"/>
      <c r="AC47" s="714"/>
      <c r="AD47" s="714"/>
      <c r="AE47" s="714"/>
      <c r="AF47" s="714"/>
      <c r="AG47" s="714"/>
      <c r="AH47" s="714"/>
      <c r="AI47" s="714"/>
      <c r="AJ47" s="714"/>
      <c r="AK47" s="714"/>
      <c r="AL47" s="714"/>
      <c r="AM47" s="714"/>
      <c r="AN47" s="714"/>
      <c r="AO47" s="714"/>
      <c r="AP47" s="714"/>
      <c r="AQ47" s="714"/>
      <c r="AR47" s="714"/>
      <c r="AS47" s="714"/>
      <c r="AT47" s="715"/>
      <c r="AU47" s="7"/>
    </row>
    <row r="48" spans="1:52" ht="18" customHeight="1">
      <c r="A48" s="621"/>
      <c r="B48" s="622"/>
      <c r="C48" s="622"/>
      <c r="D48" s="622"/>
      <c r="E48" s="622"/>
      <c r="F48" s="622"/>
      <c r="G48" s="623"/>
      <c r="H48" s="621"/>
      <c r="I48" s="622"/>
      <c r="J48" s="622"/>
      <c r="K48" s="622"/>
      <c r="L48" s="622"/>
      <c r="M48" s="622"/>
      <c r="N48" s="622"/>
      <c r="O48" s="622"/>
      <c r="P48" s="622"/>
      <c r="Q48" s="622"/>
      <c r="R48" s="622"/>
      <c r="S48" s="622"/>
      <c r="T48" s="622"/>
      <c r="U48" s="623"/>
      <c r="V48" s="627"/>
      <c r="W48" s="628"/>
      <c r="X48" s="629"/>
      <c r="Y48" s="716"/>
      <c r="Z48" s="717"/>
      <c r="AA48" s="717"/>
      <c r="AB48" s="717"/>
      <c r="AC48" s="717"/>
      <c r="AD48" s="717"/>
      <c r="AE48" s="717"/>
      <c r="AF48" s="717"/>
      <c r="AG48" s="717"/>
      <c r="AH48" s="717"/>
      <c r="AI48" s="717"/>
      <c r="AJ48" s="717"/>
      <c r="AK48" s="717"/>
      <c r="AL48" s="717"/>
      <c r="AM48" s="717"/>
      <c r="AN48" s="717"/>
      <c r="AO48" s="717"/>
      <c r="AP48" s="717"/>
      <c r="AQ48" s="717"/>
      <c r="AR48" s="717"/>
      <c r="AS48" s="717"/>
      <c r="AT48" s="718"/>
      <c r="AU48" s="7"/>
    </row>
    <row r="49" spans="1:47" ht="18" customHeight="1">
      <c r="A49" s="621"/>
      <c r="B49" s="622"/>
      <c r="C49" s="622"/>
      <c r="D49" s="622"/>
      <c r="E49" s="622"/>
      <c r="F49" s="622"/>
      <c r="G49" s="623"/>
      <c r="H49" s="621"/>
      <c r="I49" s="622"/>
      <c r="J49" s="622"/>
      <c r="K49" s="622"/>
      <c r="L49" s="622"/>
      <c r="M49" s="622"/>
      <c r="N49" s="622"/>
      <c r="O49" s="622"/>
      <c r="P49" s="622"/>
      <c r="Q49" s="622"/>
      <c r="R49" s="622"/>
      <c r="S49" s="622"/>
      <c r="T49" s="622"/>
      <c r="U49" s="623"/>
      <c r="V49" s="627"/>
      <c r="W49" s="628"/>
      <c r="X49" s="629"/>
      <c r="Y49" s="719"/>
      <c r="Z49" s="717"/>
      <c r="AA49" s="717"/>
      <c r="AB49" s="717"/>
      <c r="AC49" s="717"/>
      <c r="AD49" s="717"/>
      <c r="AE49" s="717"/>
      <c r="AF49" s="717"/>
      <c r="AG49" s="717"/>
      <c r="AH49" s="717"/>
      <c r="AI49" s="717"/>
      <c r="AJ49" s="717"/>
      <c r="AK49" s="717"/>
      <c r="AL49" s="717"/>
      <c r="AM49" s="717"/>
      <c r="AN49" s="717"/>
      <c r="AO49" s="717"/>
      <c r="AP49" s="717"/>
      <c r="AQ49" s="717"/>
      <c r="AR49" s="717"/>
      <c r="AS49" s="717"/>
      <c r="AT49" s="718"/>
      <c r="AU49" s="7"/>
    </row>
    <row r="50" spans="1:47" ht="18" customHeight="1">
      <c r="A50" s="682"/>
      <c r="B50" s="683"/>
      <c r="C50" s="683"/>
      <c r="D50" s="683"/>
      <c r="E50" s="683"/>
      <c r="F50" s="683"/>
      <c r="G50" s="684"/>
      <c r="H50" s="682"/>
      <c r="I50" s="683"/>
      <c r="J50" s="683"/>
      <c r="K50" s="683"/>
      <c r="L50" s="683"/>
      <c r="M50" s="683"/>
      <c r="N50" s="683"/>
      <c r="O50" s="683"/>
      <c r="P50" s="683"/>
      <c r="Q50" s="683"/>
      <c r="R50" s="683"/>
      <c r="S50" s="683"/>
      <c r="T50" s="683"/>
      <c r="U50" s="684"/>
      <c r="V50" s="672"/>
      <c r="W50" s="673"/>
      <c r="X50" s="674"/>
      <c r="Y50" s="719"/>
      <c r="Z50" s="717"/>
      <c r="AA50" s="717"/>
      <c r="AB50" s="717"/>
      <c r="AC50" s="717"/>
      <c r="AD50" s="717"/>
      <c r="AE50" s="717"/>
      <c r="AF50" s="717"/>
      <c r="AG50" s="717"/>
      <c r="AH50" s="717"/>
      <c r="AI50" s="717"/>
      <c r="AJ50" s="717"/>
      <c r="AK50" s="717"/>
      <c r="AL50" s="717"/>
      <c r="AM50" s="717"/>
      <c r="AN50" s="717"/>
      <c r="AO50" s="717"/>
      <c r="AP50" s="717"/>
      <c r="AQ50" s="717"/>
      <c r="AR50" s="717"/>
      <c r="AS50" s="717"/>
      <c r="AT50" s="718"/>
      <c r="AU50" s="7"/>
    </row>
    <row r="51" spans="1:47" ht="18" customHeight="1">
      <c r="A51" s="624" t="s">
        <v>861</v>
      </c>
      <c r="B51" s="625"/>
      <c r="C51" s="625"/>
      <c r="D51" s="625"/>
      <c r="E51" s="625"/>
      <c r="F51" s="625"/>
      <c r="G51" s="625"/>
      <c r="H51" s="625"/>
      <c r="I51" s="625"/>
      <c r="J51" s="625"/>
      <c r="K51" s="625"/>
      <c r="L51" s="625"/>
      <c r="M51" s="625"/>
      <c r="N51" s="625"/>
      <c r="O51" s="625"/>
      <c r="P51" s="625"/>
      <c r="Q51" s="625"/>
      <c r="R51" s="625"/>
      <c r="S51" s="625"/>
      <c r="T51" s="625"/>
      <c r="U51" s="625"/>
      <c r="V51" s="625"/>
      <c r="W51" s="625"/>
      <c r="X51" s="626"/>
      <c r="Y51" s="719"/>
      <c r="Z51" s="717"/>
      <c r="AA51" s="717"/>
      <c r="AB51" s="717"/>
      <c r="AC51" s="717"/>
      <c r="AD51" s="717"/>
      <c r="AE51" s="717"/>
      <c r="AF51" s="717"/>
      <c r="AG51" s="717"/>
      <c r="AH51" s="717"/>
      <c r="AI51" s="717"/>
      <c r="AJ51" s="717"/>
      <c r="AK51" s="717"/>
      <c r="AL51" s="717"/>
      <c r="AM51" s="717"/>
      <c r="AN51" s="717"/>
      <c r="AO51" s="717"/>
      <c r="AP51" s="717"/>
      <c r="AQ51" s="717"/>
      <c r="AR51" s="717"/>
      <c r="AS51" s="717"/>
      <c r="AT51" s="718"/>
      <c r="AU51" s="7"/>
    </row>
    <row r="52" spans="1:47" ht="18" customHeight="1">
      <c r="A52" s="624" t="s">
        <v>862</v>
      </c>
      <c r="B52" s="625"/>
      <c r="C52" s="625"/>
      <c r="D52" s="625"/>
      <c r="E52" s="625"/>
      <c r="F52" s="625"/>
      <c r="G52" s="625"/>
      <c r="H52" s="625"/>
      <c r="I52" s="625"/>
      <c r="J52" s="625"/>
      <c r="K52" s="626"/>
      <c r="L52" s="675" t="s">
        <v>687</v>
      </c>
      <c r="M52" s="676"/>
      <c r="N52" s="676"/>
      <c r="O52" s="677"/>
      <c r="P52" s="624" t="s">
        <v>863</v>
      </c>
      <c r="Q52" s="625"/>
      <c r="R52" s="625"/>
      <c r="S52" s="625"/>
      <c r="T52" s="625"/>
      <c r="U52" s="625"/>
      <c r="V52" s="625"/>
      <c r="W52" s="625"/>
      <c r="X52" s="626"/>
      <c r="Y52" s="719"/>
      <c r="Z52" s="717"/>
      <c r="AA52" s="717"/>
      <c r="AB52" s="717"/>
      <c r="AC52" s="717"/>
      <c r="AD52" s="717"/>
      <c r="AE52" s="717"/>
      <c r="AF52" s="717"/>
      <c r="AG52" s="717"/>
      <c r="AH52" s="717"/>
      <c r="AI52" s="717"/>
      <c r="AJ52" s="717"/>
      <c r="AK52" s="717"/>
      <c r="AL52" s="717"/>
      <c r="AM52" s="717"/>
      <c r="AN52" s="717"/>
      <c r="AO52" s="717"/>
      <c r="AP52" s="717"/>
      <c r="AQ52" s="717"/>
      <c r="AR52" s="717"/>
      <c r="AS52" s="717"/>
      <c r="AT52" s="718"/>
      <c r="AU52" s="7"/>
    </row>
    <row r="53" spans="1:47" ht="18" customHeight="1">
      <c r="A53" s="681"/>
      <c r="B53" s="681"/>
      <c r="C53" s="681"/>
      <c r="D53" s="681"/>
      <c r="E53" s="681"/>
      <c r="F53" s="681"/>
      <c r="G53" s="681"/>
      <c r="H53" s="681"/>
      <c r="I53" s="681"/>
      <c r="J53" s="681"/>
      <c r="K53" s="681"/>
      <c r="L53" s="666"/>
      <c r="M53" s="667"/>
      <c r="N53" s="667"/>
      <c r="O53" s="668"/>
      <c r="P53" s="669"/>
      <c r="Q53" s="670"/>
      <c r="R53" s="670"/>
      <c r="S53" s="670"/>
      <c r="T53" s="670"/>
      <c r="U53" s="670"/>
      <c r="V53" s="670"/>
      <c r="W53" s="670"/>
      <c r="X53" s="671"/>
      <c r="Y53" s="719"/>
      <c r="Z53" s="717"/>
      <c r="AA53" s="717"/>
      <c r="AB53" s="717"/>
      <c r="AC53" s="717"/>
      <c r="AD53" s="717"/>
      <c r="AE53" s="717"/>
      <c r="AF53" s="717"/>
      <c r="AG53" s="717"/>
      <c r="AH53" s="717"/>
      <c r="AI53" s="717"/>
      <c r="AJ53" s="717"/>
      <c r="AK53" s="717"/>
      <c r="AL53" s="717"/>
      <c r="AM53" s="717"/>
      <c r="AN53" s="717"/>
      <c r="AO53" s="717"/>
      <c r="AP53" s="717"/>
      <c r="AQ53" s="717"/>
      <c r="AR53" s="717"/>
      <c r="AS53" s="717"/>
      <c r="AT53" s="718"/>
      <c r="AU53" s="7"/>
    </row>
    <row r="54" spans="1:47" ht="18" customHeight="1">
      <c r="A54" s="619"/>
      <c r="B54" s="619"/>
      <c r="C54" s="619"/>
      <c r="D54" s="619"/>
      <c r="E54" s="619"/>
      <c r="F54" s="619"/>
      <c r="G54" s="619"/>
      <c r="H54" s="619"/>
      <c r="I54" s="619"/>
      <c r="J54" s="619"/>
      <c r="K54" s="619"/>
      <c r="L54" s="616"/>
      <c r="M54" s="617"/>
      <c r="N54" s="617"/>
      <c r="O54" s="618"/>
      <c r="P54" s="610"/>
      <c r="Q54" s="611"/>
      <c r="R54" s="611"/>
      <c r="S54" s="611"/>
      <c r="T54" s="611"/>
      <c r="U54" s="611"/>
      <c r="V54" s="611"/>
      <c r="W54" s="611"/>
      <c r="X54" s="612"/>
      <c r="Y54" s="719"/>
      <c r="Z54" s="717"/>
      <c r="AA54" s="717"/>
      <c r="AB54" s="717"/>
      <c r="AC54" s="717"/>
      <c r="AD54" s="717"/>
      <c r="AE54" s="717"/>
      <c r="AF54" s="717"/>
      <c r="AG54" s="717"/>
      <c r="AH54" s="717"/>
      <c r="AI54" s="717"/>
      <c r="AJ54" s="717"/>
      <c r="AK54" s="717"/>
      <c r="AL54" s="717"/>
      <c r="AM54" s="717"/>
      <c r="AN54" s="717"/>
      <c r="AO54" s="717"/>
      <c r="AP54" s="717"/>
      <c r="AQ54" s="717"/>
      <c r="AR54" s="717"/>
      <c r="AS54" s="717"/>
      <c r="AT54" s="718"/>
      <c r="AU54" s="7"/>
    </row>
    <row r="55" spans="1:47" ht="18" customHeight="1">
      <c r="A55" s="619"/>
      <c r="B55" s="619"/>
      <c r="C55" s="619"/>
      <c r="D55" s="619"/>
      <c r="E55" s="619"/>
      <c r="F55" s="619"/>
      <c r="G55" s="619"/>
      <c r="H55" s="619"/>
      <c r="I55" s="619"/>
      <c r="J55" s="619"/>
      <c r="K55" s="619"/>
      <c r="L55" s="616"/>
      <c r="M55" s="617"/>
      <c r="N55" s="617"/>
      <c r="O55" s="618"/>
      <c r="P55" s="610"/>
      <c r="Q55" s="611"/>
      <c r="R55" s="611"/>
      <c r="S55" s="611"/>
      <c r="T55" s="611"/>
      <c r="U55" s="611"/>
      <c r="V55" s="611"/>
      <c r="W55" s="611"/>
      <c r="X55" s="612"/>
      <c r="Y55" s="719"/>
      <c r="Z55" s="717"/>
      <c r="AA55" s="717"/>
      <c r="AB55" s="717"/>
      <c r="AC55" s="717"/>
      <c r="AD55" s="717"/>
      <c r="AE55" s="717"/>
      <c r="AF55" s="717"/>
      <c r="AG55" s="717"/>
      <c r="AH55" s="717"/>
      <c r="AI55" s="717"/>
      <c r="AJ55" s="717"/>
      <c r="AK55" s="717"/>
      <c r="AL55" s="717"/>
      <c r="AM55" s="717"/>
      <c r="AN55" s="717"/>
      <c r="AO55" s="717"/>
      <c r="AP55" s="717"/>
      <c r="AQ55" s="717"/>
      <c r="AR55" s="717"/>
      <c r="AS55" s="717"/>
      <c r="AT55" s="718"/>
      <c r="AU55" s="7"/>
    </row>
    <row r="56" spans="1:47" ht="18" customHeight="1">
      <c r="A56" s="619"/>
      <c r="B56" s="619"/>
      <c r="C56" s="619"/>
      <c r="D56" s="619"/>
      <c r="E56" s="619"/>
      <c r="F56" s="619"/>
      <c r="G56" s="619"/>
      <c r="H56" s="619"/>
      <c r="I56" s="619"/>
      <c r="J56" s="619"/>
      <c r="K56" s="619"/>
      <c r="L56" s="616"/>
      <c r="M56" s="617"/>
      <c r="N56" s="617"/>
      <c r="O56" s="618"/>
      <c r="P56" s="610"/>
      <c r="Q56" s="611"/>
      <c r="R56" s="611"/>
      <c r="S56" s="611"/>
      <c r="T56" s="611"/>
      <c r="U56" s="611"/>
      <c r="V56" s="611"/>
      <c r="W56" s="611"/>
      <c r="X56" s="612"/>
      <c r="Y56" s="719"/>
      <c r="Z56" s="717"/>
      <c r="AA56" s="717"/>
      <c r="AB56" s="717"/>
      <c r="AC56" s="717"/>
      <c r="AD56" s="717"/>
      <c r="AE56" s="717"/>
      <c r="AF56" s="717"/>
      <c r="AG56" s="717"/>
      <c r="AH56" s="717"/>
      <c r="AI56" s="717"/>
      <c r="AJ56" s="717"/>
      <c r="AK56" s="717"/>
      <c r="AL56" s="717"/>
      <c r="AM56" s="717"/>
      <c r="AN56" s="717"/>
      <c r="AO56" s="717"/>
      <c r="AP56" s="717"/>
      <c r="AQ56" s="717"/>
      <c r="AR56" s="717"/>
      <c r="AS56" s="717"/>
      <c r="AT56" s="718"/>
      <c r="AU56" s="7"/>
    </row>
    <row r="57" spans="1:47" ht="18" customHeight="1">
      <c r="A57" s="619"/>
      <c r="B57" s="619"/>
      <c r="C57" s="619"/>
      <c r="D57" s="619"/>
      <c r="E57" s="619"/>
      <c r="F57" s="619"/>
      <c r="G57" s="619"/>
      <c r="H57" s="619"/>
      <c r="I57" s="619"/>
      <c r="J57" s="619"/>
      <c r="K57" s="619"/>
      <c r="L57" s="616"/>
      <c r="M57" s="617"/>
      <c r="N57" s="617"/>
      <c r="O57" s="618"/>
      <c r="P57" s="610"/>
      <c r="Q57" s="611"/>
      <c r="R57" s="611"/>
      <c r="S57" s="611"/>
      <c r="T57" s="611"/>
      <c r="U57" s="611"/>
      <c r="V57" s="611"/>
      <c r="W57" s="611"/>
      <c r="X57" s="612"/>
      <c r="Y57" s="719"/>
      <c r="Z57" s="717"/>
      <c r="AA57" s="717"/>
      <c r="AB57" s="717"/>
      <c r="AC57" s="717"/>
      <c r="AD57" s="717"/>
      <c r="AE57" s="717"/>
      <c r="AF57" s="717"/>
      <c r="AG57" s="717"/>
      <c r="AH57" s="717"/>
      <c r="AI57" s="717"/>
      <c r="AJ57" s="717"/>
      <c r="AK57" s="717"/>
      <c r="AL57" s="717"/>
      <c r="AM57" s="717"/>
      <c r="AN57" s="717"/>
      <c r="AO57" s="717"/>
      <c r="AP57" s="717"/>
      <c r="AQ57" s="717"/>
      <c r="AR57" s="717"/>
      <c r="AS57" s="717"/>
      <c r="AT57" s="718"/>
      <c r="AU57" s="7"/>
    </row>
    <row r="58" spans="1:47" ht="18" customHeight="1">
      <c r="A58" s="619"/>
      <c r="B58" s="619"/>
      <c r="C58" s="619"/>
      <c r="D58" s="619"/>
      <c r="E58" s="619"/>
      <c r="F58" s="619"/>
      <c r="G58" s="619"/>
      <c r="H58" s="619"/>
      <c r="I58" s="619"/>
      <c r="J58" s="619"/>
      <c r="K58" s="619"/>
      <c r="L58" s="616"/>
      <c r="M58" s="617"/>
      <c r="N58" s="617"/>
      <c r="O58" s="618"/>
      <c r="P58" s="610"/>
      <c r="Q58" s="611"/>
      <c r="R58" s="611"/>
      <c r="S58" s="611"/>
      <c r="T58" s="611"/>
      <c r="U58" s="611"/>
      <c r="V58" s="611"/>
      <c r="W58" s="611"/>
      <c r="X58" s="612"/>
      <c r="Y58" s="719"/>
      <c r="Z58" s="717"/>
      <c r="AA58" s="717"/>
      <c r="AB58" s="717"/>
      <c r="AC58" s="717"/>
      <c r="AD58" s="717"/>
      <c r="AE58" s="717"/>
      <c r="AF58" s="717"/>
      <c r="AG58" s="717"/>
      <c r="AH58" s="717"/>
      <c r="AI58" s="717"/>
      <c r="AJ58" s="717"/>
      <c r="AK58" s="717"/>
      <c r="AL58" s="717"/>
      <c r="AM58" s="717"/>
      <c r="AN58" s="717"/>
      <c r="AO58" s="717"/>
      <c r="AP58" s="717"/>
      <c r="AQ58" s="717"/>
      <c r="AR58" s="717"/>
      <c r="AS58" s="717"/>
      <c r="AT58" s="718"/>
      <c r="AU58" s="7"/>
    </row>
    <row r="59" spans="1:47" ht="18" customHeight="1">
      <c r="A59" s="619"/>
      <c r="B59" s="619"/>
      <c r="C59" s="619"/>
      <c r="D59" s="619"/>
      <c r="E59" s="619"/>
      <c r="F59" s="619"/>
      <c r="G59" s="619"/>
      <c r="H59" s="619"/>
      <c r="I59" s="619"/>
      <c r="J59" s="619"/>
      <c r="K59" s="619"/>
      <c r="L59" s="616"/>
      <c r="M59" s="617"/>
      <c r="N59" s="617"/>
      <c r="O59" s="618"/>
      <c r="P59" s="610"/>
      <c r="Q59" s="611"/>
      <c r="R59" s="611"/>
      <c r="S59" s="611"/>
      <c r="T59" s="611"/>
      <c r="U59" s="611"/>
      <c r="V59" s="611"/>
      <c r="W59" s="611"/>
      <c r="X59" s="612"/>
      <c r="Y59" s="719"/>
      <c r="Z59" s="717"/>
      <c r="AA59" s="717"/>
      <c r="AB59" s="717"/>
      <c r="AC59" s="717"/>
      <c r="AD59" s="717"/>
      <c r="AE59" s="717"/>
      <c r="AF59" s="717"/>
      <c r="AG59" s="717"/>
      <c r="AH59" s="717"/>
      <c r="AI59" s="717"/>
      <c r="AJ59" s="717"/>
      <c r="AK59" s="717"/>
      <c r="AL59" s="717"/>
      <c r="AM59" s="717"/>
      <c r="AN59" s="717"/>
      <c r="AO59" s="717"/>
      <c r="AP59" s="717"/>
      <c r="AQ59" s="717"/>
      <c r="AR59" s="717"/>
      <c r="AS59" s="717"/>
      <c r="AT59" s="718"/>
      <c r="AU59" s="7"/>
    </row>
    <row r="60" spans="1:47" ht="18" customHeight="1">
      <c r="A60" s="619"/>
      <c r="B60" s="619"/>
      <c r="C60" s="619"/>
      <c r="D60" s="619"/>
      <c r="E60" s="619"/>
      <c r="F60" s="619"/>
      <c r="G60" s="619"/>
      <c r="H60" s="619"/>
      <c r="I60" s="619"/>
      <c r="J60" s="619"/>
      <c r="K60" s="619"/>
      <c r="L60" s="616"/>
      <c r="M60" s="617"/>
      <c r="N60" s="617"/>
      <c r="O60" s="618"/>
      <c r="P60" s="610"/>
      <c r="Q60" s="611"/>
      <c r="R60" s="611"/>
      <c r="S60" s="611"/>
      <c r="T60" s="611"/>
      <c r="U60" s="611"/>
      <c r="V60" s="611"/>
      <c r="W60" s="611"/>
      <c r="X60" s="612"/>
      <c r="Y60" s="719"/>
      <c r="Z60" s="717"/>
      <c r="AA60" s="717"/>
      <c r="AB60" s="717"/>
      <c r="AC60" s="717"/>
      <c r="AD60" s="717"/>
      <c r="AE60" s="717"/>
      <c r="AF60" s="717"/>
      <c r="AG60" s="717"/>
      <c r="AH60" s="717"/>
      <c r="AI60" s="717"/>
      <c r="AJ60" s="717"/>
      <c r="AK60" s="717"/>
      <c r="AL60" s="717"/>
      <c r="AM60" s="717"/>
      <c r="AN60" s="717"/>
      <c r="AO60" s="717"/>
      <c r="AP60" s="717"/>
      <c r="AQ60" s="717"/>
      <c r="AR60" s="717"/>
      <c r="AS60" s="717"/>
      <c r="AT60" s="718"/>
      <c r="AU60" s="7"/>
    </row>
    <row r="61" spans="1:47" ht="18" customHeight="1">
      <c r="A61" s="619"/>
      <c r="B61" s="619"/>
      <c r="C61" s="619"/>
      <c r="D61" s="619"/>
      <c r="E61" s="619"/>
      <c r="F61" s="619"/>
      <c r="G61" s="619"/>
      <c r="H61" s="619"/>
      <c r="I61" s="619"/>
      <c r="J61" s="619"/>
      <c r="K61" s="619"/>
      <c r="L61" s="616"/>
      <c r="M61" s="617"/>
      <c r="N61" s="617"/>
      <c r="O61" s="618"/>
      <c r="P61" s="610"/>
      <c r="Q61" s="611"/>
      <c r="R61" s="611"/>
      <c r="S61" s="611"/>
      <c r="T61" s="611"/>
      <c r="U61" s="611"/>
      <c r="V61" s="611"/>
      <c r="W61" s="611"/>
      <c r="X61" s="612"/>
      <c r="Y61" s="719"/>
      <c r="Z61" s="717"/>
      <c r="AA61" s="717"/>
      <c r="AB61" s="717"/>
      <c r="AC61" s="717"/>
      <c r="AD61" s="717"/>
      <c r="AE61" s="717"/>
      <c r="AF61" s="717"/>
      <c r="AG61" s="717"/>
      <c r="AH61" s="717"/>
      <c r="AI61" s="717"/>
      <c r="AJ61" s="717"/>
      <c r="AK61" s="717"/>
      <c r="AL61" s="717"/>
      <c r="AM61" s="717"/>
      <c r="AN61" s="717"/>
      <c r="AO61" s="717"/>
      <c r="AP61" s="717"/>
      <c r="AQ61" s="717"/>
      <c r="AR61" s="717"/>
      <c r="AS61" s="717"/>
      <c r="AT61" s="718"/>
      <c r="AU61" s="7"/>
    </row>
    <row r="62" spans="1:47" ht="18" customHeight="1">
      <c r="A62" s="619"/>
      <c r="B62" s="619"/>
      <c r="C62" s="619"/>
      <c r="D62" s="619"/>
      <c r="E62" s="619"/>
      <c r="F62" s="619"/>
      <c r="G62" s="619"/>
      <c r="H62" s="619"/>
      <c r="I62" s="619"/>
      <c r="J62" s="619"/>
      <c r="K62" s="619"/>
      <c r="L62" s="616"/>
      <c r="M62" s="617"/>
      <c r="N62" s="617"/>
      <c r="O62" s="618"/>
      <c r="P62" s="610"/>
      <c r="Q62" s="611"/>
      <c r="R62" s="611"/>
      <c r="S62" s="611"/>
      <c r="T62" s="611"/>
      <c r="U62" s="611"/>
      <c r="V62" s="611"/>
      <c r="W62" s="611"/>
      <c r="X62" s="612"/>
      <c r="Y62" s="719"/>
      <c r="Z62" s="717"/>
      <c r="AA62" s="717"/>
      <c r="AB62" s="717"/>
      <c r="AC62" s="717"/>
      <c r="AD62" s="717"/>
      <c r="AE62" s="717"/>
      <c r="AF62" s="717"/>
      <c r="AG62" s="717"/>
      <c r="AH62" s="717"/>
      <c r="AI62" s="717"/>
      <c r="AJ62" s="717"/>
      <c r="AK62" s="717"/>
      <c r="AL62" s="717"/>
      <c r="AM62" s="717"/>
      <c r="AN62" s="717"/>
      <c r="AO62" s="717"/>
      <c r="AP62" s="717"/>
      <c r="AQ62" s="717"/>
      <c r="AR62" s="717"/>
      <c r="AS62" s="717"/>
      <c r="AT62" s="718"/>
      <c r="AU62" s="7"/>
    </row>
    <row r="63" spans="1:47" ht="18" customHeight="1">
      <c r="A63" s="619"/>
      <c r="B63" s="619"/>
      <c r="C63" s="619"/>
      <c r="D63" s="619"/>
      <c r="E63" s="619"/>
      <c r="F63" s="619"/>
      <c r="G63" s="619"/>
      <c r="H63" s="619"/>
      <c r="I63" s="619"/>
      <c r="J63" s="619"/>
      <c r="K63" s="619"/>
      <c r="L63" s="616"/>
      <c r="M63" s="617"/>
      <c r="N63" s="617"/>
      <c r="O63" s="618"/>
      <c r="P63" s="610"/>
      <c r="Q63" s="611"/>
      <c r="R63" s="611"/>
      <c r="S63" s="611"/>
      <c r="T63" s="611"/>
      <c r="U63" s="611"/>
      <c r="V63" s="611"/>
      <c r="W63" s="611"/>
      <c r="X63" s="612"/>
      <c r="Y63" s="719"/>
      <c r="Z63" s="717"/>
      <c r="AA63" s="717"/>
      <c r="AB63" s="717"/>
      <c r="AC63" s="717"/>
      <c r="AD63" s="717"/>
      <c r="AE63" s="717"/>
      <c r="AF63" s="717"/>
      <c r="AG63" s="717"/>
      <c r="AH63" s="717"/>
      <c r="AI63" s="717"/>
      <c r="AJ63" s="717"/>
      <c r="AK63" s="717"/>
      <c r="AL63" s="717"/>
      <c r="AM63" s="717"/>
      <c r="AN63" s="717"/>
      <c r="AO63" s="717"/>
      <c r="AP63" s="717"/>
      <c r="AQ63" s="717"/>
      <c r="AR63" s="717"/>
      <c r="AS63" s="717"/>
      <c r="AT63" s="718"/>
      <c r="AU63" s="7"/>
    </row>
    <row r="64" spans="1:47" ht="18" customHeight="1">
      <c r="A64" s="620"/>
      <c r="B64" s="620"/>
      <c r="C64" s="620"/>
      <c r="D64" s="620"/>
      <c r="E64" s="620"/>
      <c r="F64" s="620"/>
      <c r="G64" s="620"/>
      <c r="H64" s="620"/>
      <c r="I64" s="620"/>
      <c r="J64" s="620"/>
      <c r="K64" s="620"/>
      <c r="L64" s="613"/>
      <c r="M64" s="614"/>
      <c r="N64" s="614"/>
      <c r="O64" s="615"/>
      <c r="P64" s="710"/>
      <c r="Q64" s="711"/>
      <c r="R64" s="711"/>
      <c r="S64" s="711"/>
      <c r="T64" s="711"/>
      <c r="U64" s="711"/>
      <c r="V64" s="711"/>
      <c r="W64" s="711"/>
      <c r="X64" s="712"/>
      <c r="Y64" s="720"/>
      <c r="Z64" s="721"/>
      <c r="AA64" s="721"/>
      <c r="AB64" s="721"/>
      <c r="AC64" s="721"/>
      <c r="AD64" s="721"/>
      <c r="AE64" s="721"/>
      <c r="AF64" s="721"/>
      <c r="AG64" s="721"/>
      <c r="AH64" s="721"/>
      <c r="AI64" s="721"/>
      <c r="AJ64" s="721"/>
      <c r="AK64" s="721"/>
      <c r="AL64" s="721"/>
      <c r="AM64" s="721"/>
      <c r="AN64" s="721"/>
      <c r="AO64" s="721"/>
      <c r="AP64" s="721"/>
      <c r="AQ64" s="721"/>
      <c r="AR64" s="721"/>
      <c r="AS64" s="721"/>
      <c r="AT64" s="722"/>
      <c r="AU64" s="7"/>
    </row>
    <row r="65" spans="30:46">
      <c r="AD65" s="77"/>
      <c r="AE65" s="77"/>
      <c r="AF65" s="77"/>
      <c r="AG65" s="77"/>
      <c r="AH65" s="77"/>
      <c r="AI65" s="77"/>
      <c r="AJ65" s="77"/>
    </row>
    <row r="66" spans="30:46">
      <c r="AO66" s="709"/>
      <c r="AP66" s="709"/>
      <c r="AQ66" s="709"/>
      <c r="AR66" s="709"/>
      <c r="AS66" s="709"/>
      <c r="AT66" s="709"/>
    </row>
  </sheetData>
  <sheetProtection algorithmName="SHA-512" hashValue="2Wi2kHO6OrhpwdTnWTrDg7uJBoW++Pq7Ac2jxpFNH6TCoV1lEu/tIG0qYxb9SjF81HsXvtr2z7OuHc3S6TR6uQ==" saltValue="CbF5T8P4vgNQj5rMhCFn1Q==" spinCount="100000" sheet="1" selectLockedCells="1"/>
  <protectedRanges>
    <protectedRange password="DC6F" sqref="Y48:AT64" name="範囲1"/>
  </protectedRanges>
  <mergeCells count="244">
    <mergeCell ref="S28:W29"/>
    <mergeCell ref="Z30:AA31"/>
    <mergeCell ref="AL37:AN37"/>
    <mergeCell ref="S32:W33"/>
    <mergeCell ref="X32:Y33"/>
    <mergeCell ref="AB32:AO33"/>
    <mergeCell ref="S30:W31"/>
    <mergeCell ref="X18:Y19"/>
    <mergeCell ref="Z18:AA19"/>
    <mergeCell ref="Z22:AA23"/>
    <mergeCell ref="X24:Y25"/>
    <mergeCell ref="Z24:AA25"/>
    <mergeCell ref="X22:Y23"/>
    <mergeCell ref="X26:Y27"/>
    <mergeCell ref="AI37:AK37"/>
    <mergeCell ref="Z28:AA29"/>
    <mergeCell ref="AB28:AO29"/>
    <mergeCell ref="A18:B19"/>
    <mergeCell ref="A22:B23"/>
    <mergeCell ref="C18:D19"/>
    <mergeCell ref="AP24:AT25"/>
    <mergeCell ref="AB30:AO31"/>
    <mergeCell ref="S20:W21"/>
    <mergeCell ref="S16:W17"/>
    <mergeCell ref="C28:D29"/>
    <mergeCell ref="E20:R21"/>
    <mergeCell ref="E22:R23"/>
    <mergeCell ref="E24:R25"/>
    <mergeCell ref="C22:D23"/>
    <mergeCell ref="S24:W25"/>
    <mergeCell ref="E16:R17"/>
    <mergeCell ref="S26:W27"/>
    <mergeCell ref="AP22:AT23"/>
    <mergeCell ref="AP30:AT31"/>
    <mergeCell ref="AB26:AO27"/>
    <mergeCell ref="AP26:AT27"/>
    <mergeCell ref="AB22:AO23"/>
    <mergeCell ref="X28:Y29"/>
    <mergeCell ref="AP28:AT29"/>
    <mergeCell ref="AB24:AO25"/>
    <mergeCell ref="S22:W23"/>
    <mergeCell ref="A9:B9"/>
    <mergeCell ref="C9:D9"/>
    <mergeCell ref="E9:R9"/>
    <mergeCell ref="E5:K5"/>
    <mergeCell ref="L5:R5"/>
    <mergeCell ref="B5:D5"/>
    <mergeCell ref="A8:AT8"/>
    <mergeCell ref="A32:B33"/>
    <mergeCell ref="A30:B31"/>
    <mergeCell ref="A14:B15"/>
    <mergeCell ref="C14:D15"/>
    <mergeCell ref="A16:B17"/>
    <mergeCell ref="C32:D33"/>
    <mergeCell ref="C16:D17"/>
    <mergeCell ref="E32:R33"/>
    <mergeCell ref="C24:D25"/>
    <mergeCell ref="E26:R27"/>
    <mergeCell ref="A24:B25"/>
    <mergeCell ref="C26:D27"/>
    <mergeCell ref="A26:B27"/>
    <mergeCell ref="E30:R31"/>
    <mergeCell ref="C30:D31"/>
    <mergeCell ref="A28:B29"/>
    <mergeCell ref="E28:R29"/>
    <mergeCell ref="L7:R7"/>
    <mergeCell ref="AG6:AM6"/>
    <mergeCell ref="AG4:AM4"/>
    <mergeCell ref="A2:AB2"/>
    <mergeCell ref="A5:A7"/>
    <mergeCell ref="AI2:AK2"/>
    <mergeCell ref="AL2:AN2"/>
    <mergeCell ref="S4:Y4"/>
    <mergeCell ref="B7:D7"/>
    <mergeCell ref="Z4:AF4"/>
    <mergeCell ref="S5:Y5"/>
    <mergeCell ref="AR2:AT2"/>
    <mergeCell ref="AG5:AM5"/>
    <mergeCell ref="AP9:AT9"/>
    <mergeCell ref="Z9:AA9"/>
    <mergeCell ref="X9:Y9"/>
    <mergeCell ref="AB9:AO9"/>
    <mergeCell ref="Z6:AF6"/>
    <mergeCell ref="Z7:AF7"/>
    <mergeCell ref="Z5:AF5"/>
    <mergeCell ref="AG7:AM7"/>
    <mergeCell ref="AN3:AT7"/>
    <mergeCell ref="S7:Y7"/>
    <mergeCell ref="AC2:AH2"/>
    <mergeCell ref="A12:B13"/>
    <mergeCell ref="A10:B11"/>
    <mergeCell ref="C10:D11"/>
    <mergeCell ref="S6:Y6"/>
    <mergeCell ref="E7:K7"/>
    <mergeCell ref="S10:W11"/>
    <mergeCell ref="E10:R11"/>
    <mergeCell ref="AO2:AQ2"/>
    <mergeCell ref="AG3:AM3"/>
    <mergeCell ref="S12:W13"/>
    <mergeCell ref="C12:D13"/>
    <mergeCell ref="E12:R13"/>
    <mergeCell ref="X12:Y13"/>
    <mergeCell ref="S9:W9"/>
    <mergeCell ref="S3:Y3"/>
    <mergeCell ref="Z3:AF3"/>
    <mergeCell ref="E3:K3"/>
    <mergeCell ref="A3:D4"/>
    <mergeCell ref="E4:K4"/>
    <mergeCell ref="L4:R4"/>
    <mergeCell ref="L3:R3"/>
    <mergeCell ref="B6:D6"/>
    <mergeCell ref="E6:K6"/>
    <mergeCell ref="L6:R6"/>
    <mergeCell ref="X10:Y11"/>
    <mergeCell ref="AB12:AO13"/>
    <mergeCell ref="Z12:AA13"/>
    <mergeCell ref="AP12:AT13"/>
    <mergeCell ref="Z10:AA11"/>
    <mergeCell ref="Y47:AT47"/>
    <mergeCell ref="Y46:AT46"/>
    <mergeCell ref="Y48:AT64"/>
    <mergeCell ref="AP10:AT11"/>
    <mergeCell ref="Z14:AA15"/>
    <mergeCell ref="AB14:AO15"/>
    <mergeCell ref="Z16:AA17"/>
    <mergeCell ref="AP16:AT17"/>
    <mergeCell ref="AB16:AO17"/>
    <mergeCell ref="AB10:AO11"/>
    <mergeCell ref="AB34:AO35"/>
    <mergeCell ref="X34:Y35"/>
    <mergeCell ref="Y39:AT39"/>
    <mergeCell ref="AR37:AT37"/>
    <mergeCell ref="AC37:AH37"/>
    <mergeCell ref="Z32:AA33"/>
    <mergeCell ref="X30:Y31"/>
    <mergeCell ref="AP32:AT33"/>
    <mergeCell ref="Z26:AA27"/>
    <mergeCell ref="AO66:AT66"/>
    <mergeCell ref="Y42:AT42"/>
    <mergeCell ref="Y43:AT43"/>
    <mergeCell ref="Y44:AT44"/>
    <mergeCell ref="Y45:AT45"/>
    <mergeCell ref="L59:O59"/>
    <mergeCell ref="P52:X52"/>
    <mergeCell ref="V43:X43"/>
    <mergeCell ref="H45:U45"/>
    <mergeCell ref="H43:U43"/>
    <mergeCell ref="H42:U42"/>
    <mergeCell ref="V42:X42"/>
    <mergeCell ref="L56:O56"/>
    <mergeCell ref="A58:K58"/>
    <mergeCell ref="A47:G47"/>
    <mergeCell ref="H50:U50"/>
    <mergeCell ref="P55:X55"/>
    <mergeCell ref="V47:X47"/>
    <mergeCell ref="V48:X48"/>
    <mergeCell ref="P64:X64"/>
    <mergeCell ref="P58:X58"/>
    <mergeCell ref="L57:O57"/>
    <mergeCell ref="L58:O58"/>
    <mergeCell ref="A57:K57"/>
    <mergeCell ref="Y41:AT41"/>
    <mergeCell ref="A42:G42"/>
    <mergeCell ref="A45:G45"/>
    <mergeCell ref="A53:K53"/>
    <mergeCell ref="A50:G50"/>
    <mergeCell ref="A59:K59"/>
    <mergeCell ref="A54:K54"/>
    <mergeCell ref="AP20:AT21"/>
    <mergeCell ref="AP14:AT15"/>
    <mergeCell ref="Z20:AA21"/>
    <mergeCell ref="X14:Y15"/>
    <mergeCell ref="AB20:AO21"/>
    <mergeCell ref="X20:Y21"/>
    <mergeCell ref="A43:G43"/>
    <mergeCell ref="A44:G44"/>
    <mergeCell ref="X16:Y17"/>
    <mergeCell ref="S14:W15"/>
    <mergeCell ref="AP18:AT19"/>
    <mergeCell ref="AB18:AO19"/>
    <mergeCell ref="S18:W19"/>
    <mergeCell ref="E14:R15"/>
    <mergeCell ref="E18:R19"/>
    <mergeCell ref="A20:B21"/>
    <mergeCell ref="C20:D21"/>
    <mergeCell ref="V41:X41"/>
    <mergeCell ref="A41:G41"/>
    <mergeCell ref="H44:U44"/>
    <mergeCell ref="V40:X40"/>
    <mergeCell ref="V44:X44"/>
    <mergeCell ref="H41:U41"/>
    <mergeCell ref="A60:K60"/>
    <mergeCell ref="A56:K56"/>
    <mergeCell ref="A46:G46"/>
    <mergeCell ref="H47:U47"/>
    <mergeCell ref="L60:O60"/>
    <mergeCell ref="V45:X45"/>
    <mergeCell ref="V46:X46"/>
    <mergeCell ref="L53:O53"/>
    <mergeCell ref="P54:X54"/>
    <mergeCell ref="H46:U46"/>
    <mergeCell ref="P59:X59"/>
    <mergeCell ref="P56:X56"/>
    <mergeCell ref="P53:X53"/>
    <mergeCell ref="V50:X50"/>
    <mergeCell ref="P57:X57"/>
    <mergeCell ref="H48:U48"/>
    <mergeCell ref="H49:U49"/>
    <mergeCell ref="L52:O52"/>
    <mergeCell ref="Y40:AT40"/>
    <mergeCell ref="AO37:AQ37"/>
    <mergeCell ref="H40:U40"/>
    <mergeCell ref="A40:G40"/>
    <mergeCell ref="AP34:AT35"/>
    <mergeCell ref="Z34:AA35"/>
    <mergeCell ref="A37:AB37"/>
    <mergeCell ref="S34:W35"/>
    <mergeCell ref="A34:B35"/>
    <mergeCell ref="C34:D35"/>
    <mergeCell ref="E34:R35"/>
    <mergeCell ref="A1:AT1"/>
    <mergeCell ref="A36:AT36"/>
    <mergeCell ref="P63:X63"/>
    <mergeCell ref="L64:O64"/>
    <mergeCell ref="L62:O62"/>
    <mergeCell ref="P62:X62"/>
    <mergeCell ref="A63:K63"/>
    <mergeCell ref="L63:O63"/>
    <mergeCell ref="A62:K62"/>
    <mergeCell ref="A61:K61"/>
    <mergeCell ref="A64:K64"/>
    <mergeCell ref="L54:O54"/>
    <mergeCell ref="L61:O61"/>
    <mergeCell ref="P61:X61"/>
    <mergeCell ref="A48:G48"/>
    <mergeCell ref="A51:X51"/>
    <mergeCell ref="A52:K52"/>
    <mergeCell ref="P60:X60"/>
    <mergeCell ref="L55:O55"/>
    <mergeCell ref="V49:X49"/>
    <mergeCell ref="A55:K55"/>
    <mergeCell ref="A49:G49"/>
    <mergeCell ref="A39:X39"/>
    <mergeCell ref="A38:AT38"/>
  </mergeCells>
  <phoneticPr fontId="2" type="Hiragana"/>
  <dataValidations count="8">
    <dataValidation imeMode="on" allowBlank="1" showInputMessage="1" showErrorMessage="1" sqref="H43:H49 A41:A50 P53:P64 H41 A53:K64 H50:U50 H42:U42"/>
    <dataValidation imeMode="off" allowBlank="1" showInputMessage="1" showErrorMessage="1" sqref="L53:L64 M64:O64 M53:O53"/>
    <dataValidation type="list" imeMode="off" operator="equal" allowBlank="1" showInputMessage="1" showErrorMessage="1" sqref="X24 X26 X28 X30 X14 X12 X10 X16 X18 X22 X20 X32 X34">
      <formula1>大分類コード</formula1>
    </dataValidation>
    <dataValidation type="list" imeMode="off" operator="equal" allowBlank="1" showInputMessage="1" showErrorMessage="1" sqref="Z24 Z26 Z28 Z30 Z14 Z12 Z10 Z16 Z18 Z22 Z20 Z32 Z34">
      <formula1>小分類コード</formula1>
    </dataValidation>
    <dataValidation type="textLength" imeMode="on" operator="lessThanOrEqual" allowBlank="1" showInputMessage="1" showErrorMessage="1" sqref="AP24 S24 S28 AP26 S26 AP28 S30 AP30 AP14 S14 AP12 S12 AP10 S10 S18 AP16 S16 AP18 AP22 S20 AP20 S22 S32 AP32 S34 AP34">
      <formula1>20</formula1>
    </dataValidation>
    <dataValidation type="list" allowBlank="1" showInputMessage="1" showErrorMessage="1" sqref="A20 A24 A26 A28 A30 A10 A14 A12 A16 A18 A22 A32 A34">
      <formula1>大分類コード</formula1>
    </dataValidation>
    <dataValidation type="list" allowBlank="1" showInputMessage="1" showErrorMessage="1" sqref="C20 C24 C26 C28 C30 C10 C14 C12 C16 C18 C22 C32 C34">
      <formula1>小分類コード</formula1>
    </dataValidation>
    <dataValidation type="textLength" imeMode="on" operator="lessThanOrEqual" allowBlank="1" showInputMessage="1" showErrorMessage="1" error="30文字以内で入力してください" sqref="E10:R35 AB10:AO35">
      <formula1>30</formula1>
    </dataValidation>
  </dataValidations>
  <pageMargins left="0.59055118110236227" right="0.59055118110236227" top="0.59055118110236227" bottom="0.59055118110236227" header="0.74803149606299213" footer="0.51181102362204722"/>
  <pageSetup paperSize="9" scale="98" orientation="landscape" r:id="rId1"/>
  <headerFooter alignWithMargins="0">
    <oddFooter>&amp;R&amp;D&amp;T</oddFooter>
  </headerFooter>
  <rowBreaks count="1" manualBreakCount="1">
    <brk id="35" max="4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M121"/>
  <sheetViews>
    <sheetView view="pageBreakPreview" zoomScaleNormal="100" zoomScaleSheetLayoutView="100" workbookViewId="0"/>
  </sheetViews>
  <sheetFormatPr defaultRowHeight="13.5"/>
  <cols>
    <col min="1" max="29" width="2.625" style="124" customWidth="1"/>
    <col min="30" max="31" width="2.75" style="124" customWidth="1"/>
    <col min="32" max="34" width="2.625" style="124" customWidth="1"/>
    <col min="35" max="35" width="9.125" style="126" customWidth="1"/>
    <col min="36" max="39" width="9" style="126" customWidth="1"/>
    <col min="40" max="43" width="9" style="124" customWidth="1"/>
    <col min="44" max="16384" width="9" style="124"/>
  </cols>
  <sheetData>
    <row r="1" spans="1:35" ht="13.5" customHeight="1">
      <c r="R1" s="125"/>
      <c r="S1" s="125"/>
      <c r="T1" s="125"/>
      <c r="U1" s="793" t="str">
        <f>IF(入力シート!E103="","",IF(LEFT(入力シート!E103,2)="04","県内","県外"))</f>
        <v/>
      </c>
      <c r="V1" s="794"/>
      <c r="W1" s="795"/>
      <c r="X1" s="802" t="s">
        <v>462</v>
      </c>
      <c r="Y1" s="803"/>
      <c r="Z1" s="804"/>
      <c r="AA1" s="782" t="s">
        <v>463</v>
      </c>
      <c r="AB1" s="783"/>
      <c r="AC1" s="784"/>
      <c r="AD1" s="767" t="str">
        <f>LEFT(IF(入力シート!E70=0,"",入力シート!E70),2)</f>
        <v/>
      </c>
      <c r="AE1" s="768"/>
      <c r="AF1" s="769"/>
    </row>
    <row r="2" spans="1:35" ht="13.5" customHeight="1">
      <c r="R2" s="125"/>
      <c r="S2" s="125"/>
      <c r="T2" s="125"/>
      <c r="U2" s="796"/>
      <c r="V2" s="797"/>
      <c r="W2" s="798"/>
      <c r="X2" s="767" t="str">
        <f>IF(入力シート!B262=0,"",LEFT(入力シート!B262,3))</f>
        <v/>
      </c>
      <c r="Y2" s="768"/>
      <c r="Z2" s="769"/>
      <c r="AA2" s="767" t="str">
        <f>IF(入力シート!I262=0,"",LEFT(入力シート!I262,3))</f>
        <v/>
      </c>
      <c r="AB2" s="768"/>
      <c r="AC2" s="769"/>
      <c r="AD2" s="785"/>
      <c r="AE2" s="786"/>
      <c r="AF2" s="787"/>
      <c r="AI2" s="127"/>
    </row>
    <row r="3" spans="1:35" ht="13.5" customHeight="1">
      <c r="R3" s="125"/>
      <c r="S3" s="125"/>
      <c r="T3" s="125"/>
      <c r="U3" s="799"/>
      <c r="V3" s="800"/>
      <c r="W3" s="801"/>
      <c r="X3" s="770"/>
      <c r="Y3" s="771"/>
      <c r="Z3" s="772"/>
      <c r="AA3" s="770"/>
      <c r="AB3" s="771"/>
      <c r="AC3" s="772"/>
      <c r="AD3" s="770"/>
      <c r="AE3" s="771"/>
      <c r="AF3" s="772"/>
    </row>
    <row r="4" spans="1:35" ht="13.5" customHeight="1">
      <c r="R4" s="125"/>
      <c r="S4" s="125"/>
      <c r="T4" s="125"/>
      <c r="U4" s="125"/>
      <c r="V4" s="125"/>
      <c r="W4" s="125"/>
      <c r="X4" s="125"/>
      <c r="Y4" s="125"/>
      <c r="Z4" s="125"/>
      <c r="AA4" s="125"/>
      <c r="AB4" s="125"/>
      <c r="AC4" s="125"/>
      <c r="AD4" s="125"/>
      <c r="AE4" s="125"/>
      <c r="AF4" s="125"/>
    </row>
    <row r="6" spans="1:35" ht="28.5">
      <c r="A6" s="789" t="s">
        <v>248</v>
      </c>
      <c r="B6" s="789"/>
      <c r="C6" s="789"/>
      <c r="D6" s="789"/>
      <c r="E6" s="789"/>
      <c r="F6" s="789"/>
      <c r="G6" s="789"/>
      <c r="H6" s="789"/>
      <c r="I6" s="789"/>
      <c r="J6" s="789"/>
      <c r="K6" s="789"/>
      <c r="L6" s="789"/>
      <c r="M6" s="789"/>
      <c r="N6" s="789"/>
      <c r="O6" s="789"/>
      <c r="P6" s="789"/>
      <c r="Q6" s="789"/>
      <c r="R6" s="789"/>
      <c r="S6" s="789"/>
      <c r="T6" s="789"/>
      <c r="U6" s="789"/>
      <c r="V6" s="789"/>
      <c r="W6" s="789"/>
      <c r="X6" s="789"/>
      <c r="Y6" s="789"/>
      <c r="Z6" s="789"/>
      <c r="AA6" s="789"/>
      <c r="AB6" s="789"/>
      <c r="AC6" s="789"/>
      <c r="AD6" s="789"/>
      <c r="AE6" s="789"/>
      <c r="AF6" s="789"/>
      <c r="AG6" s="789"/>
      <c r="AH6" s="789"/>
    </row>
    <row r="8" spans="1:35">
      <c r="C8" s="270" t="str">
        <f>IF(入力シート!G10=0,"",入力シート!E10&amp;IF(入力シート!G10=0,"　　",入力シート!G10)&amp;入力シート!I10&amp;IF(入力シート!J10=0,"　　",入力シート!J10)&amp;入力シート!L10&amp;IF(入力シート!M10=0,"　　",入力シート!M10)&amp;入力シート!O10)</f>
        <v/>
      </c>
      <c r="D8" s="270"/>
      <c r="E8" s="270"/>
      <c r="F8" s="270"/>
      <c r="G8" s="270"/>
      <c r="H8" s="270"/>
      <c r="I8" s="270"/>
      <c r="J8" s="270"/>
      <c r="K8" s="270"/>
    </row>
    <row r="10" spans="1:35">
      <c r="D10" s="124" t="s">
        <v>190</v>
      </c>
    </row>
    <row r="11" spans="1:35" ht="17.25">
      <c r="E11" s="128" t="s">
        <v>191</v>
      </c>
    </row>
    <row r="12" spans="1:35" ht="17.25">
      <c r="E12" s="128" t="s">
        <v>192</v>
      </c>
    </row>
    <row r="13" spans="1:35" ht="17.25">
      <c r="E13" s="128" t="s">
        <v>193</v>
      </c>
    </row>
    <row r="14" spans="1:35" ht="17.25">
      <c r="E14" s="128" t="s">
        <v>219</v>
      </c>
    </row>
    <row r="15" spans="1:35" ht="17.25">
      <c r="E15" s="128" t="s">
        <v>220</v>
      </c>
    </row>
    <row r="16" spans="1:35" ht="17.25">
      <c r="C16" s="128"/>
      <c r="R16" s="129"/>
      <c r="S16" s="129"/>
      <c r="T16" s="129"/>
      <c r="U16" s="129"/>
      <c r="V16" s="129"/>
      <c r="W16" s="129"/>
      <c r="X16" s="129"/>
      <c r="Y16" s="129"/>
      <c r="Z16" s="129"/>
      <c r="AA16" s="129"/>
      <c r="AB16" s="129"/>
      <c r="AC16" s="129"/>
      <c r="AD16" s="129"/>
      <c r="AE16" s="129"/>
      <c r="AF16" s="129"/>
      <c r="AG16" s="129"/>
    </row>
    <row r="17" spans="3:33">
      <c r="R17" s="275" t="str">
        <f>IF(LEFT(入力シート!E103,2)="04",入力シート!E110,MID(入力シート!E103,4,4)&amp;入力シート!E110)</f>
        <v/>
      </c>
      <c r="S17" s="275"/>
      <c r="T17" s="275"/>
      <c r="U17" s="275"/>
      <c r="V17" s="275"/>
      <c r="W17" s="275"/>
      <c r="X17" s="275"/>
      <c r="Y17" s="275"/>
      <c r="Z17" s="275"/>
      <c r="AA17" s="275"/>
      <c r="AB17" s="275"/>
      <c r="AC17" s="275"/>
      <c r="AD17" s="275"/>
      <c r="AE17" s="275"/>
      <c r="AF17" s="275"/>
      <c r="AG17" s="275"/>
    </row>
    <row r="18" spans="3:33" ht="17.25" customHeight="1">
      <c r="L18" s="266" t="s">
        <v>221</v>
      </c>
      <c r="M18" s="266"/>
      <c r="N18" s="266"/>
      <c r="O18" s="266"/>
      <c r="P18" s="266"/>
      <c r="R18" s="275"/>
      <c r="S18" s="275"/>
      <c r="T18" s="275"/>
      <c r="U18" s="275"/>
      <c r="V18" s="275"/>
      <c r="W18" s="275"/>
      <c r="X18" s="275"/>
      <c r="Y18" s="275"/>
      <c r="Z18" s="275"/>
      <c r="AA18" s="275"/>
      <c r="AB18" s="275"/>
      <c r="AC18" s="275"/>
      <c r="AD18" s="275"/>
      <c r="AE18" s="275"/>
      <c r="AF18" s="275"/>
      <c r="AG18" s="275"/>
    </row>
    <row r="19" spans="3:33" ht="17.25" customHeight="1">
      <c r="R19" s="275"/>
      <c r="S19" s="275"/>
      <c r="T19" s="275"/>
      <c r="U19" s="275"/>
      <c r="V19" s="275"/>
      <c r="W19" s="275"/>
      <c r="X19" s="275"/>
      <c r="Y19" s="275"/>
      <c r="Z19" s="275"/>
      <c r="AA19" s="275"/>
      <c r="AB19" s="275"/>
      <c r="AC19" s="275"/>
      <c r="AD19" s="275"/>
      <c r="AE19" s="275"/>
      <c r="AF19" s="275"/>
      <c r="AG19" s="275"/>
    </row>
    <row r="20" spans="3:33" ht="17.25" customHeight="1">
      <c r="L20" s="266" t="s">
        <v>222</v>
      </c>
      <c r="M20" s="266"/>
      <c r="N20" s="266"/>
      <c r="O20" s="266"/>
      <c r="P20" s="266"/>
      <c r="R20" s="774" t="str">
        <f>IF(入力シート!E65=0,"",入力シート!E65)</f>
        <v/>
      </c>
      <c r="S20" s="774"/>
      <c r="T20" s="774"/>
      <c r="U20" s="774"/>
      <c r="V20" s="774"/>
      <c r="W20" s="774"/>
      <c r="X20" s="774"/>
      <c r="Y20" s="774"/>
      <c r="Z20" s="774"/>
      <c r="AA20" s="774"/>
      <c r="AB20" s="774"/>
      <c r="AC20" s="774"/>
      <c r="AD20" s="774"/>
      <c r="AE20" s="774"/>
      <c r="AF20" s="774"/>
      <c r="AG20" s="774"/>
    </row>
    <row r="21" spans="3:33">
      <c r="F21" s="130"/>
      <c r="G21" s="131"/>
      <c r="H21" s="131"/>
      <c r="I21" s="131"/>
      <c r="J21" s="131"/>
      <c r="R21" s="774"/>
      <c r="S21" s="774"/>
      <c r="T21" s="774"/>
      <c r="U21" s="774"/>
      <c r="V21" s="774"/>
      <c r="W21" s="774"/>
      <c r="X21" s="774"/>
      <c r="Y21" s="774"/>
      <c r="Z21" s="774"/>
      <c r="AA21" s="774"/>
      <c r="AB21" s="774"/>
      <c r="AC21" s="774"/>
      <c r="AD21" s="774"/>
      <c r="AE21" s="774"/>
      <c r="AF21" s="774"/>
      <c r="AG21" s="774"/>
    </row>
    <row r="22" spans="3:33">
      <c r="R22" s="132"/>
      <c r="S22" s="133"/>
      <c r="T22" s="133"/>
      <c r="U22" s="133"/>
      <c r="V22" s="133"/>
      <c r="W22" s="133"/>
      <c r="X22" s="133"/>
      <c r="Y22" s="133"/>
      <c r="Z22" s="133"/>
      <c r="AA22" s="133"/>
      <c r="AB22" s="133"/>
      <c r="AC22" s="133"/>
      <c r="AD22" s="133"/>
      <c r="AE22" s="133"/>
      <c r="AF22" s="133"/>
      <c r="AG22" s="133"/>
    </row>
    <row r="23" spans="3:33">
      <c r="L23" s="241" t="s">
        <v>226</v>
      </c>
      <c r="M23" s="241"/>
      <c r="N23" s="241"/>
      <c r="O23" s="241"/>
      <c r="P23" s="241"/>
      <c r="R23" s="270" t="str">
        <f>IF(入力シート!E75=0,"",入力シート!E75)&amp;" "&amp;IF(入力シート!E80=0,"",入力シート!E80)</f>
        <v xml:space="preserve"> </v>
      </c>
      <c r="S23" s="270"/>
      <c r="T23" s="270"/>
      <c r="U23" s="270"/>
      <c r="V23" s="270"/>
      <c r="W23" s="270"/>
      <c r="X23" s="270"/>
      <c r="Y23" s="270"/>
      <c r="Z23" s="270"/>
      <c r="AA23" s="270"/>
      <c r="AB23" s="270"/>
      <c r="AC23" s="270"/>
      <c r="AD23" s="270"/>
      <c r="AE23" s="270"/>
      <c r="AF23" s="270"/>
      <c r="AG23" s="270"/>
    </row>
    <row r="27" spans="3:33" ht="18.75" customHeight="1"/>
    <row r="28" spans="3:33" ht="18.75" customHeight="1">
      <c r="D28" s="134" t="s">
        <v>249</v>
      </c>
    </row>
    <row r="29" spans="3:33" ht="9" customHeight="1"/>
    <row r="30" spans="3:33" ht="15">
      <c r="C30" s="135" t="s">
        <v>250</v>
      </c>
    </row>
    <row r="31" spans="3:33" ht="9" customHeight="1"/>
    <row r="32" spans="3:33" ht="14.25" thickBot="1"/>
    <row r="33" spans="10:23" ht="13.5" customHeight="1">
      <c r="J33" s="775" t="s">
        <v>785</v>
      </c>
      <c r="K33" s="776"/>
      <c r="L33" s="776"/>
      <c r="M33" s="776"/>
      <c r="N33" s="776"/>
      <c r="O33" s="776"/>
      <c r="P33" s="776"/>
      <c r="Q33" s="776"/>
      <c r="R33" s="776"/>
      <c r="S33" s="776"/>
      <c r="T33" s="776"/>
      <c r="U33" s="776"/>
      <c r="V33" s="776"/>
      <c r="W33" s="777"/>
    </row>
    <row r="34" spans="10:23" ht="14.25" customHeight="1" thickBot="1">
      <c r="J34" s="778"/>
      <c r="K34" s="779"/>
      <c r="L34" s="779"/>
      <c r="M34" s="779"/>
      <c r="N34" s="779"/>
      <c r="O34" s="779"/>
      <c r="P34" s="779"/>
      <c r="Q34" s="779"/>
      <c r="R34" s="779"/>
      <c r="S34" s="779"/>
      <c r="T34" s="779"/>
      <c r="U34" s="779"/>
      <c r="V34" s="779"/>
      <c r="W34" s="780"/>
    </row>
    <row r="35" spans="10:23">
      <c r="J35" s="136"/>
      <c r="K35" s="137"/>
      <c r="L35" s="137"/>
      <c r="M35" s="137"/>
      <c r="N35" s="137"/>
      <c r="O35" s="137"/>
      <c r="P35" s="137"/>
      <c r="Q35" s="137"/>
      <c r="R35" s="137"/>
      <c r="S35" s="137"/>
      <c r="T35" s="137"/>
      <c r="U35" s="137"/>
      <c r="V35" s="137"/>
      <c r="W35" s="138"/>
    </row>
    <row r="36" spans="10:23">
      <c r="J36" s="136"/>
      <c r="K36" s="137"/>
      <c r="L36" s="137"/>
      <c r="M36" s="137"/>
      <c r="N36" s="137"/>
      <c r="O36" s="137"/>
      <c r="P36" s="137"/>
      <c r="Q36" s="137"/>
      <c r="R36" s="137"/>
      <c r="S36" s="137"/>
      <c r="T36" s="137"/>
      <c r="U36" s="137"/>
      <c r="V36" s="137"/>
      <c r="W36" s="138"/>
    </row>
    <row r="37" spans="10:23">
      <c r="J37" s="136"/>
      <c r="K37" s="137"/>
      <c r="L37" s="137"/>
      <c r="M37" s="137"/>
      <c r="N37" s="137"/>
      <c r="O37" s="137"/>
      <c r="P37" s="137"/>
      <c r="Q37" s="137"/>
      <c r="R37" s="137"/>
      <c r="S37" s="137"/>
      <c r="T37" s="137"/>
      <c r="U37" s="137"/>
      <c r="V37" s="137"/>
      <c r="W37" s="138"/>
    </row>
    <row r="38" spans="10:23">
      <c r="J38" s="136"/>
      <c r="K38" s="137"/>
      <c r="L38" s="137"/>
      <c r="M38" s="137"/>
      <c r="N38" s="137"/>
      <c r="O38" s="137"/>
      <c r="P38" s="137"/>
      <c r="Q38" s="137"/>
      <c r="R38" s="137"/>
      <c r="S38" s="137"/>
      <c r="T38" s="137"/>
      <c r="U38" s="137"/>
      <c r="V38" s="137"/>
      <c r="W38" s="138"/>
    </row>
    <row r="39" spans="10:23">
      <c r="J39" s="136"/>
      <c r="K39" s="137"/>
      <c r="L39" s="137"/>
      <c r="M39" s="137"/>
      <c r="N39" s="137"/>
      <c r="O39" s="137"/>
      <c r="P39" s="137"/>
      <c r="Q39" s="137"/>
      <c r="R39" s="137"/>
      <c r="S39" s="137"/>
      <c r="T39" s="137"/>
      <c r="U39" s="137"/>
      <c r="V39" s="137"/>
      <c r="W39" s="138"/>
    </row>
    <row r="40" spans="10:23">
      <c r="J40" s="136"/>
      <c r="K40" s="137"/>
      <c r="L40" s="137"/>
      <c r="M40" s="137"/>
      <c r="N40" s="137"/>
      <c r="O40" s="137"/>
      <c r="P40" s="137"/>
      <c r="Q40" s="137"/>
      <c r="R40" s="137"/>
      <c r="S40" s="137"/>
      <c r="T40" s="137"/>
      <c r="U40" s="137"/>
      <c r="V40" s="137"/>
      <c r="W40" s="138"/>
    </row>
    <row r="41" spans="10:23">
      <c r="J41" s="136"/>
      <c r="K41" s="137"/>
      <c r="L41" s="137"/>
      <c r="M41" s="137"/>
      <c r="N41" s="137"/>
      <c r="O41" s="137"/>
      <c r="P41" s="137"/>
      <c r="Q41" s="137"/>
      <c r="R41" s="137"/>
      <c r="S41" s="137"/>
      <c r="T41" s="137"/>
      <c r="U41" s="137"/>
      <c r="V41" s="137"/>
      <c r="W41" s="138"/>
    </row>
    <row r="42" spans="10:23">
      <c r="J42" s="136"/>
      <c r="K42" s="137"/>
      <c r="L42" s="137"/>
      <c r="M42" s="137"/>
      <c r="N42" s="137"/>
      <c r="O42" s="137"/>
      <c r="P42" s="137"/>
      <c r="Q42" s="137"/>
      <c r="R42" s="137"/>
      <c r="S42" s="137"/>
      <c r="T42" s="137"/>
      <c r="U42" s="137"/>
      <c r="V42" s="137"/>
      <c r="W42" s="138"/>
    </row>
    <row r="43" spans="10:23">
      <c r="J43" s="136"/>
      <c r="K43" s="137"/>
      <c r="L43" s="137"/>
      <c r="M43" s="137"/>
      <c r="N43" s="137"/>
      <c r="O43" s="137"/>
      <c r="P43" s="137"/>
      <c r="Q43" s="137"/>
      <c r="R43" s="137"/>
      <c r="S43" s="137"/>
      <c r="T43" s="137"/>
      <c r="U43" s="137"/>
      <c r="V43" s="137"/>
      <c r="W43" s="138"/>
    </row>
    <row r="44" spans="10:23">
      <c r="J44" s="136"/>
      <c r="K44" s="137"/>
      <c r="L44" s="137"/>
      <c r="M44" s="137"/>
      <c r="N44" s="137"/>
      <c r="O44" s="137"/>
      <c r="P44" s="137"/>
      <c r="Q44" s="137"/>
      <c r="R44" s="137"/>
      <c r="S44" s="137"/>
      <c r="T44" s="137"/>
      <c r="U44" s="137"/>
      <c r="V44" s="137"/>
      <c r="W44" s="138"/>
    </row>
    <row r="45" spans="10:23">
      <c r="J45" s="136"/>
      <c r="K45" s="137"/>
      <c r="L45" s="137"/>
      <c r="M45" s="137"/>
      <c r="N45" s="137"/>
      <c r="O45" s="137"/>
      <c r="P45" s="137"/>
      <c r="Q45" s="137"/>
      <c r="R45" s="137"/>
      <c r="S45" s="137"/>
      <c r="T45" s="137"/>
      <c r="U45" s="137"/>
      <c r="V45" s="137"/>
      <c r="W45" s="138"/>
    </row>
    <row r="46" spans="10:23">
      <c r="J46" s="136"/>
      <c r="K46" s="137"/>
      <c r="L46" s="137"/>
      <c r="M46" s="137"/>
      <c r="N46" s="137"/>
      <c r="O46" s="137"/>
      <c r="P46" s="137"/>
      <c r="Q46" s="137"/>
      <c r="R46" s="137"/>
      <c r="S46" s="137"/>
      <c r="T46" s="137"/>
      <c r="U46" s="137"/>
      <c r="V46" s="137"/>
      <c r="W46" s="138"/>
    </row>
    <row r="47" spans="10:23" ht="14.25" thickBot="1">
      <c r="J47" s="139"/>
      <c r="K47" s="140"/>
      <c r="L47" s="140"/>
      <c r="M47" s="140"/>
      <c r="N47" s="140"/>
      <c r="O47" s="140"/>
      <c r="P47" s="140"/>
      <c r="Q47" s="140"/>
      <c r="R47" s="140"/>
      <c r="S47" s="140"/>
      <c r="T47" s="140"/>
      <c r="U47" s="140"/>
      <c r="V47" s="140"/>
      <c r="W47" s="141"/>
    </row>
    <row r="48" spans="10:23" ht="9.75" customHeight="1">
      <c r="J48" s="137"/>
      <c r="K48" s="137"/>
      <c r="L48" s="137"/>
      <c r="M48" s="137"/>
      <c r="N48" s="137"/>
      <c r="O48" s="137"/>
      <c r="P48" s="137"/>
      <c r="Q48" s="137"/>
      <c r="R48" s="137"/>
      <c r="S48" s="137"/>
      <c r="T48" s="137"/>
      <c r="U48" s="137"/>
      <c r="V48" s="137"/>
      <c r="W48" s="137"/>
    </row>
    <row r="49" spans="1:34" ht="9.75" customHeight="1">
      <c r="J49" s="137"/>
      <c r="K49" s="137"/>
      <c r="L49" s="137"/>
      <c r="M49" s="137"/>
      <c r="N49" s="137"/>
      <c r="O49" s="137"/>
      <c r="P49" s="137"/>
      <c r="Q49" s="137"/>
      <c r="R49" s="137"/>
      <c r="S49" s="137"/>
      <c r="T49" s="137"/>
      <c r="U49" s="137"/>
      <c r="V49" s="137"/>
      <c r="W49" s="137"/>
    </row>
    <row r="50" spans="1:34" ht="15.75" customHeight="1">
      <c r="C50" s="142" t="s">
        <v>251</v>
      </c>
    </row>
    <row r="51" spans="1:34" ht="17.25" customHeight="1">
      <c r="C51" s="124" t="s">
        <v>252</v>
      </c>
    </row>
    <row r="52" spans="1:34" ht="17.25" customHeight="1">
      <c r="D52" s="124" t="s">
        <v>253</v>
      </c>
    </row>
    <row r="53" spans="1:34" ht="17.25" customHeight="1">
      <c r="C53" s="124" t="s">
        <v>864</v>
      </c>
    </row>
    <row r="54" spans="1:34" ht="17.25" customHeight="1">
      <c r="D54" s="143" t="s">
        <v>253</v>
      </c>
    </row>
    <row r="55" spans="1:34" ht="17.25" customHeight="1">
      <c r="C55" s="124" t="s">
        <v>868</v>
      </c>
    </row>
    <row r="56" spans="1:34" ht="17.25" customHeight="1">
      <c r="C56" s="124" t="s">
        <v>256</v>
      </c>
    </row>
    <row r="57" spans="1:34" ht="8.25" customHeight="1"/>
    <row r="58" spans="1:34" ht="8.25" customHeight="1"/>
    <row r="59" spans="1:34" ht="8.25" customHeight="1"/>
    <row r="60" spans="1:34">
      <c r="A60" s="241"/>
      <c r="B60" s="241"/>
      <c r="C60" s="241"/>
      <c r="D60" s="241"/>
      <c r="E60" s="241"/>
      <c r="F60" s="241"/>
      <c r="Z60" s="242"/>
      <c r="AA60" s="242"/>
      <c r="AB60" s="242"/>
      <c r="AC60" s="242"/>
      <c r="AD60" s="243"/>
      <c r="AE60" s="243"/>
      <c r="AF60" s="243"/>
      <c r="AG60" s="144"/>
      <c r="AH60" s="144"/>
    </row>
    <row r="61" spans="1:34" ht="13.5" customHeight="1">
      <c r="B61" s="145"/>
      <c r="C61" s="145"/>
      <c r="D61" s="145"/>
      <c r="E61" s="145"/>
      <c r="F61" s="145"/>
      <c r="G61" s="145"/>
      <c r="H61" s="145"/>
      <c r="I61" s="145"/>
      <c r="J61" s="145"/>
      <c r="K61" s="145"/>
      <c r="L61" s="145"/>
    </row>
    <row r="62" spans="1:34">
      <c r="Z62" s="792" t="str">
        <f ca="1">入力シート!N279</f>
        <v/>
      </c>
      <c r="AA62" s="792"/>
      <c r="AB62" s="792"/>
      <c r="AC62" s="792"/>
      <c r="AD62" s="807" t="str">
        <f ca="1">入力シート!U279</f>
        <v/>
      </c>
      <c r="AE62" s="807"/>
      <c r="AF62" s="807"/>
      <c r="AG62" s="146"/>
      <c r="AH62" s="146"/>
    </row>
    <row r="63" spans="1:34" ht="28.5">
      <c r="A63" s="789" t="s">
        <v>227</v>
      </c>
      <c r="B63" s="789"/>
      <c r="C63" s="789"/>
      <c r="D63" s="789"/>
      <c r="E63" s="789"/>
      <c r="F63" s="789"/>
      <c r="G63" s="789"/>
      <c r="H63" s="789"/>
      <c r="I63" s="789"/>
      <c r="J63" s="789"/>
      <c r="K63" s="789"/>
      <c r="L63" s="789"/>
      <c r="M63" s="789"/>
      <c r="N63" s="789"/>
      <c r="O63" s="789"/>
      <c r="P63" s="789"/>
      <c r="Q63" s="789"/>
      <c r="R63" s="789"/>
      <c r="S63" s="789"/>
      <c r="T63" s="789"/>
      <c r="U63" s="789"/>
      <c r="V63" s="789"/>
      <c r="W63" s="789"/>
      <c r="X63" s="789"/>
      <c r="Y63" s="789"/>
      <c r="Z63" s="789"/>
      <c r="AA63" s="789"/>
      <c r="AB63" s="789"/>
      <c r="AC63" s="789"/>
      <c r="AD63" s="789"/>
      <c r="AE63" s="789"/>
      <c r="AF63" s="789"/>
      <c r="AG63" s="789"/>
      <c r="AH63" s="789"/>
    </row>
    <row r="64" spans="1:34" ht="18" customHeight="1">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row>
    <row r="66" spans="2:35">
      <c r="C66" s="133"/>
      <c r="D66" s="133" t="s">
        <v>228</v>
      </c>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row>
    <row r="67" spans="2:35">
      <c r="C67" s="133"/>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33"/>
      <c r="AF67" s="133"/>
      <c r="AG67" s="133"/>
    </row>
    <row r="68" spans="2:35">
      <c r="D68" s="241" t="s">
        <v>229</v>
      </c>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133"/>
      <c r="AF68" s="133"/>
      <c r="AG68" s="133"/>
      <c r="AH68" s="133"/>
      <c r="AI68" s="131"/>
    </row>
    <row r="69" spans="2:35">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33"/>
      <c r="AF69" s="133"/>
      <c r="AG69" s="133"/>
      <c r="AH69" s="133"/>
      <c r="AI69" s="131"/>
    </row>
    <row r="71" spans="2:35" ht="17.25">
      <c r="B71" s="271" t="s">
        <v>230</v>
      </c>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row>
    <row r="73" spans="2:35">
      <c r="C73" s="133"/>
      <c r="D73" s="133" t="s">
        <v>231</v>
      </c>
      <c r="E73" s="133"/>
      <c r="F73" s="133"/>
      <c r="G73" s="133"/>
      <c r="H73" s="133"/>
      <c r="I73" s="133"/>
      <c r="J73" s="133"/>
      <c r="K73" s="133"/>
    </row>
    <row r="75" spans="2:35">
      <c r="C75" s="133"/>
      <c r="D75" s="133" t="s">
        <v>234</v>
      </c>
      <c r="E75" s="133"/>
      <c r="F75" s="133"/>
      <c r="G75" s="133"/>
      <c r="H75" s="133"/>
      <c r="I75" s="133"/>
      <c r="J75" s="133"/>
    </row>
    <row r="77" spans="2:35">
      <c r="C77" s="133"/>
      <c r="D77" s="133" t="s">
        <v>235</v>
      </c>
      <c r="E77" s="133"/>
      <c r="F77" s="133"/>
      <c r="G77" s="133"/>
      <c r="H77" s="133"/>
      <c r="I77" s="133"/>
      <c r="J77" s="133"/>
    </row>
    <row r="79" spans="2:35">
      <c r="C79" s="133"/>
      <c r="D79" s="133" t="s">
        <v>236</v>
      </c>
      <c r="E79" s="133"/>
      <c r="F79" s="133"/>
      <c r="G79" s="133"/>
      <c r="H79" s="133"/>
      <c r="I79" s="133"/>
      <c r="J79" s="133"/>
    </row>
    <row r="81" spans="3:35">
      <c r="C81" s="133"/>
      <c r="D81" s="133" t="s">
        <v>237</v>
      </c>
      <c r="E81" s="133"/>
      <c r="F81" s="133"/>
      <c r="G81" s="133"/>
      <c r="H81" s="133"/>
      <c r="I81" s="133"/>
      <c r="J81" s="133"/>
    </row>
    <row r="82" spans="3:35">
      <c r="C82" s="133"/>
      <c r="D82" s="133"/>
      <c r="E82" s="133"/>
      <c r="F82" s="133"/>
      <c r="G82" s="133"/>
      <c r="H82" s="133"/>
      <c r="I82" s="133"/>
      <c r="J82" s="133"/>
    </row>
    <row r="84" spans="3:35">
      <c r="C84" s="270" t="str">
        <f>IF(入力シート!G10=0,"",入力シート!E10&amp;IF(入力シート!G10=0,"　　",入力シート!G10)&amp;入力シート!I10&amp;IF(入力シート!J10=0,"　　",入力シート!J10)&amp;入力シート!L10&amp;IF(入力シート!M10=0,"　　",入力シート!M10)&amp;入力シート!O10)</f>
        <v/>
      </c>
      <c r="D84" s="270"/>
      <c r="E84" s="270"/>
      <c r="F84" s="270"/>
      <c r="G84" s="270"/>
      <c r="H84" s="270"/>
      <c r="I84" s="270"/>
      <c r="J84" s="270"/>
      <c r="K84" s="270"/>
    </row>
    <row r="86" spans="3:35">
      <c r="D86" s="124" t="s">
        <v>190</v>
      </c>
    </row>
    <row r="87" spans="3:35" ht="17.25">
      <c r="E87" s="128" t="s">
        <v>191</v>
      </c>
    </row>
    <row r="88" spans="3:35" ht="17.25">
      <c r="E88" s="128" t="s">
        <v>192</v>
      </c>
    </row>
    <row r="89" spans="3:35" ht="17.25">
      <c r="E89" s="128" t="s">
        <v>193</v>
      </c>
    </row>
    <row r="90" spans="3:35" ht="17.25">
      <c r="E90" s="128" t="s">
        <v>219</v>
      </c>
    </row>
    <row r="91" spans="3:35" ht="17.25">
      <c r="E91" s="128" t="s">
        <v>220</v>
      </c>
    </row>
    <row r="94" spans="3:35">
      <c r="C94" s="124" t="s">
        <v>238</v>
      </c>
      <c r="M94" s="129"/>
      <c r="N94" s="129"/>
      <c r="O94" s="129"/>
      <c r="P94" s="129"/>
      <c r="Q94" s="129"/>
      <c r="R94" s="129"/>
      <c r="S94" s="129"/>
      <c r="T94" s="129"/>
      <c r="U94" s="129"/>
      <c r="V94" s="129"/>
      <c r="W94" s="129"/>
      <c r="X94" s="129"/>
      <c r="Y94" s="129"/>
      <c r="Z94" s="129"/>
      <c r="AA94" s="129"/>
      <c r="AB94" s="129"/>
      <c r="AC94" s="129"/>
      <c r="AD94" s="129"/>
    </row>
    <row r="95" spans="3:35" ht="13.5" customHeight="1">
      <c r="M95" s="788" t="str">
        <f>IF(入力シート!AN187=TRUE,"受任者を設置しませんので、提出の必要はありません。",IF(入力シート!E223=0,"受任者を設置しませんので、提出の必要はありません。",MID(入力シート!E103,4,4)&amp;入力シート!E110))</f>
        <v>受任者を設置しませんので、提出の必要はありません。</v>
      </c>
      <c r="N95" s="788"/>
      <c r="O95" s="788"/>
      <c r="P95" s="788"/>
      <c r="Q95" s="788"/>
      <c r="R95" s="788"/>
      <c r="S95" s="788"/>
      <c r="T95" s="788"/>
      <c r="U95" s="788"/>
      <c r="V95" s="788"/>
      <c r="W95" s="788"/>
      <c r="X95" s="788"/>
      <c r="Y95" s="788"/>
      <c r="Z95" s="788"/>
      <c r="AA95" s="788"/>
      <c r="AB95" s="788"/>
      <c r="AC95" s="788"/>
      <c r="AD95" s="788"/>
      <c r="AI95" s="149"/>
    </row>
    <row r="96" spans="3:35" ht="13.5" customHeight="1">
      <c r="D96" s="124" t="s">
        <v>239</v>
      </c>
      <c r="F96" s="148"/>
      <c r="H96" s="148"/>
      <c r="J96" s="148"/>
      <c r="M96" s="788"/>
      <c r="N96" s="788"/>
      <c r="O96" s="788"/>
      <c r="P96" s="788"/>
      <c r="Q96" s="788"/>
      <c r="R96" s="788"/>
      <c r="S96" s="788"/>
      <c r="T96" s="788"/>
      <c r="U96" s="788"/>
      <c r="V96" s="788"/>
      <c r="W96" s="788"/>
      <c r="X96" s="788"/>
      <c r="Y96" s="788"/>
      <c r="Z96" s="788"/>
      <c r="AA96" s="788"/>
      <c r="AB96" s="788"/>
      <c r="AC96" s="788"/>
      <c r="AD96" s="788"/>
      <c r="AE96" s="150"/>
    </row>
    <row r="97" spans="3:37" ht="13.5" customHeight="1">
      <c r="L97" s="150"/>
      <c r="M97" s="788"/>
      <c r="N97" s="788"/>
      <c r="O97" s="788"/>
      <c r="P97" s="788"/>
      <c r="Q97" s="788"/>
      <c r="R97" s="788"/>
      <c r="S97" s="788"/>
      <c r="T97" s="788"/>
      <c r="U97" s="788"/>
      <c r="V97" s="788"/>
      <c r="W97" s="788"/>
      <c r="X97" s="788"/>
      <c r="Y97" s="788"/>
      <c r="Z97" s="788"/>
      <c r="AA97" s="788"/>
      <c r="AB97" s="788"/>
      <c r="AC97" s="788"/>
      <c r="AD97" s="788"/>
      <c r="AE97" s="150"/>
    </row>
    <row r="98" spans="3:37">
      <c r="D98" s="124" t="s">
        <v>240</v>
      </c>
      <c r="F98" s="133"/>
      <c r="G98" s="133"/>
      <c r="H98" s="133"/>
      <c r="I98" s="133"/>
      <c r="J98" s="133"/>
      <c r="M98" s="774" t="str">
        <f>IF(入力シート!AN187=TRUE,"",IF(入力シート!E223=0,"",入力シート!E65))</f>
        <v/>
      </c>
      <c r="N98" s="774"/>
      <c r="O98" s="774"/>
      <c r="P98" s="774"/>
      <c r="Q98" s="774"/>
      <c r="R98" s="774"/>
      <c r="S98" s="774"/>
      <c r="T98" s="774"/>
      <c r="U98" s="774"/>
      <c r="V98" s="774"/>
      <c r="W98" s="774"/>
      <c r="X98" s="774"/>
      <c r="Y98" s="774"/>
      <c r="Z98" s="774"/>
      <c r="AA98" s="774"/>
      <c r="AB98" s="774"/>
      <c r="AC98" s="774"/>
      <c r="AD98" s="774"/>
      <c r="AE98" s="132"/>
    </row>
    <row r="99" spans="3:37">
      <c r="M99" s="774"/>
      <c r="N99" s="774"/>
      <c r="O99" s="774"/>
      <c r="P99" s="774"/>
      <c r="Q99" s="774"/>
      <c r="R99" s="774"/>
      <c r="S99" s="774"/>
      <c r="T99" s="774"/>
      <c r="U99" s="774"/>
      <c r="V99" s="774"/>
      <c r="W99" s="774"/>
      <c r="X99" s="774"/>
      <c r="Y99" s="774"/>
      <c r="Z99" s="774"/>
      <c r="AA99" s="774"/>
      <c r="AB99" s="774"/>
      <c r="AC99" s="774"/>
      <c r="AD99" s="774"/>
    </row>
    <row r="100" spans="3:37">
      <c r="D100" s="124" t="s">
        <v>226</v>
      </c>
      <c r="M100" s="270" t="str">
        <f>IF(入力シート!AN187=TRUE,"",IF(入力シート!E223=0,"",IF(入力シート!E75=0,"",入力シート!E75)&amp;" "&amp;IF(入力シート!E80=0,"",入力シート!E80)))</f>
        <v/>
      </c>
      <c r="N100" s="270"/>
      <c r="O100" s="270"/>
      <c r="P100" s="270"/>
      <c r="Q100" s="270"/>
      <c r="R100" s="270"/>
      <c r="S100" s="270"/>
      <c r="T100" s="270"/>
      <c r="U100" s="270"/>
      <c r="V100" s="270"/>
      <c r="W100" s="270"/>
      <c r="X100" s="270"/>
      <c r="Y100" s="270"/>
      <c r="Z100" s="270"/>
      <c r="AA100" s="270"/>
      <c r="AB100" s="270"/>
      <c r="AC100" s="270"/>
      <c r="AD100" s="270"/>
      <c r="AE100" s="151"/>
    </row>
    <row r="106" spans="3:37">
      <c r="C106" s="152" t="s">
        <v>241</v>
      </c>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4"/>
    </row>
    <row r="107" spans="3:37">
      <c r="C107" s="155"/>
      <c r="D107" s="137"/>
      <c r="E107" s="137"/>
      <c r="F107" s="137"/>
      <c r="G107" s="137"/>
      <c r="H107" s="137"/>
      <c r="I107" s="137"/>
      <c r="J107" s="137"/>
      <c r="K107" s="137"/>
      <c r="L107" s="137"/>
      <c r="M107" s="806" t="str">
        <f>IF(入力シート!AN187=TRUE,"",IF(入力シート!E207=0,"",MID(入力シート!E200,4,4)&amp;入力シート!E207))</f>
        <v/>
      </c>
      <c r="N107" s="806"/>
      <c r="O107" s="806"/>
      <c r="P107" s="806"/>
      <c r="Q107" s="806"/>
      <c r="R107" s="806"/>
      <c r="S107" s="806"/>
      <c r="T107" s="806"/>
      <c r="U107" s="806"/>
      <c r="V107" s="806"/>
      <c r="W107" s="806"/>
      <c r="X107" s="806"/>
      <c r="Y107" s="806"/>
      <c r="Z107" s="806"/>
      <c r="AA107" s="806"/>
      <c r="AB107" s="806"/>
      <c r="AC107" s="806"/>
      <c r="AD107" s="806"/>
      <c r="AE107" s="137"/>
      <c r="AF107" s="156"/>
    </row>
    <row r="108" spans="3:37" ht="13.5" customHeight="1">
      <c r="C108" s="155"/>
      <c r="D108" s="137" t="s">
        <v>242</v>
      </c>
      <c r="E108" s="157"/>
      <c r="F108" s="158"/>
      <c r="G108" s="158"/>
      <c r="H108" s="158"/>
      <c r="I108" s="158"/>
      <c r="J108" s="158"/>
      <c r="K108" s="158"/>
      <c r="L108" s="159"/>
      <c r="M108" s="806"/>
      <c r="N108" s="806"/>
      <c r="O108" s="806"/>
      <c r="P108" s="806"/>
      <c r="Q108" s="806"/>
      <c r="R108" s="806"/>
      <c r="S108" s="806"/>
      <c r="T108" s="806"/>
      <c r="U108" s="806"/>
      <c r="V108" s="806"/>
      <c r="W108" s="806"/>
      <c r="X108" s="806"/>
      <c r="Y108" s="806"/>
      <c r="Z108" s="806"/>
      <c r="AA108" s="806"/>
      <c r="AB108" s="806"/>
      <c r="AC108" s="806"/>
      <c r="AD108" s="806"/>
      <c r="AE108" s="159"/>
      <c r="AF108" s="156"/>
    </row>
    <row r="109" spans="3:37">
      <c r="C109" s="155"/>
      <c r="D109" s="137"/>
      <c r="E109" s="137"/>
      <c r="F109" s="137"/>
      <c r="G109" s="137"/>
      <c r="H109" s="137"/>
      <c r="I109" s="137"/>
      <c r="J109" s="137"/>
      <c r="K109" s="137"/>
      <c r="L109" s="159"/>
      <c r="M109" s="806"/>
      <c r="N109" s="806"/>
      <c r="O109" s="806"/>
      <c r="P109" s="806"/>
      <c r="Q109" s="806"/>
      <c r="R109" s="806"/>
      <c r="S109" s="806"/>
      <c r="T109" s="806"/>
      <c r="U109" s="806"/>
      <c r="V109" s="806"/>
      <c r="W109" s="806"/>
      <c r="X109" s="806"/>
      <c r="Y109" s="806"/>
      <c r="Z109" s="806"/>
      <c r="AA109" s="806"/>
      <c r="AB109" s="806"/>
      <c r="AC109" s="806"/>
      <c r="AD109" s="806"/>
      <c r="AE109" s="159"/>
      <c r="AF109" s="156"/>
      <c r="AK109" s="160"/>
    </row>
    <row r="110" spans="3:37">
      <c r="C110" s="155"/>
      <c r="D110" s="137" t="s">
        <v>240</v>
      </c>
      <c r="E110" s="157"/>
      <c r="F110" s="158"/>
      <c r="G110" s="158"/>
      <c r="H110" s="158"/>
      <c r="I110" s="158"/>
      <c r="J110" s="158"/>
      <c r="K110" s="158"/>
      <c r="L110" s="137"/>
      <c r="M110" s="805" t="str">
        <f>IF(入力シート!AN187=TRUE,"",IF(入力シート!E223=0,"",入力シート!E65))</f>
        <v/>
      </c>
      <c r="N110" s="805"/>
      <c r="O110" s="805"/>
      <c r="P110" s="805"/>
      <c r="Q110" s="805"/>
      <c r="R110" s="805"/>
      <c r="S110" s="805"/>
      <c r="T110" s="805"/>
      <c r="U110" s="805"/>
      <c r="V110" s="805"/>
      <c r="W110" s="805"/>
      <c r="X110" s="805"/>
      <c r="Y110" s="805"/>
      <c r="Z110" s="805"/>
      <c r="AA110" s="805"/>
      <c r="AB110" s="805"/>
      <c r="AC110" s="805"/>
      <c r="AD110" s="805"/>
      <c r="AE110" s="161"/>
      <c r="AF110" s="156"/>
    </row>
    <row r="111" spans="3:37">
      <c r="C111" s="155"/>
      <c r="D111" s="137"/>
      <c r="E111" s="137"/>
      <c r="F111" s="137"/>
      <c r="G111" s="137"/>
      <c r="H111" s="137"/>
      <c r="I111" s="137"/>
      <c r="J111" s="137"/>
      <c r="K111" s="137"/>
      <c r="L111" s="137"/>
      <c r="M111" s="805"/>
      <c r="N111" s="805"/>
      <c r="O111" s="805"/>
      <c r="P111" s="805"/>
      <c r="Q111" s="805"/>
      <c r="R111" s="805"/>
      <c r="S111" s="805"/>
      <c r="T111" s="805"/>
      <c r="U111" s="805"/>
      <c r="V111" s="805"/>
      <c r="W111" s="805"/>
      <c r="X111" s="805"/>
      <c r="Y111" s="805"/>
      <c r="Z111" s="805"/>
      <c r="AA111" s="805"/>
      <c r="AB111" s="805"/>
      <c r="AC111" s="805"/>
      <c r="AD111" s="805"/>
      <c r="AE111" s="137"/>
      <c r="AF111" s="156"/>
    </row>
    <row r="112" spans="3:37">
      <c r="C112" s="155"/>
      <c r="D112" s="137" t="s">
        <v>244</v>
      </c>
      <c r="E112" s="157"/>
      <c r="F112" s="158"/>
      <c r="G112" s="158"/>
      <c r="H112" s="158"/>
      <c r="I112" s="158"/>
      <c r="J112" s="158"/>
      <c r="K112" s="158"/>
      <c r="L112" s="161"/>
      <c r="M112" s="790" t="str">
        <f>IF(入力シート!AN187=TRUE,"",IF(入力シート!E191=0,"",入力シート!E191))</f>
        <v/>
      </c>
      <c r="N112" s="790"/>
      <c r="O112" s="790"/>
      <c r="P112" s="790"/>
      <c r="Q112" s="790"/>
      <c r="R112" s="790"/>
      <c r="S112" s="790"/>
      <c r="T112" s="790"/>
      <c r="U112" s="790"/>
      <c r="V112" s="790"/>
      <c r="W112" s="790"/>
      <c r="X112" s="790"/>
      <c r="Y112" s="790"/>
      <c r="Z112" s="790"/>
      <c r="AA112" s="790"/>
      <c r="AB112" s="790"/>
      <c r="AC112" s="790"/>
      <c r="AD112" s="790"/>
      <c r="AE112" s="790"/>
      <c r="AF112" s="791"/>
    </row>
    <row r="113" spans="3:36">
      <c r="C113" s="155"/>
      <c r="D113" s="137"/>
      <c r="E113" s="137"/>
      <c r="F113" s="137"/>
      <c r="G113" s="162" t="s">
        <v>653</v>
      </c>
      <c r="H113" s="162"/>
      <c r="I113" s="137"/>
      <c r="J113" s="137"/>
      <c r="K113" s="163"/>
      <c r="L113" s="163"/>
      <c r="M113" s="781" t="str">
        <f>IF(入力シート!AN187=TRUE,"",IF(入力シート!E228=0,"",入力シート!E228))</f>
        <v/>
      </c>
      <c r="N113" s="781"/>
      <c r="O113" s="781"/>
      <c r="P113" s="781"/>
      <c r="Q113" s="781"/>
      <c r="R113" s="781"/>
      <c r="S113" s="781"/>
      <c r="T113" s="781"/>
      <c r="U113" s="781"/>
      <c r="V113" s="781"/>
      <c r="W113" s="781"/>
      <c r="X113" s="781"/>
      <c r="Y113" s="781"/>
      <c r="Z113" s="781"/>
      <c r="AA113" s="164"/>
      <c r="AB113" s="164"/>
      <c r="AC113" s="164"/>
      <c r="AD113" s="164"/>
      <c r="AE113" s="137"/>
      <c r="AF113" s="156"/>
    </row>
    <row r="114" spans="3:36">
      <c r="C114" s="155"/>
      <c r="D114" s="137" t="s">
        <v>243</v>
      </c>
      <c r="E114" s="157"/>
      <c r="F114" s="158"/>
      <c r="G114" s="157"/>
      <c r="H114" s="157"/>
      <c r="I114" s="157"/>
      <c r="J114" s="158"/>
      <c r="K114" s="158"/>
      <c r="L114" s="161"/>
      <c r="M114" s="790" t="str">
        <f>IF(入力シート!AN187=TRUE,"",IF(入力シート!E223=0,"",入力シート!E218&amp;"　"&amp;入力シート!E223))</f>
        <v/>
      </c>
      <c r="N114" s="790"/>
      <c r="O114" s="790"/>
      <c r="P114" s="790"/>
      <c r="Q114" s="790"/>
      <c r="R114" s="790"/>
      <c r="S114" s="790"/>
      <c r="T114" s="790"/>
      <c r="U114" s="790"/>
      <c r="V114" s="790"/>
      <c r="W114" s="790"/>
      <c r="X114" s="790"/>
      <c r="Y114" s="790"/>
      <c r="Z114" s="790"/>
      <c r="AA114" s="790"/>
      <c r="AB114" s="790"/>
      <c r="AC114" s="790"/>
      <c r="AD114" s="790"/>
      <c r="AE114" s="161"/>
      <c r="AF114" s="156"/>
    </row>
    <row r="115" spans="3:36">
      <c r="C115" s="155"/>
      <c r="D115" s="137"/>
      <c r="E115" s="158" t="s">
        <v>112</v>
      </c>
      <c r="F115" s="137"/>
      <c r="G115" s="137"/>
      <c r="H115" s="158"/>
      <c r="I115" s="158"/>
      <c r="J115" s="158"/>
      <c r="K115" s="158"/>
      <c r="L115" s="137"/>
      <c r="M115" s="773" t="str">
        <f>IF(入力シート!E232=0,"",入力シート!E232)</f>
        <v/>
      </c>
      <c r="N115" s="773"/>
      <c r="O115" s="773" t="str">
        <f>IF(入力シート!G232=0,"",入力シート!G232)</f>
        <v/>
      </c>
      <c r="P115" s="773"/>
      <c r="Q115" s="158" t="s">
        <v>267</v>
      </c>
      <c r="R115" s="773" t="str">
        <f>IF(入力シート!J232=0,"",入力シート!J232)</f>
        <v/>
      </c>
      <c r="S115" s="773"/>
      <c r="T115" s="158" t="s">
        <v>113</v>
      </c>
      <c r="U115" s="773" t="str">
        <f>IF(入力シート!M232=0,"",入力シート!M232)</f>
        <v/>
      </c>
      <c r="V115" s="773"/>
      <c r="W115" s="158" t="s">
        <v>111</v>
      </c>
      <c r="X115" s="165"/>
      <c r="Y115" s="137"/>
      <c r="Z115" s="137"/>
      <c r="AA115" s="137"/>
      <c r="AB115" s="137"/>
      <c r="AC115" s="137"/>
      <c r="AD115" s="137"/>
      <c r="AE115" s="137"/>
      <c r="AF115" s="156"/>
    </row>
    <row r="116" spans="3:36">
      <c r="C116" s="155"/>
      <c r="D116" s="137"/>
      <c r="E116" s="137"/>
      <c r="F116" s="158" t="s">
        <v>114</v>
      </c>
      <c r="G116" s="137"/>
      <c r="H116" s="158"/>
      <c r="I116" s="158"/>
      <c r="J116" s="137"/>
      <c r="K116" s="137"/>
      <c r="L116" s="137"/>
      <c r="M116" s="773" t="str">
        <f>IF(入力シート!E236=0,"",入力シート!E236)</f>
        <v/>
      </c>
      <c r="N116" s="773"/>
      <c r="O116" s="166" t="s">
        <v>115</v>
      </c>
      <c r="P116" s="166"/>
      <c r="Q116" s="137"/>
      <c r="R116" s="137"/>
      <c r="S116" s="137"/>
      <c r="T116" s="137"/>
      <c r="U116" s="137"/>
      <c r="V116" s="137"/>
      <c r="W116" s="137"/>
      <c r="X116" s="137"/>
      <c r="Y116" s="137"/>
      <c r="Z116" s="137"/>
      <c r="AA116" s="137"/>
      <c r="AB116" s="137"/>
      <c r="AC116" s="137"/>
      <c r="AD116" s="137"/>
      <c r="AE116" s="137"/>
      <c r="AF116" s="156"/>
    </row>
    <row r="117" spans="3:36">
      <c r="C117" s="155"/>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56"/>
    </row>
    <row r="118" spans="3:36">
      <c r="C118" s="155" t="s">
        <v>814</v>
      </c>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56"/>
    </row>
    <row r="119" spans="3:36">
      <c r="C119" s="155" t="s">
        <v>667</v>
      </c>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56"/>
    </row>
    <row r="120" spans="3:36">
      <c r="C120" s="167" t="s">
        <v>668</v>
      </c>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9"/>
    </row>
    <row r="121" spans="3:36" ht="13.5" customHeight="1">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J121" s="149"/>
    </row>
  </sheetData>
  <sheetProtection algorithmName="SHA-512" hashValue="lnwtmO4BTtnyJKbCzkCXOATinQV8nZmLVFuejoRjbmrdNgwpCFcNZWsC0eN1/Dbl1hlJb/f/Nof/uxkTcYL/sQ==" saltValue="ugXTJTqV6H8n+djRq0FIbA==" spinCount="100000" sheet="1" selectLockedCells="1" selectUnlockedCells="1"/>
  <mergeCells count="37">
    <mergeCell ref="M98:AD99"/>
    <mergeCell ref="AD62:AF62"/>
    <mergeCell ref="B71:AG71"/>
    <mergeCell ref="C84:K84"/>
    <mergeCell ref="M100:AD100"/>
    <mergeCell ref="M116:N116"/>
    <mergeCell ref="M115:N115"/>
    <mergeCell ref="AA1:AC1"/>
    <mergeCell ref="AD1:AF3"/>
    <mergeCell ref="M95:AD97"/>
    <mergeCell ref="A6:AH6"/>
    <mergeCell ref="M112:AF112"/>
    <mergeCell ref="Z62:AC62"/>
    <mergeCell ref="X2:Z3"/>
    <mergeCell ref="O115:P115"/>
    <mergeCell ref="U1:W3"/>
    <mergeCell ref="X1:Z1"/>
    <mergeCell ref="M114:AD114"/>
    <mergeCell ref="M110:AD111"/>
    <mergeCell ref="A63:AH63"/>
    <mergeCell ref="M107:AD109"/>
    <mergeCell ref="AA2:AC3"/>
    <mergeCell ref="R115:S115"/>
    <mergeCell ref="U115:V115"/>
    <mergeCell ref="A60:F60"/>
    <mergeCell ref="C8:K8"/>
    <mergeCell ref="L20:P20"/>
    <mergeCell ref="R20:AG21"/>
    <mergeCell ref="L18:P18"/>
    <mergeCell ref="AD60:AF60"/>
    <mergeCell ref="Z60:AC60"/>
    <mergeCell ref="J33:W34"/>
    <mergeCell ref="R23:AG23"/>
    <mergeCell ref="L23:P23"/>
    <mergeCell ref="R17:AG19"/>
    <mergeCell ref="D68:AD68"/>
    <mergeCell ref="M113:Z113"/>
  </mergeCells>
  <phoneticPr fontId="2"/>
  <printOptions horizontalCentered="1"/>
  <pageMargins left="0.47244094488188981" right="0.47244094488188981" top="0.55118110236220474" bottom="0.55118110236220474" header="0.51181102362204722" footer="0.51181102362204722"/>
  <pageSetup paperSize="9" scale="94" orientation="portrait" r:id="rId1"/>
  <headerFooter alignWithMargins="0"/>
  <rowBreaks count="1" manualBreakCount="1">
    <brk id="6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N52"/>
  <sheetViews>
    <sheetView zoomScaleNormal="100" zoomScaleSheetLayoutView="80" workbookViewId="0">
      <selection sqref="A1:J1"/>
    </sheetView>
  </sheetViews>
  <sheetFormatPr defaultRowHeight="13.5"/>
  <cols>
    <col min="1" max="1" width="4.5" style="82" customWidth="1"/>
    <col min="2" max="2" width="27" style="82" customWidth="1"/>
    <col min="3" max="3" width="4.5" style="82" customWidth="1"/>
    <col min="4" max="4" width="27.125" style="82" customWidth="1"/>
    <col min="5" max="5" width="4.5" style="82" customWidth="1"/>
    <col min="6" max="6" width="27" style="82" customWidth="1"/>
    <col min="7" max="7" width="4.5" style="82" customWidth="1"/>
    <col min="8" max="8" width="27" style="82" customWidth="1"/>
    <col min="9" max="9" width="4.5" style="82" customWidth="1"/>
    <col min="10" max="10" width="27" style="82" customWidth="1"/>
    <col min="11" max="16384" width="9" style="82"/>
  </cols>
  <sheetData>
    <row r="1" spans="1:14" ht="24.75" customHeight="1">
      <c r="A1" s="821" t="s">
        <v>760</v>
      </c>
      <c r="B1" s="821"/>
      <c r="C1" s="821"/>
      <c r="D1" s="821"/>
      <c r="E1" s="821"/>
      <c r="F1" s="821"/>
      <c r="G1" s="821"/>
      <c r="H1" s="821"/>
      <c r="I1" s="821"/>
      <c r="J1" s="821"/>
    </row>
    <row r="2" spans="1:14">
      <c r="A2" s="810" t="s">
        <v>761</v>
      </c>
      <c r="B2" s="811"/>
      <c r="C2" s="808"/>
      <c r="D2" s="83" t="s">
        <v>489</v>
      </c>
      <c r="E2" s="808"/>
      <c r="F2" s="83" t="s">
        <v>515</v>
      </c>
      <c r="G2" s="84"/>
      <c r="H2" s="85" t="s">
        <v>592</v>
      </c>
      <c r="I2" s="86"/>
      <c r="J2" s="87" t="s">
        <v>617</v>
      </c>
    </row>
    <row r="3" spans="1:14">
      <c r="A3" s="813"/>
      <c r="B3" s="83" t="s">
        <v>464</v>
      </c>
      <c r="C3" s="812"/>
      <c r="D3" s="88" t="s">
        <v>762</v>
      </c>
      <c r="E3" s="812"/>
      <c r="F3" s="88" t="s">
        <v>516</v>
      </c>
      <c r="G3" s="89"/>
      <c r="H3" s="88" t="s">
        <v>593</v>
      </c>
      <c r="I3" s="810" t="s">
        <v>461</v>
      </c>
      <c r="J3" s="811"/>
    </row>
    <row r="4" spans="1:14" ht="13.5" customHeight="1">
      <c r="A4" s="814"/>
      <c r="B4" s="88" t="s">
        <v>465</v>
      </c>
      <c r="C4" s="809"/>
      <c r="D4" s="87" t="s">
        <v>490</v>
      </c>
      <c r="E4" s="812"/>
      <c r="F4" s="88" t="s">
        <v>763</v>
      </c>
      <c r="G4" s="89"/>
      <c r="H4" s="88" t="s">
        <v>594</v>
      </c>
      <c r="I4" s="90"/>
      <c r="J4" s="91" t="s">
        <v>618</v>
      </c>
    </row>
    <row r="5" spans="1:14">
      <c r="A5" s="814"/>
      <c r="B5" s="88" t="s">
        <v>764</v>
      </c>
      <c r="C5" s="810" t="s">
        <v>438</v>
      </c>
      <c r="D5" s="811"/>
      <c r="E5" s="809"/>
      <c r="F5" s="87" t="s">
        <v>517</v>
      </c>
      <c r="G5" s="823" t="s">
        <v>445</v>
      </c>
      <c r="H5" s="811"/>
      <c r="I5" s="92"/>
      <c r="J5" s="92"/>
    </row>
    <row r="6" spans="1:14">
      <c r="A6" s="814"/>
      <c r="B6" s="88" t="s">
        <v>466</v>
      </c>
      <c r="C6" s="808"/>
      <c r="D6" s="85" t="s">
        <v>491</v>
      </c>
      <c r="E6" s="810" t="s">
        <v>441</v>
      </c>
      <c r="F6" s="811"/>
      <c r="G6" s="808"/>
      <c r="H6" s="83" t="s">
        <v>595</v>
      </c>
      <c r="I6" s="92"/>
      <c r="J6" s="92"/>
    </row>
    <row r="7" spans="1:14">
      <c r="A7" s="814"/>
      <c r="B7" s="88" t="s">
        <v>467</v>
      </c>
      <c r="C7" s="812"/>
      <c r="D7" s="88" t="s">
        <v>492</v>
      </c>
      <c r="E7" s="808"/>
      <c r="F7" s="85" t="s">
        <v>518</v>
      </c>
      <c r="G7" s="812"/>
      <c r="H7" s="88" t="s">
        <v>765</v>
      </c>
      <c r="I7" s="92"/>
      <c r="J7" s="92"/>
    </row>
    <row r="8" spans="1:14">
      <c r="A8" s="814"/>
      <c r="B8" s="88" t="s">
        <v>468</v>
      </c>
      <c r="C8" s="812"/>
      <c r="D8" s="88" t="s">
        <v>493</v>
      </c>
      <c r="E8" s="812"/>
      <c r="F8" s="88" t="s">
        <v>538</v>
      </c>
      <c r="G8" s="812"/>
      <c r="H8" s="88" t="s">
        <v>596</v>
      </c>
      <c r="I8" s="92"/>
      <c r="J8" s="92"/>
    </row>
    <row r="9" spans="1:14">
      <c r="A9" s="814"/>
      <c r="B9" s="88" t="s">
        <v>469</v>
      </c>
      <c r="C9" s="812"/>
      <c r="D9" s="88" t="s">
        <v>494</v>
      </c>
      <c r="E9" s="812"/>
      <c r="F9" s="88" t="s">
        <v>539</v>
      </c>
      <c r="G9" s="812"/>
      <c r="H9" s="88" t="s">
        <v>597</v>
      </c>
      <c r="I9" s="92"/>
      <c r="J9" s="92"/>
    </row>
    <row r="10" spans="1:14">
      <c r="A10" s="814"/>
      <c r="B10" s="88" t="s">
        <v>470</v>
      </c>
      <c r="C10" s="812"/>
      <c r="D10" s="88" t="s">
        <v>495</v>
      </c>
      <c r="E10" s="812"/>
      <c r="F10" s="88" t="s">
        <v>540</v>
      </c>
      <c r="G10" s="812"/>
      <c r="H10" s="88" t="s">
        <v>598</v>
      </c>
      <c r="I10" s="92"/>
      <c r="J10" s="92"/>
    </row>
    <row r="11" spans="1:14">
      <c r="A11" s="815"/>
      <c r="B11" s="93" t="s">
        <v>471</v>
      </c>
      <c r="C11" s="812"/>
      <c r="D11" s="88" t="s">
        <v>496</v>
      </c>
      <c r="E11" s="812"/>
      <c r="F11" s="88" t="s">
        <v>541</v>
      </c>
      <c r="G11" s="812"/>
      <c r="H11" s="88" t="s">
        <v>599</v>
      </c>
      <c r="I11" s="92"/>
      <c r="J11" s="92"/>
    </row>
    <row r="12" spans="1:14">
      <c r="A12" s="810" t="s">
        <v>766</v>
      </c>
      <c r="B12" s="811"/>
      <c r="C12" s="812"/>
      <c r="D12" s="88" t="s">
        <v>497</v>
      </c>
      <c r="E12" s="812"/>
      <c r="F12" s="88" t="s">
        <v>542</v>
      </c>
      <c r="G12" s="812"/>
      <c r="H12" s="88" t="s">
        <v>767</v>
      </c>
      <c r="I12" s="92"/>
      <c r="J12" s="92"/>
      <c r="K12" s="94"/>
      <c r="N12" s="94"/>
    </row>
    <row r="13" spans="1:14">
      <c r="A13" s="822"/>
      <c r="B13" s="83" t="s">
        <v>472</v>
      </c>
      <c r="C13" s="809"/>
      <c r="D13" s="87" t="s">
        <v>768</v>
      </c>
      <c r="E13" s="812"/>
      <c r="F13" s="88" t="s">
        <v>543</v>
      </c>
      <c r="G13" s="809"/>
      <c r="H13" s="87" t="s">
        <v>601</v>
      </c>
      <c r="I13" s="92"/>
      <c r="J13" s="92"/>
    </row>
    <row r="14" spans="1:14" ht="13.5" customHeight="1">
      <c r="A14" s="814"/>
      <c r="B14" s="88" t="s">
        <v>473</v>
      </c>
      <c r="C14" s="810" t="s">
        <v>439</v>
      </c>
      <c r="D14" s="811"/>
      <c r="E14" s="812"/>
      <c r="F14" s="88" t="s">
        <v>544</v>
      </c>
      <c r="G14" s="810" t="s">
        <v>446</v>
      </c>
      <c r="H14" s="811"/>
      <c r="I14" s="92"/>
      <c r="J14" s="92"/>
    </row>
    <row r="15" spans="1:14" ht="13.5" customHeight="1">
      <c r="A15" s="814"/>
      <c r="B15" s="88" t="s">
        <v>474</v>
      </c>
      <c r="C15" s="808"/>
      <c r="D15" s="85" t="s">
        <v>499</v>
      </c>
      <c r="E15" s="812"/>
      <c r="F15" s="88" t="s">
        <v>577</v>
      </c>
      <c r="G15" s="95"/>
      <c r="H15" s="96" t="s">
        <v>781</v>
      </c>
      <c r="I15" s="92"/>
      <c r="J15" s="92"/>
    </row>
    <row r="16" spans="1:14">
      <c r="A16" s="814"/>
      <c r="B16" s="88" t="s">
        <v>475</v>
      </c>
      <c r="C16" s="812"/>
      <c r="D16" s="88" t="s">
        <v>769</v>
      </c>
      <c r="E16" s="809"/>
      <c r="F16" s="87" t="s">
        <v>578</v>
      </c>
      <c r="G16" s="810" t="s">
        <v>458</v>
      </c>
      <c r="H16" s="811"/>
      <c r="I16" s="92"/>
      <c r="J16" s="92"/>
    </row>
    <row r="17" spans="1:10">
      <c r="A17" s="814"/>
      <c r="B17" s="88" t="s">
        <v>476</v>
      </c>
      <c r="C17" s="812"/>
      <c r="D17" s="88" t="s">
        <v>501</v>
      </c>
      <c r="E17" s="810" t="s">
        <v>442</v>
      </c>
      <c r="F17" s="811"/>
      <c r="G17" s="95"/>
      <c r="H17" s="96" t="s">
        <v>603</v>
      </c>
      <c r="I17" s="92"/>
      <c r="J17" s="92"/>
    </row>
    <row r="18" spans="1:10" ht="13.5" customHeight="1">
      <c r="A18" s="815"/>
      <c r="B18" s="87" t="s">
        <v>477</v>
      </c>
      <c r="C18" s="812"/>
      <c r="D18" s="88" t="s">
        <v>502</v>
      </c>
      <c r="E18" s="808"/>
      <c r="F18" s="85" t="s">
        <v>579</v>
      </c>
      <c r="G18" s="810" t="s">
        <v>770</v>
      </c>
      <c r="H18" s="811"/>
      <c r="I18" s="92"/>
      <c r="J18" s="92"/>
    </row>
    <row r="19" spans="1:10" ht="13.5" customHeight="1">
      <c r="A19" s="810" t="s">
        <v>771</v>
      </c>
      <c r="B19" s="811"/>
      <c r="C19" s="812"/>
      <c r="D19" s="88" t="s">
        <v>772</v>
      </c>
      <c r="E19" s="812"/>
      <c r="F19" s="88" t="s">
        <v>580</v>
      </c>
      <c r="G19" s="808"/>
      <c r="H19" s="85" t="s">
        <v>604</v>
      </c>
      <c r="I19" s="92"/>
      <c r="J19" s="92"/>
    </row>
    <row r="20" spans="1:10">
      <c r="A20" s="813"/>
      <c r="B20" s="85" t="s">
        <v>478</v>
      </c>
      <c r="C20" s="812"/>
      <c r="D20" s="88" t="s">
        <v>504</v>
      </c>
      <c r="E20" s="809"/>
      <c r="F20" s="87" t="s">
        <v>581</v>
      </c>
      <c r="G20" s="812"/>
      <c r="H20" s="88" t="s">
        <v>605</v>
      </c>
      <c r="I20" s="92"/>
      <c r="J20" s="92"/>
    </row>
    <row r="21" spans="1:10" ht="13.5" customHeight="1">
      <c r="A21" s="814"/>
      <c r="B21" s="88" t="s">
        <v>479</v>
      </c>
      <c r="C21" s="812"/>
      <c r="D21" s="88" t="s">
        <v>505</v>
      </c>
      <c r="E21" s="816" t="s">
        <v>443</v>
      </c>
      <c r="F21" s="817"/>
      <c r="G21" s="812"/>
      <c r="H21" s="88" t="s">
        <v>606</v>
      </c>
      <c r="I21" s="92"/>
      <c r="J21" s="92"/>
    </row>
    <row r="22" spans="1:10">
      <c r="A22" s="814"/>
      <c r="B22" s="88" t="s">
        <v>480</v>
      </c>
      <c r="C22" s="809"/>
      <c r="D22" s="87" t="s">
        <v>506</v>
      </c>
      <c r="E22" s="808"/>
      <c r="F22" s="85" t="s">
        <v>582</v>
      </c>
      <c r="G22" s="812"/>
      <c r="H22" s="88" t="s">
        <v>607</v>
      </c>
      <c r="I22" s="92"/>
      <c r="J22" s="92"/>
    </row>
    <row r="23" spans="1:10">
      <c r="A23" s="814"/>
      <c r="B23" s="88" t="s">
        <v>481</v>
      </c>
      <c r="C23" s="810" t="s">
        <v>440</v>
      </c>
      <c r="D23" s="811"/>
      <c r="E23" s="812"/>
      <c r="F23" s="88" t="s">
        <v>583</v>
      </c>
      <c r="G23" s="812"/>
      <c r="H23" s="88" t="s">
        <v>608</v>
      </c>
      <c r="I23" s="92"/>
      <c r="J23" s="92"/>
    </row>
    <row r="24" spans="1:10">
      <c r="A24" s="814"/>
      <c r="B24" s="88" t="s">
        <v>482</v>
      </c>
      <c r="C24" s="808"/>
      <c r="D24" s="85" t="s">
        <v>773</v>
      </c>
      <c r="E24" s="812"/>
      <c r="F24" s="88" t="s">
        <v>584</v>
      </c>
      <c r="G24" s="812"/>
      <c r="H24" s="88" t="s">
        <v>774</v>
      </c>
      <c r="I24" s="92"/>
      <c r="J24" s="92"/>
    </row>
    <row r="25" spans="1:10">
      <c r="A25" s="815"/>
      <c r="B25" s="87" t="s">
        <v>483</v>
      </c>
      <c r="C25" s="812"/>
      <c r="D25" s="88" t="s">
        <v>507</v>
      </c>
      <c r="E25" s="812"/>
      <c r="F25" s="88" t="s">
        <v>585</v>
      </c>
      <c r="G25" s="812"/>
      <c r="H25" s="88" t="s">
        <v>610</v>
      </c>
      <c r="I25" s="92"/>
      <c r="J25" s="92"/>
    </row>
    <row r="26" spans="1:10">
      <c r="A26" s="810" t="s">
        <v>775</v>
      </c>
      <c r="B26" s="811"/>
      <c r="C26" s="812"/>
      <c r="D26" s="88" t="s">
        <v>508</v>
      </c>
      <c r="E26" s="812"/>
      <c r="F26" s="88" t="s">
        <v>587</v>
      </c>
      <c r="G26" s="812"/>
      <c r="H26" s="88" t="s">
        <v>611</v>
      </c>
      <c r="I26" s="92"/>
      <c r="J26" s="92"/>
    </row>
    <row r="27" spans="1:10">
      <c r="A27" s="818"/>
      <c r="B27" s="85" t="s">
        <v>780</v>
      </c>
      <c r="C27" s="812"/>
      <c r="D27" s="88" t="s">
        <v>509</v>
      </c>
      <c r="E27" s="809"/>
      <c r="F27" s="87" t="s">
        <v>588</v>
      </c>
      <c r="G27" s="812"/>
      <c r="H27" s="88" t="s">
        <v>612</v>
      </c>
      <c r="I27" s="92"/>
      <c r="J27" s="92"/>
    </row>
    <row r="28" spans="1:10" ht="13.5" customHeight="1">
      <c r="A28" s="819"/>
      <c r="B28" s="88" t="s">
        <v>484</v>
      </c>
      <c r="C28" s="812"/>
      <c r="D28" s="88" t="s">
        <v>510</v>
      </c>
      <c r="E28" s="810" t="s">
        <v>776</v>
      </c>
      <c r="F28" s="811"/>
      <c r="G28" s="812"/>
      <c r="H28" s="88" t="s">
        <v>613</v>
      </c>
      <c r="I28" s="92"/>
      <c r="J28" s="92"/>
    </row>
    <row r="29" spans="1:10">
      <c r="A29" s="819"/>
      <c r="B29" s="88" t="s">
        <v>777</v>
      </c>
      <c r="C29" s="812"/>
      <c r="D29" s="88" t="s">
        <v>511</v>
      </c>
      <c r="E29" s="84"/>
      <c r="F29" s="85" t="s">
        <v>589</v>
      </c>
      <c r="G29" s="809"/>
      <c r="H29" s="87" t="s">
        <v>614</v>
      </c>
      <c r="I29" s="92"/>
      <c r="J29" s="92"/>
    </row>
    <row r="30" spans="1:10">
      <c r="A30" s="819"/>
      <c r="B30" s="88" t="s">
        <v>485</v>
      </c>
      <c r="C30" s="812"/>
      <c r="D30" s="88" t="s">
        <v>512</v>
      </c>
      <c r="E30" s="89"/>
      <c r="F30" s="88" t="s">
        <v>590</v>
      </c>
      <c r="G30" s="810" t="s">
        <v>460</v>
      </c>
      <c r="H30" s="811"/>
      <c r="I30" s="92"/>
      <c r="J30" s="97"/>
    </row>
    <row r="31" spans="1:10">
      <c r="A31" s="819"/>
      <c r="B31" s="88" t="s">
        <v>486</v>
      </c>
      <c r="C31" s="812"/>
      <c r="D31" s="88" t="s">
        <v>513</v>
      </c>
      <c r="E31" s="89"/>
      <c r="F31" s="88" t="s">
        <v>591</v>
      </c>
      <c r="G31" s="808"/>
      <c r="H31" s="85" t="s">
        <v>778</v>
      </c>
      <c r="I31" s="92"/>
      <c r="J31" s="92"/>
    </row>
    <row r="32" spans="1:10">
      <c r="A32" s="820"/>
      <c r="B32" s="93" t="s">
        <v>488</v>
      </c>
      <c r="C32" s="809"/>
      <c r="D32" s="93" t="s">
        <v>514</v>
      </c>
      <c r="E32" s="810" t="s">
        <v>622</v>
      </c>
      <c r="F32" s="811"/>
      <c r="G32" s="809"/>
      <c r="H32" s="93" t="s">
        <v>616</v>
      </c>
      <c r="I32" s="98"/>
      <c r="J32" s="97"/>
    </row>
    <row r="33" spans="1:10">
      <c r="A33" s="99"/>
      <c r="B33" s="82" t="s">
        <v>876</v>
      </c>
      <c r="C33" s="100"/>
      <c r="I33" s="94"/>
      <c r="J33" s="92"/>
    </row>
    <row r="34" spans="1:10">
      <c r="A34" s="99"/>
      <c r="C34" s="100"/>
    </row>
    <row r="35" spans="1:10">
      <c r="A35" s="99"/>
    </row>
    <row r="38" spans="1:10">
      <c r="J38" s="94"/>
    </row>
    <row r="39" spans="1:10">
      <c r="G39" s="101"/>
      <c r="H39" s="101"/>
    </row>
    <row r="40" spans="1:10">
      <c r="F40" s="101"/>
      <c r="G40" s="101"/>
      <c r="H40" s="101"/>
      <c r="I40" s="94"/>
      <c r="J40" s="101"/>
    </row>
    <row r="41" spans="1:10">
      <c r="F41" s="101"/>
      <c r="G41" s="101"/>
      <c r="H41" s="101"/>
      <c r="I41" s="101"/>
      <c r="J41" s="101"/>
    </row>
    <row r="42" spans="1:10">
      <c r="F42" s="101"/>
      <c r="G42" s="101"/>
      <c r="H42" s="101"/>
      <c r="I42" s="101"/>
      <c r="J42" s="101"/>
    </row>
    <row r="43" spans="1:10">
      <c r="F43" s="101"/>
      <c r="G43" s="101"/>
      <c r="H43" s="101"/>
      <c r="I43" s="101"/>
      <c r="J43" s="101"/>
    </row>
    <row r="44" spans="1:10">
      <c r="F44" s="101"/>
      <c r="G44" s="101"/>
      <c r="H44" s="101"/>
      <c r="I44" s="101"/>
      <c r="J44" s="101"/>
    </row>
    <row r="45" spans="1:10">
      <c r="F45" s="101"/>
      <c r="G45" s="101"/>
      <c r="H45" s="101"/>
      <c r="I45" s="94"/>
      <c r="J45" s="101"/>
    </row>
    <row r="46" spans="1:10">
      <c r="F46" s="101"/>
      <c r="G46" s="101"/>
      <c r="H46" s="101"/>
      <c r="I46" s="94"/>
      <c r="J46" s="101"/>
    </row>
    <row r="47" spans="1:10">
      <c r="F47" s="101"/>
      <c r="G47" s="101"/>
      <c r="H47" s="101"/>
      <c r="I47" s="94"/>
      <c r="J47" s="101"/>
    </row>
    <row r="48" spans="1:10">
      <c r="F48" s="101"/>
      <c r="G48" s="101"/>
      <c r="H48" s="101"/>
      <c r="I48" s="94"/>
      <c r="J48" s="101"/>
    </row>
    <row r="49" spans="6:10">
      <c r="F49" s="101"/>
      <c r="G49" s="101"/>
      <c r="H49" s="101"/>
      <c r="I49" s="101"/>
      <c r="J49" s="101"/>
    </row>
    <row r="50" spans="6:10">
      <c r="F50" s="101"/>
      <c r="G50" s="101"/>
      <c r="H50" s="101"/>
      <c r="I50" s="101"/>
      <c r="J50" s="101"/>
    </row>
    <row r="51" spans="6:10">
      <c r="F51" s="101"/>
      <c r="G51" s="101"/>
      <c r="H51" s="101"/>
      <c r="I51" s="101"/>
      <c r="J51" s="101"/>
    </row>
    <row r="52" spans="6:10">
      <c r="F52" s="101"/>
      <c r="I52" s="101"/>
      <c r="J52" s="101"/>
    </row>
  </sheetData>
  <sheetProtection password="DC6F" sheet="1" objects="1" scenarios="1"/>
  <mergeCells count="34">
    <mergeCell ref="A1:J1"/>
    <mergeCell ref="A2:B2"/>
    <mergeCell ref="C2:C4"/>
    <mergeCell ref="E2:E5"/>
    <mergeCell ref="A3:A11"/>
    <mergeCell ref="G6:G13"/>
    <mergeCell ref="E7:E16"/>
    <mergeCell ref="G14:H14"/>
    <mergeCell ref="A12:B12"/>
    <mergeCell ref="A13:A18"/>
    <mergeCell ref="C14:D14"/>
    <mergeCell ref="I3:J3"/>
    <mergeCell ref="C5:D5"/>
    <mergeCell ref="G5:H5"/>
    <mergeCell ref="C6:C13"/>
    <mergeCell ref="E6:F6"/>
    <mergeCell ref="A20:A25"/>
    <mergeCell ref="E21:F21"/>
    <mergeCell ref="E18:E20"/>
    <mergeCell ref="C24:C32"/>
    <mergeCell ref="A26:B26"/>
    <mergeCell ref="A19:B19"/>
    <mergeCell ref="C23:D23"/>
    <mergeCell ref="A27:A32"/>
    <mergeCell ref="E28:F28"/>
    <mergeCell ref="G31:G32"/>
    <mergeCell ref="E32:F32"/>
    <mergeCell ref="G18:H18"/>
    <mergeCell ref="C15:C22"/>
    <mergeCell ref="G16:H16"/>
    <mergeCell ref="E17:F17"/>
    <mergeCell ref="E22:E27"/>
    <mergeCell ref="G19:G29"/>
    <mergeCell ref="G30:H30"/>
  </mergeCells>
  <phoneticPr fontId="2"/>
  <pageMargins left="0.75" right="0.75" top="1" bottom="1" header="0.51200000000000001" footer="0.51200000000000001"/>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T68"/>
  <sheetViews>
    <sheetView view="pageBreakPreview" zoomScaleNormal="85" zoomScaleSheetLayoutView="100" workbookViewId="0">
      <selection sqref="A1:AT2"/>
    </sheetView>
  </sheetViews>
  <sheetFormatPr defaultRowHeight="13.5"/>
  <cols>
    <col min="1" max="46" width="2.875" style="6" customWidth="1"/>
    <col min="47" max="54" width="3.125" style="6" customWidth="1"/>
    <col min="55" max="16384" width="9" style="6"/>
  </cols>
  <sheetData>
    <row r="1" spans="1:46" ht="15" customHeight="1">
      <c r="A1" s="860" t="s">
        <v>557</v>
      </c>
      <c r="B1" s="860"/>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c r="AO1" s="860"/>
      <c r="AP1" s="860"/>
      <c r="AQ1" s="860"/>
      <c r="AR1" s="860"/>
      <c r="AS1" s="860"/>
      <c r="AT1" s="860"/>
    </row>
    <row r="2" spans="1:46" ht="15" customHeight="1">
      <c r="A2" s="860"/>
      <c r="B2" s="860"/>
      <c r="C2" s="860"/>
      <c r="D2" s="860"/>
      <c r="E2" s="860"/>
      <c r="F2" s="860"/>
      <c r="G2" s="860"/>
      <c r="H2" s="860"/>
      <c r="I2" s="860"/>
      <c r="J2" s="860"/>
      <c r="K2" s="860"/>
      <c r="L2" s="860"/>
      <c r="M2" s="860"/>
      <c r="N2" s="860"/>
      <c r="O2" s="860"/>
      <c r="P2" s="860"/>
      <c r="Q2" s="860"/>
      <c r="R2" s="860"/>
      <c r="S2" s="860"/>
      <c r="T2" s="860"/>
      <c r="U2" s="860"/>
      <c r="V2" s="860"/>
      <c r="W2" s="860"/>
      <c r="X2" s="860"/>
      <c r="Y2" s="860"/>
      <c r="Z2" s="860"/>
      <c r="AA2" s="860"/>
      <c r="AB2" s="860"/>
      <c r="AC2" s="860"/>
      <c r="AD2" s="860"/>
      <c r="AE2" s="860"/>
      <c r="AF2" s="860"/>
      <c r="AG2" s="860"/>
      <c r="AH2" s="860"/>
      <c r="AI2" s="860"/>
      <c r="AJ2" s="860"/>
      <c r="AK2" s="860"/>
      <c r="AL2" s="860"/>
      <c r="AM2" s="860"/>
      <c r="AN2" s="860"/>
      <c r="AO2" s="860"/>
      <c r="AP2" s="860"/>
      <c r="AQ2" s="860"/>
      <c r="AR2" s="860"/>
      <c r="AS2" s="860"/>
      <c r="AT2" s="860"/>
    </row>
    <row r="3" spans="1:46" ht="27" customHeight="1">
      <c r="A3" s="927" t="s">
        <v>435</v>
      </c>
      <c r="B3" s="928"/>
      <c r="C3" s="928"/>
      <c r="D3" s="928"/>
      <c r="E3" s="928"/>
      <c r="F3" s="928"/>
      <c r="G3" s="928"/>
      <c r="H3" s="928"/>
      <c r="I3" s="928"/>
      <c r="J3" s="928"/>
      <c r="K3" s="928"/>
      <c r="L3" s="928"/>
      <c r="M3" s="928"/>
      <c r="N3" s="928"/>
      <c r="O3" s="928"/>
      <c r="P3" s="928"/>
      <c r="Q3" s="928"/>
      <c r="R3" s="928"/>
      <c r="S3" s="928"/>
      <c r="T3" s="928"/>
      <c r="U3" s="928"/>
      <c r="V3" s="928"/>
      <c r="W3" s="928"/>
      <c r="X3" s="928"/>
      <c r="Y3" s="928"/>
      <c r="Z3" s="928"/>
      <c r="AA3" s="928"/>
      <c r="AB3" s="929"/>
      <c r="AC3" s="892"/>
      <c r="AD3" s="893"/>
      <c r="AE3" s="893"/>
      <c r="AF3" s="893"/>
      <c r="AG3" s="893"/>
      <c r="AH3" s="894"/>
      <c r="AI3" s="910" t="s">
        <v>437</v>
      </c>
      <c r="AJ3" s="911"/>
      <c r="AK3" s="912"/>
      <c r="AL3" s="910">
        <v>108</v>
      </c>
      <c r="AM3" s="911"/>
      <c r="AN3" s="912"/>
      <c r="AO3" s="854" t="s">
        <v>746</v>
      </c>
      <c r="AP3" s="855"/>
      <c r="AQ3" s="856"/>
      <c r="AR3" s="910" t="s">
        <v>436</v>
      </c>
      <c r="AS3" s="911"/>
      <c r="AT3" s="912"/>
    </row>
    <row r="4" spans="1:46">
      <c r="A4" s="891" t="s">
        <v>462</v>
      </c>
      <c r="B4" s="891"/>
      <c r="C4" s="891"/>
      <c r="D4" s="891"/>
      <c r="E4" s="891" t="s">
        <v>637</v>
      </c>
      <c r="F4" s="891"/>
      <c r="G4" s="891"/>
      <c r="H4" s="891"/>
      <c r="I4" s="891"/>
      <c r="J4" s="891"/>
      <c r="K4" s="891"/>
      <c r="L4" s="891" t="s">
        <v>638</v>
      </c>
      <c r="M4" s="891"/>
      <c r="N4" s="891"/>
      <c r="O4" s="891"/>
      <c r="P4" s="891"/>
      <c r="Q4" s="891"/>
      <c r="R4" s="891"/>
      <c r="S4" s="891" t="s">
        <v>639</v>
      </c>
      <c r="T4" s="891"/>
      <c r="U4" s="891"/>
      <c r="V4" s="891"/>
      <c r="W4" s="891"/>
      <c r="X4" s="891"/>
      <c r="Y4" s="891"/>
      <c r="Z4" s="891" t="s">
        <v>640</v>
      </c>
      <c r="AA4" s="891"/>
      <c r="AB4" s="891"/>
      <c r="AC4" s="891"/>
      <c r="AD4" s="891"/>
      <c r="AE4" s="891"/>
      <c r="AF4" s="891"/>
      <c r="AG4" s="891" t="s">
        <v>641</v>
      </c>
      <c r="AH4" s="891"/>
      <c r="AI4" s="891"/>
      <c r="AJ4" s="891"/>
      <c r="AK4" s="891"/>
      <c r="AL4" s="891"/>
      <c r="AM4" s="891"/>
      <c r="AN4" s="926"/>
      <c r="AO4" s="926"/>
      <c r="AP4" s="926"/>
      <c r="AQ4" s="926"/>
      <c r="AR4" s="926"/>
      <c r="AS4" s="926"/>
      <c r="AT4" s="926"/>
    </row>
    <row r="5" spans="1:46">
      <c r="A5" s="891"/>
      <c r="B5" s="891"/>
      <c r="C5" s="891"/>
      <c r="D5" s="891"/>
      <c r="E5" s="923" t="str">
        <f>入力シート!B253</f>
        <v>108 事務機器・用品</v>
      </c>
      <c r="F5" s="923"/>
      <c r="G5" s="923"/>
      <c r="H5" s="923"/>
      <c r="I5" s="923"/>
      <c r="J5" s="923"/>
      <c r="K5" s="923"/>
      <c r="L5" s="923" t="str">
        <f>入力シート!B255</f>
        <v>105 電気機械・器具</v>
      </c>
      <c r="M5" s="923"/>
      <c r="N5" s="923"/>
      <c r="O5" s="923"/>
      <c r="P5" s="923"/>
      <c r="Q5" s="923"/>
      <c r="R5" s="923"/>
      <c r="S5" s="923" t="str">
        <f>入力シート!B257</f>
        <v>106 精密機械</v>
      </c>
      <c r="T5" s="923"/>
      <c r="U5" s="923"/>
      <c r="V5" s="923"/>
      <c r="W5" s="923"/>
      <c r="X5" s="923"/>
      <c r="Y5" s="923"/>
      <c r="Z5" s="923" t="s">
        <v>425</v>
      </c>
      <c r="AA5" s="923"/>
      <c r="AB5" s="923"/>
      <c r="AC5" s="923"/>
      <c r="AD5" s="923"/>
      <c r="AE5" s="923"/>
      <c r="AF5" s="923"/>
      <c r="AG5" s="923" t="s">
        <v>421</v>
      </c>
      <c r="AH5" s="923"/>
      <c r="AI5" s="923"/>
      <c r="AJ5" s="923"/>
      <c r="AK5" s="923"/>
      <c r="AL5" s="923"/>
      <c r="AM5" s="923"/>
      <c r="AN5" s="930"/>
      <c r="AO5" s="930"/>
      <c r="AP5" s="930"/>
      <c r="AQ5" s="930"/>
      <c r="AR5" s="930"/>
      <c r="AS5" s="930"/>
      <c r="AT5" s="930"/>
    </row>
    <row r="6" spans="1:46">
      <c r="A6" s="933" t="s">
        <v>463</v>
      </c>
      <c r="B6" s="934" t="s">
        <v>637</v>
      </c>
      <c r="C6" s="934"/>
      <c r="D6" s="934"/>
      <c r="E6" s="932" t="s">
        <v>558</v>
      </c>
      <c r="F6" s="932"/>
      <c r="G6" s="932"/>
      <c r="H6" s="932"/>
      <c r="I6" s="932"/>
      <c r="J6" s="932"/>
      <c r="K6" s="932"/>
      <c r="L6" s="932" t="s">
        <v>487</v>
      </c>
      <c r="M6" s="932"/>
      <c r="N6" s="932"/>
      <c r="O6" s="932"/>
      <c r="P6" s="932"/>
      <c r="Q6" s="932"/>
      <c r="R6" s="932"/>
      <c r="S6" s="932" t="s">
        <v>562</v>
      </c>
      <c r="T6" s="932"/>
      <c r="U6" s="932"/>
      <c r="V6" s="932"/>
      <c r="W6" s="932"/>
      <c r="X6" s="932"/>
      <c r="Y6" s="932"/>
      <c r="Z6" s="932" t="s">
        <v>554</v>
      </c>
      <c r="AA6" s="932"/>
      <c r="AB6" s="932"/>
      <c r="AC6" s="932"/>
      <c r="AD6" s="932"/>
      <c r="AE6" s="932"/>
      <c r="AF6" s="932"/>
      <c r="AG6" s="932" t="s">
        <v>604</v>
      </c>
      <c r="AH6" s="932"/>
      <c r="AI6" s="932"/>
      <c r="AJ6" s="932"/>
      <c r="AK6" s="932"/>
      <c r="AL6" s="932"/>
      <c r="AM6" s="932"/>
      <c r="AN6" s="925"/>
      <c r="AO6" s="925"/>
      <c r="AP6" s="925"/>
      <c r="AQ6" s="925"/>
      <c r="AR6" s="925"/>
      <c r="AS6" s="925"/>
      <c r="AT6" s="925"/>
    </row>
    <row r="7" spans="1:46">
      <c r="A7" s="933"/>
      <c r="B7" s="936" t="s">
        <v>638</v>
      </c>
      <c r="C7" s="936"/>
      <c r="D7" s="936"/>
      <c r="E7" s="935" t="s">
        <v>559</v>
      </c>
      <c r="F7" s="935"/>
      <c r="G7" s="935"/>
      <c r="H7" s="935"/>
      <c r="I7" s="935"/>
      <c r="J7" s="935"/>
      <c r="K7" s="935"/>
      <c r="L7" s="935" t="s">
        <v>561</v>
      </c>
      <c r="M7" s="935"/>
      <c r="N7" s="935"/>
      <c r="O7" s="935"/>
      <c r="P7" s="935"/>
      <c r="Q7" s="935"/>
      <c r="R7" s="935"/>
      <c r="S7" s="935" t="s">
        <v>563</v>
      </c>
      <c r="T7" s="935"/>
      <c r="U7" s="935"/>
      <c r="V7" s="935"/>
      <c r="W7" s="935"/>
      <c r="X7" s="935"/>
      <c r="Y7" s="935"/>
      <c r="Z7" s="935"/>
      <c r="AA7" s="935"/>
      <c r="AB7" s="935"/>
      <c r="AC7" s="935"/>
      <c r="AD7" s="935"/>
      <c r="AE7" s="935"/>
      <c r="AF7" s="935"/>
      <c r="AG7" s="935" t="s">
        <v>614</v>
      </c>
      <c r="AH7" s="935"/>
      <c r="AI7" s="935"/>
      <c r="AJ7" s="935"/>
      <c r="AK7" s="935"/>
      <c r="AL7" s="935"/>
      <c r="AM7" s="935"/>
      <c r="AN7" s="925"/>
      <c r="AO7" s="925"/>
      <c r="AP7" s="925"/>
      <c r="AQ7" s="925"/>
      <c r="AR7" s="925"/>
      <c r="AS7" s="925"/>
      <c r="AT7" s="925"/>
    </row>
    <row r="8" spans="1:46">
      <c r="A8" s="933"/>
      <c r="B8" s="931" t="s">
        <v>639</v>
      </c>
      <c r="C8" s="931"/>
      <c r="D8" s="931"/>
      <c r="E8" s="938" t="s">
        <v>560</v>
      </c>
      <c r="F8" s="938"/>
      <c r="G8" s="938"/>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8"/>
      <c r="AK8" s="938"/>
      <c r="AL8" s="938"/>
      <c r="AM8" s="938"/>
      <c r="AN8" s="924"/>
      <c r="AO8" s="924"/>
      <c r="AP8" s="924"/>
      <c r="AQ8" s="924"/>
      <c r="AR8" s="924"/>
      <c r="AS8" s="924"/>
      <c r="AT8" s="924"/>
    </row>
    <row r="9" spans="1:46" ht="7.5" customHeight="1">
      <c r="A9" s="943"/>
      <c r="B9" s="943"/>
      <c r="C9" s="943"/>
      <c r="D9" s="943"/>
      <c r="E9" s="943"/>
      <c r="F9" s="943"/>
      <c r="G9" s="943"/>
      <c r="H9" s="943"/>
      <c r="I9" s="943"/>
      <c r="J9" s="943"/>
      <c r="K9" s="943"/>
      <c r="L9" s="943"/>
      <c r="M9" s="943"/>
      <c r="N9" s="943"/>
      <c r="O9" s="943"/>
      <c r="P9" s="943"/>
      <c r="Q9" s="943"/>
      <c r="R9" s="943"/>
      <c r="S9" s="943"/>
      <c r="T9" s="943"/>
      <c r="U9" s="943"/>
      <c r="V9" s="943"/>
      <c r="W9" s="943"/>
      <c r="X9" s="943"/>
      <c r="Y9" s="943"/>
      <c r="Z9" s="943"/>
      <c r="AA9" s="943"/>
      <c r="AB9" s="943"/>
      <c r="AC9" s="943"/>
      <c r="AD9" s="943"/>
      <c r="AE9" s="943"/>
      <c r="AF9" s="943"/>
      <c r="AG9" s="943"/>
      <c r="AH9" s="943"/>
      <c r="AI9" s="943"/>
      <c r="AJ9" s="943"/>
      <c r="AK9" s="943"/>
      <c r="AL9" s="943"/>
      <c r="AM9" s="943"/>
      <c r="AN9" s="943"/>
      <c r="AO9" s="943"/>
      <c r="AP9" s="943"/>
      <c r="AQ9" s="943"/>
      <c r="AR9" s="943"/>
      <c r="AS9" s="943"/>
      <c r="AT9" s="943"/>
    </row>
    <row r="10" spans="1:46">
      <c r="A10" s="945" t="s">
        <v>462</v>
      </c>
      <c r="B10" s="942"/>
      <c r="C10" s="942" t="s">
        <v>463</v>
      </c>
      <c r="D10" s="942"/>
      <c r="E10" s="937" t="s">
        <v>725</v>
      </c>
      <c r="F10" s="937"/>
      <c r="G10" s="937"/>
      <c r="H10" s="937"/>
      <c r="I10" s="937"/>
      <c r="J10" s="937"/>
      <c r="K10" s="937"/>
      <c r="L10" s="937"/>
      <c r="M10" s="937"/>
      <c r="N10" s="937"/>
      <c r="O10" s="937"/>
      <c r="P10" s="937"/>
      <c r="Q10" s="937"/>
      <c r="R10" s="937"/>
      <c r="S10" s="939" t="s">
        <v>402</v>
      </c>
      <c r="T10" s="939"/>
      <c r="U10" s="939"/>
      <c r="V10" s="939"/>
      <c r="W10" s="940"/>
      <c r="X10" s="941" t="s">
        <v>462</v>
      </c>
      <c r="Y10" s="942"/>
      <c r="Z10" s="942" t="s">
        <v>463</v>
      </c>
      <c r="AA10" s="942"/>
      <c r="AB10" s="937" t="s">
        <v>725</v>
      </c>
      <c r="AC10" s="937"/>
      <c r="AD10" s="937"/>
      <c r="AE10" s="937"/>
      <c r="AF10" s="937"/>
      <c r="AG10" s="937"/>
      <c r="AH10" s="937"/>
      <c r="AI10" s="937"/>
      <c r="AJ10" s="937"/>
      <c r="AK10" s="937"/>
      <c r="AL10" s="937"/>
      <c r="AM10" s="937"/>
      <c r="AN10" s="937"/>
      <c r="AO10" s="937"/>
      <c r="AP10" s="939" t="s">
        <v>402</v>
      </c>
      <c r="AQ10" s="939"/>
      <c r="AR10" s="939"/>
      <c r="AS10" s="939"/>
      <c r="AT10" s="944"/>
    </row>
    <row r="11" spans="1:46" ht="14.45" customHeight="1">
      <c r="A11" s="950">
        <v>108</v>
      </c>
      <c r="B11" s="951"/>
      <c r="C11" s="951" t="s">
        <v>741</v>
      </c>
      <c r="D11" s="951"/>
      <c r="E11" s="956" t="s">
        <v>565</v>
      </c>
      <c r="F11" s="957"/>
      <c r="G11" s="957"/>
      <c r="H11" s="957"/>
      <c r="I11" s="957"/>
      <c r="J11" s="957"/>
      <c r="K11" s="957"/>
      <c r="L11" s="957"/>
      <c r="M11" s="957"/>
      <c r="N11" s="957"/>
      <c r="O11" s="957"/>
      <c r="P11" s="957"/>
      <c r="Q11" s="957"/>
      <c r="R11" s="958"/>
      <c r="S11" s="959" t="s">
        <v>572</v>
      </c>
      <c r="T11" s="960"/>
      <c r="U11" s="960"/>
      <c r="V11" s="960"/>
      <c r="W11" s="961"/>
      <c r="X11" s="913">
        <v>116</v>
      </c>
      <c r="Y11" s="914"/>
      <c r="Z11" s="916" t="s">
        <v>722</v>
      </c>
      <c r="AA11" s="914"/>
      <c r="AB11" s="946" t="s">
        <v>826</v>
      </c>
      <c r="AC11" s="947"/>
      <c r="AD11" s="947"/>
      <c r="AE11" s="947"/>
      <c r="AF11" s="947"/>
      <c r="AG11" s="947"/>
      <c r="AH11" s="947"/>
      <c r="AI11" s="947"/>
      <c r="AJ11" s="947"/>
      <c r="AK11" s="947"/>
      <c r="AL11" s="947"/>
      <c r="AM11" s="947"/>
      <c r="AN11" s="947"/>
      <c r="AO11" s="949"/>
      <c r="AP11" s="946" t="s">
        <v>528</v>
      </c>
      <c r="AQ11" s="947"/>
      <c r="AR11" s="947"/>
      <c r="AS11" s="947"/>
      <c r="AT11" s="948"/>
    </row>
    <row r="12" spans="1:46" ht="14.45" customHeight="1">
      <c r="A12" s="952"/>
      <c r="B12" s="953"/>
      <c r="C12" s="953"/>
      <c r="D12" s="953"/>
      <c r="E12" s="896"/>
      <c r="F12" s="897"/>
      <c r="G12" s="897"/>
      <c r="H12" s="897"/>
      <c r="I12" s="897"/>
      <c r="J12" s="897"/>
      <c r="K12" s="897"/>
      <c r="L12" s="897"/>
      <c r="M12" s="897"/>
      <c r="N12" s="897"/>
      <c r="O12" s="897"/>
      <c r="P12" s="897"/>
      <c r="Q12" s="897"/>
      <c r="R12" s="898"/>
      <c r="S12" s="902"/>
      <c r="T12" s="903"/>
      <c r="U12" s="903"/>
      <c r="V12" s="903"/>
      <c r="W12" s="904"/>
      <c r="X12" s="915"/>
      <c r="Y12" s="865"/>
      <c r="Z12" s="868"/>
      <c r="AA12" s="865"/>
      <c r="AB12" s="851"/>
      <c r="AC12" s="852"/>
      <c r="AD12" s="852"/>
      <c r="AE12" s="852"/>
      <c r="AF12" s="852"/>
      <c r="AG12" s="852"/>
      <c r="AH12" s="852"/>
      <c r="AI12" s="852"/>
      <c r="AJ12" s="852"/>
      <c r="AK12" s="852"/>
      <c r="AL12" s="852"/>
      <c r="AM12" s="852"/>
      <c r="AN12" s="852"/>
      <c r="AO12" s="895"/>
      <c r="AP12" s="851"/>
      <c r="AQ12" s="852"/>
      <c r="AR12" s="852"/>
      <c r="AS12" s="852"/>
      <c r="AT12" s="853"/>
    </row>
    <row r="13" spans="1:46" ht="14.45" customHeight="1">
      <c r="A13" s="954"/>
      <c r="B13" s="955"/>
      <c r="C13" s="955"/>
      <c r="D13" s="955"/>
      <c r="E13" s="896"/>
      <c r="F13" s="897"/>
      <c r="G13" s="897"/>
      <c r="H13" s="897"/>
      <c r="I13" s="897"/>
      <c r="J13" s="897"/>
      <c r="K13" s="897"/>
      <c r="L13" s="897"/>
      <c r="M13" s="897"/>
      <c r="N13" s="897"/>
      <c r="O13" s="897"/>
      <c r="P13" s="897"/>
      <c r="Q13" s="897"/>
      <c r="R13" s="898"/>
      <c r="S13" s="902"/>
      <c r="T13" s="903"/>
      <c r="U13" s="903"/>
      <c r="V13" s="903"/>
      <c r="W13" s="904"/>
      <c r="X13" s="915"/>
      <c r="Y13" s="865"/>
      <c r="Z13" s="868"/>
      <c r="AA13" s="865"/>
      <c r="AB13" s="851"/>
      <c r="AC13" s="852"/>
      <c r="AD13" s="852"/>
      <c r="AE13" s="852"/>
      <c r="AF13" s="852"/>
      <c r="AG13" s="852"/>
      <c r="AH13" s="852"/>
      <c r="AI13" s="852"/>
      <c r="AJ13" s="852"/>
      <c r="AK13" s="852"/>
      <c r="AL13" s="852"/>
      <c r="AM13" s="852"/>
      <c r="AN13" s="852"/>
      <c r="AO13" s="895"/>
      <c r="AP13" s="851"/>
      <c r="AQ13" s="852"/>
      <c r="AR13" s="852"/>
      <c r="AS13" s="852"/>
      <c r="AT13" s="853"/>
    </row>
    <row r="14" spans="1:46" ht="14.45" customHeight="1">
      <c r="A14" s="864">
        <v>108</v>
      </c>
      <c r="B14" s="865"/>
      <c r="C14" s="868" t="s">
        <v>740</v>
      </c>
      <c r="D14" s="865"/>
      <c r="E14" s="896" t="s">
        <v>566</v>
      </c>
      <c r="F14" s="897"/>
      <c r="G14" s="897"/>
      <c r="H14" s="897"/>
      <c r="I14" s="897"/>
      <c r="J14" s="897"/>
      <c r="K14" s="897"/>
      <c r="L14" s="897"/>
      <c r="M14" s="897"/>
      <c r="N14" s="897"/>
      <c r="O14" s="897"/>
      <c r="P14" s="897"/>
      <c r="Q14" s="897"/>
      <c r="R14" s="898"/>
      <c r="S14" s="902" t="s">
        <v>545</v>
      </c>
      <c r="T14" s="903"/>
      <c r="U14" s="903"/>
      <c r="V14" s="903"/>
      <c r="W14" s="904"/>
      <c r="X14" s="915">
        <v>116</v>
      </c>
      <c r="Y14" s="865"/>
      <c r="Z14" s="868" t="s">
        <v>722</v>
      </c>
      <c r="AA14" s="865"/>
      <c r="AB14" s="851" t="s">
        <v>827</v>
      </c>
      <c r="AC14" s="852"/>
      <c r="AD14" s="852"/>
      <c r="AE14" s="852"/>
      <c r="AF14" s="852"/>
      <c r="AG14" s="852"/>
      <c r="AH14" s="852"/>
      <c r="AI14" s="852"/>
      <c r="AJ14" s="852"/>
      <c r="AK14" s="852"/>
      <c r="AL14" s="852"/>
      <c r="AM14" s="852"/>
      <c r="AN14" s="852"/>
      <c r="AO14" s="895"/>
      <c r="AP14" s="851" t="s">
        <v>528</v>
      </c>
      <c r="AQ14" s="852"/>
      <c r="AR14" s="852"/>
      <c r="AS14" s="852"/>
      <c r="AT14" s="853"/>
    </row>
    <row r="15" spans="1:46" ht="14.45" customHeight="1">
      <c r="A15" s="864"/>
      <c r="B15" s="865"/>
      <c r="C15" s="868"/>
      <c r="D15" s="865"/>
      <c r="E15" s="896"/>
      <c r="F15" s="897"/>
      <c r="G15" s="897"/>
      <c r="H15" s="897"/>
      <c r="I15" s="897"/>
      <c r="J15" s="897"/>
      <c r="K15" s="897"/>
      <c r="L15" s="897"/>
      <c r="M15" s="897"/>
      <c r="N15" s="897"/>
      <c r="O15" s="897"/>
      <c r="P15" s="897"/>
      <c r="Q15" s="897"/>
      <c r="R15" s="898"/>
      <c r="S15" s="902"/>
      <c r="T15" s="903"/>
      <c r="U15" s="903"/>
      <c r="V15" s="903"/>
      <c r="W15" s="904"/>
      <c r="X15" s="915"/>
      <c r="Y15" s="865"/>
      <c r="Z15" s="868"/>
      <c r="AA15" s="865"/>
      <c r="AB15" s="851"/>
      <c r="AC15" s="852"/>
      <c r="AD15" s="852"/>
      <c r="AE15" s="852"/>
      <c r="AF15" s="852"/>
      <c r="AG15" s="852"/>
      <c r="AH15" s="852"/>
      <c r="AI15" s="852"/>
      <c r="AJ15" s="852"/>
      <c r="AK15" s="852"/>
      <c r="AL15" s="852"/>
      <c r="AM15" s="852"/>
      <c r="AN15" s="852"/>
      <c r="AO15" s="895"/>
      <c r="AP15" s="851"/>
      <c r="AQ15" s="852"/>
      <c r="AR15" s="852"/>
      <c r="AS15" s="852"/>
      <c r="AT15" s="853"/>
    </row>
    <row r="16" spans="1:46" ht="14.45" customHeight="1">
      <c r="A16" s="864"/>
      <c r="B16" s="865"/>
      <c r="C16" s="868"/>
      <c r="D16" s="865"/>
      <c r="E16" s="896"/>
      <c r="F16" s="897"/>
      <c r="G16" s="897"/>
      <c r="H16" s="897"/>
      <c r="I16" s="897"/>
      <c r="J16" s="897"/>
      <c r="K16" s="897"/>
      <c r="L16" s="897"/>
      <c r="M16" s="897"/>
      <c r="N16" s="897"/>
      <c r="O16" s="897"/>
      <c r="P16" s="897"/>
      <c r="Q16" s="897"/>
      <c r="R16" s="898"/>
      <c r="S16" s="902"/>
      <c r="T16" s="903"/>
      <c r="U16" s="903"/>
      <c r="V16" s="903"/>
      <c r="W16" s="904"/>
      <c r="X16" s="915"/>
      <c r="Y16" s="865"/>
      <c r="Z16" s="868"/>
      <c r="AA16" s="865"/>
      <c r="AB16" s="851"/>
      <c r="AC16" s="852"/>
      <c r="AD16" s="852"/>
      <c r="AE16" s="852"/>
      <c r="AF16" s="852"/>
      <c r="AG16" s="852"/>
      <c r="AH16" s="852"/>
      <c r="AI16" s="852"/>
      <c r="AJ16" s="852"/>
      <c r="AK16" s="852"/>
      <c r="AL16" s="852"/>
      <c r="AM16" s="852"/>
      <c r="AN16" s="852"/>
      <c r="AO16" s="895"/>
      <c r="AP16" s="851"/>
      <c r="AQ16" s="852"/>
      <c r="AR16" s="852"/>
      <c r="AS16" s="852"/>
      <c r="AT16" s="853"/>
    </row>
    <row r="17" spans="1:46" ht="14.45" customHeight="1">
      <c r="A17" s="864">
        <v>108</v>
      </c>
      <c r="B17" s="865"/>
      <c r="C17" s="868" t="s">
        <v>738</v>
      </c>
      <c r="D17" s="865"/>
      <c r="E17" s="896" t="s">
        <v>567</v>
      </c>
      <c r="F17" s="897"/>
      <c r="G17" s="897"/>
      <c r="H17" s="897"/>
      <c r="I17" s="897"/>
      <c r="J17" s="897"/>
      <c r="K17" s="897"/>
      <c r="L17" s="897"/>
      <c r="M17" s="897"/>
      <c r="N17" s="897"/>
      <c r="O17" s="897"/>
      <c r="P17" s="897"/>
      <c r="Q17" s="897"/>
      <c r="R17" s="898"/>
      <c r="S17" s="902" t="s">
        <v>545</v>
      </c>
      <c r="T17" s="903"/>
      <c r="U17" s="903"/>
      <c r="V17" s="903"/>
      <c r="W17" s="904"/>
      <c r="X17" s="915"/>
      <c r="Y17" s="865"/>
      <c r="Z17" s="868"/>
      <c r="AA17" s="865"/>
      <c r="AB17" s="851"/>
      <c r="AC17" s="852"/>
      <c r="AD17" s="852"/>
      <c r="AE17" s="852"/>
      <c r="AF17" s="852"/>
      <c r="AG17" s="852"/>
      <c r="AH17" s="852"/>
      <c r="AI17" s="852"/>
      <c r="AJ17" s="852"/>
      <c r="AK17" s="852"/>
      <c r="AL17" s="852"/>
      <c r="AM17" s="852"/>
      <c r="AN17" s="852"/>
      <c r="AO17" s="895"/>
      <c r="AP17" s="851"/>
      <c r="AQ17" s="852"/>
      <c r="AR17" s="852"/>
      <c r="AS17" s="852"/>
      <c r="AT17" s="853"/>
    </row>
    <row r="18" spans="1:46" ht="14.45" customHeight="1">
      <c r="A18" s="864"/>
      <c r="B18" s="865"/>
      <c r="C18" s="868"/>
      <c r="D18" s="865"/>
      <c r="E18" s="896"/>
      <c r="F18" s="897"/>
      <c r="G18" s="897"/>
      <c r="H18" s="897"/>
      <c r="I18" s="897"/>
      <c r="J18" s="897"/>
      <c r="K18" s="897"/>
      <c r="L18" s="897"/>
      <c r="M18" s="897"/>
      <c r="N18" s="897"/>
      <c r="O18" s="897"/>
      <c r="P18" s="897"/>
      <c r="Q18" s="897"/>
      <c r="R18" s="898"/>
      <c r="S18" s="902"/>
      <c r="T18" s="903"/>
      <c r="U18" s="903"/>
      <c r="V18" s="903"/>
      <c r="W18" s="904"/>
      <c r="X18" s="915"/>
      <c r="Y18" s="865"/>
      <c r="Z18" s="868"/>
      <c r="AA18" s="865"/>
      <c r="AB18" s="851"/>
      <c r="AC18" s="852"/>
      <c r="AD18" s="852"/>
      <c r="AE18" s="852"/>
      <c r="AF18" s="852"/>
      <c r="AG18" s="852"/>
      <c r="AH18" s="852"/>
      <c r="AI18" s="852"/>
      <c r="AJ18" s="852"/>
      <c r="AK18" s="852"/>
      <c r="AL18" s="852"/>
      <c r="AM18" s="852"/>
      <c r="AN18" s="852"/>
      <c r="AO18" s="895"/>
      <c r="AP18" s="851"/>
      <c r="AQ18" s="852"/>
      <c r="AR18" s="852"/>
      <c r="AS18" s="852"/>
      <c r="AT18" s="853"/>
    </row>
    <row r="19" spans="1:46" ht="14.45" customHeight="1">
      <c r="A19" s="864"/>
      <c r="B19" s="865"/>
      <c r="C19" s="868"/>
      <c r="D19" s="865"/>
      <c r="E19" s="896"/>
      <c r="F19" s="897"/>
      <c r="G19" s="897"/>
      <c r="H19" s="897"/>
      <c r="I19" s="897"/>
      <c r="J19" s="897"/>
      <c r="K19" s="897"/>
      <c r="L19" s="897"/>
      <c r="M19" s="897"/>
      <c r="N19" s="897"/>
      <c r="O19" s="897"/>
      <c r="P19" s="897"/>
      <c r="Q19" s="897"/>
      <c r="R19" s="898"/>
      <c r="S19" s="902"/>
      <c r="T19" s="903"/>
      <c r="U19" s="903"/>
      <c r="V19" s="903"/>
      <c r="W19" s="904"/>
      <c r="X19" s="915"/>
      <c r="Y19" s="865"/>
      <c r="Z19" s="868"/>
      <c r="AA19" s="865"/>
      <c r="AB19" s="851"/>
      <c r="AC19" s="852"/>
      <c r="AD19" s="852"/>
      <c r="AE19" s="852"/>
      <c r="AF19" s="852"/>
      <c r="AG19" s="852"/>
      <c r="AH19" s="852"/>
      <c r="AI19" s="852"/>
      <c r="AJ19" s="852"/>
      <c r="AK19" s="852"/>
      <c r="AL19" s="852"/>
      <c r="AM19" s="852"/>
      <c r="AN19" s="852"/>
      <c r="AO19" s="895"/>
      <c r="AP19" s="851"/>
      <c r="AQ19" s="852"/>
      <c r="AR19" s="852"/>
      <c r="AS19" s="852"/>
      <c r="AT19" s="853"/>
    </row>
    <row r="20" spans="1:46" ht="14.45" customHeight="1">
      <c r="A20" s="864">
        <v>105</v>
      </c>
      <c r="B20" s="865"/>
      <c r="C20" s="868" t="s">
        <v>741</v>
      </c>
      <c r="D20" s="865"/>
      <c r="E20" s="896" t="s">
        <v>872</v>
      </c>
      <c r="F20" s="897"/>
      <c r="G20" s="897"/>
      <c r="H20" s="897"/>
      <c r="I20" s="897"/>
      <c r="J20" s="897"/>
      <c r="K20" s="897"/>
      <c r="L20" s="897"/>
      <c r="M20" s="897"/>
      <c r="N20" s="897"/>
      <c r="O20" s="897"/>
      <c r="P20" s="897"/>
      <c r="Q20" s="897"/>
      <c r="R20" s="898"/>
      <c r="S20" s="902" t="s">
        <v>573</v>
      </c>
      <c r="T20" s="903"/>
      <c r="U20" s="903"/>
      <c r="V20" s="903"/>
      <c r="W20" s="904"/>
      <c r="X20" s="908"/>
      <c r="Y20" s="909"/>
      <c r="Z20" s="917"/>
      <c r="AA20" s="909"/>
      <c r="AB20" s="851"/>
      <c r="AC20" s="852"/>
      <c r="AD20" s="852"/>
      <c r="AE20" s="852"/>
      <c r="AF20" s="852"/>
      <c r="AG20" s="852"/>
      <c r="AH20" s="852"/>
      <c r="AI20" s="852"/>
      <c r="AJ20" s="852"/>
      <c r="AK20" s="852"/>
      <c r="AL20" s="852"/>
      <c r="AM20" s="852"/>
      <c r="AN20" s="852"/>
      <c r="AO20" s="895"/>
      <c r="AP20" s="851"/>
      <c r="AQ20" s="852"/>
      <c r="AR20" s="852"/>
      <c r="AS20" s="852"/>
      <c r="AT20" s="853"/>
    </row>
    <row r="21" spans="1:46" ht="14.45" customHeight="1">
      <c r="A21" s="864"/>
      <c r="B21" s="865"/>
      <c r="C21" s="868"/>
      <c r="D21" s="865"/>
      <c r="E21" s="896"/>
      <c r="F21" s="897"/>
      <c r="G21" s="897"/>
      <c r="H21" s="897"/>
      <c r="I21" s="897"/>
      <c r="J21" s="897"/>
      <c r="K21" s="897"/>
      <c r="L21" s="897"/>
      <c r="M21" s="897"/>
      <c r="N21" s="897"/>
      <c r="O21" s="897"/>
      <c r="P21" s="897"/>
      <c r="Q21" s="897"/>
      <c r="R21" s="898"/>
      <c r="S21" s="902"/>
      <c r="T21" s="903"/>
      <c r="U21" s="903"/>
      <c r="V21" s="903"/>
      <c r="W21" s="904"/>
      <c r="X21" s="908"/>
      <c r="Y21" s="909"/>
      <c r="Z21" s="917"/>
      <c r="AA21" s="909"/>
      <c r="AB21" s="851"/>
      <c r="AC21" s="852"/>
      <c r="AD21" s="852"/>
      <c r="AE21" s="852"/>
      <c r="AF21" s="852"/>
      <c r="AG21" s="852"/>
      <c r="AH21" s="852"/>
      <c r="AI21" s="852"/>
      <c r="AJ21" s="852"/>
      <c r="AK21" s="852"/>
      <c r="AL21" s="852"/>
      <c r="AM21" s="852"/>
      <c r="AN21" s="852"/>
      <c r="AO21" s="895"/>
      <c r="AP21" s="851"/>
      <c r="AQ21" s="852"/>
      <c r="AR21" s="852"/>
      <c r="AS21" s="852"/>
      <c r="AT21" s="853"/>
    </row>
    <row r="22" spans="1:46" ht="14.45" customHeight="1">
      <c r="A22" s="864"/>
      <c r="B22" s="865"/>
      <c r="C22" s="868"/>
      <c r="D22" s="865"/>
      <c r="E22" s="896"/>
      <c r="F22" s="897"/>
      <c r="G22" s="897"/>
      <c r="H22" s="897"/>
      <c r="I22" s="897"/>
      <c r="J22" s="897"/>
      <c r="K22" s="897"/>
      <c r="L22" s="897"/>
      <c r="M22" s="897"/>
      <c r="N22" s="897"/>
      <c r="O22" s="897"/>
      <c r="P22" s="897"/>
      <c r="Q22" s="897"/>
      <c r="R22" s="898"/>
      <c r="S22" s="902"/>
      <c r="T22" s="903"/>
      <c r="U22" s="903"/>
      <c r="V22" s="903"/>
      <c r="W22" s="904"/>
      <c r="X22" s="908"/>
      <c r="Y22" s="909"/>
      <c r="Z22" s="917"/>
      <c r="AA22" s="909"/>
      <c r="AB22" s="851"/>
      <c r="AC22" s="852"/>
      <c r="AD22" s="852"/>
      <c r="AE22" s="852"/>
      <c r="AF22" s="852"/>
      <c r="AG22" s="852"/>
      <c r="AH22" s="852"/>
      <c r="AI22" s="852"/>
      <c r="AJ22" s="852"/>
      <c r="AK22" s="852"/>
      <c r="AL22" s="852"/>
      <c r="AM22" s="852"/>
      <c r="AN22" s="852"/>
      <c r="AO22" s="895"/>
      <c r="AP22" s="851"/>
      <c r="AQ22" s="852"/>
      <c r="AR22" s="852"/>
      <c r="AS22" s="852"/>
      <c r="AT22" s="853"/>
    </row>
    <row r="23" spans="1:46" ht="14.45" customHeight="1">
      <c r="A23" s="864">
        <v>105</v>
      </c>
      <c r="B23" s="865"/>
      <c r="C23" s="868" t="s">
        <v>568</v>
      </c>
      <c r="D23" s="865"/>
      <c r="E23" s="896" t="s">
        <v>569</v>
      </c>
      <c r="F23" s="897"/>
      <c r="G23" s="897"/>
      <c r="H23" s="897"/>
      <c r="I23" s="897"/>
      <c r="J23" s="897"/>
      <c r="K23" s="897"/>
      <c r="L23" s="897"/>
      <c r="M23" s="897"/>
      <c r="N23" s="897"/>
      <c r="O23" s="897"/>
      <c r="P23" s="897"/>
      <c r="Q23" s="897"/>
      <c r="R23" s="898"/>
      <c r="S23" s="902" t="s">
        <v>574</v>
      </c>
      <c r="T23" s="903"/>
      <c r="U23" s="903"/>
      <c r="V23" s="903"/>
      <c r="W23" s="904"/>
      <c r="X23" s="908"/>
      <c r="Y23" s="909"/>
      <c r="Z23" s="917"/>
      <c r="AA23" s="909"/>
      <c r="AB23" s="851"/>
      <c r="AC23" s="852"/>
      <c r="AD23" s="852"/>
      <c r="AE23" s="852"/>
      <c r="AF23" s="852"/>
      <c r="AG23" s="852"/>
      <c r="AH23" s="852"/>
      <c r="AI23" s="852"/>
      <c r="AJ23" s="852"/>
      <c r="AK23" s="852"/>
      <c r="AL23" s="852"/>
      <c r="AM23" s="852"/>
      <c r="AN23" s="852"/>
      <c r="AO23" s="895"/>
      <c r="AP23" s="851"/>
      <c r="AQ23" s="852"/>
      <c r="AR23" s="852"/>
      <c r="AS23" s="852"/>
      <c r="AT23" s="853"/>
    </row>
    <row r="24" spans="1:46" ht="14.45" customHeight="1">
      <c r="A24" s="864"/>
      <c r="B24" s="865"/>
      <c r="C24" s="868"/>
      <c r="D24" s="865"/>
      <c r="E24" s="896"/>
      <c r="F24" s="897"/>
      <c r="G24" s="897"/>
      <c r="H24" s="897"/>
      <c r="I24" s="897"/>
      <c r="J24" s="897"/>
      <c r="K24" s="897"/>
      <c r="L24" s="897"/>
      <c r="M24" s="897"/>
      <c r="N24" s="897"/>
      <c r="O24" s="897"/>
      <c r="P24" s="897"/>
      <c r="Q24" s="897"/>
      <c r="R24" s="898"/>
      <c r="S24" s="902"/>
      <c r="T24" s="903"/>
      <c r="U24" s="903"/>
      <c r="V24" s="903"/>
      <c r="W24" s="904"/>
      <c r="X24" s="908"/>
      <c r="Y24" s="909"/>
      <c r="Z24" s="917"/>
      <c r="AA24" s="909"/>
      <c r="AB24" s="851"/>
      <c r="AC24" s="852"/>
      <c r="AD24" s="852"/>
      <c r="AE24" s="852"/>
      <c r="AF24" s="852"/>
      <c r="AG24" s="852"/>
      <c r="AH24" s="852"/>
      <c r="AI24" s="852"/>
      <c r="AJ24" s="852"/>
      <c r="AK24" s="852"/>
      <c r="AL24" s="852"/>
      <c r="AM24" s="852"/>
      <c r="AN24" s="852"/>
      <c r="AO24" s="895"/>
      <c r="AP24" s="851"/>
      <c r="AQ24" s="852"/>
      <c r="AR24" s="852"/>
      <c r="AS24" s="852"/>
      <c r="AT24" s="853"/>
    </row>
    <row r="25" spans="1:46" ht="14.45" customHeight="1">
      <c r="A25" s="864"/>
      <c r="B25" s="865"/>
      <c r="C25" s="868"/>
      <c r="D25" s="865"/>
      <c r="E25" s="896"/>
      <c r="F25" s="897"/>
      <c r="G25" s="897"/>
      <c r="H25" s="897"/>
      <c r="I25" s="897"/>
      <c r="J25" s="897"/>
      <c r="K25" s="897"/>
      <c r="L25" s="897"/>
      <c r="M25" s="897"/>
      <c r="N25" s="897"/>
      <c r="O25" s="897"/>
      <c r="P25" s="897"/>
      <c r="Q25" s="897"/>
      <c r="R25" s="898"/>
      <c r="S25" s="902"/>
      <c r="T25" s="903"/>
      <c r="U25" s="903"/>
      <c r="V25" s="903"/>
      <c r="W25" s="904"/>
      <c r="X25" s="908"/>
      <c r="Y25" s="909"/>
      <c r="Z25" s="917"/>
      <c r="AA25" s="909"/>
      <c r="AB25" s="851"/>
      <c r="AC25" s="852"/>
      <c r="AD25" s="852"/>
      <c r="AE25" s="852"/>
      <c r="AF25" s="852"/>
      <c r="AG25" s="852"/>
      <c r="AH25" s="852"/>
      <c r="AI25" s="852"/>
      <c r="AJ25" s="852"/>
      <c r="AK25" s="852"/>
      <c r="AL25" s="852"/>
      <c r="AM25" s="852"/>
      <c r="AN25" s="852"/>
      <c r="AO25" s="895"/>
      <c r="AP25" s="851"/>
      <c r="AQ25" s="852"/>
      <c r="AR25" s="852"/>
      <c r="AS25" s="852"/>
      <c r="AT25" s="853"/>
    </row>
    <row r="26" spans="1:46" ht="14.45" customHeight="1">
      <c r="A26" s="864">
        <v>106</v>
      </c>
      <c r="B26" s="865"/>
      <c r="C26" s="868" t="s">
        <v>568</v>
      </c>
      <c r="D26" s="865"/>
      <c r="E26" s="896" t="s">
        <v>570</v>
      </c>
      <c r="F26" s="897"/>
      <c r="G26" s="897"/>
      <c r="H26" s="897"/>
      <c r="I26" s="897"/>
      <c r="J26" s="897"/>
      <c r="K26" s="897"/>
      <c r="L26" s="897"/>
      <c r="M26" s="897"/>
      <c r="N26" s="897"/>
      <c r="O26" s="897"/>
      <c r="P26" s="897"/>
      <c r="Q26" s="897"/>
      <c r="R26" s="898"/>
      <c r="S26" s="902" t="s">
        <v>575</v>
      </c>
      <c r="T26" s="903"/>
      <c r="U26" s="903"/>
      <c r="V26" s="903"/>
      <c r="W26" s="904"/>
      <c r="X26" s="908"/>
      <c r="Y26" s="909"/>
      <c r="Z26" s="917"/>
      <c r="AA26" s="909"/>
      <c r="AB26" s="851"/>
      <c r="AC26" s="852"/>
      <c r="AD26" s="852"/>
      <c r="AE26" s="852"/>
      <c r="AF26" s="852"/>
      <c r="AG26" s="852"/>
      <c r="AH26" s="852"/>
      <c r="AI26" s="852"/>
      <c r="AJ26" s="852"/>
      <c r="AK26" s="852"/>
      <c r="AL26" s="852"/>
      <c r="AM26" s="852"/>
      <c r="AN26" s="852"/>
      <c r="AO26" s="895"/>
      <c r="AP26" s="851"/>
      <c r="AQ26" s="852"/>
      <c r="AR26" s="852"/>
      <c r="AS26" s="852"/>
      <c r="AT26" s="853"/>
    </row>
    <row r="27" spans="1:46" ht="14.45" customHeight="1">
      <c r="A27" s="864"/>
      <c r="B27" s="865"/>
      <c r="C27" s="868"/>
      <c r="D27" s="865"/>
      <c r="E27" s="896"/>
      <c r="F27" s="897"/>
      <c r="G27" s="897"/>
      <c r="H27" s="897"/>
      <c r="I27" s="897"/>
      <c r="J27" s="897"/>
      <c r="K27" s="897"/>
      <c r="L27" s="897"/>
      <c r="M27" s="897"/>
      <c r="N27" s="897"/>
      <c r="O27" s="897"/>
      <c r="P27" s="897"/>
      <c r="Q27" s="897"/>
      <c r="R27" s="898"/>
      <c r="S27" s="902"/>
      <c r="T27" s="903"/>
      <c r="U27" s="903"/>
      <c r="V27" s="903"/>
      <c r="W27" s="904"/>
      <c r="X27" s="908"/>
      <c r="Y27" s="909"/>
      <c r="Z27" s="917"/>
      <c r="AA27" s="909"/>
      <c r="AB27" s="851"/>
      <c r="AC27" s="852"/>
      <c r="AD27" s="852"/>
      <c r="AE27" s="852"/>
      <c r="AF27" s="852"/>
      <c r="AG27" s="852"/>
      <c r="AH27" s="852"/>
      <c r="AI27" s="852"/>
      <c r="AJ27" s="852"/>
      <c r="AK27" s="852"/>
      <c r="AL27" s="852"/>
      <c r="AM27" s="852"/>
      <c r="AN27" s="852"/>
      <c r="AO27" s="895"/>
      <c r="AP27" s="851"/>
      <c r="AQ27" s="852"/>
      <c r="AR27" s="852"/>
      <c r="AS27" s="852"/>
      <c r="AT27" s="853"/>
    </row>
    <row r="28" spans="1:46" ht="14.45" customHeight="1">
      <c r="A28" s="864"/>
      <c r="B28" s="865"/>
      <c r="C28" s="868"/>
      <c r="D28" s="865"/>
      <c r="E28" s="896"/>
      <c r="F28" s="897"/>
      <c r="G28" s="897"/>
      <c r="H28" s="897"/>
      <c r="I28" s="897"/>
      <c r="J28" s="897"/>
      <c r="K28" s="897"/>
      <c r="L28" s="897"/>
      <c r="M28" s="897"/>
      <c r="N28" s="897"/>
      <c r="O28" s="897"/>
      <c r="P28" s="897"/>
      <c r="Q28" s="897"/>
      <c r="R28" s="898"/>
      <c r="S28" s="902"/>
      <c r="T28" s="903"/>
      <c r="U28" s="903"/>
      <c r="V28" s="903"/>
      <c r="W28" s="904"/>
      <c r="X28" s="908"/>
      <c r="Y28" s="909"/>
      <c r="Z28" s="917"/>
      <c r="AA28" s="909"/>
      <c r="AB28" s="851"/>
      <c r="AC28" s="852"/>
      <c r="AD28" s="852"/>
      <c r="AE28" s="852"/>
      <c r="AF28" s="852"/>
      <c r="AG28" s="852"/>
      <c r="AH28" s="852"/>
      <c r="AI28" s="852"/>
      <c r="AJ28" s="852"/>
      <c r="AK28" s="852"/>
      <c r="AL28" s="852"/>
      <c r="AM28" s="852"/>
      <c r="AN28" s="852"/>
      <c r="AO28" s="895"/>
      <c r="AP28" s="851"/>
      <c r="AQ28" s="852"/>
      <c r="AR28" s="852"/>
      <c r="AS28" s="852"/>
      <c r="AT28" s="853"/>
    </row>
    <row r="29" spans="1:46" ht="14.45" customHeight="1">
      <c r="A29" s="864">
        <v>106</v>
      </c>
      <c r="B29" s="865"/>
      <c r="C29" s="868" t="s">
        <v>740</v>
      </c>
      <c r="D29" s="865"/>
      <c r="E29" s="896" t="s">
        <v>571</v>
      </c>
      <c r="F29" s="897"/>
      <c r="G29" s="897"/>
      <c r="H29" s="897"/>
      <c r="I29" s="897"/>
      <c r="J29" s="897"/>
      <c r="K29" s="897"/>
      <c r="L29" s="897"/>
      <c r="M29" s="897"/>
      <c r="N29" s="897"/>
      <c r="O29" s="897"/>
      <c r="P29" s="897"/>
      <c r="Q29" s="897"/>
      <c r="R29" s="898"/>
      <c r="S29" s="902" t="s">
        <v>576</v>
      </c>
      <c r="T29" s="903"/>
      <c r="U29" s="903"/>
      <c r="V29" s="903"/>
      <c r="W29" s="904"/>
      <c r="X29" s="908"/>
      <c r="Y29" s="909"/>
      <c r="Z29" s="917"/>
      <c r="AA29" s="909"/>
      <c r="AB29" s="851"/>
      <c r="AC29" s="852"/>
      <c r="AD29" s="852"/>
      <c r="AE29" s="852"/>
      <c r="AF29" s="852"/>
      <c r="AG29" s="852"/>
      <c r="AH29" s="852"/>
      <c r="AI29" s="852"/>
      <c r="AJ29" s="852"/>
      <c r="AK29" s="852"/>
      <c r="AL29" s="852"/>
      <c r="AM29" s="852"/>
      <c r="AN29" s="852"/>
      <c r="AO29" s="895"/>
      <c r="AP29" s="851"/>
      <c r="AQ29" s="852"/>
      <c r="AR29" s="852"/>
      <c r="AS29" s="852"/>
      <c r="AT29" s="853"/>
    </row>
    <row r="30" spans="1:46" ht="14.45" customHeight="1">
      <c r="A30" s="864"/>
      <c r="B30" s="865"/>
      <c r="C30" s="868"/>
      <c r="D30" s="865"/>
      <c r="E30" s="896"/>
      <c r="F30" s="897"/>
      <c r="G30" s="897"/>
      <c r="H30" s="897"/>
      <c r="I30" s="897"/>
      <c r="J30" s="897"/>
      <c r="K30" s="897"/>
      <c r="L30" s="897"/>
      <c r="M30" s="897"/>
      <c r="N30" s="897"/>
      <c r="O30" s="897"/>
      <c r="P30" s="897"/>
      <c r="Q30" s="897"/>
      <c r="R30" s="898"/>
      <c r="S30" s="902"/>
      <c r="T30" s="903"/>
      <c r="U30" s="903"/>
      <c r="V30" s="903"/>
      <c r="W30" s="904"/>
      <c r="X30" s="908"/>
      <c r="Y30" s="909"/>
      <c r="Z30" s="917"/>
      <c r="AA30" s="909"/>
      <c r="AB30" s="851"/>
      <c r="AC30" s="852"/>
      <c r="AD30" s="852"/>
      <c r="AE30" s="852"/>
      <c r="AF30" s="852"/>
      <c r="AG30" s="852"/>
      <c r="AH30" s="852"/>
      <c r="AI30" s="852"/>
      <c r="AJ30" s="852"/>
      <c r="AK30" s="852"/>
      <c r="AL30" s="852"/>
      <c r="AM30" s="852"/>
      <c r="AN30" s="852"/>
      <c r="AO30" s="895"/>
      <c r="AP30" s="851"/>
      <c r="AQ30" s="852"/>
      <c r="AR30" s="852"/>
      <c r="AS30" s="852"/>
      <c r="AT30" s="853"/>
    </row>
    <row r="31" spans="1:46" ht="14.45" customHeight="1">
      <c r="A31" s="864"/>
      <c r="B31" s="865"/>
      <c r="C31" s="868"/>
      <c r="D31" s="865"/>
      <c r="E31" s="896"/>
      <c r="F31" s="897"/>
      <c r="G31" s="897"/>
      <c r="H31" s="897"/>
      <c r="I31" s="897"/>
      <c r="J31" s="897"/>
      <c r="K31" s="897"/>
      <c r="L31" s="897"/>
      <c r="M31" s="897"/>
      <c r="N31" s="897"/>
      <c r="O31" s="897"/>
      <c r="P31" s="897"/>
      <c r="Q31" s="897"/>
      <c r="R31" s="898"/>
      <c r="S31" s="902"/>
      <c r="T31" s="903"/>
      <c r="U31" s="903"/>
      <c r="V31" s="903"/>
      <c r="W31" s="904"/>
      <c r="X31" s="908"/>
      <c r="Y31" s="909"/>
      <c r="Z31" s="917"/>
      <c r="AA31" s="909"/>
      <c r="AB31" s="851"/>
      <c r="AC31" s="852"/>
      <c r="AD31" s="852"/>
      <c r="AE31" s="852"/>
      <c r="AF31" s="852"/>
      <c r="AG31" s="852"/>
      <c r="AH31" s="852"/>
      <c r="AI31" s="852"/>
      <c r="AJ31" s="852"/>
      <c r="AK31" s="852"/>
      <c r="AL31" s="852"/>
      <c r="AM31" s="852"/>
      <c r="AN31" s="852"/>
      <c r="AO31" s="895"/>
      <c r="AP31" s="851"/>
      <c r="AQ31" s="852"/>
      <c r="AR31" s="852"/>
      <c r="AS31" s="852"/>
      <c r="AT31" s="853"/>
    </row>
    <row r="32" spans="1:46" ht="14.45" customHeight="1">
      <c r="A32" s="864">
        <v>103</v>
      </c>
      <c r="B32" s="865"/>
      <c r="C32" s="868" t="s">
        <v>739</v>
      </c>
      <c r="D32" s="865"/>
      <c r="E32" s="896" t="s">
        <v>865</v>
      </c>
      <c r="F32" s="897"/>
      <c r="G32" s="897"/>
      <c r="H32" s="897"/>
      <c r="I32" s="897"/>
      <c r="J32" s="897"/>
      <c r="K32" s="897"/>
      <c r="L32" s="897"/>
      <c r="M32" s="897"/>
      <c r="N32" s="897"/>
      <c r="O32" s="897"/>
      <c r="P32" s="897"/>
      <c r="Q32" s="897"/>
      <c r="R32" s="898"/>
      <c r="S32" s="902" t="s">
        <v>528</v>
      </c>
      <c r="T32" s="903"/>
      <c r="U32" s="903"/>
      <c r="V32" s="903"/>
      <c r="W32" s="904"/>
      <c r="X32" s="908"/>
      <c r="Y32" s="909"/>
      <c r="Z32" s="917"/>
      <c r="AA32" s="909"/>
      <c r="AB32" s="851"/>
      <c r="AC32" s="852"/>
      <c r="AD32" s="852"/>
      <c r="AE32" s="852"/>
      <c r="AF32" s="852"/>
      <c r="AG32" s="852"/>
      <c r="AH32" s="852"/>
      <c r="AI32" s="852"/>
      <c r="AJ32" s="852"/>
      <c r="AK32" s="852"/>
      <c r="AL32" s="852"/>
      <c r="AM32" s="852"/>
      <c r="AN32" s="852"/>
      <c r="AO32" s="895"/>
      <c r="AP32" s="851"/>
      <c r="AQ32" s="852"/>
      <c r="AR32" s="852"/>
      <c r="AS32" s="852"/>
      <c r="AT32" s="853"/>
    </row>
    <row r="33" spans="1:46" ht="14.45" customHeight="1">
      <c r="A33" s="864"/>
      <c r="B33" s="865"/>
      <c r="C33" s="868"/>
      <c r="D33" s="865"/>
      <c r="E33" s="896"/>
      <c r="F33" s="897"/>
      <c r="G33" s="897"/>
      <c r="H33" s="897"/>
      <c r="I33" s="897"/>
      <c r="J33" s="897"/>
      <c r="K33" s="897"/>
      <c r="L33" s="897"/>
      <c r="M33" s="897"/>
      <c r="N33" s="897"/>
      <c r="O33" s="897"/>
      <c r="P33" s="897"/>
      <c r="Q33" s="897"/>
      <c r="R33" s="898"/>
      <c r="S33" s="902"/>
      <c r="T33" s="903"/>
      <c r="U33" s="903"/>
      <c r="V33" s="903"/>
      <c r="W33" s="904"/>
      <c r="X33" s="908"/>
      <c r="Y33" s="909"/>
      <c r="Z33" s="917"/>
      <c r="AA33" s="909"/>
      <c r="AB33" s="851"/>
      <c r="AC33" s="852"/>
      <c r="AD33" s="852"/>
      <c r="AE33" s="852"/>
      <c r="AF33" s="852"/>
      <c r="AG33" s="852"/>
      <c r="AH33" s="852"/>
      <c r="AI33" s="852"/>
      <c r="AJ33" s="852"/>
      <c r="AK33" s="852"/>
      <c r="AL33" s="852"/>
      <c r="AM33" s="852"/>
      <c r="AN33" s="852"/>
      <c r="AO33" s="895"/>
      <c r="AP33" s="851"/>
      <c r="AQ33" s="852"/>
      <c r="AR33" s="852"/>
      <c r="AS33" s="852"/>
      <c r="AT33" s="853"/>
    </row>
    <row r="34" spans="1:46" ht="14.45" customHeight="1">
      <c r="A34" s="864"/>
      <c r="B34" s="865"/>
      <c r="C34" s="868"/>
      <c r="D34" s="865"/>
      <c r="E34" s="896"/>
      <c r="F34" s="897"/>
      <c r="G34" s="897"/>
      <c r="H34" s="897"/>
      <c r="I34" s="897"/>
      <c r="J34" s="897"/>
      <c r="K34" s="897"/>
      <c r="L34" s="897"/>
      <c r="M34" s="897"/>
      <c r="N34" s="897"/>
      <c r="O34" s="897"/>
      <c r="P34" s="897"/>
      <c r="Q34" s="897"/>
      <c r="R34" s="898"/>
      <c r="S34" s="902"/>
      <c r="T34" s="903"/>
      <c r="U34" s="903"/>
      <c r="V34" s="903"/>
      <c r="W34" s="904"/>
      <c r="X34" s="908"/>
      <c r="Y34" s="909"/>
      <c r="Z34" s="917"/>
      <c r="AA34" s="909"/>
      <c r="AB34" s="851"/>
      <c r="AC34" s="852"/>
      <c r="AD34" s="852"/>
      <c r="AE34" s="852"/>
      <c r="AF34" s="852"/>
      <c r="AG34" s="852"/>
      <c r="AH34" s="852"/>
      <c r="AI34" s="852"/>
      <c r="AJ34" s="852"/>
      <c r="AK34" s="852"/>
      <c r="AL34" s="852"/>
      <c r="AM34" s="852"/>
      <c r="AN34" s="852"/>
      <c r="AO34" s="895"/>
      <c r="AP34" s="851"/>
      <c r="AQ34" s="852"/>
      <c r="AR34" s="852"/>
      <c r="AS34" s="852"/>
      <c r="AT34" s="853"/>
    </row>
    <row r="35" spans="1:46" ht="14.45" customHeight="1">
      <c r="A35" s="864">
        <v>116</v>
      </c>
      <c r="B35" s="865"/>
      <c r="C35" s="868" t="s">
        <v>568</v>
      </c>
      <c r="D35" s="865"/>
      <c r="E35" s="896" t="s">
        <v>866</v>
      </c>
      <c r="F35" s="897"/>
      <c r="G35" s="897"/>
      <c r="H35" s="897"/>
      <c r="I35" s="897"/>
      <c r="J35" s="897"/>
      <c r="K35" s="897"/>
      <c r="L35" s="897"/>
      <c r="M35" s="897"/>
      <c r="N35" s="897"/>
      <c r="O35" s="897"/>
      <c r="P35" s="897"/>
      <c r="Q35" s="897"/>
      <c r="R35" s="898"/>
      <c r="S35" s="902" t="s">
        <v>528</v>
      </c>
      <c r="T35" s="903"/>
      <c r="U35" s="903"/>
      <c r="V35" s="903"/>
      <c r="W35" s="904"/>
      <c r="X35" s="908"/>
      <c r="Y35" s="909"/>
      <c r="Z35" s="917"/>
      <c r="AA35" s="909"/>
      <c r="AB35" s="851"/>
      <c r="AC35" s="852"/>
      <c r="AD35" s="852"/>
      <c r="AE35" s="852"/>
      <c r="AF35" s="852"/>
      <c r="AG35" s="852"/>
      <c r="AH35" s="852"/>
      <c r="AI35" s="852"/>
      <c r="AJ35" s="852"/>
      <c r="AK35" s="852"/>
      <c r="AL35" s="852"/>
      <c r="AM35" s="852"/>
      <c r="AN35" s="852"/>
      <c r="AO35" s="895"/>
      <c r="AP35" s="851"/>
      <c r="AQ35" s="852"/>
      <c r="AR35" s="852"/>
      <c r="AS35" s="852"/>
      <c r="AT35" s="853"/>
    </row>
    <row r="36" spans="1:46" ht="14.45" customHeight="1">
      <c r="A36" s="864"/>
      <c r="B36" s="865"/>
      <c r="C36" s="868"/>
      <c r="D36" s="865"/>
      <c r="E36" s="896"/>
      <c r="F36" s="897"/>
      <c r="G36" s="897"/>
      <c r="H36" s="897"/>
      <c r="I36" s="897"/>
      <c r="J36" s="897"/>
      <c r="K36" s="897"/>
      <c r="L36" s="897"/>
      <c r="M36" s="897"/>
      <c r="N36" s="897"/>
      <c r="O36" s="897"/>
      <c r="P36" s="897"/>
      <c r="Q36" s="897"/>
      <c r="R36" s="898"/>
      <c r="S36" s="902"/>
      <c r="T36" s="903"/>
      <c r="U36" s="903"/>
      <c r="V36" s="903"/>
      <c r="W36" s="904"/>
      <c r="X36" s="908"/>
      <c r="Y36" s="909"/>
      <c r="Z36" s="917"/>
      <c r="AA36" s="909"/>
      <c r="AB36" s="851"/>
      <c r="AC36" s="852"/>
      <c r="AD36" s="852"/>
      <c r="AE36" s="852"/>
      <c r="AF36" s="852"/>
      <c r="AG36" s="852"/>
      <c r="AH36" s="852"/>
      <c r="AI36" s="852"/>
      <c r="AJ36" s="852"/>
      <c r="AK36" s="852"/>
      <c r="AL36" s="852"/>
      <c r="AM36" s="852"/>
      <c r="AN36" s="852"/>
      <c r="AO36" s="895"/>
      <c r="AP36" s="851"/>
      <c r="AQ36" s="852"/>
      <c r="AR36" s="852"/>
      <c r="AS36" s="852"/>
      <c r="AT36" s="853"/>
    </row>
    <row r="37" spans="1:46" ht="14.45" customHeight="1">
      <c r="A37" s="866"/>
      <c r="B37" s="867"/>
      <c r="C37" s="869"/>
      <c r="D37" s="867"/>
      <c r="E37" s="899"/>
      <c r="F37" s="900"/>
      <c r="G37" s="900"/>
      <c r="H37" s="900"/>
      <c r="I37" s="900"/>
      <c r="J37" s="900"/>
      <c r="K37" s="900"/>
      <c r="L37" s="900"/>
      <c r="M37" s="900"/>
      <c r="N37" s="900"/>
      <c r="O37" s="900"/>
      <c r="P37" s="900"/>
      <c r="Q37" s="900"/>
      <c r="R37" s="901"/>
      <c r="S37" s="905"/>
      <c r="T37" s="906"/>
      <c r="U37" s="906"/>
      <c r="V37" s="906"/>
      <c r="W37" s="907"/>
      <c r="X37" s="963"/>
      <c r="Y37" s="922"/>
      <c r="Z37" s="921"/>
      <c r="AA37" s="922"/>
      <c r="AB37" s="861"/>
      <c r="AC37" s="862"/>
      <c r="AD37" s="862"/>
      <c r="AE37" s="862"/>
      <c r="AF37" s="862"/>
      <c r="AG37" s="862"/>
      <c r="AH37" s="862"/>
      <c r="AI37" s="862"/>
      <c r="AJ37" s="862"/>
      <c r="AK37" s="862"/>
      <c r="AL37" s="862"/>
      <c r="AM37" s="862"/>
      <c r="AN37" s="862"/>
      <c r="AO37" s="962"/>
      <c r="AP37" s="861"/>
      <c r="AQ37" s="862"/>
      <c r="AR37" s="862"/>
      <c r="AS37" s="862"/>
      <c r="AT37" s="863"/>
    </row>
    <row r="38" spans="1:4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1:46" ht="26.25" customHeight="1">
      <c r="A39" s="918" t="s">
        <v>839</v>
      </c>
      <c r="B39" s="919"/>
      <c r="C39" s="919"/>
      <c r="D39" s="919"/>
      <c r="E39" s="919"/>
      <c r="F39" s="919"/>
      <c r="G39" s="919"/>
      <c r="H39" s="919"/>
      <c r="I39" s="919"/>
      <c r="J39" s="919"/>
      <c r="K39" s="919"/>
      <c r="L39" s="919"/>
      <c r="M39" s="919"/>
      <c r="N39" s="919"/>
      <c r="O39" s="919"/>
      <c r="P39" s="919"/>
      <c r="Q39" s="919"/>
      <c r="R39" s="919"/>
      <c r="S39" s="919"/>
      <c r="T39" s="919"/>
      <c r="U39" s="919"/>
      <c r="V39" s="919"/>
      <c r="W39" s="919"/>
      <c r="X39" s="919"/>
      <c r="Y39" s="919"/>
      <c r="Z39" s="919"/>
      <c r="AA39" s="919"/>
      <c r="AB39" s="920"/>
      <c r="AC39" s="892"/>
      <c r="AD39" s="893"/>
      <c r="AE39" s="893"/>
      <c r="AF39" s="893"/>
      <c r="AG39" s="893"/>
      <c r="AH39" s="894"/>
      <c r="AI39" s="910" t="s">
        <v>437</v>
      </c>
      <c r="AJ39" s="911"/>
      <c r="AK39" s="912"/>
      <c r="AL39" s="910">
        <v>105</v>
      </c>
      <c r="AM39" s="911"/>
      <c r="AN39" s="912"/>
      <c r="AO39" s="854" t="s">
        <v>706</v>
      </c>
      <c r="AP39" s="855"/>
      <c r="AQ39" s="856"/>
      <c r="AR39" s="910" t="s">
        <v>838</v>
      </c>
      <c r="AS39" s="911"/>
      <c r="AT39" s="912"/>
    </row>
    <row r="40" spans="1:46">
      <c r="A40" s="825"/>
      <c r="B40" s="825"/>
      <c r="C40" s="825"/>
      <c r="D40" s="825"/>
      <c r="E40" s="825"/>
      <c r="F40" s="825"/>
      <c r="G40" s="825"/>
      <c r="H40" s="825"/>
      <c r="I40" s="825"/>
      <c r="J40" s="825"/>
      <c r="K40" s="825"/>
      <c r="L40" s="825"/>
      <c r="M40" s="825"/>
      <c r="N40" s="825"/>
      <c r="O40" s="825"/>
      <c r="P40" s="825"/>
      <c r="Q40" s="825"/>
      <c r="R40" s="825"/>
      <c r="S40" s="825"/>
      <c r="T40" s="825"/>
      <c r="U40" s="825"/>
      <c r="V40" s="825"/>
      <c r="W40" s="825"/>
      <c r="X40" s="825"/>
      <c r="Y40" s="825"/>
      <c r="Z40" s="825"/>
      <c r="AA40" s="825"/>
      <c r="AB40" s="825"/>
      <c r="AC40" s="825"/>
      <c r="AD40" s="825"/>
      <c r="AE40" s="825"/>
      <c r="AF40" s="825"/>
      <c r="AG40" s="825"/>
      <c r="AH40" s="825"/>
      <c r="AI40" s="825"/>
      <c r="AJ40" s="825"/>
      <c r="AK40" s="825"/>
      <c r="AL40" s="825"/>
      <c r="AM40" s="825"/>
      <c r="AN40" s="825"/>
      <c r="AO40" s="825"/>
      <c r="AP40" s="825"/>
      <c r="AQ40" s="825"/>
      <c r="AR40" s="825"/>
      <c r="AS40" s="825"/>
      <c r="AT40" s="825"/>
    </row>
    <row r="41" spans="1:46" ht="18.75" customHeight="1">
      <c r="A41" s="824" t="s">
        <v>840</v>
      </c>
      <c r="B41" s="825"/>
      <c r="C41" s="825"/>
      <c r="D41" s="825"/>
      <c r="E41" s="825"/>
      <c r="F41" s="825"/>
      <c r="G41" s="825"/>
      <c r="H41" s="825"/>
      <c r="I41" s="825"/>
      <c r="J41" s="825"/>
      <c r="K41" s="825"/>
      <c r="L41" s="825"/>
      <c r="M41" s="825"/>
      <c r="N41" s="825"/>
      <c r="O41" s="825"/>
      <c r="P41" s="825"/>
      <c r="Q41" s="825"/>
      <c r="R41" s="825"/>
      <c r="S41" s="825"/>
      <c r="T41" s="825"/>
      <c r="U41" s="825"/>
      <c r="V41" s="826"/>
      <c r="W41" s="824" t="s">
        <v>684</v>
      </c>
      <c r="X41" s="825"/>
      <c r="Y41" s="825"/>
      <c r="Z41" s="825"/>
      <c r="AA41" s="825"/>
      <c r="AB41" s="825"/>
      <c r="AC41" s="825"/>
      <c r="AD41" s="825"/>
      <c r="AE41" s="825"/>
      <c r="AF41" s="825"/>
      <c r="AG41" s="825"/>
      <c r="AH41" s="825"/>
      <c r="AI41" s="825"/>
      <c r="AJ41" s="825"/>
      <c r="AK41" s="825"/>
      <c r="AL41" s="825"/>
      <c r="AM41" s="825"/>
      <c r="AN41" s="825"/>
      <c r="AO41" s="825"/>
      <c r="AP41" s="825"/>
      <c r="AQ41" s="825"/>
      <c r="AR41" s="825"/>
      <c r="AS41" s="825"/>
      <c r="AT41" s="826"/>
    </row>
    <row r="42" spans="1:46" ht="18" customHeight="1">
      <c r="A42" s="824" t="s">
        <v>892</v>
      </c>
      <c r="B42" s="825"/>
      <c r="C42" s="825"/>
      <c r="D42" s="825"/>
      <c r="E42" s="825"/>
      <c r="F42" s="826"/>
      <c r="G42" s="824" t="s">
        <v>685</v>
      </c>
      <c r="H42" s="825"/>
      <c r="I42" s="825"/>
      <c r="J42" s="825"/>
      <c r="K42" s="825"/>
      <c r="L42" s="825"/>
      <c r="M42" s="825"/>
      <c r="N42" s="825"/>
      <c r="O42" s="825"/>
      <c r="P42" s="825"/>
      <c r="Q42" s="825"/>
      <c r="R42" s="825"/>
      <c r="S42" s="826"/>
      <c r="T42" s="845" t="s">
        <v>686</v>
      </c>
      <c r="U42" s="846"/>
      <c r="V42" s="847"/>
      <c r="W42" s="630" t="s">
        <v>529</v>
      </c>
      <c r="X42" s="631"/>
      <c r="Y42" s="631"/>
      <c r="Z42" s="631"/>
      <c r="AA42" s="631"/>
      <c r="AB42" s="631"/>
      <c r="AC42" s="631"/>
      <c r="AD42" s="631"/>
      <c r="AE42" s="631"/>
      <c r="AF42" s="631"/>
      <c r="AG42" s="631"/>
      <c r="AH42" s="631"/>
      <c r="AI42" s="631"/>
      <c r="AJ42" s="631"/>
      <c r="AK42" s="631"/>
      <c r="AL42" s="631"/>
      <c r="AM42" s="631"/>
      <c r="AN42" s="631"/>
      <c r="AO42" s="631"/>
      <c r="AP42" s="631"/>
      <c r="AQ42" s="631"/>
      <c r="AR42" s="631"/>
      <c r="AS42" s="631"/>
      <c r="AT42" s="632"/>
    </row>
    <row r="43" spans="1:46" ht="18" customHeight="1">
      <c r="A43" s="827" t="s">
        <v>520</v>
      </c>
      <c r="B43" s="828"/>
      <c r="C43" s="828"/>
      <c r="D43" s="828"/>
      <c r="E43" s="828"/>
      <c r="F43" s="829"/>
      <c r="G43" s="827" t="s">
        <v>841</v>
      </c>
      <c r="H43" s="828"/>
      <c r="I43" s="828"/>
      <c r="J43" s="828"/>
      <c r="K43" s="828"/>
      <c r="L43" s="828"/>
      <c r="M43" s="828"/>
      <c r="N43" s="828"/>
      <c r="O43" s="828"/>
      <c r="P43" s="828"/>
      <c r="Q43" s="828"/>
      <c r="R43" s="828"/>
      <c r="S43" s="829"/>
      <c r="T43" s="848" t="s">
        <v>524</v>
      </c>
      <c r="U43" s="849"/>
      <c r="V43" s="850"/>
      <c r="W43" s="678" t="s">
        <v>527</v>
      </c>
      <c r="X43" s="679"/>
      <c r="Y43" s="679"/>
      <c r="Z43" s="679"/>
      <c r="AA43" s="679"/>
      <c r="AB43" s="679"/>
      <c r="AC43" s="679"/>
      <c r="AD43" s="679"/>
      <c r="AE43" s="679"/>
      <c r="AF43" s="679"/>
      <c r="AG43" s="679"/>
      <c r="AH43" s="679"/>
      <c r="AI43" s="679"/>
      <c r="AJ43" s="679"/>
      <c r="AK43" s="679"/>
      <c r="AL43" s="679"/>
      <c r="AM43" s="679"/>
      <c r="AN43" s="679"/>
      <c r="AO43" s="679"/>
      <c r="AP43" s="679"/>
      <c r="AQ43" s="679"/>
      <c r="AR43" s="679"/>
      <c r="AS43" s="679"/>
      <c r="AT43" s="680"/>
    </row>
    <row r="44" spans="1:46" ht="18" customHeight="1">
      <c r="A44" s="830" t="s">
        <v>828</v>
      </c>
      <c r="B44" s="831"/>
      <c r="C44" s="831"/>
      <c r="D44" s="831"/>
      <c r="E44" s="831"/>
      <c r="F44" s="832"/>
      <c r="G44" s="830" t="s">
        <v>523</v>
      </c>
      <c r="H44" s="831"/>
      <c r="I44" s="831"/>
      <c r="J44" s="831"/>
      <c r="K44" s="831"/>
      <c r="L44" s="831"/>
      <c r="M44" s="831"/>
      <c r="N44" s="831"/>
      <c r="O44" s="831"/>
      <c r="P44" s="831"/>
      <c r="Q44" s="831"/>
      <c r="R44" s="831"/>
      <c r="S44" s="832"/>
      <c r="T44" s="842" t="s">
        <v>524</v>
      </c>
      <c r="U44" s="843"/>
      <c r="V44" s="844"/>
      <c r="W44" s="678" t="s">
        <v>532</v>
      </c>
      <c r="X44" s="679"/>
      <c r="Y44" s="679"/>
      <c r="Z44" s="679"/>
      <c r="AA44" s="679"/>
      <c r="AB44" s="679"/>
      <c r="AC44" s="679"/>
      <c r="AD44" s="679"/>
      <c r="AE44" s="679"/>
      <c r="AF44" s="679"/>
      <c r="AG44" s="679"/>
      <c r="AH44" s="679"/>
      <c r="AI44" s="679"/>
      <c r="AJ44" s="679"/>
      <c r="AK44" s="679"/>
      <c r="AL44" s="679"/>
      <c r="AM44" s="679"/>
      <c r="AN44" s="679"/>
      <c r="AO44" s="679"/>
      <c r="AP44" s="679"/>
      <c r="AQ44" s="679"/>
      <c r="AR44" s="679"/>
      <c r="AS44" s="679"/>
      <c r="AT44" s="680"/>
    </row>
    <row r="45" spans="1:46" ht="18" customHeight="1">
      <c r="A45" s="830" t="s">
        <v>521</v>
      </c>
      <c r="B45" s="831"/>
      <c r="C45" s="831"/>
      <c r="D45" s="831"/>
      <c r="E45" s="831"/>
      <c r="F45" s="832"/>
      <c r="G45" s="830" t="s">
        <v>842</v>
      </c>
      <c r="H45" s="831"/>
      <c r="I45" s="831"/>
      <c r="J45" s="831"/>
      <c r="K45" s="831"/>
      <c r="L45" s="831"/>
      <c r="M45" s="831"/>
      <c r="N45" s="831"/>
      <c r="O45" s="831"/>
      <c r="P45" s="831"/>
      <c r="Q45" s="831"/>
      <c r="R45" s="831"/>
      <c r="S45" s="832"/>
      <c r="T45" s="842" t="s">
        <v>525</v>
      </c>
      <c r="U45" s="843"/>
      <c r="V45" s="844"/>
      <c r="W45" s="678" t="s">
        <v>936</v>
      </c>
      <c r="X45" s="679"/>
      <c r="Y45" s="679"/>
      <c r="Z45" s="679"/>
      <c r="AA45" s="679"/>
      <c r="AB45" s="679"/>
      <c r="AC45" s="679"/>
      <c r="AD45" s="679"/>
      <c r="AE45" s="679"/>
      <c r="AF45" s="679"/>
      <c r="AG45" s="679"/>
      <c r="AH45" s="679"/>
      <c r="AI45" s="679"/>
      <c r="AJ45" s="679"/>
      <c r="AK45" s="679"/>
      <c r="AL45" s="679"/>
      <c r="AM45" s="679"/>
      <c r="AN45" s="679"/>
      <c r="AO45" s="679"/>
      <c r="AP45" s="679"/>
      <c r="AQ45" s="679"/>
      <c r="AR45" s="679"/>
      <c r="AS45" s="679"/>
      <c r="AT45" s="680"/>
    </row>
    <row r="46" spans="1:46" ht="18" customHeight="1">
      <c r="A46" s="830" t="s">
        <v>843</v>
      </c>
      <c r="B46" s="831"/>
      <c r="C46" s="831"/>
      <c r="D46" s="831"/>
      <c r="E46" s="831"/>
      <c r="F46" s="832"/>
      <c r="G46" s="830" t="s">
        <v>844</v>
      </c>
      <c r="H46" s="831"/>
      <c r="I46" s="831"/>
      <c r="J46" s="831"/>
      <c r="K46" s="831"/>
      <c r="L46" s="831"/>
      <c r="M46" s="831"/>
      <c r="N46" s="831"/>
      <c r="O46" s="831"/>
      <c r="P46" s="831"/>
      <c r="Q46" s="831"/>
      <c r="R46" s="831"/>
      <c r="S46" s="832"/>
      <c r="T46" s="842" t="s">
        <v>525</v>
      </c>
      <c r="U46" s="843"/>
      <c r="V46" s="844"/>
      <c r="W46" s="678" t="s">
        <v>534</v>
      </c>
      <c r="X46" s="679"/>
      <c r="Y46" s="679"/>
      <c r="Z46" s="679"/>
      <c r="AA46" s="679"/>
      <c r="AB46" s="679"/>
      <c r="AC46" s="679"/>
      <c r="AD46" s="679"/>
      <c r="AE46" s="679"/>
      <c r="AF46" s="679"/>
      <c r="AG46" s="679"/>
      <c r="AH46" s="679"/>
      <c r="AI46" s="679"/>
      <c r="AJ46" s="679"/>
      <c r="AK46" s="679"/>
      <c r="AL46" s="679"/>
      <c r="AM46" s="679"/>
      <c r="AN46" s="679"/>
      <c r="AO46" s="679"/>
      <c r="AP46" s="679"/>
      <c r="AQ46" s="679"/>
      <c r="AR46" s="679"/>
      <c r="AS46" s="679"/>
      <c r="AT46" s="680"/>
    </row>
    <row r="47" spans="1:46" ht="18" customHeight="1">
      <c r="A47" s="830" t="s">
        <v>522</v>
      </c>
      <c r="B47" s="831"/>
      <c r="C47" s="831"/>
      <c r="D47" s="831"/>
      <c r="E47" s="831"/>
      <c r="F47" s="832"/>
      <c r="G47" s="830" t="s">
        <v>845</v>
      </c>
      <c r="H47" s="831"/>
      <c r="I47" s="831"/>
      <c r="J47" s="831"/>
      <c r="K47" s="831"/>
      <c r="L47" s="831"/>
      <c r="M47" s="831"/>
      <c r="N47" s="831"/>
      <c r="O47" s="831"/>
      <c r="P47" s="831"/>
      <c r="Q47" s="831"/>
      <c r="R47" s="831"/>
      <c r="S47" s="832"/>
      <c r="T47" s="842" t="s">
        <v>524</v>
      </c>
      <c r="U47" s="843"/>
      <c r="V47" s="844"/>
      <c r="W47" s="678" t="s">
        <v>533</v>
      </c>
      <c r="X47" s="679"/>
      <c r="Y47" s="679"/>
      <c r="Z47" s="679"/>
      <c r="AA47" s="679"/>
      <c r="AB47" s="679"/>
      <c r="AC47" s="679"/>
      <c r="AD47" s="679"/>
      <c r="AE47" s="679"/>
      <c r="AF47" s="679"/>
      <c r="AG47" s="679"/>
      <c r="AH47" s="679"/>
      <c r="AI47" s="679"/>
      <c r="AJ47" s="679"/>
      <c r="AK47" s="679"/>
      <c r="AL47" s="679"/>
      <c r="AM47" s="679"/>
      <c r="AN47" s="679"/>
      <c r="AO47" s="679"/>
      <c r="AP47" s="679"/>
      <c r="AQ47" s="679"/>
      <c r="AR47" s="679"/>
      <c r="AS47" s="679"/>
      <c r="AT47" s="680"/>
    </row>
    <row r="48" spans="1:46" ht="18" customHeight="1">
      <c r="A48" s="830" t="s">
        <v>859</v>
      </c>
      <c r="B48" s="831"/>
      <c r="C48" s="831"/>
      <c r="D48" s="831"/>
      <c r="E48" s="831"/>
      <c r="F48" s="832"/>
      <c r="G48" s="833" t="s">
        <v>853</v>
      </c>
      <c r="H48" s="834"/>
      <c r="I48" s="834"/>
      <c r="J48" s="834"/>
      <c r="K48" s="834"/>
      <c r="L48" s="834"/>
      <c r="M48" s="834"/>
      <c r="N48" s="834"/>
      <c r="O48" s="834"/>
      <c r="P48" s="834"/>
      <c r="Q48" s="834"/>
      <c r="R48" s="834"/>
      <c r="S48" s="835"/>
      <c r="T48" s="842" t="s">
        <v>524</v>
      </c>
      <c r="U48" s="843"/>
      <c r="V48" s="844"/>
      <c r="W48" s="678" t="s">
        <v>937</v>
      </c>
      <c r="X48" s="679"/>
      <c r="Y48" s="679"/>
      <c r="Z48" s="679"/>
      <c r="AA48" s="679"/>
      <c r="AB48" s="679"/>
      <c r="AC48" s="679"/>
      <c r="AD48" s="679"/>
      <c r="AE48" s="679"/>
      <c r="AF48" s="679"/>
      <c r="AG48" s="679"/>
      <c r="AH48" s="679"/>
      <c r="AI48" s="679"/>
      <c r="AJ48" s="679"/>
      <c r="AK48" s="679"/>
      <c r="AL48" s="679"/>
      <c r="AM48" s="679"/>
      <c r="AN48" s="679"/>
      <c r="AO48" s="679"/>
      <c r="AP48" s="679"/>
      <c r="AQ48" s="679"/>
      <c r="AR48" s="679"/>
      <c r="AS48" s="679"/>
      <c r="AT48" s="680"/>
    </row>
    <row r="49" spans="1:46" ht="18" customHeight="1">
      <c r="A49" s="833" t="s">
        <v>846</v>
      </c>
      <c r="B49" s="834"/>
      <c r="C49" s="834"/>
      <c r="D49" s="834"/>
      <c r="E49" s="834"/>
      <c r="F49" s="835"/>
      <c r="G49" s="833" t="s">
        <v>847</v>
      </c>
      <c r="H49" s="834"/>
      <c r="I49" s="834"/>
      <c r="J49" s="834"/>
      <c r="K49" s="834"/>
      <c r="L49" s="834"/>
      <c r="M49" s="834"/>
      <c r="N49" s="834"/>
      <c r="O49" s="834"/>
      <c r="P49" s="834"/>
      <c r="Q49" s="834"/>
      <c r="R49" s="834"/>
      <c r="S49" s="835"/>
      <c r="T49" s="842" t="s">
        <v>525</v>
      </c>
      <c r="U49" s="843"/>
      <c r="V49" s="844"/>
      <c r="W49" s="839" t="s">
        <v>456</v>
      </c>
      <c r="X49" s="840"/>
      <c r="Y49" s="840"/>
      <c r="Z49" s="840"/>
      <c r="AA49" s="840"/>
      <c r="AB49" s="840"/>
      <c r="AC49" s="840"/>
      <c r="AD49" s="840"/>
      <c r="AE49" s="840"/>
      <c r="AF49" s="840"/>
      <c r="AG49" s="840"/>
      <c r="AH49" s="840"/>
      <c r="AI49" s="840"/>
      <c r="AJ49" s="840"/>
      <c r="AK49" s="840"/>
      <c r="AL49" s="840"/>
      <c r="AM49" s="840"/>
      <c r="AN49" s="840"/>
      <c r="AO49" s="840"/>
      <c r="AP49" s="840"/>
      <c r="AQ49" s="840"/>
      <c r="AR49" s="840"/>
      <c r="AS49" s="840"/>
      <c r="AT49" s="841"/>
    </row>
    <row r="50" spans="1:46" ht="18" customHeight="1">
      <c r="A50" s="830" t="s">
        <v>848</v>
      </c>
      <c r="B50" s="831"/>
      <c r="C50" s="831"/>
      <c r="D50" s="831"/>
      <c r="E50" s="831"/>
      <c r="F50" s="832"/>
      <c r="G50" s="836" t="s">
        <v>849</v>
      </c>
      <c r="H50" s="837"/>
      <c r="I50" s="837"/>
      <c r="J50" s="837"/>
      <c r="K50" s="837"/>
      <c r="L50" s="837"/>
      <c r="M50" s="837"/>
      <c r="N50" s="837"/>
      <c r="O50" s="837"/>
      <c r="P50" s="837"/>
      <c r="Q50" s="837"/>
      <c r="R50" s="837"/>
      <c r="S50" s="838"/>
      <c r="T50" s="842" t="s">
        <v>837</v>
      </c>
      <c r="U50" s="843"/>
      <c r="V50" s="844"/>
      <c r="W50" s="839" t="s">
        <v>449</v>
      </c>
      <c r="X50" s="840"/>
      <c r="Y50" s="840"/>
      <c r="Z50" s="840"/>
      <c r="AA50" s="840"/>
      <c r="AB50" s="840"/>
      <c r="AC50" s="840"/>
      <c r="AD50" s="840"/>
      <c r="AE50" s="840"/>
      <c r="AF50" s="840"/>
      <c r="AG50" s="840"/>
      <c r="AH50" s="840"/>
      <c r="AI50" s="840"/>
      <c r="AJ50" s="840"/>
      <c r="AK50" s="840"/>
      <c r="AL50" s="840"/>
      <c r="AM50" s="840"/>
      <c r="AN50" s="840"/>
      <c r="AO50" s="840"/>
      <c r="AP50" s="840"/>
      <c r="AQ50" s="840"/>
      <c r="AR50" s="840"/>
      <c r="AS50" s="840"/>
      <c r="AT50" s="841"/>
    </row>
    <row r="51" spans="1:46" ht="18" customHeight="1">
      <c r="A51" s="830" t="s">
        <v>850</v>
      </c>
      <c r="B51" s="831"/>
      <c r="C51" s="831"/>
      <c r="D51" s="831"/>
      <c r="E51" s="831"/>
      <c r="F51" s="832"/>
      <c r="G51" s="830" t="s">
        <v>851</v>
      </c>
      <c r="H51" s="831"/>
      <c r="I51" s="831"/>
      <c r="J51" s="831"/>
      <c r="K51" s="831"/>
      <c r="L51" s="831"/>
      <c r="M51" s="831"/>
      <c r="N51" s="831"/>
      <c r="O51" s="831"/>
      <c r="P51" s="831"/>
      <c r="Q51" s="831"/>
      <c r="R51" s="831"/>
      <c r="S51" s="832"/>
      <c r="T51" s="842" t="s">
        <v>852</v>
      </c>
      <c r="U51" s="843"/>
      <c r="V51" s="844"/>
      <c r="W51" s="839" t="s">
        <v>448</v>
      </c>
      <c r="X51" s="840"/>
      <c r="Y51" s="840"/>
      <c r="Z51" s="840"/>
      <c r="AA51" s="840"/>
      <c r="AB51" s="840"/>
      <c r="AC51" s="840"/>
      <c r="AD51" s="840"/>
      <c r="AE51" s="840"/>
      <c r="AF51" s="840"/>
      <c r="AG51" s="840"/>
      <c r="AH51" s="840"/>
      <c r="AI51" s="840"/>
      <c r="AJ51" s="840"/>
      <c r="AK51" s="840"/>
      <c r="AL51" s="840"/>
      <c r="AM51" s="840"/>
      <c r="AN51" s="840"/>
      <c r="AO51" s="840"/>
      <c r="AP51" s="840"/>
      <c r="AQ51" s="840"/>
      <c r="AR51" s="840"/>
      <c r="AS51" s="840"/>
      <c r="AT51" s="841"/>
    </row>
    <row r="52" spans="1:46" ht="18" customHeight="1">
      <c r="A52" s="885"/>
      <c r="B52" s="880"/>
      <c r="C52" s="880"/>
      <c r="D52" s="880"/>
      <c r="E52" s="880"/>
      <c r="F52" s="881"/>
      <c r="G52" s="885"/>
      <c r="H52" s="880"/>
      <c r="I52" s="880"/>
      <c r="J52" s="880"/>
      <c r="K52" s="880"/>
      <c r="L52" s="880"/>
      <c r="M52" s="880"/>
      <c r="N52" s="880"/>
      <c r="O52" s="880"/>
      <c r="P52" s="880"/>
      <c r="Q52" s="880"/>
      <c r="R52" s="880"/>
      <c r="S52" s="881"/>
      <c r="T52" s="887"/>
      <c r="U52" s="888"/>
      <c r="V52" s="889"/>
      <c r="W52" s="839" t="s">
        <v>447</v>
      </c>
      <c r="X52" s="840"/>
      <c r="Y52" s="840"/>
      <c r="Z52" s="840"/>
      <c r="AA52" s="840"/>
      <c r="AB52" s="840"/>
      <c r="AC52" s="840"/>
      <c r="AD52" s="840"/>
      <c r="AE52" s="840"/>
      <c r="AF52" s="840"/>
      <c r="AG52" s="840"/>
      <c r="AH52" s="840"/>
      <c r="AI52" s="840"/>
      <c r="AJ52" s="840"/>
      <c r="AK52" s="840"/>
      <c r="AL52" s="840"/>
      <c r="AM52" s="840"/>
      <c r="AN52" s="840"/>
      <c r="AO52" s="840"/>
      <c r="AP52" s="840"/>
      <c r="AQ52" s="840"/>
      <c r="AR52" s="840"/>
      <c r="AS52" s="840"/>
      <c r="AT52" s="841"/>
    </row>
    <row r="53" spans="1:46" ht="18" customHeight="1">
      <c r="A53" s="824" t="s">
        <v>860</v>
      </c>
      <c r="B53" s="825"/>
      <c r="C53" s="825"/>
      <c r="D53" s="825"/>
      <c r="E53" s="825"/>
      <c r="F53" s="825"/>
      <c r="G53" s="825"/>
      <c r="H53" s="825"/>
      <c r="I53" s="825"/>
      <c r="J53" s="825"/>
      <c r="K53" s="825"/>
      <c r="L53" s="825"/>
      <c r="M53" s="825"/>
      <c r="N53" s="825"/>
      <c r="O53" s="825"/>
      <c r="P53" s="825"/>
      <c r="Q53" s="825"/>
      <c r="R53" s="825"/>
      <c r="S53" s="825"/>
      <c r="T53" s="825"/>
      <c r="U53" s="825"/>
      <c r="V53" s="826"/>
      <c r="W53" s="839" t="s">
        <v>457</v>
      </c>
      <c r="X53" s="840"/>
      <c r="Y53" s="840"/>
      <c r="Z53" s="840"/>
      <c r="AA53" s="840"/>
      <c r="AB53" s="840"/>
      <c r="AC53" s="840"/>
      <c r="AD53" s="840"/>
      <c r="AE53" s="840"/>
      <c r="AF53" s="840"/>
      <c r="AG53" s="840"/>
      <c r="AH53" s="840"/>
      <c r="AI53" s="840"/>
      <c r="AJ53" s="840"/>
      <c r="AK53" s="840"/>
      <c r="AL53" s="840"/>
      <c r="AM53" s="840"/>
      <c r="AN53" s="840"/>
      <c r="AO53" s="840"/>
      <c r="AP53" s="840"/>
      <c r="AQ53" s="840"/>
      <c r="AR53" s="840"/>
      <c r="AS53" s="840"/>
      <c r="AT53" s="841"/>
    </row>
    <row r="54" spans="1:46" ht="18" customHeight="1">
      <c r="A54" s="891" t="s">
        <v>688</v>
      </c>
      <c r="B54" s="891"/>
      <c r="C54" s="891"/>
      <c r="D54" s="891"/>
      <c r="E54" s="891"/>
      <c r="F54" s="891"/>
      <c r="G54" s="891"/>
      <c r="H54" s="891"/>
      <c r="I54" s="891"/>
      <c r="J54" s="891"/>
      <c r="K54" s="891"/>
      <c r="L54" s="845" t="s">
        <v>687</v>
      </c>
      <c r="M54" s="846"/>
      <c r="N54" s="846"/>
      <c r="O54" s="847"/>
      <c r="P54" s="824" t="s">
        <v>863</v>
      </c>
      <c r="Q54" s="825"/>
      <c r="R54" s="825"/>
      <c r="S54" s="825"/>
      <c r="T54" s="825"/>
      <c r="U54" s="825"/>
      <c r="V54" s="826"/>
      <c r="W54" s="839"/>
      <c r="X54" s="840"/>
      <c r="Y54" s="840"/>
      <c r="Z54" s="840"/>
      <c r="AA54" s="840"/>
      <c r="AB54" s="840"/>
      <c r="AC54" s="840"/>
      <c r="AD54" s="840"/>
      <c r="AE54" s="840"/>
      <c r="AF54" s="840"/>
      <c r="AG54" s="840"/>
      <c r="AH54" s="840"/>
      <c r="AI54" s="840"/>
      <c r="AJ54" s="840"/>
      <c r="AK54" s="840"/>
      <c r="AL54" s="840"/>
      <c r="AM54" s="840"/>
      <c r="AN54" s="840"/>
      <c r="AO54" s="840"/>
      <c r="AP54" s="840"/>
      <c r="AQ54" s="840"/>
      <c r="AR54" s="840"/>
      <c r="AS54" s="840"/>
      <c r="AT54" s="841"/>
    </row>
    <row r="55" spans="1:46" ht="18" customHeight="1">
      <c r="A55" s="886" t="s">
        <v>526</v>
      </c>
      <c r="B55" s="886"/>
      <c r="C55" s="886"/>
      <c r="D55" s="886"/>
      <c r="E55" s="886"/>
      <c r="F55" s="886"/>
      <c r="G55" s="886"/>
      <c r="H55" s="886"/>
      <c r="I55" s="886"/>
      <c r="J55" s="886"/>
      <c r="K55" s="886"/>
      <c r="L55" s="890">
        <v>41760</v>
      </c>
      <c r="M55" s="828"/>
      <c r="N55" s="828"/>
      <c r="O55" s="828"/>
      <c r="P55" s="882" t="s">
        <v>820</v>
      </c>
      <c r="Q55" s="883"/>
      <c r="R55" s="883"/>
      <c r="S55" s="883"/>
      <c r="T55" s="883"/>
      <c r="U55" s="883"/>
      <c r="V55" s="884"/>
      <c r="W55" s="839" t="s">
        <v>450</v>
      </c>
      <c r="X55" s="840"/>
      <c r="Y55" s="840"/>
      <c r="Z55" s="840"/>
      <c r="AA55" s="840"/>
      <c r="AB55" s="840"/>
      <c r="AC55" s="840"/>
      <c r="AD55" s="840"/>
      <c r="AE55" s="840"/>
      <c r="AF55" s="840"/>
      <c r="AG55" s="840"/>
      <c r="AH55" s="840"/>
      <c r="AI55" s="840"/>
      <c r="AJ55" s="840"/>
      <c r="AK55" s="840"/>
      <c r="AL55" s="840"/>
      <c r="AM55" s="840"/>
      <c r="AN55" s="840"/>
      <c r="AO55" s="840"/>
      <c r="AP55" s="840"/>
      <c r="AQ55" s="840"/>
      <c r="AR55" s="840"/>
      <c r="AS55" s="840"/>
      <c r="AT55" s="841"/>
    </row>
    <row r="56" spans="1:46" ht="18" customHeight="1">
      <c r="A56" s="876" t="s">
        <v>535</v>
      </c>
      <c r="B56" s="876"/>
      <c r="C56" s="876"/>
      <c r="D56" s="876"/>
      <c r="E56" s="876"/>
      <c r="F56" s="876"/>
      <c r="G56" s="876"/>
      <c r="H56" s="876"/>
      <c r="I56" s="876"/>
      <c r="J56" s="876"/>
      <c r="K56" s="876"/>
      <c r="L56" s="877">
        <v>41456</v>
      </c>
      <c r="M56" s="831"/>
      <c r="N56" s="831"/>
      <c r="O56" s="831"/>
      <c r="P56" s="857" t="s">
        <v>829</v>
      </c>
      <c r="Q56" s="858"/>
      <c r="R56" s="858"/>
      <c r="S56" s="858"/>
      <c r="T56" s="858"/>
      <c r="U56" s="858"/>
      <c r="V56" s="859"/>
      <c r="W56" s="839" t="s">
        <v>451</v>
      </c>
      <c r="X56" s="840"/>
      <c r="Y56" s="840"/>
      <c r="Z56" s="840"/>
      <c r="AA56" s="840"/>
      <c r="AB56" s="840"/>
      <c r="AC56" s="840"/>
      <c r="AD56" s="840"/>
      <c r="AE56" s="840"/>
      <c r="AF56" s="840"/>
      <c r="AG56" s="840"/>
      <c r="AH56" s="840"/>
      <c r="AI56" s="840"/>
      <c r="AJ56" s="840"/>
      <c r="AK56" s="840"/>
      <c r="AL56" s="840"/>
      <c r="AM56" s="840"/>
      <c r="AN56" s="840"/>
      <c r="AO56" s="840"/>
      <c r="AP56" s="840"/>
      <c r="AQ56" s="840"/>
      <c r="AR56" s="840"/>
      <c r="AS56" s="840"/>
      <c r="AT56" s="841"/>
    </row>
    <row r="57" spans="1:46" ht="18" customHeight="1">
      <c r="A57" s="876" t="s">
        <v>536</v>
      </c>
      <c r="B57" s="876"/>
      <c r="C57" s="876"/>
      <c r="D57" s="876"/>
      <c r="E57" s="876"/>
      <c r="F57" s="876"/>
      <c r="G57" s="876"/>
      <c r="H57" s="876"/>
      <c r="I57" s="876"/>
      <c r="J57" s="876"/>
      <c r="K57" s="876"/>
      <c r="L57" s="877">
        <v>40269</v>
      </c>
      <c r="M57" s="831"/>
      <c r="N57" s="831"/>
      <c r="O57" s="831"/>
      <c r="P57" s="857" t="s">
        <v>830</v>
      </c>
      <c r="Q57" s="858"/>
      <c r="R57" s="858"/>
      <c r="S57" s="858"/>
      <c r="T57" s="858"/>
      <c r="U57" s="858"/>
      <c r="V57" s="859"/>
      <c r="W57" s="839" t="s">
        <v>854</v>
      </c>
      <c r="X57" s="840"/>
      <c r="Y57" s="840"/>
      <c r="Z57" s="840"/>
      <c r="AA57" s="840"/>
      <c r="AB57" s="840"/>
      <c r="AC57" s="840"/>
      <c r="AD57" s="840"/>
      <c r="AE57" s="840"/>
      <c r="AF57" s="840"/>
      <c r="AG57" s="840"/>
      <c r="AH57" s="840"/>
      <c r="AI57" s="840"/>
      <c r="AJ57" s="840"/>
      <c r="AK57" s="840"/>
      <c r="AL57" s="840"/>
      <c r="AM57" s="840"/>
      <c r="AN57" s="840"/>
      <c r="AO57" s="840"/>
      <c r="AP57" s="840"/>
      <c r="AQ57" s="840"/>
      <c r="AR57" s="840"/>
      <c r="AS57" s="840"/>
      <c r="AT57" s="841"/>
    </row>
    <row r="58" spans="1:46" ht="18" customHeight="1">
      <c r="A58" s="876" t="s">
        <v>870</v>
      </c>
      <c r="B58" s="876"/>
      <c r="C58" s="876"/>
      <c r="D58" s="876"/>
      <c r="E58" s="876"/>
      <c r="F58" s="876"/>
      <c r="G58" s="876"/>
      <c r="H58" s="876"/>
      <c r="I58" s="876"/>
      <c r="J58" s="876"/>
      <c r="K58" s="876"/>
      <c r="L58" s="877">
        <v>40806</v>
      </c>
      <c r="M58" s="831"/>
      <c r="N58" s="831"/>
      <c r="O58" s="831"/>
      <c r="P58" s="857" t="s">
        <v>836</v>
      </c>
      <c r="Q58" s="858"/>
      <c r="R58" s="858"/>
      <c r="S58" s="858"/>
      <c r="T58" s="858"/>
      <c r="U58" s="858"/>
      <c r="V58" s="859"/>
      <c r="W58" s="839"/>
      <c r="X58" s="840"/>
      <c r="Y58" s="840"/>
      <c r="Z58" s="840"/>
      <c r="AA58" s="840"/>
      <c r="AB58" s="840"/>
      <c r="AC58" s="840"/>
      <c r="AD58" s="840"/>
      <c r="AE58" s="840"/>
      <c r="AF58" s="840"/>
      <c r="AG58" s="840"/>
      <c r="AH58" s="840"/>
      <c r="AI58" s="840"/>
      <c r="AJ58" s="840"/>
      <c r="AK58" s="840"/>
      <c r="AL58" s="840"/>
      <c r="AM58" s="840"/>
      <c r="AN58" s="840"/>
      <c r="AO58" s="840"/>
      <c r="AP58" s="840"/>
      <c r="AQ58" s="840"/>
      <c r="AR58" s="840"/>
      <c r="AS58" s="840"/>
      <c r="AT58" s="841"/>
    </row>
    <row r="59" spans="1:46" ht="18" customHeight="1">
      <c r="A59" s="876" t="s">
        <v>871</v>
      </c>
      <c r="B59" s="876"/>
      <c r="C59" s="876"/>
      <c r="D59" s="876"/>
      <c r="E59" s="876"/>
      <c r="F59" s="876"/>
      <c r="G59" s="876"/>
      <c r="H59" s="876"/>
      <c r="I59" s="876"/>
      <c r="J59" s="876"/>
      <c r="K59" s="876"/>
      <c r="L59" s="877">
        <v>40817</v>
      </c>
      <c r="M59" s="831"/>
      <c r="N59" s="831"/>
      <c r="O59" s="831"/>
      <c r="P59" s="857" t="s">
        <v>835</v>
      </c>
      <c r="Q59" s="858"/>
      <c r="R59" s="858"/>
      <c r="S59" s="858"/>
      <c r="T59" s="858"/>
      <c r="U59" s="858"/>
      <c r="V59" s="859"/>
      <c r="W59" s="839" t="s">
        <v>452</v>
      </c>
      <c r="X59" s="840"/>
      <c r="Y59" s="840"/>
      <c r="Z59" s="840"/>
      <c r="AA59" s="840"/>
      <c r="AB59" s="840"/>
      <c r="AC59" s="840"/>
      <c r="AD59" s="840"/>
      <c r="AE59" s="840"/>
      <c r="AF59" s="840"/>
      <c r="AG59" s="840"/>
      <c r="AH59" s="840"/>
      <c r="AI59" s="840"/>
      <c r="AJ59" s="840"/>
      <c r="AK59" s="840"/>
      <c r="AL59" s="840"/>
      <c r="AM59" s="840"/>
      <c r="AN59" s="840"/>
      <c r="AO59" s="840"/>
      <c r="AP59" s="840"/>
      <c r="AQ59" s="840"/>
      <c r="AR59" s="840"/>
      <c r="AS59" s="840"/>
      <c r="AT59" s="841"/>
    </row>
    <row r="60" spans="1:46" ht="18" customHeight="1">
      <c r="A60" s="876" t="s">
        <v>833</v>
      </c>
      <c r="B60" s="876"/>
      <c r="C60" s="876"/>
      <c r="D60" s="876"/>
      <c r="E60" s="876"/>
      <c r="F60" s="876"/>
      <c r="G60" s="876"/>
      <c r="H60" s="876"/>
      <c r="I60" s="876"/>
      <c r="J60" s="876"/>
      <c r="K60" s="876"/>
      <c r="L60" s="877">
        <v>32478</v>
      </c>
      <c r="M60" s="831"/>
      <c r="N60" s="831"/>
      <c r="O60" s="831"/>
      <c r="P60" s="857" t="s">
        <v>834</v>
      </c>
      <c r="Q60" s="858"/>
      <c r="R60" s="858"/>
      <c r="S60" s="858"/>
      <c r="T60" s="858"/>
      <c r="U60" s="858"/>
      <c r="V60" s="859"/>
      <c r="W60" s="104" t="s">
        <v>453</v>
      </c>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6"/>
    </row>
    <row r="61" spans="1:46" ht="18" customHeight="1">
      <c r="A61" s="876" t="s">
        <v>831</v>
      </c>
      <c r="B61" s="876"/>
      <c r="C61" s="876"/>
      <c r="D61" s="876"/>
      <c r="E61" s="876"/>
      <c r="F61" s="876"/>
      <c r="G61" s="876"/>
      <c r="H61" s="876"/>
      <c r="I61" s="876"/>
      <c r="J61" s="876"/>
      <c r="K61" s="876"/>
      <c r="L61" s="877">
        <v>22069</v>
      </c>
      <c r="M61" s="831"/>
      <c r="N61" s="831"/>
      <c r="O61" s="831"/>
      <c r="P61" s="857" t="s">
        <v>832</v>
      </c>
      <c r="Q61" s="858"/>
      <c r="R61" s="858"/>
      <c r="S61" s="858"/>
      <c r="T61" s="858"/>
      <c r="U61" s="858"/>
      <c r="V61" s="859"/>
      <c r="W61" s="104" t="s">
        <v>454</v>
      </c>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6"/>
    </row>
    <row r="62" spans="1:46" ht="18" customHeight="1">
      <c r="A62" s="876" t="s">
        <v>855</v>
      </c>
      <c r="B62" s="876"/>
      <c r="C62" s="876"/>
      <c r="D62" s="876"/>
      <c r="E62" s="876"/>
      <c r="F62" s="876"/>
      <c r="G62" s="876"/>
      <c r="H62" s="876"/>
      <c r="I62" s="876"/>
      <c r="J62" s="876"/>
      <c r="K62" s="876"/>
      <c r="L62" s="877">
        <v>28360</v>
      </c>
      <c r="M62" s="831"/>
      <c r="N62" s="831"/>
      <c r="O62" s="831"/>
      <c r="P62" s="857" t="s">
        <v>856</v>
      </c>
      <c r="Q62" s="858"/>
      <c r="R62" s="858"/>
      <c r="S62" s="858"/>
      <c r="T62" s="858"/>
      <c r="U62" s="858"/>
      <c r="V62" s="859"/>
      <c r="W62" s="104" t="s">
        <v>455</v>
      </c>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6"/>
    </row>
    <row r="63" spans="1:46" ht="18" customHeight="1">
      <c r="A63" s="876" t="s">
        <v>857</v>
      </c>
      <c r="B63" s="876"/>
      <c r="C63" s="876"/>
      <c r="D63" s="876"/>
      <c r="E63" s="876"/>
      <c r="F63" s="876"/>
      <c r="G63" s="876"/>
      <c r="H63" s="876"/>
      <c r="I63" s="876"/>
      <c r="J63" s="876"/>
      <c r="K63" s="876"/>
      <c r="L63" s="877">
        <v>40332</v>
      </c>
      <c r="M63" s="831"/>
      <c r="N63" s="831"/>
      <c r="O63" s="831"/>
      <c r="P63" s="857" t="s">
        <v>858</v>
      </c>
      <c r="Q63" s="858"/>
      <c r="R63" s="858"/>
      <c r="S63" s="858"/>
      <c r="T63" s="858"/>
      <c r="U63" s="858"/>
      <c r="V63" s="859"/>
      <c r="W63" s="839"/>
      <c r="X63" s="840"/>
      <c r="Y63" s="840"/>
      <c r="Z63" s="840"/>
      <c r="AA63" s="840"/>
      <c r="AB63" s="840"/>
      <c r="AC63" s="840"/>
      <c r="AD63" s="840"/>
      <c r="AE63" s="840"/>
      <c r="AF63" s="840"/>
      <c r="AG63" s="840"/>
      <c r="AH63" s="840"/>
      <c r="AI63" s="840"/>
      <c r="AJ63" s="840"/>
      <c r="AK63" s="840"/>
      <c r="AL63" s="840"/>
      <c r="AM63" s="840"/>
      <c r="AN63" s="840"/>
      <c r="AO63" s="840"/>
      <c r="AP63" s="840"/>
      <c r="AQ63" s="840"/>
      <c r="AR63" s="840"/>
      <c r="AS63" s="840"/>
      <c r="AT63" s="841"/>
    </row>
    <row r="64" spans="1:46" ht="18" customHeight="1">
      <c r="A64" s="876"/>
      <c r="B64" s="876"/>
      <c r="C64" s="876"/>
      <c r="D64" s="876"/>
      <c r="E64" s="876"/>
      <c r="F64" s="876"/>
      <c r="G64" s="876"/>
      <c r="H64" s="876"/>
      <c r="I64" s="876"/>
      <c r="J64" s="876"/>
      <c r="K64" s="876"/>
      <c r="L64" s="877"/>
      <c r="M64" s="831"/>
      <c r="N64" s="831"/>
      <c r="O64" s="831"/>
      <c r="P64" s="857"/>
      <c r="Q64" s="858"/>
      <c r="R64" s="858"/>
      <c r="S64" s="858"/>
      <c r="T64" s="858"/>
      <c r="U64" s="858"/>
      <c r="V64" s="859"/>
      <c r="W64" s="839"/>
      <c r="X64" s="840"/>
      <c r="Y64" s="840"/>
      <c r="Z64" s="840"/>
      <c r="AA64" s="840"/>
      <c r="AB64" s="840"/>
      <c r="AC64" s="840"/>
      <c r="AD64" s="840"/>
      <c r="AE64" s="840"/>
      <c r="AF64" s="840"/>
      <c r="AG64" s="840"/>
      <c r="AH64" s="840"/>
      <c r="AI64" s="840"/>
      <c r="AJ64" s="840"/>
      <c r="AK64" s="840"/>
      <c r="AL64" s="840"/>
      <c r="AM64" s="840"/>
      <c r="AN64" s="840"/>
      <c r="AO64" s="840"/>
      <c r="AP64" s="840"/>
      <c r="AQ64" s="840"/>
      <c r="AR64" s="840"/>
      <c r="AS64" s="840"/>
      <c r="AT64" s="841"/>
    </row>
    <row r="65" spans="1:46" ht="18" customHeight="1">
      <c r="A65" s="876"/>
      <c r="B65" s="876"/>
      <c r="C65" s="876"/>
      <c r="D65" s="876"/>
      <c r="E65" s="876"/>
      <c r="F65" s="876"/>
      <c r="G65" s="876"/>
      <c r="H65" s="876"/>
      <c r="I65" s="876"/>
      <c r="J65" s="876"/>
      <c r="K65" s="876"/>
      <c r="L65" s="877"/>
      <c r="M65" s="831"/>
      <c r="N65" s="831"/>
      <c r="O65" s="831"/>
      <c r="P65" s="857"/>
      <c r="Q65" s="858"/>
      <c r="R65" s="858"/>
      <c r="S65" s="858"/>
      <c r="T65" s="858"/>
      <c r="U65" s="858"/>
      <c r="V65" s="859"/>
      <c r="W65" s="839"/>
      <c r="X65" s="840"/>
      <c r="Y65" s="840"/>
      <c r="Z65" s="840"/>
      <c r="AA65" s="840"/>
      <c r="AB65" s="840"/>
      <c r="AC65" s="840"/>
      <c r="AD65" s="840"/>
      <c r="AE65" s="840"/>
      <c r="AF65" s="840"/>
      <c r="AG65" s="840"/>
      <c r="AH65" s="840"/>
      <c r="AI65" s="840"/>
      <c r="AJ65" s="840"/>
      <c r="AK65" s="840"/>
      <c r="AL65" s="840"/>
      <c r="AM65" s="840"/>
      <c r="AN65" s="840"/>
      <c r="AO65" s="840"/>
      <c r="AP65" s="840"/>
      <c r="AQ65" s="840"/>
      <c r="AR65" s="840"/>
      <c r="AS65" s="840"/>
      <c r="AT65" s="841"/>
    </row>
    <row r="66" spans="1:46" ht="18" customHeight="1">
      <c r="A66" s="878"/>
      <c r="B66" s="878"/>
      <c r="C66" s="878"/>
      <c r="D66" s="878"/>
      <c r="E66" s="878"/>
      <c r="F66" s="878"/>
      <c r="G66" s="878"/>
      <c r="H66" s="878"/>
      <c r="I66" s="878"/>
      <c r="J66" s="878"/>
      <c r="K66" s="878"/>
      <c r="L66" s="879"/>
      <c r="M66" s="880"/>
      <c r="N66" s="880"/>
      <c r="O66" s="881"/>
      <c r="P66" s="873"/>
      <c r="Q66" s="874"/>
      <c r="R66" s="874"/>
      <c r="S66" s="874"/>
      <c r="T66" s="874"/>
      <c r="U66" s="874"/>
      <c r="V66" s="875"/>
      <c r="W66" s="870"/>
      <c r="X66" s="871"/>
      <c r="Y66" s="871"/>
      <c r="Z66" s="871"/>
      <c r="AA66" s="871"/>
      <c r="AB66" s="871"/>
      <c r="AC66" s="871"/>
      <c r="AD66" s="871"/>
      <c r="AE66" s="871"/>
      <c r="AF66" s="871"/>
      <c r="AG66" s="871"/>
      <c r="AH66" s="871"/>
      <c r="AI66" s="871"/>
      <c r="AJ66" s="871"/>
      <c r="AK66" s="871"/>
      <c r="AL66" s="871"/>
      <c r="AM66" s="871"/>
      <c r="AN66" s="871"/>
      <c r="AO66" s="871"/>
      <c r="AP66" s="871"/>
      <c r="AQ66" s="871"/>
      <c r="AR66" s="871"/>
      <c r="AS66" s="871"/>
      <c r="AT66" s="872"/>
    </row>
    <row r="67" spans="1:46">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row>
    <row r="68" spans="1:46">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row>
  </sheetData>
  <sheetProtection algorithmName="SHA-512" hashValue="te9ozf7hvndvzx68JWrp8tRYSVDZkoZ4j3sLMcxcY6fU5gpKnrSwCg77oBeVBC6gj/yhgdq8FplmPbepn7zx9A==" saltValue="XC3E87pqMamIXoq029NqGg==" spinCount="100000" sheet="1" objects="1" scenarios="1"/>
  <mergeCells count="227">
    <mergeCell ref="A49:F49"/>
    <mergeCell ref="A50:F50"/>
    <mergeCell ref="A51:F51"/>
    <mergeCell ref="A52:F52"/>
    <mergeCell ref="A43:F43"/>
    <mergeCell ref="A44:F44"/>
    <mergeCell ref="A45:F45"/>
    <mergeCell ref="A46:F46"/>
    <mergeCell ref="A47:F47"/>
    <mergeCell ref="A48:F48"/>
    <mergeCell ref="C29:D31"/>
    <mergeCell ref="AB35:AO37"/>
    <mergeCell ref="W42:AT42"/>
    <mergeCell ref="AB23:AO25"/>
    <mergeCell ref="X35:Y37"/>
    <mergeCell ref="S32:W34"/>
    <mergeCell ref="S29:W31"/>
    <mergeCell ref="W41:AT41"/>
    <mergeCell ref="Z29:AA31"/>
    <mergeCell ref="A40:AT40"/>
    <mergeCell ref="A26:B28"/>
    <mergeCell ref="C26:D28"/>
    <mergeCell ref="E29:R31"/>
    <mergeCell ref="E32:R34"/>
    <mergeCell ref="E26:R28"/>
    <mergeCell ref="A42:F42"/>
    <mergeCell ref="C32:D34"/>
    <mergeCell ref="AP29:AT31"/>
    <mergeCell ref="AB29:AO31"/>
    <mergeCell ref="AP32:AT34"/>
    <mergeCell ref="C23:D25"/>
    <mergeCell ref="E23:R25"/>
    <mergeCell ref="S23:W25"/>
    <mergeCell ref="AR39:AT39"/>
    <mergeCell ref="AP26:AT28"/>
    <mergeCell ref="AL39:AN39"/>
    <mergeCell ref="W57:AT57"/>
    <mergeCell ref="W52:AT52"/>
    <mergeCell ref="A10:B10"/>
    <mergeCell ref="C10:D10"/>
    <mergeCell ref="AP20:AT22"/>
    <mergeCell ref="AP14:AT16"/>
    <mergeCell ref="X14:Y16"/>
    <mergeCell ref="AP11:AT13"/>
    <mergeCell ref="AB20:AO22"/>
    <mergeCell ref="AB11:AO13"/>
    <mergeCell ref="A11:B13"/>
    <mergeCell ref="C11:D13"/>
    <mergeCell ref="E11:R13"/>
    <mergeCell ref="S11:W13"/>
    <mergeCell ref="AB14:AO16"/>
    <mergeCell ref="Z20:AA22"/>
    <mergeCell ref="AP17:AT19"/>
    <mergeCell ref="S14:W16"/>
    <mergeCell ref="E14:R16"/>
    <mergeCell ref="A14:B16"/>
    <mergeCell ref="A29:B31"/>
    <mergeCell ref="A20:B22"/>
    <mergeCell ref="A6:A8"/>
    <mergeCell ref="B6:D6"/>
    <mergeCell ref="E7:K7"/>
    <mergeCell ref="S7:Y7"/>
    <mergeCell ref="Z7:AF7"/>
    <mergeCell ref="AG6:AM6"/>
    <mergeCell ref="B7:D7"/>
    <mergeCell ref="E6:K6"/>
    <mergeCell ref="AB10:AO10"/>
    <mergeCell ref="L7:R7"/>
    <mergeCell ref="L6:R6"/>
    <mergeCell ref="L8:R8"/>
    <mergeCell ref="AN6:AT6"/>
    <mergeCell ref="Z8:AF8"/>
    <mergeCell ref="S10:W10"/>
    <mergeCell ref="X10:Y10"/>
    <mergeCell ref="Z10:AA10"/>
    <mergeCell ref="E10:R10"/>
    <mergeCell ref="A9:AT9"/>
    <mergeCell ref="AG8:AM8"/>
    <mergeCell ref="S8:Y8"/>
    <mergeCell ref="E8:K8"/>
    <mergeCell ref="AG7:AM7"/>
    <mergeCell ref="AP10:AT10"/>
    <mergeCell ref="E4:K4"/>
    <mergeCell ref="L4:R4"/>
    <mergeCell ref="S4:Y4"/>
    <mergeCell ref="E5:K5"/>
    <mergeCell ref="AN8:AT8"/>
    <mergeCell ref="AN7:AT7"/>
    <mergeCell ref="AR3:AT3"/>
    <mergeCell ref="Z4:AF4"/>
    <mergeCell ref="AG4:AM4"/>
    <mergeCell ref="AN4:AT4"/>
    <mergeCell ref="A3:AB3"/>
    <mergeCell ref="AC3:AH3"/>
    <mergeCell ref="AI3:AK3"/>
    <mergeCell ref="AL3:AN3"/>
    <mergeCell ref="A4:D5"/>
    <mergeCell ref="AO3:AQ3"/>
    <mergeCell ref="AG5:AM5"/>
    <mergeCell ref="S5:Y5"/>
    <mergeCell ref="L5:R5"/>
    <mergeCell ref="AN5:AT5"/>
    <mergeCell ref="Z5:AF5"/>
    <mergeCell ref="B8:D8"/>
    <mergeCell ref="S6:Y6"/>
    <mergeCell ref="Z6:AF6"/>
    <mergeCell ref="C20:D22"/>
    <mergeCell ref="A23:B25"/>
    <mergeCell ref="X17:Y19"/>
    <mergeCell ref="Z17:AA19"/>
    <mergeCell ref="AB17:AO19"/>
    <mergeCell ref="X20:Y22"/>
    <mergeCell ref="A17:B19"/>
    <mergeCell ref="C17:D19"/>
    <mergeCell ref="E17:R19"/>
    <mergeCell ref="S17:W19"/>
    <mergeCell ref="A41:V41"/>
    <mergeCell ref="AC39:AH39"/>
    <mergeCell ref="A32:B34"/>
    <mergeCell ref="AB32:AO34"/>
    <mergeCell ref="E35:R37"/>
    <mergeCell ref="S35:W37"/>
    <mergeCell ref="X32:Y34"/>
    <mergeCell ref="AI39:AK39"/>
    <mergeCell ref="X11:Y13"/>
    <mergeCell ref="Z11:AA13"/>
    <mergeCell ref="E20:R22"/>
    <mergeCell ref="S20:W22"/>
    <mergeCell ref="X29:Y31"/>
    <mergeCell ref="Z26:AA28"/>
    <mergeCell ref="X26:Y28"/>
    <mergeCell ref="S26:W28"/>
    <mergeCell ref="C14:D16"/>
    <mergeCell ref="Z14:AA16"/>
    <mergeCell ref="A39:AB39"/>
    <mergeCell ref="Z23:AA25"/>
    <mergeCell ref="X23:Y25"/>
    <mergeCell ref="Z35:AA37"/>
    <mergeCell ref="Z32:AA34"/>
    <mergeCell ref="AB26:AO28"/>
    <mergeCell ref="A53:V53"/>
    <mergeCell ref="A61:K61"/>
    <mergeCell ref="L61:O61"/>
    <mergeCell ref="W58:AT58"/>
    <mergeCell ref="P55:V55"/>
    <mergeCell ref="W53:AT53"/>
    <mergeCell ref="W54:AT54"/>
    <mergeCell ref="G52:S52"/>
    <mergeCell ref="P54:V54"/>
    <mergeCell ref="A55:K55"/>
    <mergeCell ref="T52:V52"/>
    <mergeCell ref="L55:O55"/>
    <mergeCell ref="L54:O54"/>
    <mergeCell ref="A57:K57"/>
    <mergeCell ref="L57:O57"/>
    <mergeCell ref="A60:K60"/>
    <mergeCell ref="A58:K58"/>
    <mergeCell ref="A59:K59"/>
    <mergeCell ref="L60:O60"/>
    <mergeCell ref="A56:K56"/>
    <mergeCell ref="A54:K54"/>
    <mergeCell ref="W55:AT55"/>
    <mergeCell ref="P56:V56"/>
    <mergeCell ref="L56:O56"/>
    <mergeCell ref="P65:V65"/>
    <mergeCell ref="A64:K64"/>
    <mergeCell ref="L58:O58"/>
    <mergeCell ref="P61:V61"/>
    <mergeCell ref="L59:O59"/>
    <mergeCell ref="L64:O64"/>
    <mergeCell ref="A66:K66"/>
    <mergeCell ref="L66:O66"/>
    <mergeCell ref="A62:K62"/>
    <mergeCell ref="L63:O63"/>
    <mergeCell ref="L65:O65"/>
    <mergeCell ref="AP23:AT25"/>
    <mergeCell ref="AO39:AQ39"/>
    <mergeCell ref="P57:V57"/>
    <mergeCell ref="A1:AT2"/>
    <mergeCell ref="W43:AT43"/>
    <mergeCell ref="AP35:AT37"/>
    <mergeCell ref="A35:B37"/>
    <mergeCell ref="C35:D37"/>
    <mergeCell ref="W66:AT66"/>
    <mergeCell ref="P58:V58"/>
    <mergeCell ref="W59:AT59"/>
    <mergeCell ref="W63:AT63"/>
    <mergeCell ref="P59:V59"/>
    <mergeCell ref="P60:V60"/>
    <mergeCell ref="W65:AT65"/>
    <mergeCell ref="W64:AT64"/>
    <mergeCell ref="P66:V66"/>
    <mergeCell ref="P63:V63"/>
    <mergeCell ref="W56:AT56"/>
    <mergeCell ref="A63:K63"/>
    <mergeCell ref="P62:V62"/>
    <mergeCell ref="A65:K65"/>
    <mergeCell ref="P64:V64"/>
    <mergeCell ref="L62:O62"/>
    <mergeCell ref="W49:AT49"/>
    <mergeCell ref="W48:AT48"/>
    <mergeCell ref="W51:AT51"/>
    <mergeCell ref="T48:V48"/>
    <mergeCell ref="T49:V49"/>
    <mergeCell ref="T50:V50"/>
    <mergeCell ref="T42:V42"/>
    <mergeCell ref="T43:V43"/>
    <mergeCell ref="T44:V44"/>
    <mergeCell ref="T45:V45"/>
    <mergeCell ref="T46:V46"/>
    <mergeCell ref="T47:V47"/>
    <mergeCell ref="W47:AT47"/>
    <mergeCell ref="W44:AT44"/>
    <mergeCell ref="W46:AT46"/>
    <mergeCell ref="W50:AT50"/>
    <mergeCell ref="T51:V51"/>
    <mergeCell ref="W45:AT45"/>
    <mergeCell ref="G42:S42"/>
    <mergeCell ref="G43:S43"/>
    <mergeCell ref="G44:S44"/>
    <mergeCell ref="G45:S45"/>
    <mergeCell ref="G46:S46"/>
    <mergeCell ref="G48:S48"/>
    <mergeCell ref="G49:S49"/>
    <mergeCell ref="G50:S50"/>
    <mergeCell ref="G51:S51"/>
    <mergeCell ref="G47:S47"/>
  </mergeCells>
  <phoneticPr fontId="2"/>
  <dataValidations count="7">
    <dataValidation imeMode="on" allowBlank="1" showInputMessage="1" showErrorMessage="1" sqref="T43:T52 A55:K66 P55:P66 G43:G52 A43:A52 W42:W66"/>
    <dataValidation type="list" allowBlank="1" showInputMessage="1" showErrorMessage="1" sqref="C11:D13">
      <formula1>小分類コード</formula1>
    </dataValidation>
    <dataValidation type="list" allowBlank="1" showInputMessage="1" showErrorMessage="1" sqref="A11:B13">
      <formula1>大分類コード</formula1>
    </dataValidation>
    <dataValidation type="list" imeMode="off" operator="equal" allowBlank="1" showInputMessage="1" showErrorMessage="1" sqref="C35 Z35 C14 C17 C20 C23 C26 C29 C32 Z11 Z14 Z17 Z20 Z23 Z26 Z29 Z32">
      <formula1>小分類コード</formula1>
    </dataValidation>
    <dataValidation type="list" imeMode="off" operator="equal" allowBlank="1" showInputMessage="1" showErrorMessage="1" sqref="A32 A35 X35 X11 A14 A17 A20 A23 A26 A29 X14 X17 X20 X23 X26 X29 X32">
      <formula1>大分類コード</formula1>
    </dataValidation>
    <dataValidation type="textLength" operator="lessThanOrEqual" allowBlank="1" showInputMessage="1" showErrorMessage="1" sqref="S11:W13">
      <formula1>20</formula1>
    </dataValidation>
    <dataValidation imeMode="off" allowBlank="1" showInputMessage="1" showErrorMessage="1" sqref="L55:O66"/>
  </dataValidations>
  <pageMargins left="0.78740157480314965" right="0.59055118110236227" top="0.78740157480314965" bottom="0.59055118110236227"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11"/>
  <sheetViews>
    <sheetView workbookViewId="0">
      <selection activeCell="F15" sqref="F15"/>
    </sheetView>
  </sheetViews>
  <sheetFormatPr defaultRowHeight="13.5"/>
  <cols>
    <col min="7" max="9" width="13.625" customWidth="1"/>
    <col min="10" max="10" width="8.375" style="11" customWidth="1"/>
    <col min="11" max="12" width="13.625" customWidth="1"/>
    <col min="13" max="14" width="9" style="14"/>
  </cols>
  <sheetData>
    <row r="1" spans="1:15">
      <c r="A1" t="s">
        <v>100</v>
      </c>
      <c r="B1" t="s">
        <v>93</v>
      </c>
      <c r="C1" t="s">
        <v>94</v>
      </c>
      <c r="D1" t="s">
        <v>95</v>
      </c>
      <c r="E1" t="s">
        <v>96</v>
      </c>
      <c r="F1" t="s">
        <v>97</v>
      </c>
      <c r="G1" t="s">
        <v>98</v>
      </c>
      <c r="H1" t="s">
        <v>729</v>
      </c>
      <c r="I1" s="14" t="s">
        <v>424</v>
      </c>
      <c r="J1" s="964" t="s">
        <v>619</v>
      </c>
      <c r="K1" s="964"/>
      <c r="L1" s="15"/>
      <c r="O1" t="s">
        <v>205</v>
      </c>
    </row>
    <row r="2" spans="1:15">
      <c r="A2" s="1" t="s">
        <v>101</v>
      </c>
      <c r="B2" s="2" t="s">
        <v>271</v>
      </c>
      <c r="C2" s="4" t="s">
        <v>187</v>
      </c>
      <c r="D2" s="5" t="s">
        <v>336</v>
      </c>
      <c r="E2" s="4" t="s">
        <v>336</v>
      </c>
      <c r="F2" s="4" t="s">
        <v>224</v>
      </c>
      <c r="G2" s="3" t="s">
        <v>346</v>
      </c>
      <c r="H2" s="3" t="s">
        <v>411</v>
      </c>
      <c r="I2" s="12" t="s">
        <v>620</v>
      </c>
      <c r="J2" s="41" t="str">
        <f>LEFT(I$2,3)&amp;LEFT(K2,3)</f>
        <v>101001</v>
      </c>
      <c r="K2" s="13" t="s">
        <v>464</v>
      </c>
      <c r="L2" s="13" t="s">
        <v>798</v>
      </c>
      <c r="M2" s="14">
        <v>101</v>
      </c>
      <c r="N2" s="43" t="s">
        <v>737</v>
      </c>
      <c r="O2" s="1" t="s">
        <v>196</v>
      </c>
    </row>
    <row r="3" spans="1:15">
      <c r="A3" s="1" t="s">
        <v>102</v>
      </c>
      <c r="B3" s="2" t="s">
        <v>272</v>
      </c>
      <c r="C3" s="4" t="s">
        <v>274</v>
      </c>
      <c r="D3" s="5" t="s">
        <v>337</v>
      </c>
      <c r="E3" s="4" t="s">
        <v>274</v>
      </c>
      <c r="F3" s="4" t="s">
        <v>225</v>
      </c>
      <c r="G3" s="3" t="s">
        <v>347</v>
      </c>
      <c r="H3" s="3" t="s">
        <v>116</v>
      </c>
      <c r="I3" s="12" t="s">
        <v>621</v>
      </c>
      <c r="J3" s="41" t="str">
        <f t="shared" ref="J3:J10" si="0">LEFT(I$2,3)&amp;LEFT(K3,3)</f>
        <v>101002</v>
      </c>
      <c r="K3" s="13" t="s">
        <v>465</v>
      </c>
      <c r="L3" s="13" t="s">
        <v>799</v>
      </c>
      <c r="M3" s="14">
        <v>102</v>
      </c>
      <c r="N3" s="43" t="s">
        <v>738</v>
      </c>
      <c r="O3" s="1" t="s">
        <v>197</v>
      </c>
    </row>
    <row r="4" spans="1:15">
      <c r="B4" s="2" t="s">
        <v>268</v>
      </c>
      <c r="C4" s="4" t="s">
        <v>275</v>
      </c>
      <c r="D4" s="5" t="s">
        <v>343</v>
      </c>
      <c r="E4" s="4" t="s">
        <v>275</v>
      </c>
      <c r="G4" s="3" t="s">
        <v>348</v>
      </c>
      <c r="H4" s="3" t="s">
        <v>730</v>
      </c>
      <c r="I4" s="12" t="s">
        <v>425</v>
      </c>
      <c r="J4" s="41" t="str">
        <f t="shared" si="0"/>
        <v>101003</v>
      </c>
      <c r="K4" s="13" t="s">
        <v>392</v>
      </c>
      <c r="L4" s="13" t="s">
        <v>393</v>
      </c>
      <c r="M4" s="14">
        <v>103</v>
      </c>
      <c r="N4" s="43" t="s">
        <v>739</v>
      </c>
      <c r="O4" s="1" t="s">
        <v>198</v>
      </c>
    </row>
    <row r="5" spans="1:15">
      <c r="B5" s="2" t="s">
        <v>273</v>
      </c>
      <c r="C5" s="4" t="s">
        <v>276</v>
      </c>
      <c r="D5" s="5" t="s">
        <v>174</v>
      </c>
      <c r="E5" s="4" t="s">
        <v>276</v>
      </c>
      <c r="G5" s="3" t="s">
        <v>349</v>
      </c>
      <c r="H5" s="3" t="s">
        <v>117</v>
      </c>
      <c r="I5" s="12" t="s">
        <v>426</v>
      </c>
      <c r="J5" s="41" t="str">
        <f t="shared" si="0"/>
        <v>101004</v>
      </c>
      <c r="K5" s="13" t="s">
        <v>466</v>
      </c>
      <c r="L5" s="13" t="s">
        <v>800</v>
      </c>
      <c r="M5" s="14">
        <v>104</v>
      </c>
      <c r="N5" s="43" t="s">
        <v>740</v>
      </c>
      <c r="O5" s="1" t="s">
        <v>199</v>
      </c>
    </row>
    <row r="6" spans="1:15">
      <c r="C6" s="4" t="s">
        <v>277</v>
      </c>
      <c r="D6" s="5" t="s">
        <v>188</v>
      </c>
      <c r="E6" s="4" t="s">
        <v>277</v>
      </c>
      <c r="G6" s="3" t="s">
        <v>350</v>
      </c>
      <c r="H6" s="3" t="s">
        <v>118</v>
      </c>
      <c r="I6" s="12" t="s">
        <v>438</v>
      </c>
      <c r="J6" s="41" t="str">
        <f t="shared" si="0"/>
        <v>101005</v>
      </c>
      <c r="K6" s="13" t="s">
        <v>467</v>
      </c>
      <c r="L6" s="13" t="s">
        <v>801</v>
      </c>
      <c r="M6" s="14">
        <v>105</v>
      </c>
      <c r="N6" s="43" t="s">
        <v>741</v>
      </c>
      <c r="O6" s="1" t="s">
        <v>200</v>
      </c>
    </row>
    <row r="7" spans="1:15">
      <c r="A7" t="s">
        <v>672</v>
      </c>
      <c r="C7" s="4" t="s">
        <v>278</v>
      </c>
      <c r="D7" s="5" t="s">
        <v>259</v>
      </c>
      <c r="E7" s="4" t="s">
        <v>278</v>
      </c>
      <c r="G7" s="3" t="s">
        <v>351</v>
      </c>
      <c r="H7" s="3" t="s">
        <v>119</v>
      </c>
      <c r="I7" s="12" t="s">
        <v>439</v>
      </c>
      <c r="J7" s="41" t="str">
        <f t="shared" si="0"/>
        <v>101006</v>
      </c>
      <c r="K7" s="13" t="s">
        <v>468</v>
      </c>
      <c r="L7" s="13" t="s">
        <v>802</v>
      </c>
      <c r="M7" s="14">
        <v>106</v>
      </c>
      <c r="N7" s="43" t="s">
        <v>742</v>
      </c>
      <c r="O7" s="1" t="s">
        <v>201</v>
      </c>
    </row>
    <row r="8" spans="1:15">
      <c r="A8" t="s">
        <v>671</v>
      </c>
      <c r="C8" s="4" t="s">
        <v>279</v>
      </c>
      <c r="D8" s="5" t="s">
        <v>344</v>
      </c>
      <c r="E8" s="4" t="s">
        <v>279</v>
      </c>
      <c r="G8" s="3" t="s">
        <v>352</v>
      </c>
      <c r="H8" s="3" t="s">
        <v>120</v>
      </c>
      <c r="I8" s="12" t="s">
        <v>440</v>
      </c>
      <c r="J8" s="41" t="str">
        <f t="shared" si="0"/>
        <v>101007</v>
      </c>
      <c r="K8" s="13" t="s">
        <v>469</v>
      </c>
      <c r="L8" s="13" t="s">
        <v>803</v>
      </c>
      <c r="M8" s="14">
        <v>107</v>
      </c>
      <c r="N8" s="43" t="s">
        <v>743</v>
      </c>
      <c r="O8" s="1" t="s">
        <v>202</v>
      </c>
    </row>
    <row r="9" spans="1:15">
      <c r="A9" t="s">
        <v>670</v>
      </c>
      <c r="C9" s="4" t="s">
        <v>280</v>
      </c>
      <c r="D9" s="5" t="s">
        <v>261</v>
      </c>
      <c r="E9" s="4" t="s">
        <v>280</v>
      </c>
      <c r="G9" s="3" t="s">
        <v>353</v>
      </c>
      <c r="H9" s="3" t="s">
        <v>121</v>
      </c>
      <c r="I9" s="12" t="s">
        <v>441</v>
      </c>
      <c r="J9" s="41" t="str">
        <f t="shared" si="0"/>
        <v>101008</v>
      </c>
      <c r="K9" s="13" t="s">
        <v>470</v>
      </c>
      <c r="L9" s="13" t="s">
        <v>804</v>
      </c>
      <c r="M9" s="14">
        <v>108</v>
      </c>
      <c r="N9" s="43" t="s">
        <v>744</v>
      </c>
      <c r="O9" s="1" t="s">
        <v>203</v>
      </c>
    </row>
    <row r="10" spans="1:15">
      <c r="C10" s="4" t="s">
        <v>281</v>
      </c>
      <c r="D10" s="5" t="s">
        <v>262</v>
      </c>
      <c r="E10" s="4" t="s">
        <v>281</v>
      </c>
      <c r="G10" s="3" t="s">
        <v>354</v>
      </c>
      <c r="H10" s="3" t="s">
        <v>122</v>
      </c>
      <c r="I10" s="12" t="s">
        <v>442</v>
      </c>
      <c r="J10" s="41" t="str">
        <f t="shared" si="0"/>
        <v>101009</v>
      </c>
      <c r="K10" s="13" t="s">
        <v>471</v>
      </c>
      <c r="L10" s="13" t="s">
        <v>805</v>
      </c>
      <c r="M10" s="14">
        <v>109</v>
      </c>
      <c r="N10" s="43" t="s">
        <v>745</v>
      </c>
      <c r="O10" s="1" t="s">
        <v>204</v>
      </c>
    </row>
    <row r="11" spans="1:15">
      <c r="A11" t="s">
        <v>673</v>
      </c>
      <c r="C11" s="4" t="s">
        <v>282</v>
      </c>
      <c r="D11" s="5" t="s">
        <v>263</v>
      </c>
      <c r="E11" s="4" t="s">
        <v>282</v>
      </c>
      <c r="G11" s="3" t="s">
        <v>355</v>
      </c>
      <c r="H11" s="3" t="s">
        <v>123</v>
      </c>
      <c r="I11" s="12" t="s">
        <v>443</v>
      </c>
      <c r="J11" s="41" t="str">
        <f t="shared" ref="J11:J16" si="1">LEFT(I$3,3)&amp;LEFT(K11,3)</f>
        <v>102001</v>
      </c>
      <c r="K11" s="13" t="s">
        <v>472</v>
      </c>
      <c r="L11" s="13" t="s">
        <v>806</v>
      </c>
      <c r="M11" s="14">
        <v>110</v>
      </c>
      <c r="N11" s="43" t="s">
        <v>721</v>
      </c>
      <c r="O11" s="1" t="s">
        <v>206</v>
      </c>
    </row>
    <row r="12" spans="1:15">
      <c r="A12" t="s">
        <v>674</v>
      </c>
      <c r="C12" s="4" t="s">
        <v>283</v>
      </c>
      <c r="D12" s="5" t="s">
        <v>264</v>
      </c>
      <c r="E12" s="4" t="s">
        <v>283</v>
      </c>
      <c r="G12" s="3" t="s">
        <v>356</v>
      </c>
      <c r="H12" s="3" t="s">
        <v>124</v>
      </c>
      <c r="I12" s="12" t="s">
        <v>444</v>
      </c>
      <c r="J12" s="41" t="str">
        <f t="shared" si="1"/>
        <v>102002</v>
      </c>
      <c r="K12" s="13" t="s">
        <v>473</v>
      </c>
      <c r="L12" s="13" t="s">
        <v>807</v>
      </c>
      <c r="M12" s="14">
        <v>111</v>
      </c>
      <c r="N12" s="43" t="s">
        <v>722</v>
      </c>
      <c r="O12" s="1" t="s">
        <v>207</v>
      </c>
    </row>
    <row r="13" spans="1:15">
      <c r="A13" t="s">
        <v>675</v>
      </c>
      <c r="C13" s="4" t="s">
        <v>284</v>
      </c>
      <c r="D13" s="5" t="s">
        <v>345</v>
      </c>
      <c r="E13" s="4" t="s">
        <v>284</v>
      </c>
      <c r="G13" s="3" t="s">
        <v>357</v>
      </c>
      <c r="H13" s="3" t="s">
        <v>125</v>
      </c>
      <c r="I13" s="12" t="s">
        <v>622</v>
      </c>
      <c r="J13" s="41" t="str">
        <f t="shared" si="1"/>
        <v>102003</v>
      </c>
      <c r="K13" s="13" t="s">
        <v>474</v>
      </c>
      <c r="L13" s="13" t="s">
        <v>808</v>
      </c>
      <c r="M13" s="14">
        <v>112</v>
      </c>
      <c r="N13" s="43" t="s">
        <v>723</v>
      </c>
      <c r="O13" s="1" t="s">
        <v>208</v>
      </c>
    </row>
    <row r="14" spans="1:15">
      <c r="A14" t="s">
        <v>676</v>
      </c>
      <c r="C14" s="4" t="s">
        <v>285</v>
      </c>
      <c r="E14" s="4" t="s">
        <v>285</v>
      </c>
      <c r="G14" s="3" t="s">
        <v>358</v>
      </c>
      <c r="H14" s="3" t="s">
        <v>126</v>
      </c>
      <c r="I14" s="12" t="s">
        <v>445</v>
      </c>
      <c r="J14" s="41" t="str">
        <f t="shared" si="1"/>
        <v>102004</v>
      </c>
      <c r="K14" s="13" t="s">
        <v>475</v>
      </c>
      <c r="L14" s="13" t="s">
        <v>809</v>
      </c>
      <c r="M14" s="14">
        <v>113</v>
      </c>
      <c r="N14" s="43" t="s">
        <v>724</v>
      </c>
      <c r="O14" s="1" t="s">
        <v>209</v>
      </c>
    </row>
    <row r="15" spans="1:15">
      <c r="A15" t="s">
        <v>677</v>
      </c>
      <c r="C15" s="4" t="s">
        <v>286</v>
      </c>
      <c r="E15" s="4" t="s">
        <v>286</v>
      </c>
      <c r="G15" s="3" t="s">
        <v>359</v>
      </c>
      <c r="H15" s="3" t="s">
        <v>129</v>
      </c>
      <c r="I15" s="12" t="s">
        <v>446</v>
      </c>
      <c r="J15" s="41" t="str">
        <f t="shared" si="1"/>
        <v>102005</v>
      </c>
      <c r="K15" s="13" t="s">
        <v>476</v>
      </c>
      <c r="L15" s="13" t="s">
        <v>810</v>
      </c>
      <c r="M15" s="14">
        <v>114</v>
      </c>
      <c r="N15" s="43"/>
      <c r="O15" s="1" t="s">
        <v>210</v>
      </c>
    </row>
    <row r="16" spans="1:15">
      <c r="A16" t="s">
        <v>678</v>
      </c>
      <c r="C16" s="4" t="s">
        <v>287</v>
      </c>
      <c r="E16" s="4" t="s">
        <v>287</v>
      </c>
      <c r="G16" s="3" t="s">
        <v>360</v>
      </c>
      <c r="H16" s="3" t="s">
        <v>127</v>
      </c>
      <c r="I16" s="12" t="s">
        <v>458</v>
      </c>
      <c r="J16" s="41" t="str">
        <f t="shared" si="1"/>
        <v>102006</v>
      </c>
      <c r="K16" s="13" t="s">
        <v>477</v>
      </c>
      <c r="L16" s="13" t="s">
        <v>811</v>
      </c>
      <c r="M16" s="14">
        <v>115</v>
      </c>
      <c r="N16" s="43"/>
      <c r="O16" s="1" t="s">
        <v>211</v>
      </c>
    </row>
    <row r="17" spans="1:15">
      <c r="A17" t="s">
        <v>679</v>
      </c>
      <c r="C17" s="4" t="s">
        <v>288</v>
      </c>
      <c r="E17" s="4" t="s">
        <v>288</v>
      </c>
      <c r="G17" s="3" t="s">
        <v>361</v>
      </c>
      <c r="H17" s="3" t="s">
        <v>128</v>
      </c>
      <c r="I17" s="12" t="s">
        <v>459</v>
      </c>
      <c r="J17" s="41" t="str">
        <f t="shared" ref="J17:J22" si="2">LEFT(I$4,3)&amp;LEFT(K17,3)</f>
        <v>103001</v>
      </c>
      <c r="K17" s="13" t="s">
        <v>478</v>
      </c>
      <c r="L17" s="13" t="s">
        <v>812</v>
      </c>
      <c r="M17" s="14">
        <v>116</v>
      </c>
      <c r="N17" s="43"/>
      <c r="O17" s="1" t="s">
        <v>212</v>
      </c>
    </row>
    <row r="18" spans="1:15">
      <c r="A18" t="s">
        <v>680</v>
      </c>
      <c r="C18" s="4" t="s">
        <v>289</v>
      </c>
      <c r="E18" s="4" t="s">
        <v>289</v>
      </c>
      <c r="G18" s="3" t="s">
        <v>362</v>
      </c>
      <c r="H18" s="3" t="s">
        <v>144</v>
      </c>
      <c r="I18" s="12" t="s">
        <v>460</v>
      </c>
      <c r="J18" s="41" t="str">
        <f t="shared" si="2"/>
        <v>103002</v>
      </c>
      <c r="K18" s="13" t="s">
        <v>479</v>
      </c>
      <c r="L18" s="13" t="s">
        <v>813</v>
      </c>
      <c r="M18" s="14">
        <v>117</v>
      </c>
      <c r="N18" s="43"/>
      <c r="O18" s="1" t="s">
        <v>213</v>
      </c>
    </row>
    <row r="19" spans="1:15">
      <c r="C19" s="4" t="s">
        <v>290</v>
      </c>
      <c r="E19" s="4" t="s">
        <v>290</v>
      </c>
      <c r="G19" s="3" t="s">
        <v>363</v>
      </c>
      <c r="H19" s="3" t="s">
        <v>145</v>
      </c>
      <c r="I19" s="12" t="s">
        <v>461</v>
      </c>
      <c r="J19" s="41" t="str">
        <f t="shared" si="2"/>
        <v>103003</v>
      </c>
      <c r="K19" s="13" t="s">
        <v>480</v>
      </c>
      <c r="L19" s="13" t="s">
        <v>0</v>
      </c>
      <c r="M19" s="14">
        <v>118</v>
      </c>
      <c r="N19" s="43"/>
      <c r="O19" s="1" t="s">
        <v>214</v>
      </c>
    </row>
    <row r="20" spans="1:15">
      <c r="C20" s="4" t="s">
        <v>291</v>
      </c>
      <c r="E20" s="4" t="s">
        <v>291</v>
      </c>
      <c r="G20" s="8" t="s">
        <v>364</v>
      </c>
      <c r="H20" s="8" t="s">
        <v>146</v>
      </c>
      <c r="I20" s="10"/>
      <c r="J20" s="41" t="str">
        <f t="shared" si="2"/>
        <v>103004</v>
      </c>
      <c r="K20" s="13" t="s">
        <v>481</v>
      </c>
      <c r="L20" s="13" t="s">
        <v>1</v>
      </c>
      <c r="N20" s="43"/>
      <c r="O20" s="1" t="s">
        <v>215</v>
      </c>
    </row>
    <row r="21" spans="1:15">
      <c r="C21" s="4" t="s">
        <v>292</v>
      </c>
      <c r="E21" s="4" t="s">
        <v>292</v>
      </c>
      <c r="G21" s="8" t="s">
        <v>365</v>
      </c>
      <c r="H21" s="8" t="s">
        <v>147</v>
      </c>
      <c r="I21" s="10"/>
      <c r="J21" s="41" t="str">
        <f t="shared" si="2"/>
        <v>103005</v>
      </c>
      <c r="K21" s="13" t="s">
        <v>482</v>
      </c>
      <c r="L21" s="13" t="s">
        <v>2</v>
      </c>
      <c r="N21" s="43"/>
      <c r="O21" s="1" t="s">
        <v>216</v>
      </c>
    </row>
    <row r="22" spans="1:15">
      <c r="A22" t="s">
        <v>726</v>
      </c>
      <c r="C22" s="4" t="s">
        <v>293</v>
      </c>
      <c r="E22" s="4" t="s">
        <v>293</v>
      </c>
      <c r="G22" s="8" t="s">
        <v>366</v>
      </c>
      <c r="H22" s="8" t="s">
        <v>148</v>
      </c>
      <c r="I22" s="10"/>
      <c r="J22" s="41" t="str">
        <f t="shared" si="2"/>
        <v>103006</v>
      </c>
      <c r="K22" s="13" t="s">
        <v>483</v>
      </c>
      <c r="L22" s="13" t="s">
        <v>3</v>
      </c>
      <c r="N22" s="43"/>
      <c r="O22" s="1" t="s">
        <v>217</v>
      </c>
    </row>
    <row r="23" spans="1:15">
      <c r="A23" t="s">
        <v>727</v>
      </c>
      <c r="C23" s="4" t="s">
        <v>294</v>
      </c>
      <c r="E23" s="4" t="s">
        <v>294</v>
      </c>
      <c r="G23" s="8" t="s">
        <v>367</v>
      </c>
      <c r="H23" s="8" t="s">
        <v>149</v>
      </c>
      <c r="I23" s="10"/>
      <c r="J23" s="41" t="str">
        <f>LEFT(I$5,3)&amp;LEFT(K23,3)</f>
        <v>104001</v>
      </c>
      <c r="K23" s="13" t="s">
        <v>624</v>
      </c>
      <c r="L23" s="13" t="s">
        <v>779</v>
      </c>
      <c r="N23" s="43"/>
    </row>
    <row r="24" spans="1:15">
      <c r="A24" t="s">
        <v>728</v>
      </c>
      <c r="C24" s="4" t="s">
        <v>295</v>
      </c>
      <c r="E24" s="4" t="s">
        <v>295</v>
      </c>
      <c r="G24" s="8" t="s">
        <v>368</v>
      </c>
      <c r="H24" s="8" t="s">
        <v>150</v>
      </c>
      <c r="I24" s="10"/>
      <c r="J24" s="41" t="str">
        <f t="shared" ref="J24:J31" si="3">LEFT(I$5,3)&amp;LEFT(K24,3)</f>
        <v>104002</v>
      </c>
      <c r="K24" s="13" t="s">
        <v>484</v>
      </c>
      <c r="L24" s="13" t="s">
        <v>4</v>
      </c>
      <c r="N24" s="43"/>
    </row>
    <row r="25" spans="1:15">
      <c r="C25" s="4" t="s">
        <v>296</v>
      </c>
      <c r="E25" s="4" t="s">
        <v>296</v>
      </c>
      <c r="G25" s="8" t="s">
        <v>369</v>
      </c>
      <c r="H25" s="8" t="s">
        <v>151</v>
      </c>
      <c r="I25" s="10"/>
      <c r="J25" s="41" t="str">
        <f t="shared" si="3"/>
        <v>104003</v>
      </c>
      <c r="K25" s="13" t="s">
        <v>394</v>
      </c>
      <c r="L25" s="13" t="s">
        <v>395</v>
      </c>
      <c r="N25" s="43"/>
    </row>
    <row r="26" spans="1:15">
      <c r="C26" s="4" t="s">
        <v>270</v>
      </c>
      <c r="E26" s="4" t="s">
        <v>270</v>
      </c>
      <c r="G26" s="8" t="s">
        <v>370</v>
      </c>
      <c r="H26" s="8" t="s">
        <v>152</v>
      </c>
      <c r="I26" s="10"/>
      <c r="J26" s="41" t="str">
        <f t="shared" si="3"/>
        <v>104004</v>
      </c>
      <c r="K26" s="13" t="s">
        <v>485</v>
      </c>
      <c r="L26" s="13" t="s">
        <v>5</v>
      </c>
      <c r="N26" s="43"/>
    </row>
    <row r="27" spans="1:15">
      <c r="A27" t="s">
        <v>733</v>
      </c>
      <c r="C27" s="4" t="s">
        <v>297</v>
      </c>
      <c r="E27" s="4" t="s">
        <v>297</v>
      </c>
      <c r="G27" s="8" t="s">
        <v>371</v>
      </c>
      <c r="H27" s="8" t="s">
        <v>153</v>
      </c>
      <c r="I27" s="10"/>
      <c r="J27" s="41" t="str">
        <f t="shared" si="3"/>
        <v>104005</v>
      </c>
      <c r="K27" s="13" t="s">
        <v>486</v>
      </c>
      <c r="L27" s="13" t="s">
        <v>6</v>
      </c>
      <c r="N27" s="43"/>
    </row>
    <row r="28" spans="1:15">
      <c r="A28" t="s">
        <v>731</v>
      </c>
      <c r="C28" s="4" t="s">
        <v>298</v>
      </c>
      <c r="E28" s="4" t="s">
        <v>298</v>
      </c>
      <c r="G28" s="8" t="s">
        <v>372</v>
      </c>
      <c r="H28" s="8" t="s">
        <v>154</v>
      </c>
      <c r="I28" s="10"/>
      <c r="J28" s="41" t="str">
        <f t="shared" si="3"/>
        <v>104006</v>
      </c>
      <c r="K28" s="13" t="s">
        <v>488</v>
      </c>
      <c r="L28" s="13" t="s">
        <v>7</v>
      </c>
      <c r="N28" s="43"/>
    </row>
    <row r="29" spans="1:15">
      <c r="A29" t="s">
        <v>732</v>
      </c>
      <c r="C29" s="4" t="s">
        <v>299</v>
      </c>
      <c r="E29" s="4" t="s">
        <v>299</v>
      </c>
      <c r="G29" s="3" t="s">
        <v>373</v>
      </c>
      <c r="H29" s="3" t="s">
        <v>189</v>
      </c>
      <c r="I29" s="9"/>
      <c r="J29" s="41" t="str">
        <f t="shared" si="3"/>
        <v>104007</v>
      </c>
      <c r="K29" s="13" t="s">
        <v>489</v>
      </c>
      <c r="L29" s="13" t="s">
        <v>8</v>
      </c>
      <c r="N29" s="43"/>
    </row>
    <row r="30" spans="1:15">
      <c r="C30" s="4" t="s">
        <v>300</v>
      </c>
      <c r="E30" s="4" t="s">
        <v>300</v>
      </c>
      <c r="G30" s="3" t="s">
        <v>374</v>
      </c>
      <c r="H30" s="3" t="s">
        <v>155</v>
      </c>
      <c r="I30" s="9"/>
      <c r="J30" s="41" t="str">
        <f t="shared" si="3"/>
        <v>104008</v>
      </c>
      <c r="K30" s="13" t="s">
        <v>397</v>
      </c>
      <c r="L30" s="13" t="s">
        <v>396</v>
      </c>
      <c r="N30" s="43"/>
    </row>
    <row r="31" spans="1:15">
      <c r="C31" s="4" t="s">
        <v>301</v>
      </c>
      <c r="E31" s="4" t="s">
        <v>301</v>
      </c>
      <c r="G31" s="3" t="s">
        <v>375</v>
      </c>
      <c r="H31" s="3" t="s">
        <v>156</v>
      </c>
      <c r="I31" s="9"/>
      <c r="J31" s="41" t="str">
        <f t="shared" si="3"/>
        <v>104009</v>
      </c>
      <c r="K31" s="13" t="s">
        <v>490</v>
      </c>
      <c r="L31" s="13" t="s">
        <v>9</v>
      </c>
      <c r="N31" s="43"/>
    </row>
    <row r="32" spans="1:15">
      <c r="A32" t="s">
        <v>734</v>
      </c>
      <c r="C32" s="4" t="s">
        <v>302</v>
      </c>
      <c r="E32" s="4" t="s">
        <v>302</v>
      </c>
      <c r="G32" s="3" t="s">
        <v>376</v>
      </c>
      <c r="H32" s="3" t="s">
        <v>157</v>
      </c>
      <c r="I32" s="9"/>
      <c r="J32" s="41" t="str">
        <f>LEFT(I$6,3)&amp;LEFT(K32,3)</f>
        <v>105001</v>
      </c>
      <c r="K32" s="13" t="s">
        <v>491</v>
      </c>
      <c r="L32" s="13" t="s">
        <v>10</v>
      </c>
      <c r="N32" s="43"/>
    </row>
    <row r="33" spans="1:14">
      <c r="A33" t="s">
        <v>735</v>
      </c>
      <c r="C33" s="4" t="s">
        <v>303</v>
      </c>
      <c r="G33" s="3" t="s">
        <v>377</v>
      </c>
      <c r="H33" s="3" t="s">
        <v>158</v>
      </c>
      <c r="I33" s="9"/>
      <c r="J33" s="41" t="str">
        <f t="shared" ref="J33:J39" si="4">LEFT(I$6,3)&amp;LEFT(K33,3)</f>
        <v>105002</v>
      </c>
      <c r="K33" s="13" t="s">
        <v>492</v>
      </c>
      <c r="L33" s="13" t="s">
        <v>11</v>
      </c>
      <c r="N33" s="43"/>
    </row>
    <row r="34" spans="1:14">
      <c r="A34" t="s">
        <v>736</v>
      </c>
      <c r="C34" s="4" t="s">
        <v>304</v>
      </c>
      <c r="G34" s="3" t="s">
        <v>378</v>
      </c>
      <c r="H34" s="3" t="s">
        <v>159</v>
      </c>
      <c r="I34" s="9"/>
      <c r="J34" s="41" t="str">
        <f t="shared" si="4"/>
        <v>105003</v>
      </c>
      <c r="K34" s="13" t="s">
        <v>493</v>
      </c>
      <c r="L34" s="13" t="s">
        <v>12</v>
      </c>
      <c r="N34" s="43"/>
    </row>
    <row r="35" spans="1:14">
      <c r="A35" t="s">
        <v>732</v>
      </c>
      <c r="C35" s="4" t="s">
        <v>305</v>
      </c>
      <c r="G35" s="3" t="s">
        <v>379</v>
      </c>
      <c r="H35" s="3" t="s">
        <v>161</v>
      </c>
      <c r="I35" s="9"/>
      <c r="J35" s="41" t="str">
        <f t="shared" si="4"/>
        <v>105004</v>
      </c>
      <c r="K35" s="13" t="s">
        <v>494</v>
      </c>
      <c r="L35" s="13" t="s">
        <v>13</v>
      </c>
      <c r="N35" s="43"/>
    </row>
    <row r="36" spans="1:14">
      <c r="C36" s="4" t="s">
        <v>306</v>
      </c>
      <c r="G36" s="3" t="s">
        <v>380</v>
      </c>
      <c r="H36" s="3" t="s">
        <v>162</v>
      </c>
      <c r="I36" s="9"/>
      <c r="J36" s="41" t="str">
        <f t="shared" si="4"/>
        <v>105005</v>
      </c>
      <c r="K36" s="13" t="s">
        <v>495</v>
      </c>
      <c r="L36" s="13" t="s">
        <v>14</v>
      </c>
      <c r="N36" s="43"/>
    </row>
    <row r="37" spans="1:14">
      <c r="C37" s="4" t="s">
        <v>307</v>
      </c>
      <c r="G37" s="3" t="s">
        <v>381</v>
      </c>
      <c r="H37" s="3" t="s">
        <v>160</v>
      </c>
      <c r="I37" s="9"/>
      <c r="J37" s="41" t="str">
        <f t="shared" si="4"/>
        <v>105006</v>
      </c>
      <c r="K37" s="13" t="s">
        <v>496</v>
      </c>
      <c r="L37" s="13" t="s">
        <v>15</v>
      </c>
      <c r="N37" s="43"/>
    </row>
    <row r="38" spans="1:14">
      <c r="C38" s="4" t="s">
        <v>308</v>
      </c>
      <c r="G38" s="3" t="s">
        <v>382</v>
      </c>
      <c r="H38" s="3" t="s">
        <v>163</v>
      </c>
      <c r="I38" s="9"/>
      <c r="J38" s="41" t="str">
        <f t="shared" si="4"/>
        <v>105007</v>
      </c>
      <c r="K38" s="13" t="s">
        <v>497</v>
      </c>
      <c r="L38" s="13" t="s">
        <v>16</v>
      </c>
      <c r="N38" s="43"/>
    </row>
    <row r="39" spans="1:14">
      <c r="C39" s="4" t="s">
        <v>309</v>
      </c>
      <c r="G39" s="3" t="s">
        <v>383</v>
      </c>
      <c r="H39" s="3" t="s">
        <v>164</v>
      </c>
      <c r="I39" s="9"/>
      <c r="J39" s="41" t="str">
        <f t="shared" si="4"/>
        <v>105008</v>
      </c>
      <c r="K39" s="13" t="s">
        <v>498</v>
      </c>
      <c r="L39" s="13" t="s">
        <v>17</v>
      </c>
      <c r="N39" s="43"/>
    </row>
    <row r="40" spans="1:14">
      <c r="C40" s="4" t="s">
        <v>310</v>
      </c>
      <c r="G40" s="3" t="s">
        <v>384</v>
      </c>
      <c r="H40" s="3" t="s">
        <v>165</v>
      </c>
      <c r="I40" s="9"/>
      <c r="J40" s="41" t="str">
        <f>LEFT(I$7,3)&amp;LEFT(K40,3)</f>
        <v>106001</v>
      </c>
      <c r="K40" s="13" t="s">
        <v>499</v>
      </c>
      <c r="L40" s="13" t="s">
        <v>18</v>
      </c>
      <c r="N40" s="43"/>
    </row>
    <row r="41" spans="1:14">
      <c r="C41" s="4" t="s">
        <v>311</v>
      </c>
      <c r="G41" s="3" t="s">
        <v>385</v>
      </c>
      <c r="H41" s="3" t="s">
        <v>166</v>
      </c>
      <c r="I41" s="9"/>
      <c r="J41" s="41" t="str">
        <f t="shared" ref="J41:J47" si="5">LEFT(I$7,3)&amp;LEFT(K41,3)</f>
        <v>106002</v>
      </c>
      <c r="K41" s="13" t="s">
        <v>500</v>
      </c>
      <c r="L41" s="13" t="s">
        <v>19</v>
      </c>
      <c r="N41" s="43"/>
    </row>
    <row r="42" spans="1:14">
      <c r="C42" s="4" t="s">
        <v>312</v>
      </c>
      <c r="G42" s="3" t="s">
        <v>386</v>
      </c>
      <c r="H42" s="3" t="s">
        <v>167</v>
      </c>
      <c r="I42" s="9"/>
      <c r="J42" s="41" t="str">
        <f t="shared" si="5"/>
        <v>106003</v>
      </c>
      <c r="K42" s="13" t="s">
        <v>501</v>
      </c>
      <c r="L42" s="13" t="s">
        <v>20</v>
      </c>
      <c r="N42" s="43"/>
    </row>
    <row r="43" spans="1:14">
      <c r="C43" s="4" t="s">
        <v>313</v>
      </c>
      <c r="G43" s="3" t="s">
        <v>387</v>
      </c>
      <c r="H43" s="3" t="s">
        <v>168</v>
      </c>
      <c r="I43" s="9"/>
      <c r="J43" s="41" t="str">
        <f t="shared" si="5"/>
        <v>106004</v>
      </c>
      <c r="K43" s="13" t="s">
        <v>502</v>
      </c>
      <c r="L43" s="13" t="s">
        <v>21</v>
      </c>
      <c r="N43" s="43"/>
    </row>
    <row r="44" spans="1:14">
      <c r="C44" s="4" t="s">
        <v>314</v>
      </c>
      <c r="G44" s="3" t="s">
        <v>388</v>
      </c>
      <c r="H44" s="3" t="s">
        <v>169</v>
      </c>
      <c r="I44" s="9"/>
      <c r="J44" s="41" t="str">
        <f t="shared" si="5"/>
        <v>106005</v>
      </c>
      <c r="K44" s="13" t="s">
        <v>503</v>
      </c>
      <c r="L44" s="13" t="s">
        <v>22</v>
      </c>
      <c r="N44" s="43"/>
    </row>
    <row r="45" spans="1:14">
      <c r="C45" s="4" t="s">
        <v>315</v>
      </c>
      <c r="G45" s="3" t="s">
        <v>389</v>
      </c>
      <c r="H45" s="3" t="s">
        <v>170</v>
      </c>
      <c r="I45" s="9"/>
      <c r="J45" s="41" t="str">
        <f t="shared" si="5"/>
        <v>106006</v>
      </c>
      <c r="K45" s="13" t="s">
        <v>504</v>
      </c>
      <c r="L45" s="13" t="s">
        <v>23</v>
      </c>
      <c r="N45" s="43"/>
    </row>
    <row r="46" spans="1:14">
      <c r="C46" s="4" t="s">
        <v>316</v>
      </c>
      <c r="G46" s="3" t="s">
        <v>390</v>
      </c>
      <c r="H46" s="3" t="s">
        <v>171</v>
      </c>
      <c r="I46" s="9"/>
      <c r="J46" s="41" t="str">
        <f t="shared" si="5"/>
        <v>106007</v>
      </c>
      <c r="K46" s="13" t="s">
        <v>505</v>
      </c>
      <c r="L46" s="13" t="s">
        <v>24</v>
      </c>
      <c r="N46" s="43"/>
    </row>
    <row r="47" spans="1:14">
      <c r="C47" s="4" t="s">
        <v>317</v>
      </c>
      <c r="G47" s="3" t="s">
        <v>391</v>
      </c>
      <c r="H47" s="3" t="s">
        <v>172</v>
      </c>
      <c r="I47" s="9"/>
      <c r="J47" s="41" t="str">
        <f t="shared" si="5"/>
        <v>106008</v>
      </c>
      <c r="K47" s="13" t="s">
        <v>506</v>
      </c>
      <c r="L47" s="13" t="s">
        <v>25</v>
      </c>
      <c r="N47" s="43"/>
    </row>
    <row r="48" spans="1:14">
      <c r="C48" s="4" t="s">
        <v>318</v>
      </c>
      <c r="G48" s="3" t="s">
        <v>403</v>
      </c>
      <c r="H48" s="3" t="s">
        <v>173</v>
      </c>
      <c r="I48" s="9"/>
      <c r="J48" s="42" t="str">
        <f>LEFT(I$8,3)&amp;LEFT(K48,3)</f>
        <v>107001</v>
      </c>
      <c r="K48" s="13" t="s">
        <v>398</v>
      </c>
      <c r="L48" s="13" t="s">
        <v>399</v>
      </c>
      <c r="N48" s="43"/>
    </row>
    <row r="49" spans="3:14">
      <c r="C49" s="4" t="s">
        <v>319</v>
      </c>
      <c r="J49" s="42" t="str">
        <f t="shared" ref="J49:J60" si="6">LEFT(I$8,3)&amp;LEFT(K49,3)</f>
        <v>107002</v>
      </c>
      <c r="K49" s="13" t="s">
        <v>507</v>
      </c>
      <c r="L49" s="13" t="s">
        <v>26</v>
      </c>
      <c r="N49" s="43"/>
    </row>
    <row r="50" spans="3:14">
      <c r="C50" s="4" t="s">
        <v>320</v>
      </c>
      <c r="J50" s="42" t="str">
        <f t="shared" si="6"/>
        <v>107003</v>
      </c>
      <c r="K50" s="13" t="s">
        <v>508</v>
      </c>
      <c r="L50" s="13" t="s">
        <v>27</v>
      </c>
      <c r="N50" s="43"/>
    </row>
    <row r="51" spans="3:14">
      <c r="C51" s="4" t="s">
        <v>321</v>
      </c>
      <c r="J51" s="42" t="str">
        <f t="shared" si="6"/>
        <v>107004</v>
      </c>
      <c r="K51" s="13" t="s">
        <v>509</v>
      </c>
      <c r="L51" s="13" t="s">
        <v>28</v>
      </c>
      <c r="N51" s="43"/>
    </row>
    <row r="52" spans="3:14">
      <c r="C52" s="4" t="s">
        <v>322</v>
      </c>
      <c r="J52" s="42" t="str">
        <f t="shared" si="6"/>
        <v>107005</v>
      </c>
      <c r="K52" s="13" t="s">
        <v>510</v>
      </c>
      <c r="L52" s="13" t="s">
        <v>29</v>
      </c>
      <c r="N52" s="43"/>
    </row>
    <row r="53" spans="3:14">
      <c r="C53" s="4" t="s">
        <v>323</v>
      </c>
      <c r="J53" s="42" t="str">
        <f t="shared" si="6"/>
        <v>107006</v>
      </c>
      <c r="K53" s="13" t="s">
        <v>511</v>
      </c>
      <c r="L53" s="13" t="s">
        <v>30</v>
      </c>
      <c r="N53" s="43"/>
    </row>
    <row r="54" spans="3:14">
      <c r="C54" s="4" t="s">
        <v>324</v>
      </c>
      <c r="J54" s="42" t="str">
        <f t="shared" si="6"/>
        <v>107007</v>
      </c>
      <c r="K54" s="13" t="s">
        <v>512</v>
      </c>
      <c r="L54" s="13" t="s">
        <v>31</v>
      </c>
      <c r="N54" s="43"/>
    </row>
    <row r="55" spans="3:14">
      <c r="C55" s="4" t="s">
        <v>325</v>
      </c>
      <c r="J55" s="42" t="str">
        <f t="shared" si="6"/>
        <v>107008</v>
      </c>
      <c r="K55" s="13" t="s">
        <v>513</v>
      </c>
      <c r="L55" s="13" t="s">
        <v>32</v>
      </c>
      <c r="N55" s="43"/>
    </row>
    <row r="56" spans="3:14">
      <c r="C56" s="4" t="s">
        <v>326</v>
      </c>
      <c r="J56" s="42" t="str">
        <f t="shared" si="6"/>
        <v>107009</v>
      </c>
      <c r="K56" s="13" t="s">
        <v>514</v>
      </c>
      <c r="L56" s="13" t="s">
        <v>33</v>
      </c>
      <c r="N56" s="43"/>
    </row>
    <row r="57" spans="3:14">
      <c r="C57" s="4" t="s">
        <v>327</v>
      </c>
      <c r="J57" s="42" t="str">
        <f t="shared" si="6"/>
        <v>107010</v>
      </c>
      <c r="K57" s="13" t="s">
        <v>515</v>
      </c>
      <c r="L57" s="13" t="s">
        <v>34</v>
      </c>
      <c r="N57" s="43"/>
    </row>
    <row r="58" spans="3:14">
      <c r="C58" s="4" t="s">
        <v>328</v>
      </c>
      <c r="J58" s="42" t="str">
        <f t="shared" si="6"/>
        <v>107011</v>
      </c>
      <c r="K58" s="13" t="s">
        <v>516</v>
      </c>
      <c r="L58" s="13" t="s">
        <v>35</v>
      </c>
      <c r="N58" s="43"/>
    </row>
    <row r="59" spans="3:14">
      <c r="C59" s="4" t="s">
        <v>329</v>
      </c>
      <c r="J59" s="42" t="str">
        <f t="shared" si="6"/>
        <v>107012</v>
      </c>
      <c r="K59" s="13" t="s">
        <v>400</v>
      </c>
      <c r="L59" s="13" t="s">
        <v>401</v>
      </c>
      <c r="N59" s="43"/>
    </row>
    <row r="60" spans="3:14">
      <c r="C60" s="4" t="s">
        <v>330</v>
      </c>
      <c r="J60" s="42" t="str">
        <f t="shared" si="6"/>
        <v>107013</v>
      </c>
      <c r="K60" s="13" t="s">
        <v>517</v>
      </c>
      <c r="L60" s="13" t="s">
        <v>36</v>
      </c>
      <c r="N60" s="43"/>
    </row>
    <row r="61" spans="3:14">
      <c r="C61" s="4" t="s">
        <v>331</v>
      </c>
      <c r="J61" s="42" t="str">
        <f>LEFT(I$9,3)&amp;LEFT(K61,3)</f>
        <v>108001</v>
      </c>
      <c r="K61" s="13" t="s">
        <v>518</v>
      </c>
      <c r="L61" s="13" t="s">
        <v>37</v>
      </c>
      <c r="N61" s="43"/>
    </row>
    <row r="62" spans="3:14">
      <c r="C62" s="4" t="s">
        <v>332</v>
      </c>
      <c r="J62" s="42" t="str">
        <f t="shared" ref="J62:J70" si="7">LEFT(I$9,3)&amp;LEFT(K62,3)</f>
        <v>108002</v>
      </c>
      <c r="K62" s="13" t="s">
        <v>538</v>
      </c>
      <c r="L62" s="13" t="s">
        <v>38</v>
      </c>
      <c r="N62" s="43"/>
    </row>
    <row r="63" spans="3:14">
      <c r="C63" s="4" t="s">
        <v>333</v>
      </c>
      <c r="J63" s="42" t="str">
        <f t="shared" si="7"/>
        <v>108003</v>
      </c>
      <c r="K63" s="13" t="s">
        <v>539</v>
      </c>
      <c r="L63" s="13" t="s">
        <v>39</v>
      </c>
      <c r="N63" s="43"/>
    </row>
    <row r="64" spans="3:14">
      <c r="C64" s="4" t="s">
        <v>334</v>
      </c>
      <c r="J64" s="42" t="str">
        <f t="shared" si="7"/>
        <v>108004</v>
      </c>
      <c r="K64" s="13" t="s">
        <v>540</v>
      </c>
      <c r="L64" s="13" t="s">
        <v>40</v>
      </c>
      <c r="N64" s="43"/>
    </row>
    <row r="65" spans="3:14">
      <c r="C65" s="4" t="s">
        <v>335</v>
      </c>
      <c r="J65" s="42" t="str">
        <f t="shared" si="7"/>
        <v>108005</v>
      </c>
      <c r="K65" s="13" t="s">
        <v>541</v>
      </c>
      <c r="L65" s="13" t="s">
        <v>41</v>
      </c>
      <c r="N65" s="43"/>
    </row>
    <row r="66" spans="3:14">
      <c r="J66" s="42" t="str">
        <f t="shared" si="7"/>
        <v>108006</v>
      </c>
      <c r="K66" s="13" t="s">
        <v>542</v>
      </c>
      <c r="L66" s="13" t="s">
        <v>42</v>
      </c>
      <c r="N66" s="43"/>
    </row>
    <row r="67" spans="3:14">
      <c r="J67" s="42" t="str">
        <f t="shared" si="7"/>
        <v>108007</v>
      </c>
      <c r="K67" s="13" t="s">
        <v>543</v>
      </c>
      <c r="L67" s="13" t="s">
        <v>43</v>
      </c>
      <c r="N67" s="43"/>
    </row>
    <row r="68" spans="3:14">
      <c r="J68" s="42" t="str">
        <f t="shared" si="7"/>
        <v>108008</v>
      </c>
      <c r="K68" s="13" t="s">
        <v>544</v>
      </c>
      <c r="L68" s="13" t="s">
        <v>44</v>
      </c>
      <c r="N68" s="43"/>
    </row>
    <row r="69" spans="3:14">
      <c r="J69" s="42" t="str">
        <f t="shared" si="7"/>
        <v>108009</v>
      </c>
      <c r="K69" s="13" t="s">
        <v>577</v>
      </c>
      <c r="L69" s="13" t="s">
        <v>45</v>
      </c>
      <c r="N69" s="43"/>
    </row>
    <row r="70" spans="3:14">
      <c r="J70" s="42" t="str">
        <f t="shared" si="7"/>
        <v>108010</v>
      </c>
      <c r="K70" s="13" t="s">
        <v>578</v>
      </c>
      <c r="L70" s="13" t="s">
        <v>46</v>
      </c>
      <c r="N70" s="43"/>
    </row>
    <row r="71" spans="3:14">
      <c r="J71" s="42" t="str">
        <f>LEFT(I$10,3)&amp;LEFT(K71,3)</f>
        <v>109001</v>
      </c>
      <c r="K71" s="13" t="s">
        <v>579</v>
      </c>
      <c r="L71" s="13" t="s">
        <v>47</v>
      </c>
      <c r="N71" s="43"/>
    </row>
    <row r="72" spans="3:14">
      <c r="J72" s="42" t="str">
        <f>LEFT(I$10,3)&amp;LEFT(K72,3)</f>
        <v>109002</v>
      </c>
      <c r="K72" s="13" t="s">
        <v>580</v>
      </c>
      <c r="L72" s="13" t="s">
        <v>48</v>
      </c>
      <c r="N72" s="43"/>
    </row>
    <row r="73" spans="3:14">
      <c r="J73" s="42" t="str">
        <f>LEFT(I$10,3)&amp;LEFT(K73,3)</f>
        <v>109003</v>
      </c>
      <c r="K73" s="13" t="s">
        <v>581</v>
      </c>
      <c r="L73" s="13" t="s">
        <v>49</v>
      </c>
      <c r="N73" s="43"/>
    </row>
    <row r="74" spans="3:14">
      <c r="J74" s="42" t="str">
        <f t="shared" ref="J74:J79" si="8">LEFT(I$11,3)&amp;LEFT(K74,3)</f>
        <v>110001</v>
      </c>
      <c r="K74" s="13" t="s">
        <v>582</v>
      </c>
      <c r="L74" s="13" t="s">
        <v>50</v>
      </c>
      <c r="N74" s="43"/>
    </row>
    <row r="75" spans="3:14">
      <c r="J75" s="42" t="str">
        <f t="shared" si="8"/>
        <v>110002</v>
      </c>
      <c r="K75" s="13" t="s">
        <v>583</v>
      </c>
      <c r="L75" s="13" t="s">
        <v>51</v>
      </c>
      <c r="N75" s="43"/>
    </row>
    <row r="76" spans="3:14">
      <c r="J76" s="42" t="str">
        <f t="shared" si="8"/>
        <v>110003</v>
      </c>
      <c r="K76" s="13" t="s">
        <v>584</v>
      </c>
      <c r="L76" s="13" t="s">
        <v>52</v>
      </c>
      <c r="N76" s="43"/>
    </row>
    <row r="77" spans="3:14">
      <c r="J77" s="42" t="str">
        <f t="shared" si="8"/>
        <v>110004</v>
      </c>
      <c r="K77" s="13" t="s">
        <v>585</v>
      </c>
      <c r="L77" s="13" t="s">
        <v>53</v>
      </c>
      <c r="N77" s="43"/>
    </row>
    <row r="78" spans="3:14">
      <c r="J78" s="42" t="str">
        <f t="shared" si="8"/>
        <v>110005</v>
      </c>
      <c r="K78" s="13" t="s">
        <v>587</v>
      </c>
      <c r="L78" s="13" t="s">
        <v>54</v>
      </c>
      <c r="N78" s="43"/>
    </row>
    <row r="79" spans="3:14">
      <c r="J79" s="42" t="str">
        <f t="shared" si="8"/>
        <v>110006</v>
      </c>
      <c r="K79" s="13" t="s">
        <v>588</v>
      </c>
      <c r="L79" s="13" t="s">
        <v>55</v>
      </c>
      <c r="N79" s="43"/>
    </row>
    <row r="80" spans="3:14">
      <c r="J80" s="42" t="str">
        <f>LEFT(I$12,3)&amp;LEFT(K80,3)</f>
        <v>111001</v>
      </c>
      <c r="K80" s="13" t="s">
        <v>589</v>
      </c>
      <c r="L80" s="13" t="s">
        <v>56</v>
      </c>
      <c r="N80" s="43"/>
    </row>
    <row r="81" spans="10:14">
      <c r="J81" s="42" t="str">
        <f>LEFT(I$12,3)&amp;LEFT(K81,3)</f>
        <v>111002</v>
      </c>
      <c r="K81" s="13" t="s">
        <v>590</v>
      </c>
      <c r="L81" s="13" t="s">
        <v>57</v>
      </c>
      <c r="N81" s="43"/>
    </row>
    <row r="82" spans="10:14">
      <c r="J82" s="42" t="str">
        <f>LEFT(I$12,3)&amp;LEFT(K82,3)</f>
        <v>111003</v>
      </c>
      <c r="K82" s="13" t="s">
        <v>591</v>
      </c>
      <c r="L82" s="13" t="s">
        <v>58</v>
      </c>
      <c r="N82" s="43"/>
    </row>
    <row r="83" spans="10:14">
      <c r="J83" s="42" t="str">
        <f>LEFT(I$13,3)&amp;LEFT(K83,3)</f>
        <v>112001</v>
      </c>
      <c r="K83" s="13" t="s">
        <v>592</v>
      </c>
      <c r="L83" s="13" t="s">
        <v>59</v>
      </c>
      <c r="N83" s="43"/>
    </row>
    <row r="84" spans="10:14">
      <c r="J84" s="42" t="str">
        <f>LEFT(I$13,3)&amp;LEFT(K84,3)</f>
        <v>112002</v>
      </c>
      <c r="K84" s="13" t="s">
        <v>593</v>
      </c>
      <c r="L84" s="13" t="s">
        <v>60</v>
      </c>
      <c r="N84" s="43"/>
    </row>
    <row r="85" spans="10:14">
      <c r="J85" s="42" t="str">
        <f>LEFT(I$13,3)&amp;LEFT(K85,3)</f>
        <v>112003</v>
      </c>
      <c r="K85" s="13" t="s">
        <v>594</v>
      </c>
      <c r="L85" s="13" t="s">
        <v>61</v>
      </c>
      <c r="N85" s="43"/>
    </row>
    <row r="86" spans="10:14">
      <c r="J86" s="42" t="str">
        <f>LEFT(I$14,3)&amp;LEFT(K86,3)</f>
        <v>113001</v>
      </c>
      <c r="K86" s="13" t="s">
        <v>595</v>
      </c>
      <c r="L86" s="13" t="s">
        <v>62</v>
      </c>
      <c r="N86" s="43"/>
    </row>
    <row r="87" spans="10:14">
      <c r="J87" s="42" t="str">
        <f t="shared" ref="J87:J93" si="9">LEFT(I$14,3)&amp;LEFT(K87,3)</f>
        <v>113002</v>
      </c>
      <c r="K87" s="13" t="s">
        <v>645</v>
      </c>
      <c r="L87" s="13" t="s">
        <v>646</v>
      </c>
      <c r="N87" s="43"/>
    </row>
    <row r="88" spans="10:14">
      <c r="J88" s="42" t="str">
        <f t="shared" si="9"/>
        <v>113003</v>
      </c>
      <c r="K88" s="13" t="s">
        <v>596</v>
      </c>
      <c r="L88" s="13" t="s">
        <v>63</v>
      </c>
      <c r="N88" s="43"/>
    </row>
    <row r="89" spans="10:14">
      <c r="J89" s="42" t="str">
        <f t="shared" si="9"/>
        <v>113004</v>
      </c>
      <c r="K89" s="13" t="s">
        <v>597</v>
      </c>
      <c r="L89" s="13" t="s">
        <v>64</v>
      </c>
      <c r="N89" s="43"/>
    </row>
    <row r="90" spans="10:14">
      <c r="J90" s="42" t="str">
        <f t="shared" si="9"/>
        <v>113005</v>
      </c>
      <c r="K90" s="13" t="s">
        <v>598</v>
      </c>
      <c r="L90" s="13" t="s">
        <v>65</v>
      </c>
      <c r="N90" s="43"/>
    </row>
    <row r="91" spans="10:14">
      <c r="J91" s="42" t="str">
        <f t="shared" si="9"/>
        <v>113006</v>
      </c>
      <c r="K91" s="13" t="s">
        <v>599</v>
      </c>
      <c r="L91" s="13" t="s">
        <v>66</v>
      </c>
      <c r="N91" s="43"/>
    </row>
    <row r="92" spans="10:14">
      <c r="J92" s="42" t="str">
        <f t="shared" si="9"/>
        <v>113007</v>
      </c>
      <c r="K92" s="13" t="s">
        <v>600</v>
      </c>
      <c r="L92" s="13" t="s">
        <v>67</v>
      </c>
      <c r="N92" s="43"/>
    </row>
    <row r="93" spans="10:14">
      <c r="J93" s="42" t="str">
        <f t="shared" si="9"/>
        <v>113008</v>
      </c>
      <c r="K93" s="13" t="s">
        <v>601</v>
      </c>
      <c r="L93" s="13" t="s">
        <v>68</v>
      </c>
      <c r="N93" s="43"/>
    </row>
    <row r="94" spans="10:14">
      <c r="J94" s="42" t="str">
        <f>LEFT(I15,3)&amp;LEFT(K94,3)</f>
        <v>114001</v>
      </c>
      <c r="K94" s="13" t="s">
        <v>602</v>
      </c>
      <c r="L94" s="13" t="s">
        <v>69</v>
      </c>
      <c r="N94" s="43"/>
    </row>
    <row r="95" spans="10:14">
      <c r="J95" s="42" t="str">
        <f>LEFT(I$16,3)&amp;LEFT(K95,3)</f>
        <v>115001</v>
      </c>
      <c r="K95" s="13" t="s">
        <v>603</v>
      </c>
      <c r="L95" s="13" t="s">
        <v>70</v>
      </c>
      <c r="N95" s="43"/>
    </row>
    <row r="96" spans="10:14">
      <c r="J96" s="42" t="str">
        <f>LEFT(I$17,3)&amp;LEFT(K96,3)</f>
        <v>116001</v>
      </c>
      <c r="K96" s="13" t="s">
        <v>604</v>
      </c>
      <c r="L96" s="13" t="s">
        <v>71</v>
      </c>
      <c r="N96" s="43"/>
    </row>
    <row r="97" spans="10:14">
      <c r="J97" s="42" t="str">
        <f t="shared" ref="J97:J106" si="10">LEFT(I$17,3)&amp;LEFT(K97,3)</f>
        <v>116002</v>
      </c>
      <c r="K97" s="13" t="s">
        <v>605</v>
      </c>
      <c r="L97" s="13" t="s">
        <v>72</v>
      </c>
      <c r="N97" s="43"/>
    </row>
    <row r="98" spans="10:14">
      <c r="J98" s="42" t="str">
        <f t="shared" si="10"/>
        <v>116003</v>
      </c>
      <c r="K98" s="13" t="s">
        <v>606</v>
      </c>
      <c r="L98" s="13" t="s">
        <v>73</v>
      </c>
      <c r="N98" s="43"/>
    </row>
    <row r="99" spans="10:14">
      <c r="J99" s="42" t="str">
        <f t="shared" si="10"/>
        <v>116004</v>
      </c>
      <c r="K99" s="13" t="s">
        <v>607</v>
      </c>
      <c r="L99" s="13" t="s">
        <v>74</v>
      </c>
      <c r="N99" s="43"/>
    </row>
    <row r="100" spans="10:14">
      <c r="J100" s="42" t="str">
        <f t="shared" si="10"/>
        <v>116005</v>
      </c>
      <c r="K100" s="13" t="s">
        <v>608</v>
      </c>
      <c r="L100" s="13" t="s">
        <v>75</v>
      </c>
      <c r="N100" s="43"/>
    </row>
    <row r="101" spans="10:14">
      <c r="J101" s="42" t="str">
        <f t="shared" si="10"/>
        <v>116006</v>
      </c>
      <c r="K101" s="13" t="s">
        <v>609</v>
      </c>
      <c r="L101" s="13" t="s">
        <v>76</v>
      </c>
      <c r="N101" s="43"/>
    </row>
    <row r="102" spans="10:14">
      <c r="J102" s="42" t="str">
        <f t="shared" si="10"/>
        <v>116007</v>
      </c>
      <c r="K102" s="13" t="s">
        <v>610</v>
      </c>
      <c r="L102" s="13" t="s">
        <v>77</v>
      </c>
      <c r="N102" s="43"/>
    </row>
    <row r="103" spans="10:14">
      <c r="J103" s="42" t="str">
        <f t="shared" si="10"/>
        <v>116008</v>
      </c>
      <c r="K103" s="13" t="s">
        <v>611</v>
      </c>
      <c r="L103" s="13" t="s">
        <v>78</v>
      </c>
      <c r="N103" s="43"/>
    </row>
    <row r="104" spans="10:14">
      <c r="J104" s="42" t="str">
        <f t="shared" si="10"/>
        <v>116009</v>
      </c>
      <c r="K104" s="13" t="s">
        <v>612</v>
      </c>
      <c r="L104" s="13" t="s">
        <v>79</v>
      </c>
      <c r="N104" s="43"/>
    </row>
    <row r="105" spans="10:14">
      <c r="J105" s="42" t="str">
        <f t="shared" si="10"/>
        <v>116010</v>
      </c>
      <c r="K105" s="13" t="s">
        <v>613</v>
      </c>
      <c r="L105" s="13" t="s">
        <v>80</v>
      </c>
      <c r="N105" s="43"/>
    </row>
    <row r="106" spans="10:14">
      <c r="J106" s="42" t="str">
        <f t="shared" si="10"/>
        <v>116011</v>
      </c>
      <c r="K106" s="13" t="s">
        <v>614</v>
      </c>
      <c r="L106" s="13" t="s">
        <v>81</v>
      </c>
      <c r="N106" s="43"/>
    </row>
    <row r="107" spans="10:14">
      <c r="J107" s="42" t="str">
        <f>LEFT(I$18,3)&amp;LEFT(K107,3)</f>
        <v>117001</v>
      </c>
      <c r="K107" s="13" t="s">
        <v>615</v>
      </c>
      <c r="L107" s="13" t="s">
        <v>82</v>
      </c>
      <c r="N107" s="43"/>
    </row>
    <row r="108" spans="10:14">
      <c r="J108" s="42" t="str">
        <f>LEFT(I$18,3)&amp;LEFT(K108,3)</f>
        <v>117002</v>
      </c>
      <c r="K108" s="13" t="s">
        <v>616</v>
      </c>
      <c r="L108" s="13" t="s">
        <v>83</v>
      </c>
      <c r="N108" s="43"/>
    </row>
    <row r="109" spans="10:14">
      <c r="J109" s="42" t="str">
        <f>LEFT(I$18,3)&amp;LEFT(K109,3)</f>
        <v>117003</v>
      </c>
      <c r="K109" s="13" t="s">
        <v>617</v>
      </c>
      <c r="L109" s="13" t="s">
        <v>84</v>
      </c>
      <c r="N109" s="43"/>
    </row>
    <row r="110" spans="10:14">
      <c r="J110" s="42" t="str">
        <f>LEFT(I19,3)&amp;LEFT(K110,3)</f>
        <v>118001</v>
      </c>
      <c r="K110" s="13" t="s">
        <v>618</v>
      </c>
      <c r="L110" s="13" t="s">
        <v>85</v>
      </c>
      <c r="N110" s="43"/>
    </row>
    <row r="111" spans="10:14">
      <c r="J111" s="42"/>
      <c r="K111" s="1"/>
      <c r="L111" s="1" t="s">
        <v>625</v>
      </c>
    </row>
  </sheetData>
  <mergeCells count="1">
    <mergeCell ref="J1:K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申請について</vt:lpstr>
      <vt:lpstr>入札参加資格審査申請書</vt:lpstr>
      <vt:lpstr>入力シート</vt:lpstr>
      <vt:lpstr>主要取扱品目（業務）名表</vt:lpstr>
      <vt:lpstr>出力ｼｰﾄ</vt:lpstr>
      <vt:lpstr>【参考】営業種目ｺｰﾄﾞ一覧表</vt:lpstr>
      <vt:lpstr>【入力例】主要取扱品目（業務）名表</vt:lpstr>
      <vt:lpstr>リストシート</vt:lpstr>
      <vt:lpstr>【参考】営業種目ｺｰﾄﾞ一覧表!Print_Area</vt:lpstr>
      <vt:lpstr>'主要取扱品目（業務）名表'!Print_Area</vt:lpstr>
      <vt:lpstr>出力ｼｰﾄ!Print_Area</vt:lpstr>
      <vt:lpstr>申請について!Print_Area</vt:lpstr>
      <vt:lpstr>入札参加資格審査申請書!Print_Area</vt:lpstr>
      <vt:lpstr>入力シート!Print_Area</vt:lpstr>
      <vt:lpstr>月リスト</vt:lpstr>
      <vt:lpstr>元下リスト</vt:lpstr>
      <vt:lpstr>元号リスト</vt:lpstr>
      <vt:lpstr>行政区リスト</vt:lpstr>
      <vt:lpstr>主要品目リスト</vt:lpstr>
      <vt:lpstr>小分類コード</vt:lpstr>
      <vt:lpstr>小分類リスト</vt:lpstr>
      <vt:lpstr>申請区分リスト</vt:lpstr>
      <vt:lpstr>性別リスト</vt:lpstr>
      <vt:lpstr>清掃警備小分類</vt:lpstr>
      <vt:lpstr>清掃警備大分類</vt:lpstr>
      <vt:lpstr>西暦リスト</vt:lpstr>
      <vt:lpstr>大分類コード</vt:lpstr>
      <vt:lpstr>大分類リスト</vt:lpstr>
      <vt:lpstr>都道府県リスト</vt:lpstr>
      <vt:lpstr>日リスト</vt:lpstr>
      <vt:lpstr>年リスト</vt:lpstr>
      <vt:lpstr>法個リスト</vt:lpstr>
      <vt:lpstr>履行場所リスト</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2025-03-26T02:46:01Z</cp:lastPrinted>
  <dcterms:created xsi:type="dcterms:W3CDTF">2012-07-09T02:21:14Z</dcterms:created>
  <dcterms:modified xsi:type="dcterms:W3CDTF">2025-03-27T23:48:37Z</dcterms:modified>
</cp:coreProperties>
</file>