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defaultThemeVersion="124226"/>
  <mc:AlternateContent xmlns:mc="http://schemas.openxmlformats.org/markup-compatibility/2006">
    <mc:Choice Requires="x15">
      <x15ac:absPath xmlns:x15ac="http://schemas.microsoft.com/office/spreadsheetml/2010/11/ac" url="\\zaint213om\契約課\01_管理係\040_業者登録関係\令和8年度\01_令和8年7月補充登録（10月～）\05_申請要領等\工事契約係分\"/>
    </mc:Choice>
  </mc:AlternateContent>
  <xr:revisionPtr revIDLastSave="0" documentId="13_ncr:1_{539A03E7-A4FC-402D-9CCF-98BAB7C21B6E}" xr6:coauthVersionLast="47" xr6:coauthVersionMax="47" xr10:uidLastSave="{00000000-0000-0000-0000-000000000000}"/>
  <bookViews>
    <workbookView xWindow="-120" yWindow="-120" windowWidth="29040" windowHeight="15720" tabRatio="694" xr2:uid="{AAA3FA9D-CB1A-40B8-8D80-1A671A77849B}"/>
  </bookViews>
  <sheets>
    <sheet name="申請要領" sheetId="13" r:id="rId1"/>
    <sheet name="入力シート" sheetId="1" r:id="rId2"/>
    <sheet name="入札参加資格審査申請書" sheetId="12" r:id="rId3"/>
    <sheet name="業務経歴・技術者一覧" sheetId="10" r:id="rId4"/>
    <sheet name="【入力例】業務経歴・技術者一覧 " sheetId="9" r:id="rId5"/>
    <sheet name="出力シート" sheetId="6" r:id="rId6"/>
    <sheet name="リストシート" sheetId="8" state="hidden" r:id="rId7"/>
  </sheets>
  <externalReferences>
    <externalReference r:id="rId8"/>
    <externalReference r:id="rId9"/>
  </externalReferences>
  <definedNames>
    <definedName name="_03_1111_2222">入力シート!$E$45</definedName>
    <definedName name="_xlnm._FilterDatabase" localSheetId="1" hidden="1">入力シート!$E$81:$X$81</definedName>
    <definedName name="_xlnm.Print_Area" localSheetId="5">出力シート!$A$1:$AI$117</definedName>
    <definedName name="_xlnm.Print_Area" localSheetId="0">申請要領!$A$1:$I$120</definedName>
    <definedName name="_xlnm.Print_Area" localSheetId="2">入札参加資格審査申請書!$A$1:$AI$58</definedName>
    <definedName name="_xlnm.Print_Area" localSheetId="1">入力シート!$A$1:$AL$352</definedName>
    <definedName name="許可確認リスト">[1]入力シート!$AU$289:$AX$325</definedName>
    <definedName name="許可区分リスト">[1]リストシート!$I$2:$I$3</definedName>
    <definedName name="許可元リスト">[1]リストシート!$H$1:$H$48</definedName>
    <definedName name="月リスト" localSheetId="0">[1]リストシート!$D$2:$D$13</definedName>
    <definedName name="月リスト">リストシート!$D$2:$D$13</definedName>
    <definedName name="元下リスト" localSheetId="0">[2]リストシート!$A$14:$A$15</definedName>
    <definedName name="元下リスト">リストシート!$A$14:$A$15</definedName>
    <definedName name="元号リスト" localSheetId="0">[1]リストシート!$B$2:$B$5</definedName>
    <definedName name="元号リスト">リストシート!$B$2:$B$5</definedName>
    <definedName name="行政区リスト" localSheetId="0">[1]リストシート!$A$14:$A$20</definedName>
    <definedName name="行政区リスト">リストシート!$A$19:$A$25</definedName>
    <definedName name="申請区分リスト" localSheetId="0">[1]リストシート!$A$10:$A$11</definedName>
    <definedName name="申請区分リスト">リストシート!$A$10:$A$11</definedName>
    <definedName name="申請種目リスト" localSheetId="0">[1]リストシート!$J$2:$J$37</definedName>
    <definedName name="申請種目リスト">リストシート!$I$2:$I$28</definedName>
    <definedName name="申請種目一覧">#REF!</definedName>
    <definedName name="性別リスト" localSheetId="0">[1]リストシート!$F$2:$F$3</definedName>
    <definedName name="性別リスト">リストシート!$F$2:$F$3</definedName>
    <definedName name="性別一覧">#REF!</definedName>
    <definedName name="総合評定値リスト">[1]リストシート!$K$2:$L$38</definedName>
    <definedName name="大分類コード">リストシート!$N$2:$N$19</definedName>
    <definedName name="電子入札システムリスト">リストシート!$J$2:$J$3</definedName>
    <definedName name="登録リスト">入力シート!$AO$248:$AQ$275</definedName>
    <definedName name="登録更新リスト">リストシート!$A$29:$A$30</definedName>
    <definedName name="都道府県リスト" localSheetId="0">[1]リストシート!$G$2:$G$48</definedName>
    <definedName name="都道府県リスト">リストシート!$G$2:$G$48</definedName>
    <definedName name="都道府県名称">#REF!</definedName>
    <definedName name="日リスト" localSheetId="0">[1]リストシート!$E$2:$E$32</definedName>
    <definedName name="日リスト">リストシート!$E$2:$E$32</definedName>
    <definedName name="年リスト" localSheetId="0">[1]リストシート!$C$2:$C$65</definedName>
    <definedName name="年リスト">リストシート!$C$2:$C$65</definedName>
    <definedName name="年リスト２">リストシート!$K$2:$K$10</definedName>
    <definedName name="法個リスト" localSheetId="0">[1]リストシート!$A$2:$A$3</definedName>
    <definedName name="法個リスト">リストシート!$A$2:$A$3</definedName>
    <definedName name="履行場所リスト">リストシート!$H$2:$H$48</definedName>
    <definedName name="令和年度">リストシート!$K$6:$K$11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4" i="1" l="1"/>
  <c r="Y5" i="12"/>
  <c r="M112" i="6" l="1"/>
  <c r="U111" i="6"/>
  <c r="R111" i="6"/>
  <c r="O111" i="6"/>
  <c r="M111" i="6"/>
  <c r="M110" i="6"/>
  <c r="M109" i="6"/>
  <c r="M108" i="6"/>
  <c r="M106" i="6"/>
  <c r="M103" i="6"/>
  <c r="M96" i="6"/>
  <c r="M94" i="6"/>
  <c r="M91" i="6"/>
  <c r="Y2" i="6"/>
  <c r="AB2" i="6"/>
  <c r="AE2" i="6"/>
  <c r="S18" i="6"/>
  <c r="S21" i="6"/>
  <c r="S23" i="6"/>
  <c r="L4" i="10"/>
  <c r="L44" i="10" s="1"/>
  <c r="K345" i="1"/>
  <c r="A71" i="10" s="1"/>
  <c r="K55" i="12"/>
  <c r="U54" i="12"/>
  <c r="K54" i="12"/>
  <c r="D54" i="12"/>
  <c r="S23" i="12"/>
  <c r="AA22" i="12"/>
  <c r="X22" i="12"/>
  <c r="U22" i="12"/>
  <c r="S22" i="12"/>
  <c r="S20" i="12"/>
  <c r="S18" i="12"/>
  <c r="S15" i="12"/>
  <c r="S12" i="12"/>
  <c r="J11" i="1"/>
  <c r="O24" i="1"/>
  <c r="A2" i="10"/>
  <c r="A42" i="10" s="1"/>
  <c r="V254" i="1"/>
  <c r="V253" i="1"/>
  <c r="V252" i="1"/>
  <c r="V251" i="1"/>
  <c r="S254" i="1"/>
  <c r="S253" i="1"/>
  <c r="S252" i="1"/>
  <c r="S251" i="1"/>
  <c r="V250" i="1"/>
  <c r="S250" i="1"/>
  <c r="AY251" i="1"/>
  <c r="AY250" i="1"/>
  <c r="BD253" i="1" s="1"/>
  <c r="AP251" i="1"/>
  <c r="O18" i="1"/>
  <c r="X347" i="1"/>
  <c r="AO74" i="10" s="1"/>
  <c r="Q347" i="1"/>
  <c r="Y58" i="12" s="1"/>
  <c r="Y254" i="1"/>
  <c r="BD165" i="1"/>
  <c r="Q167" i="1"/>
  <c r="AY254" i="1"/>
  <c r="AY253" i="1"/>
  <c r="BD263" i="1"/>
  <c r="Y253" i="1"/>
  <c r="AX252" i="1"/>
  <c r="BA252" i="1"/>
  <c r="BH260" i="1" s="1"/>
  <c r="AY252" i="1"/>
  <c r="BD258" i="1" s="1"/>
  <c r="Y252" i="1"/>
  <c r="Y251" i="1"/>
  <c r="Y250" i="1"/>
  <c r="AY249" i="1"/>
  <c r="AY248" i="1"/>
  <c r="AQ177" i="1"/>
  <c r="AP177" i="1"/>
  <c r="AP164" i="1"/>
  <c r="AP170" i="1" s="1"/>
  <c r="AW177" i="1"/>
  <c r="BD177" i="1"/>
  <c r="Q180" i="1" s="1"/>
  <c r="AQ171" i="1"/>
  <c r="AP171" i="1" s="1"/>
  <c r="AW171" i="1"/>
  <c r="BD171" i="1"/>
  <c r="Q173" i="1" s="1"/>
  <c r="AQ165" i="1"/>
  <c r="AP165" i="1" s="1"/>
  <c r="D306" i="1"/>
  <c r="AQ274" i="1"/>
  <c r="S307" i="1"/>
  <c r="D304" i="1"/>
  <c r="AQ261" i="1"/>
  <c r="AQ262" i="1"/>
  <c r="S305" i="1"/>
  <c r="D302" i="1"/>
  <c r="D300" i="1"/>
  <c r="D298" i="1"/>
  <c r="D296" i="1"/>
  <c r="Y242" i="1"/>
  <c r="Y243" i="1"/>
  <c r="T241" i="1"/>
  <c r="E242" i="1"/>
  <c r="E243" i="1"/>
  <c r="G237" i="1"/>
  <c r="G184" i="1"/>
  <c r="J151" i="1"/>
  <c r="J155" i="1"/>
  <c r="B319" i="1"/>
  <c r="K319" i="1"/>
  <c r="Y319" i="1"/>
  <c r="AP249" i="1"/>
  <c r="AR2" i="10"/>
  <c r="AR42" i="10" s="1"/>
  <c r="AO2" i="10"/>
  <c r="AO42" i="10" s="1"/>
  <c r="AL2" i="10"/>
  <c r="AL42" i="10" s="1"/>
  <c r="AC69" i="10"/>
  <c r="AC52" i="10"/>
  <c r="M58" i="10"/>
  <c r="AQ263" i="1"/>
  <c r="AQ265" i="1"/>
  <c r="AQ266" i="1"/>
  <c r="AQ268" i="1"/>
  <c r="AQ269" i="1"/>
  <c r="AQ270" i="1"/>
  <c r="AQ271" i="1"/>
  <c r="AQ272" i="1"/>
  <c r="AQ273" i="1"/>
  <c r="AQ275" i="1"/>
  <c r="AN4" i="10"/>
  <c r="AN44" i="10" s="1"/>
  <c r="AG4" i="10"/>
  <c r="AG44" i="10" s="1"/>
  <c r="Z4" i="10"/>
  <c r="Z44" i="10" s="1"/>
  <c r="S4" i="10"/>
  <c r="S44" i="10" s="1"/>
  <c r="E4" i="10"/>
  <c r="E44" i="10" s="1"/>
  <c r="P114" i="1"/>
  <c r="J178" i="1"/>
  <c r="J165" i="1"/>
  <c r="J171" i="1"/>
  <c r="B330" i="1"/>
  <c r="K330" i="1"/>
  <c r="Y330" i="1"/>
  <c r="B340" i="1"/>
  <c r="K340" i="1"/>
  <c r="Y340" i="1"/>
  <c r="A1" i="9"/>
  <c r="M70" i="10"/>
  <c r="K70" i="10"/>
  <c r="M69" i="10"/>
  <c r="K69" i="10"/>
  <c r="M68" i="10"/>
  <c r="K68" i="10"/>
  <c r="M67" i="10"/>
  <c r="K67" i="10"/>
  <c r="M66" i="10"/>
  <c r="K66" i="10"/>
  <c r="AS68" i="10"/>
  <c r="AQ68" i="10"/>
  <c r="AS67" i="10"/>
  <c r="AQ67" i="10"/>
  <c r="AS66" i="10"/>
  <c r="AQ66" i="10"/>
  <c r="AS65" i="10"/>
  <c r="AQ65" i="10"/>
  <c r="AS64" i="10"/>
  <c r="AQ64" i="10"/>
  <c r="AS63" i="10"/>
  <c r="AQ63" i="10"/>
  <c r="AS62" i="10"/>
  <c r="AQ62" i="10"/>
  <c r="AS61" i="10"/>
  <c r="AQ61" i="10"/>
  <c r="AS60" i="10"/>
  <c r="AQ60" i="10"/>
  <c r="AS59" i="10"/>
  <c r="AQ59" i="10"/>
  <c r="AS58" i="10"/>
  <c r="AQ58" i="10"/>
  <c r="AS57" i="10"/>
  <c r="AQ57" i="10"/>
  <c r="AS56" i="10"/>
  <c r="AQ56" i="10"/>
  <c r="AS55" i="10"/>
  <c r="AQ55" i="10"/>
  <c r="AS54" i="10"/>
  <c r="AQ54" i="10"/>
  <c r="AS53" i="10"/>
  <c r="AQ53" i="10"/>
  <c r="AS52" i="10"/>
  <c r="AQ52" i="10"/>
  <c r="AS51" i="10"/>
  <c r="AQ51" i="10"/>
  <c r="AS50" i="10"/>
  <c r="AQ50" i="10"/>
  <c r="AS49" i="10"/>
  <c r="AQ49" i="10"/>
  <c r="AS48" i="10"/>
  <c r="AQ48" i="10"/>
  <c r="AC70" i="10"/>
  <c r="AA70" i="10"/>
  <c r="AC71" i="10"/>
  <c r="AA71" i="10"/>
  <c r="AA69" i="10"/>
  <c r="AC68" i="10"/>
  <c r="AA68" i="10"/>
  <c r="AC67" i="10"/>
  <c r="AA67" i="10"/>
  <c r="AC66" i="10"/>
  <c r="AA66" i="10"/>
  <c r="AC65" i="10"/>
  <c r="AA65" i="10"/>
  <c r="AC64" i="10"/>
  <c r="AA64" i="10"/>
  <c r="AC62" i="10"/>
  <c r="AA62" i="10"/>
  <c r="AC61" i="10"/>
  <c r="AA61" i="10"/>
  <c r="AC59" i="10"/>
  <c r="AA59" i="10"/>
  <c r="AC58" i="10"/>
  <c r="AA58" i="10"/>
  <c r="AC57" i="10"/>
  <c r="AA57" i="10"/>
  <c r="AC56" i="10"/>
  <c r="AA56" i="10"/>
  <c r="AC55" i="10"/>
  <c r="AA55" i="10"/>
  <c r="AC53" i="10"/>
  <c r="AA53" i="10"/>
  <c r="AC54" i="10"/>
  <c r="AA54" i="10"/>
  <c r="AA52" i="10"/>
  <c r="AC51" i="10"/>
  <c r="AA51" i="10"/>
  <c r="AC50" i="10"/>
  <c r="AA50" i="10"/>
  <c r="AC49" i="10"/>
  <c r="AA49" i="10"/>
  <c r="AC48" i="10"/>
  <c r="AA48" i="10"/>
  <c r="M63" i="10"/>
  <c r="K63" i="10"/>
  <c r="M62" i="10"/>
  <c r="K62" i="10"/>
  <c r="M61" i="10"/>
  <c r="K61" i="10"/>
  <c r="M60" i="10"/>
  <c r="K60" i="10"/>
  <c r="M59" i="10"/>
  <c r="K59" i="10"/>
  <c r="K58" i="10"/>
  <c r="M57" i="10"/>
  <c r="K57" i="10"/>
  <c r="M56" i="10"/>
  <c r="K56" i="10"/>
  <c r="M55" i="10"/>
  <c r="K55" i="10"/>
  <c r="M54" i="10"/>
  <c r="K54" i="10"/>
  <c r="M53" i="10"/>
  <c r="K53" i="10"/>
  <c r="M52" i="10"/>
  <c r="K52" i="10"/>
  <c r="M51" i="10"/>
  <c r="K51" i="10"/>
  <c r="M50" i="10"/>
  <c r="K50" i="10"/>
  <c r="M49" i="10"/>
  <c r="K49" i="10"/>
  <c r="M48" i="10"/>
  <c r="K48" i="10"/>
  <c r="A70" i="10"/>
  <c r="A69" i="10"/>
  <c r="A68" i="10"/>
  <c r="A67" i="10"/>
  <c r="A66" i="10"/>
  <c r="AG68" i="10"/>
  <c r="AG67" i="10"/>
  <c r="AG66" i="10"/>
  <c r="AG65" i="10"/>
  <c r="AG64" i="10"/>
  <c r="AG63" i="10"/>
  <c r="AG62" i="10"/>
  <c r="AG61" i="10"/>
  <c r="AG60" i="10"/>
  <c r="AG59" i="10"/>
  <c r="AG58" i="10"/>
  <c r="AG57" i="10"/>
  <c r="AG56" i="10"/>
  <c r="AG55" i="10"/>
  <c r="AG54" i="10"/>
  <c r="AG53" i="10"/>
  <c r="AG52" i="10"/>
  <c r="AG51" i="10"/>
  <c r="AG50" i="10"/>
  <c r="AG49" i="10"/>
  <c r="AG48" i="10"/>
  <c r="Q71" i="10"/>
  <c r="Q70" i="10"/>
  <c r="Q69" i="10"/>
  <c r="Q68" i="10"/>
  <c r="Q67" i="10"/>
  <c r="Q66" i="10"/>
  <c r="Q65" i="10"/>
  <c r="Q64" i="10"/>
  <c r="Q62" i="10"/>
  <c r="Q61" i="10"/>
  <c r="Q59" i="10"/>
  <c r="Q58" i="10"/>
  <c r="Q57" i="10"/>
  <c r="Q56" i="10"/>
  <c r="Q55" i="10"/>
  <c r="Q54" i="10"/>
  <c r="Q53" i="10"/>
  <c r="Q52" i="10"/>
  <c r="Q51" i="10"/>
  <c r="Q50" i="10"/>
  <c r="Q49" i="10"/>
  <c r="Q48" i="10"/>
  <c r="A63" i="10"/>
  <c r="A62" i="10"/>
  <c r="A61" i="10"/>
  <c r="A60" i="10"/>
  <c r="A59" i="10"/>
  <c r="A55" i="10"/>
  <c r="A54" i="10"/>
  <c r="A53" i="10"/>
  <c r="A52" i="10"/>
  <c r="A51" i="10"/>
  <c r="A50" i="10"/>
  <c r="A49" i="10"/>
  <c r="A48" i="10"/>
  <c r="AN269" i="1"/>
  <c r="AQ120" i="1"/>
  <c r="AQ99" i="1"/>
  <c r="AN85" i="1"/>
  <c r="AW165" i="1"/>
  <c r="S301" i="1"/>
  <c r="S303" i="1"/>
  <c r="T240" i="1"/>
  <c r="AQ267" i="1"/>
  <c r="AQ259" i="1"/>
  <c r="AQ255" i="1"/>
  <c r="AQ264" i="1"/>
  <c r="AQ258" i="1"/>
  <c r="AX250" i="1"/>
  <c r="AX251" i="1"/>
  <c r="BA251" i="1"/>
  <c r="AX253" i="1"/>
  <c r="BA253" i="1"/>
  <c r="BD265" i="1" s="1"/>
  <c r="BA250" i="1"/>
  <c r="BD255" i="1" s="1"/>
  <c r="AR250" i="1" l="1"/>
  <c r="AR251" i="1" s="1"/>
  <c r="AW167" i="1"/>
  <c r="AR253" i="1"/>
  <c r="AW173" i="1"/>
  <c r="P72" i="10"/>
  <c r="AP176" i="1"/>
  <c r="AW179" i="1"/>
  <c r="AF69" i="10"/>
  <c r="A64" i="10"/>
  <c r="BH258" i="1"/>
  <c r="Z252" i="1" s="1"/>
  <c r="AQ252" i="1" s="1"/>
  <c r="AQ304" i="1"/>
  <c r="AQ303" i="1"/>
  <c r="AQ306" i="1"/>
  <c r="AQ256" i="1"/>
  <c r="AQ257" i="1"/>
  <c r="S299" i="1" s="1"/>
  <c r="AQ302" i="1" s="1"/>
  <c r="AR254" i="1"/>
  <c r="AX254" i="1" s="1"/>
  <c r="BA254" i="1" s="1"/>
  <c r="BD270" i="1" s="1"/>
  <c r="BD268" i="1" s="1"/>
  <c r="AR252" i="1"/>
  <c r="AQ305" i="1"/>
  <c r="BH263" i="1"/>
  <c r="Z253" i="1" s="1"/>
  <c r="AQ253" i="1" s="1"/>
  <c r="BD260" i="1"/>
  <c r="AR248" i="1"/>
  <c r="BH253" i="1"/>
  <c r="Z251" i="1" s="1"/>
  <c r="AQ250" i="1" s="1"/>
  <c r="AQ251" i="1" s="1"/>
  <c r="BH255" i="1"/>
  <c r="BH265" i="1"/>
  <c r="AO40" i="10"/>
  <c r="AD58" i="12"/>
  <c r="AJ74" i="10"/>
  <c r="AJ40" i="10"/>
  <c r="Y58" i="6"/>
  <c r="AD58" i="6"/>
  <c r="BH268" i="1" l="1"/>
  <c r="Z254" i="1" s="1"/>
  <c r="AQ254" i="1" s="1"/>
  <c r="AQ260" i="1" s="1"/>
  <c r="BH270" i="1"/>
  <c r="AR249" i="1"/>
  <c r="AX248" i="1"/>
  <c r="AX249" i="1" l="1"/>
  <c r="BA248" i="1"/>
  <c r="BA249" i="1"/>
  <c r="BH250" i="1" l="1"/>
  <c r="BD250" i="1"/>
  <c r="BD248" i="1" s="1"/>
  <c r="BH248" i="1"/>
  <c r="Z250" i="1" l="1"/>
  <c r="AQ248" i="1" s="1"/>
  <c r="AQ249" i="1" s="1"/>
  <c r="S297" i="1" s="1"/>
  <c r="AQ301" i="1" s="1"/>
  <c r="AQ300" i="1" s="1"/>
  <c r="A30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H11" authorId="0" shapeId="0" xr:uid="{F95E8C90-85BB-4D90-A056-645931683359}">
      <text>
        <r>
          <rPr>
            <b/>
            <sz val="9"/>
            <color indexed="81"/>
            <rFont val="ＭＳ Ｐゴシック"/>
            <family val="3"/>
            <charset val="128"/>
          </rPr>
          <t>名称が長いため、文字が見えなくなる場合は、判る程度に省略して下さい。</t>
        </r>
      </text>
    </comment>
    <comment ref="O11" authorId="0" shapeId="0" xr:uid="{36D1027E-C9CF-4496-87C4-8C11816CB643}">
      <text>
        <r>
          <rPr>
            <b/>
            <sz val="9"/>
            <color indexed="81"/>
            <rFont val="ＭＳ Ｐゴシック"/>
            <family val="3"/>
            <charset val="128"/>
          </rPr>
          <t>業務名が長いため、文字が見えなくなる場合は、判る程度に省略して下さい。</t>
        </r>
      </text>
    </comment>
    <comment ref="AA11" authorId="0" shapeId="0" xr:uid="{012B0790-F23A-48AA-9C08-4BE531D5AB85}">
      <text>
        <r>
          <rPr>
            <b/>
            <sz val="9"/>
            <color indexed="81"/>
            <rFont val="ＭＳ Ｐゴシック"/>
            <family val="3"/>
            <charset val="128"/>
          </rPr>
          <t>業務内容が多いため、文字が見えなくなる場合は、判る程度に省略して下さい。:</t>
        </r>
        <r>
          <rPr>
            <sz val="9"/>
            <color indexed="81"/>
            <rFont val="ＭＳ Ｐゴシック"/>
            <family val="3"/>
            <charset val="128"/>
          </rPr>
          <t xml:space="preserve">
</t>
        </r>
      </text>
    </comment>
    <comment ref="AK11" authorId="0" shapeId="0" xr:uid="{75689BE6-8EE4-4E32-870D-0CFAD8D65F09}">
      <text>
        <r>
          <rPr>
            <b/>
            <sz val="9"/>
            <color indexed="81"/>
            <rFont val="ＭＳ Ｐゴシック"/>
            <family val="3"/>
            <charset val="128"/>
          </rPr>
          <t>税込み金額で記入して下さい。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1951269</author>
  </authors>
  <commentList>
    <comment ref="H10" authorId="0" shapeId="0" xr:uid="{B5841E45-9A3D-442B-83D6-8DA7920BB983}">
      <text>
        <r>
          <rPr>
            <b/>
            <sz val="9"/>
            <color indexed="81"/>
            <rFont val="MS P ゴシック"/>
            <family val="3"/>
            <charset val="128"/>
          </rPr>
          <t>名称が長いため、文字が見えなくなる場合は、判る程度に省略して下さい。</t>
        </r>
        <r>
          <rPr>
            <sz val="9"/>
            <color indexed="81"/>
            <rFont val="MS P ゴシック"/>
            <family val="3"/>
            <charset val="128"/>
          </rPr>
          <t xml:space="preserve">
</t>
        </r>
      </text>
    </comment>
    <comment ref="O10" authorId="0" shapeId="0" xr:uid="{74204A6B-AF06-48C2-90E9-CCFBF54ED812}">
      <text>
        <r>
          <rPr>
            <b/>
            <sz val="9"/>
            <color indexed="81"/>
            <rFont val="MS P ゴシック"/>
            <family val="3"/>
            <charset val="128"/>
          </rPr>
          <t>名称が長いため、文字が見えなくなる場合は、判る程度に省略して下さい。</t>
        </r>
        <r>
          <rPr>
            <sz val="9"/>
            <color indexed="81"/>
            <rFont val="MS P ゴシック"/>
            <family val="3"/>
            <charset val="128"/>
          </rPr>
          <t xml:space="preserve">
</t>
        </r>
      </text>
    </comment>
    <comment ref="AA10" authorId="0" shapeId="0" xr:uid="{6E31AC23-5FDA-49A1-90CC-5F85F8076EAB}">
      <text>
        <r>
          <rPr>
            <b/>
            <sz val="9"/>
            <color indexed="81"/>
            <rFont val="MS P ゴシック"/>
            <family val="3"/>
            <charset val="128"/>
          </rPr>
          <t>名称が長いため、文字が見えなくなる場合は、判る程度に省略して下さい。</t>
        </r>
        <r>
          <rPr>
            <sz val="9"/>
            <color indexed="81"/>
            <rFont val="MS P ゴシック"/>
            <family val="3"/>
            <charset val="128"/>
          </rPr>
          <t xml:space="preserve">
</t>
        </r>
      </text>
    </comment>
    <comment ref="AK10" authorId="0" shapeId="0" xr:uid="{EB3A7CEF-A7FF-4769-9EEB-4B6E4B830654}">
      <text>
        <r>
          <rPr>
            <b/>
            <sz val="9"/>
            <color indexed="81"/>
            <rFont val="MS P ゴシック"/>
            <family val="3"/>
            <charset val="128"/>
          </rPr>
          <t>税込み金額で記入して下さい。</t>
        </r>
        <r>
          <rPr>
            <sz val="9"/>
            <color indexed="81"/>
            <rFont val="MS P ゴシック"/>
            <family val="3"/>
            <charset val="128"/>
          </rPr>
          <t xml:space="preserve">
</t>
        </r>
      </text>
    </comment>
  </commentList>
</comments>
</file>

<file path=xl/sharedStrings.xml><?xml version="1.0" encoding="utf-8"?>
<sst xmlns="http://schemas.openxmlformats.org/spreadsheetml/2006/main" count="1322" uniqueCount="874">
  <si>
    <t>　１　建設コンサルタント登録規程に基づく登録等入力欄</t>
    <rPh sb="3" eb="5">
      <t>ケンセツ</t>
    </rPh>
    <rPh sb="12" eb="14">
      <t>トウロク</t>
    </rPh>
    <rPh sb="14" eb="16">
      <t>キテイ</t>
    </rPh>
    <rPh sb="17" eb="18">
      <t>モト</t>
    </rPh>
    <rPh sb="20" eb="22">
      <t>トウロク</t>
    </rPh>
    <rPh sb="22" eb="23">
      <t>ナド</t>
    </rPh>
    <rPh sb="23" eb="25">
      <t>ニュウリョク</t>
    </rPh>
    <rPh sb="25" eb="26">
      <t>ラン</t>
    </rPh>
    <phoneticPr fontId="2"/>
  </si>
  <si>
    <t>登  録  種  目 ・ 部  門</t>
    <rPh sb="0" eb="1">
      <t>ノボル</t>
    </rPh>
    <rPh sb="3" eb="4">
      <t>ロク</t>
    </rPh>
    <rPh sb="6" eb="7">
      <t>タネ</t>
    </rPh>
    <rPh sb="9" eb="10">
      <t>メ</t>
    </rPh>
    <rPh sb="13" eb="14">
      <t>ブ</t>
    </rPh>
    <rPh sb="16" eb="17">
      <t>モン</t>
    </rPh>
    <phoneticPr fontId="2"/>
  </si>
  <si>
    <t>第1希望
申請種目</t>
    <rPh sb="0" eb="1">
      <t>ダイ</t>
    </rPh>
    <rPh sb="2" eb="4">
      <t>キボウ</t>
    </rPh>
    <rPh sb="5" eb="7">
      <t>シンセイ</t>
    </rPh>
    <rPh sb="7" eb="9">
      <t>シュモク</t>
    </rPh>
    <phoneticPr fontId="2"/>
  </si>
  <si>
    <t>第2希望
申請種目</t>
    <rPh sb="0" eb="1">
      <t>ダイ</t>
    </rPh>
    <rPh sb="2" eb="4">
      <t>キボウ</t>
    </rPh>
    <rPh sb="5" eb="7">
      <t>シンセイ</t>
    </rPh>
    <rPh sb="7" eb="9">
      <t>シュモク</t>
    </rPh>
    <phoneticPr fontId="2"/>
  </si>
  <si>
    <t>第3希望
申請種目</t>
    <rPh sb="0" eb="1">
      <t>ダイ</t>
    </rPh>
    <rPh sb="2" eb="4">
      <t>キボウ</t>
    </rPh>
    <rPh sb="5" eb="7">
      <t>シンセイ</t>
    </rPh>
    <rPh sb="7" eb="9">
      <t>シュモク</t>
    </rPh>
    <phoneticPr fontId="2"/>
  </si>
  <si>
    <t>第4希望
申請種目</t>
    <rPh sb="0" eb="1">
      <t>ダイ</t>
    </rPh>
    <rPh sb="2" eb="4">
      <t>キボウ</t>
    </rPh>
    <rPh sb="5" eb="7">
      <t>シンセイ</t>
    </rPh>
    <rPh sb="7" eb="9">
      <t>シュモク</t>
    </rPh>
    <phoneticPr fontId="2"/>
  </si>
  <si>
    <t>１．誓約事項</t>
    <phoneticPr fontId="2"/>
  </si>
  <si>
    <t>（1）　本申請書及び添付書類のすべての記載事項は事実と相違ないことを誓約します。</t>
    <phoneticPr fontId="2"/>
  </si>
  <si>
    <t>（2）　いかなる公共団体の入札においても「私的独占の禁止及び公正取引の確保に関する</t>
    <phoneticPr fontId="2"/>
  </si>
  <si>
    <t>　　　法律（独占禁止法）」に抵触する行為は行わないとともに、今後とも関係法令を遵守す</t>
    <phoneticPr fontId="2"/>
  </si>
  <si>
    <t>　　　ることをあらためて誓約します。</t>
    <phoneticPr fontId="2"/>
  </si>
  <si>
    <t>（3）　本申請が法人その他の団体による申請の場合は、当該団体の役員（業務を執行する</t>
    <phoneticPr fontId="2"/>
  </si>
  <si>
    <t>　　　社員、取締役、執行役又はこれらに準ずる者、及びこれらの者と同等以上の支配力を</t>
    <phoneticPr fontId="2"/>
  </si>
  <si>
    <t>　　　当該団体に対して有すると認められる者）が暴力団員（暴力団員でなくなった日から</t>
    <phoneticPr fontId="2"/>
  </si>
  <si>
    <t>　　　５年を経過しない者を含む。）でないことを誓約します。</t>
    <phoneticPr fontId="2"/>
  </si>
  <si>
    <t>２．同意事項</t>
    <rPh sb="2" eb="4">
      <t>ドウイ</t>
    </rPh>
    <rPh sb="4" eb="6">
      <t>ジコウ</t>
    </rPh>
    <phoneticPr fontId="2"/>
  </si>
  <si>
    <t>いので、関係書類を添えて入札参加資格の審査を申請します。また併せて、下記の事項につい</t>
    <rPh sb="4" eb="6">
      <t>カンケイ</t>
    </rPh>
    <rPh sb="6" eb="8">
      <t>ショルイ</t>
    </rPh>
    <rPh sb="9" eb="10">
      <t>ソ</t>
    </rPh>
    <rPh sb="12" eb="14">
      <t>ニュウサツ</t>
    </rPh>
    <rPh sb="14" eb="16">
      <t>サンカ</t>
    </rPh>
    <rPh sb="16" eb="18">
      <t>シカク</t>
    </rPh>
    <rPh sb="19" eb="21">
      <t>シンサ</t>
    </rPh>
    <rPh sb="22" eb="24">
      <t>シンセイ</t>
    </rPh>
    <phoneticPr fontId="2"/>
  </si>
  <si>
    <t>て誓約し、同意します。</t>
    <phoneticPr fontId="2"/>
  </si>
  <si>
    <t>第5希望
申請種目</t>
    <rPh sb="0" eb="1">
      <t>ダイ</t>
    </rPh>
    <rPh sb="2" eb="4">
      <t>キボウ</t>
    </rPh>
    <rPh sb="5" eb="7">
      <t>シンセイ</t>
    </rPh>
    <rPh sb="7" eb="9">
      <t>シュモク</t>
    </rPh>
    <phoneticPr fontId="2"/>
  </si>
  <si>
    <t>第6希望
申請種目</t>
    <rPh sb="0" eb="1">
      <t>ダイ</t>
    </rPh>
    <rPh sb="2" eb="4">
      <t>キボウ</t>
    </rPh>
    <rPh sb="5" eb="7">
      <t>シンセイ</t>
    </rPh>
    <rPh sb="7" eb="9">
      <t>シュモク</t>
    </rPh>
    <phoneticPr fontId="2"/>
  </si>
  <si>
    <t>登 録 部 門</t>
    <phoneticPr fontId="2"/>
  </si>
  <si>
    <t>　２　申請区分・業者番号入力欄</t>
    <rPh sb="3" eb="5">
      <t>シンセイ</t>
    </rPh>
    <rPh sb="5" eb="7">
      <t>クブン</t>
    </rPh>
    <rPh sb="8" eb="10">
      <t>ギョウシャ</t>
    </rPh>
    <rPh sb="10" eb="12">
      <t>バンゴウ</t>
    </rPh>
    <rPh sb="12" eb="14">
      <t>ニュウリョク</t>
    </rPh>
    <rPh sb="14" eb="15">
      <t>ラン</t>
    </rPh>
    <phoneticPr fontId="2"/>
  </si>
  <si>
    <t>申請区分・業者番号</t>
    <rPh sb="0" eb="2">
      <t>シンセイ</t>
    </rPh>
    <rPh sb="2" eb="4">
      <t>クブン</t>
    </rPh>
    <rPh sb="5" eb="7">
      <t>ギョウシャ</t>
    </rPh>
    <rPh sb="7" eb="9">
      <t>バンゴウ</t>
    </rPh>
    <phoneticPr fontId="2"/>
  </si>
  <si>
    <t>申請区分</t>
    <rPh sb="0" eb="2">
      <t>シンセイ</t>
    </rPh>
    <rPh sb="2" eb="4">
      <t>クブン</t>
    </rPh>
    <phoneticPr fontId="2"/>
  </si>
  <si>
    <t>申請する区分をドロップダウンリストから選択してください。</t>
    <rPh sb="0" eb="2">
      <t>シンセイ</t>
    </rPh>
    <rPh sb="4" eb="6">
      <t>クブン</t>
    </rPh>
    <rPh sb="19" eb="21">
      <t>センタク</t>
    </rPh>
    <phoneticPr fontId="2"/>
  </si>
  <si>
    <t>「継続」申請の方は「業者番号」を入力してください。</t>
    <rPh sb="1" eb="3">
      <t>ケイゾク</t>
    </rPh>
    <rPh sb="4" eb="6">
      <t>シンセイ</t>
    </rPh>
    <rPh sb="7" eb="8">
      <t>カタ</t>
    </rPh>
    <rPh sb="10" eb="12">
      <t>ギョウシャ</t>
    </rPh>
    <rPh sb="12" eb="14">
      <t>バンゴウ</t>
    </rPh>
    <rPh sb="16" eb="18">
      <t>ニュウリョク</t>
    </rPh>
    <phoneticPr fontId="2"/>
  </si>
  <si>
    <t>新規･継続メッセージ</t>
    <rPh sb="0" eb="2">
      <t>シンキ</t>
    </rPh>
    <rPh sb="3" eb="5">
      <t>ケイゾク</t>
    </rPh>
    <phoneticPr fontId="2"/>
  </si>
  <si>
    <t>新規申請の方は入力しないでください。</t>
    <rPh sb="0" eb="2">
      <t>シンキ</t>
    </rPh>
    <rPh sb="2" eb="4">
      <t>シンセイ</t>
    </rPh>
    <rPh sb="5" eb="6">
      <t>カタ</t>
    </rPh>
    <rPh sb="7" eb="9">
      <t>ニュウリョク</t>
    </rPh>
    <phoneticPr fontId="2"/>
  </si>
  <si>
    <t>000359264</t>
  </si>
  <si>
    <t>電話番号
FAX番号</t>
    <rPh sb="0" eb="2">
      <t>デンワ</t>
    </rPh>
    <rPh sb="2" eb="4">
      <t>バンゴウ</t>
    </rPh>
    <rPh sb="8" eb="10">
      <t>バンゴウ</t>
    </rPh>
    <phoneticPr fontId="2"/>
  </si>
  <si>
    <t>FAX番号</t>
    <rPh sb="3" eb="5">
      <t>バンゴウ</t>
    </rPh>
    <phoneticPr fontId="2"/>
  </si>
  <si>
    <t>55 航空測量</t>
    <rPh sb="3" eb="5">
      <t>コウクウ</t>
    </rPh>
    <rPh sb="5" eb="7">
      <t>ソクリョウ</t>
    </rPh>
    <phoneticPr fontId="2"/>
  </si>
  <si>
    <t>56 建築設計</t>
    <rPh sb="3" eb="5">
      <t>ケンチク</t>
    </rPh>
    <rPh sb="5" eb="7">
      <t>セッケイ</t>
    </rPh>
    <phoneticPr fontId="2"/>
  </si>
  <si>
    <t>57 設備設計</t>
    <rPh sb="3" eb="5">
      <t>セツビ</t>
    </rPh>
    <rPh sb="5" eb="7">
      <t>セッケイ</t>
    </rPh>
    <phoneticPr fontId="2"/>
  </si>
  <si>
    <t>58 建設コンサルタント　下水道部門</t>
    <rPh sb="3" eb="5">
      <t>ケンセツ</t>
    </rPh>
    <rPh sb="13" eb="16">
      <t>ゲスイドウ</t>
    </rPh>
    <rPh sb="16" eb="18">
      <t>ブモン</t>
    </rPh>
    <phoneticPr fontId="2"/>
  </si>
  <si>
    <t>59 建設コンサルタント　都市計画部門</t>
    <rPh sb="3" eb="5">
      <t>ケンセツ</t>
    </rPh>
    <rPh sb="13" eb="15">
      <t>トシ</t>
    </rPh>
    <rPh sb="15" eb="17">
      <t>ケイカク</t>
    </rPh>
    <rPh sb="17" eb="19">
      <t>ブモン</t>
    </rPh>
    <phoneticPr fontId="2"/>
  </si>
  <si>
    <t>60 建設コンサルタント　鋼構造部門</t>
    <rPh sb="3" eb="5">
      <t>ケンセツ</t>
    </rPh>
    <rPh sb="13" eb="14">
      <t>コウ</t>
    </rPh>
    <rPh sb="14" eb="16">
      <t>コウゾウ</t>
    </rPh>
    <rPh sb="16" eb="18">
      <t>ブモン</t>
    </rPh>
    <phoneticPr fontId="2"/>
  </si>
  <si>
    <t>61 建設コンサルタント　道路部門</t>
    <rPh sb="3" eb="5">
      <t>ケンセツ</t>
    </rPh>
    <rPh sb="13" eb="15">
      <t>ドウロ</t>
    </rPh>
    <rPh sb="15" eb="17">
      <t>ブモン</t>
    </rPh>
    <phoneticPr fontId="2"/>
  </si>
  <si>
    <t>62 建設コンサルタント　河川砂防部門</t>
    <rPh sb="3" eb="5">
      <t>ケンセツ</t>
    </rPh>
    <rPh sb="13" eb="15">
      <t>カセン</t>
    </rPh>
    <rPh sb="15" eb="17">
      <t>サボウ</t>
    </rPh>
    <rPh sb="17" eb="19">
      <t>ブモン</t>
    </rPh>
    <phoneticPr fontId="2"/>
  </si>
  <si>
    <t>63 建設コンサルタント　電力土木部門</t>
    <rPh sb="3" eb="5">
      <t>ケンセツ</t>
    </rPh>
    <rPh sb="13" eb="15">
      <t>デンリョク</t>
    </rPh>
    <rPh sb="15" eb="17">
      <t>ドボク</t>
    </rPh>
    <rPh sb="17" eb="19">
      <t>ブモン</t>
    </rPh>
    <phoneticPr fontId="2"/>
  </si>
  <si>
    <t>64 建設コンサルタント　トンネル部門</t>
    <rPh sb="3" eb="5">
      <t>ケンセツ</t>
    </rPh>
    <rPh sb="17" eb="19">
      <t>ブモン</t>
    </rPh>
    <phoneticPr fontId="2"/>
  </si>
  <si>
    <t>65 建設コンサルタント　施工計画部門</t>
    <rPh sb="3" eb="5">
      <t>ケンセツ</t>
    </rPh>
    <rPh sb="13" eb="15">
      <t>セコウ</t>
    </rPh>
    <rPh sb="15" eb="17">
      <t>ケイカク</t>
    </rPh>
    <rPh sb="17" eb="19">
      <t>ブモン</t>
    </rPh>
    <phoneticPr fontId="2"/>
  </si>
  <si>
    <t>66 建設コンサルタント　地質部門</t>
    <rPh sb="3" eb="5">
      <t>ケンセツ</t>
    </rPh>
    <rPh sb="13" eb="15">
      <t>チシツ</t>
    </rPh>
    <rPh sb="15" eb="17">
      <t>ブモン</t>
    </rPh>
    <phoneticPr fontId="2"/>
  </si>
  <si>
    <t>67 建設コンサルタント　造園部門</t>
    <rPh sb="3" eb="5">
      <t>ケンセツ</t>
    </rPh>
    <rPh sb="13" eb="15">
      <t>ゾウエン</t>
    </rPh>
    <rPh sb="15" eb="17">
      <t>ブモン</t>
    </rPh>
    <phoneticPr fontId="2"/>
  </si>
  <si>
    <t>68 建設コンサルタント　港湾部門</t>
    <rPh sb="3" eb="5">
      <t>ケンセツ</t>
    </rPh>
    <rPh sb="13" eb="15">
      <t>コウワン</t>
    </rPh>
    <rPh sb="15" eb="17">
      <t>ブモン</t>
    </rPh>
    <phoneticPr fontId="2"/>
  </si>
  <si>
    <t>69 建設コンサルタント　鉄道部門</t>
    <rPh sb="3" eb="5">
      <t>ケンセツ</t>
    </rPh>
    <rPh sb="13" eb="15">
      <t>テツドウ</t>
    </rPh>
    <rPh sb="15" eb="17">
      <t>ブモン</t>
    </rPh>
    <phoneticPr fontId="2"/>
  </si>
  <si>
    <t>70 建設コンサルタント　上水道部門</t>
    <rPh sb="3" eb="5">
      <t>ケンセツ</t>
    </rPh>
    <rPh sb="13" eb="16">
      <t>ジョウスイドウ</t>
    </rPh>
    <rPh sb="16" eb="18">
      <t>ブモン</t>
    </rPh>
    <phoneticPr fontId="2"/>
  </si>
  <si>
    <t>71 建設コンサルタント　農業土木部門</t>
    <rPh sb="3" eb="5">
      <t>ケンセツ</t>
    </rPh>
    <rPh sb="13" eb="15">
      <t>ノウギョウ</t>
    </rPh>
    <rPh sb="15" eb="17">
      <t>ドボク</t>
    </rPh>
    <rPh sb="17" eb="19">
      <t>ブモン</t>
    </rPh>
    <phoneticPr fontId="2"/>
  </si>
  <si>
    <t>72 建設コンサルタント　森林土木部門</t>
    <rPh sb="3" eb="5">
      <t>ケンセツ</t>
    </rPh>
    <rPh sb="13" eb="15">
      <t>シンリン</t>
    </rPh>
    <rPh sb="15" eb="17">
      <t>ドボク</t>
    </rPh>
    <rPh sb="17" eb="19">
      <t>ブモン</t>
    </rPh>
    <phoneticPr fontId="2"/>
  </si>
  <si>
    <t>73 建設コンサルタント　土質部門</t>
    <rPh sb="3" eb="5">
      <t>ケンセツ</t>
    </rPh>
    <rPh sb="13" eb="15">
      <t>ドシツ</t>
    </rPh>
    <rPh sb="15" eb="17">
      <t>ブモン</t>
    </rPh>
    <phoneticPr fontId="2"/>
  </si>
  <si>
    <t>74 建設コンサルタント　機械部門</t>
    <rPh sb="3" eb="5">
      <t>ケンセツ</t>
    </rPh>
    <rPh sb="13" eb="15">
      <t>キカイ</t>
    </rPh>
    <rPh sb="15" eb="17">
      <t>ブモン</t>
    </rPh>
    <phoneticPr fontId="2"/>
  </si>
  <si>
    <t>75 建設コンサルタント　建設環境部門</t>
    <rPh sb="3" eb="5">
      <t>ケンセツ</t>
    </rPh>
    <rPh sb="13" eb="15">
      <t>ケンセツ</t>
    </rPh>
    <rPh sb="15" eb="17">
      <t>カンキョウ</t>
    </rPh>
    <rPh sb="17" eb="19">
      <t>ブモン</t>
    </rPh>
    <phoneticPr fontId="2"/>
  </si>
  <si>
    <t>76 建設コンサルタント　水産土木部門</t>
    <rPh sb="3" eb="5">
      <t>ケンセツ</t>
    </rPh>
    <rPh sb="13" eb="15">
      <t>スイサン</t>
    </rPh>
    <rPh sb="15" eb="17">
      <t>ドボク</t>
    </rPh>
    <rPh sb="17" eb="19">
      <t>ブモン</t>
    </rPh>
    <phoneticPr fontId="2"/>
  </si>
  <si>
    <t>77 建設コンサルタント　電気電子部門</t>
    <rPh sb="3" eb="5">
      <t>ケンセツ</t>
    </rPh>
    <rPh sb="13" eb="15">
      <t>デンキ</t>
    </rPh>
    <rPh sb="15" eb="17">
      <t>デンシ</t>
    </rPh>
    <rPh sb="17" eb="19">
      <t>ブモン</t>
    </rPh>
    <phoneticPr fontId="2"/>
  </si>
  <si>
    <t>78 建設コンサルタント　廃棄物部門</t>
    <rPh sb="3" eb="5">
      <t>ケンセツ</t>
    </rPh>
    <rPh sb="13" eb="16">
      <t>ハイキブツ</t>
    </rPh>
    <rPh sb="16" eb="18">
      <t>ブモン</t>
    </rPh>
    <phoneticPr fontId="2"/>
  </si>
  <si>
    <t>79 地質調査</t>
    <rPh sb="3" eb="5">
      <t>チシツ</t>
    </rPh>
    <rPh sb="5" eb="7">
      <t>チョウサ</t>
    </rPh>
    <phoneticPr fontId="2"/>
  </si>
  <si>
    <t>80 補償関係コンサルタント</t>
    <rPh sb="3" eb="5">
      <t>ホショウ</t>
    </rPh>
    <rPh sb="5" eb="7">
      <t>カンケイ</t>
    </rPh>
    <phoneticPr fontId="2"/>
  </si>
  <si>
    <t>代　　表　　者</t>
    <rPh sb="0" eb="1">
      <t>ダイ</t>
    </rPh>
    <rPh sb="3" eb="4">
      <t>オモテ</t>
    </rPh>
    <rPh sb="6" eb="7">
      <t>シャ</t>
    </rPh>
    <phoneticPr fontId="2"/>
  </si>
  <si>
    <t>所 属</t>
    <rPh sb="0" eb="1">
      <t>トコロ</t>
    </rPh>
    <rPh sb="2" eb="3">
      <t>ゾク</t>
    </rPh>
    <phoneticPr fontId="2"/>
  </si>
  <si>
    <t>氏 名</t>
    <rPh sb="0" eb="1">
      <t>シ</t>
    </rPh>
    <rPh sb="2" eb="3">
      <t>メイ</t>
    </rPh>
    <phoneticPr fontId="2"/>
  </si>
  <si>
    <t>郵便区番号(3桁）、町域番号(4桁）をすべて入力してください</t>
    <rPh sb="0" eb="2">
      <t>ユウビン</t>
    </rPh>
    <rPh sb="2" eb="3">
      <t>ク</t>
    </rPh>
    <rPh sb="3" eb="5">
      <t>バンゴウ</t>
    </rPh>
    <rPh sb="7" eb="8">
      <t>ケタ</t>
    </rPh>
    <rPh sb="10" eb="11">
      <t>マチ</t>
    </rPh>
    <rPh sb="11" eb="12">
      <t>イキ</t>
    </rPh>
    <rPh sb="12" eb="14">
      <t>バンゴウ</t>
    </rPh>
    <rPh sb="16" eb="17">
      <t>ケタ</t>
    </rPh>
    <rPh sb="22" eb="24">
      <t>ニュウリョク</t>
    </rPh>
    <phoneticPr fontId="2"/>
  </si>
  <si>
    <t>職　名</t>
    <rPh sb="0" eb="1">
      <t>ショク</t>
    </rPh>
    <rPh sb="2" eb="3">
      <t>メイ</t>
    </rPh>
    <phoneticPr fontId="2"/>
  </si>
  <si>
    <t>性　別</t>
    <rPh sb="0" eb="1">
      <t>セイ</t>
    </rPh>
    <rPh sb="2" eb="3">
      <t>ベツ</t>
    </rPh>
    <phoneticPr fontId="2"/>
  </si>
  <si>
    <t>元号リスト</t>
    <rPh sb="0" eb="2">
      <t>ゲンゴウ</t>
    </rPh>
    <phoneticPr fontId="2"/>
  </si>
  <si>
    <t>年リスト</t>
    <rPh sb="0" eb="1">
      <t>ネン</t>
    </rPh>
    <phoneticPr fontId="2"/>
  </si>
  <si>
    <t>月リスト</t>
    <rPh sb="0" eb="1">
      <t>ツキ</t>
    </rPh>
    <phoneticPr fontId="2"/>
  </si>
  <si>
    <t>日リスト</t>
    <rPh sb="0" eb="1">
      <t>ヒ</t>
    </rPh>
    <phoneticPr fontId="2"/>
  </si>
  <si>
    <t>性別リスト</t>
    <rPh sb="0" eb="2">
      <t>セイベツ</t>
    </rPh>
    <phoneticPr fontId="2"/>
  </si>
  <si>
    <t>都道府県リスト</t>
    <rPh sb="0" eb="4">
      <t>トドウフケン</t>
    </rPh>
    <phoneticPr fontId="2"/>
  </si>
  <si>
    <t>申請種目リスト</t>
    <rPh sb="0" eb="2">
      <t>シンセイ</t>
    </rPh>
    <rPh sb="2" eb="4">
      <t>シュモク</t>
    </rPh>
    <phoneticPr fontId="2"/>
  </si>
  <si>
    <t>法　人
個　人</t>
    <rPh sb="0" eb="1">
      <t>ホウ</t>
    </rPh>
    <rPh sb="2" eb="3">
      <t>ジン</t>
    </rPh>
    <rPh sb="4" eb="5">
      <t>コ</t>
    </rPh>
    <rPh sb="6" eb="7">
      <t>ジン</t>
    </rPh>
    <phoneticPr fontId="2"/>
  </si>
  <si>
    <t>法個リスト</t>
    <rPh sb="0" eb="1">
      <t>ホウ</t>
    </rPh>
    <rPh sb="1" eb="2">
      <t>コ</t>
    </rPh>
    <phoneticPr fontId="2"/>
  </si>
  <si>
    <t>法人</t>
    <rPh sb="0" eb="2">
      <t>ホウジン</t>
    </rPh>
    <phoneticPr fontId="2"/>
  </si>
  <si>
    <t>個人</t>
    <rPh sb="0" eb="2">
      <t>コジン</t>
    </rPh>
    <phoneticPr fontId="2"/>
  </si>
  <si>
    <t>業者名称</t>
    <rPh sb="0" eb="2">
      <t>ギョウシャ</t>
    </rPh>
    <rPh sb="2" eb="4">
      <t>メイショウ</t>
    </rPh>
    <phoneticPr fontId="2"/>
  </si>
  <si>
    <t>入力例</t>
    <rPh sb="0" eb="2">
      <t>ニュウリョク</t>
    </rPh>
    <rPh sb="2" eb="3">
      <t>レイ</t>
    </rPh>
    <phoneticPr fontId="2"/>
  </si>
  <si>
    <t>入力欄</t>
    <rPh sb="0" eb="2">
      <t>ニュウリョク</t>
    </rPh>
    <rPh sb="2" eb="3">
      <t>ラン</t>
    </rPh>
    <phoneticPr fontId="2"/>
  </si>
  <si>
    <t>入力上の注意</t>
    <rPh sb="0" eb="2">
      <t>ニュウリョク</t>
    </rPh>
    <rPh sb="2" eb="3">
      <t>ジョウ</t>
    </rPh>
    <rPh sb="4" eb="6">
      <t>チュウイ</t>
    </rPh>
    <phoneticPr fontId="2"/>
  </si>
  <si>
    <t>電話番号</t>
    <rPh sb="0" eb="2">
      <t>デンワ</t>
    </rPh>
    <rPh sb="2" eb="4">
      <t>バンゴウ</t>
    </rPh>
    <phoneticPr fontId="2"/>
  </si>
  <si>
    <t>代表取締役</t>
    <rPh sb="0" eb="2">
      <t>ダイヒョウ</t>
    </rPh>
    <rPh sb="2" eb="5">
      <t>トリシマリヤク</t>
    </rPh>
    <phoneticPr fontId="2"/>
  </si>
  <si>
    <t>仙台　太郎</t>
    <rPh sb="0" eb="2">
      <t>センダイ</t>
    </rPh>
    <rPh sb="3" eb="5">
      <t>タロウ</t>
    </rPh>
    <phoneticPr fontId="2"/>
  </si>
  <si>
    <t>郵便番号</t>
    <rPh sb="0" eb="2">
      <t>ユウビン</t>
    </rPh>
    <rPh sb="2" eb="4">
      <t>バンゴウ</t>
    </rPh>
    <phoneticPr fontId="2"/>
  </si>
  <si>
    <t>青森県</t>
    <rPh sb="0" eb="3">
      <t>アオモリケン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</si>
  <si>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</si>
  <si>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</si>
  <si>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</si>
  <si>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</si>
  <si>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</si>
  <si>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</si>
  <si>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</si>
  <si>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</si>
  <si>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</si>
  <si>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2">
      <t>トウキョウ</t>
    </rPh>
    <rPh sb="2" eb="3">
      <t>ト</t>
    </rPh>
    <phoneticPr fontId="2"/>
  </si>
  <si>
    <t>上記項目で「１」が入力されていません。</t>
    <rPh sb="0" eb="2">
      <t>ジョウキ</t>
    </rPh>
    <rPh sb="2" eb="4">
      <t>コウモク</t>
    </rPh>
    <rPh sb="9" eb="11">
      <t>ニュウリョク</t>
    </rPh>
    <phoneticPr fontId="2"/>
  </si>
  <si>
    <t>電話ＦＡＸ</t>
    <rPh sb="0" eb="2">
      <t>デンワ</t>
    </rPh>
    <phoneticPr fontId="2"/>
  </si>
  <si>
    <t>本社本店</t>
    <rPh sb="0" eb="1">
      <t>ホン</t>
    </rPh>
    <rPh sb="1" eb="2">
      <t>シャ</t>
    </rPh>
    <rPh sb="2" eb="4">
      <t>ホンテン</t>
    </rPh>
    <phoneticPr fontId="2"/>
  </si>
  <si>
    <t>連絡先</t>
    <rPh sb="0" eb="3">
      <t>レンラクサキ</t>
    </rPh>
    <phoneticPr fontId="2"/>
  </si>
  <si>
    <t>セン</t>
    <phoneticPr fontId="2"/>
  </si>
  <si>
    <t>県外</t>
    <rPh sb="0" eb="2">
      <t>ケンガイ</t>
    </rPh>
    <phoneticPr fontId="2"/>
  </si>
  <si>
    <t>新潟県</t>
    <rPh sb="0" eb="3">
      <t>ニイガタケン</t>
    </rPh>
    <phoneticPr fontId="2"/>
  </si>
  <si>
    <t>富山県</t>
    <rPh sb="0" eb="3">
      <t>トヤマケン</t>
    </rPh>
    <phoneticPr fontId="2"/>
  </si>
  <si>
    <t>神奈川県</t>
    <rPh sb="0" eb="4">
      <t>カナガワケン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</si>
  <si>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</si>
  <si>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</si>
  <si>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</si>
  <si>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</si>
  <si>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</si>
  <si>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</si>
  <si>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</si>
  <si>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</si>
  <si>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</si>
  <si>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</si>
  <si>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</si>
  <si>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</si>
  <si>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</si>
  <si>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</si>
  <si>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</si>
  <si>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</si>
  <si>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徳島県</t>
    <rPh sb="0" eb="3">
      <t>トクシマケン</t>
    </rPh>
    <phoneticPr fontId="2"/>
  </si>
  <si>
    <t>広島県</t>
    <rPh sb="0" eb="3">
      <t>ヒロシマケン</t>
    </rPh>
    <phoneticPr fontId="2"/>
  </si>
  <si>
    <t>山口県</t>
    <rPh sb="0" eb="3">
      <t>ヤマグチケン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</si>
  <si>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</si>
  <si>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</si>
  <si>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</si>
  <si>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</si>
  <si>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</si>
  <si>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</si>
  <si>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</si>
  <si>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</si>
  <si>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</si>
  <si>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</si>
  <si>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</si>
  <si>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04</t>
    <phoneticPr fontId="2"/>
  </si>
  <si>
    <t>市区町村
以降</t>
    <rPh sb="0" eb="2">
      <t>シク</t>
    </rPh>
    <rPh sb="2" eb="4">
      <t>チョウソン</t>
    </rPh>
    <rPh sb="5" eb="7">
      <t>イコウ</t>
    </rPh>
    <phoneticPr fontId="2"/>
  </si>
  <si>
    <t>ドロップダウンリストから法人又は個人を選択してください。</t>
    <rPh sb="12" eb="14">
      <t>ホウジン</t>
    </rPh>
    <rPh sb="14" eb="15">
      <t>マタ</t>
    </rPh>
    <rPh sb="16" eb="18">
      <t>コジン</t>
    </rPh>
    <rPh sb="19" eb="21">
      <t>センタク</t>
    </rPh>
    <phoneticPr fontId="2"/>
  </si>
  <si>
    <t>ドロップダウンリストから元号、年月日を選択してください。</t>
    <rPh sb="12" eb="14">
      <t>ゲンゴウ</t>
    </rPh>
    <rPh sb="15" eb="18">
      <t>ネンガッピ</t>
    </rPh>
    <rPh sb="19" eb="21">
      <t>センタク</t>
    </rPh>
    <phoneticPr fontId="2"/>
  </si>
  <si>
    <t>ドロップダウンリストから性別を選択してください。</t>
    <rPh sb="12" eb="14">
      <t>セイベツ</t>
    </rPh>
    <rPh sb="15" eb="17">
      <t>センタク</t>
    </rPh>
    <phoneticPr fontId="2"/>
  </si>
  <si>
    <t>ドロップダウンリストから都道府県を選択してください。</t>
    <rPh sb="12" eb="16">
      <t>トドウフケン</t>
    </rPh>
    <rPh sb="17" eb="19">
      <t>センタク</t>
    </rPh>
    <phoneticPr fontId="2"/>
  </si>
  <si>
    <t>登録／更新</t>
    <rPh sb="0" eb="2">
      <t>トウロク</t>
    </rPh>
    <rPh sb="3" eb="5">
      <t>コウシン</t>
    </rPh>
    <phoneticPr fontId="2"/>
  </si>
  <si>
    <t>登録更新リスト</t>
    <rPh sb="0" eb="2">
      <t>トウロク</t>
    </rPh>
    <rPh sb="2" eb="4">
      <t>コウシン</t>
    </rPh>
    <phoneticPr fontId="2"/>
  </si>
  <si>
    <t>更新申請中</t>
    <rPh sb="0" eb="2">
      <t>コウシン</t>
    </rPh>
    <rPh sb="2" eb="5">
      <t>シンセイチュウ</t>
    </rPh>
    <phoneticPr fontId="2"/>
  </si>
  <si>
    <t>従業員数</t>
    <rPh sb="0" eb="3">
      <t>ジュウギョウイン</t>
    </rPh>
    <rPh sb="3" eb="4">
      <t>スウ</t>
    </rPh>
    <phoneticPr fontId="2"/>
  </si>
  <si>
    <t>人</t>
    <rPh sb="0" eb="1">
      <t>ニン</t>
    </rPh>
    <phoneticPr fontId="2"/>
  </si>
  <si>
    <t>法定雇用
障害者数</t>
    <rPh sb="0" eb="2">
      <t>ホウテイ</t>
    </rPh>
    <rPh sb="2" eb="4">
      <t>コヨウ</t>
    </rPh>
    <rPh sb="5" eb="8">
      <t>ショウガイシャ</t>
    </rPh>
    <rPh sb="8" eb="9">
      <t>スウ</t>
    </rPh>
    <phoneticPr fontId="2"/>
  </si>
  <si>
    <t>実雇用
障害者数</t>
    <rPh sb="0" eb="1">
      <t>ジツ</t>
    </rPh>
    <rPh sb="1" eb="3">
      <t>コヨウ</t>
    </rPh>
    <rPh sb="4" eb="7">
      <t>ショウガイシャ</t>
    </rPh>
    <rPh sb="7" eb="8">
      <t>スウ</t>
    </rPh>
    <phoneticPr fontId="2"/>
  </si>
  <si>
    <t>みちのく
環境管理
規格</t>
    <rPh sb="5" eb="7">
      <t>カンキョウ</t>
    </rPh>
    <rPh sb="7" eb="9">
      <t>カンリ</t>
    </rPh>
    <rPh sb="10" eb="12">
      <t>キカク</t>
    </rPh>
    <phoneticPr fontId="2"/>
  </si>
  <si>
    <t>東北支店</t>
    <rPh sb="0" eb="2">
      <t>トウホク</t>
    </rPh>
    <rPh sb="2" eb="4">
      <t>シテン</t>
    </rPh>
    <phoneticPr fontId="2"/>
  </si>
  <si>
    <t>支店・営業所名称・所在地</t>
    <rPh sb="0" eb="2">
      <t>シテン</t>
    </rPh>
    <rPh sb="3" eb="6">
      <t>エイギョウショ</t>
    </rPh>
    <rPh sb="6" eb="8">
      <t>メイショウ</t>
    </rPh>
    <rPh sb="9" eb="12">
      <t>ショザイチ</t>
    </rPh>
    <phoneticPr fontId="2"/>
  </si>
  <si>
    <t>支店・営業所の代表者</t>
    <rPh sb="0" eb="2">
      <t>シテン</t>
    </rPh>
    <rPh sb="3" eb="6">
      <t>エイギョウショ</t>
    </rPh>
    <rPh sb="7" eb="10">
      <t>ダイヒョウシャ</t>
    </rPh>
    <phoneticPr fontId="2"/>
  </si>
  <si>
    <t>支店長</t>
    <rPh sb="0" eb="2">
      <t>シテン</t>
    </rPh>
    <rPh sb="2" eb="3">
      <t>チョウ</t>
    </rPh>
    <phoneticPr fontId="2"/>
  </si>
  <si>
    <t>東北　次郎</t>
    <rPh sb="0" eb="2">
      <t>トウホク</t>
    </rPh>
    <rPh sb="3" eb="5">
      <t>ジロウ</t>
    </rPh>
    <phoneticPr fontId="2"/>
  </si>
  <si>
    <t>資本金</t>
    <rPh sb="0" eb="3">
      <t>シホンキン</t>
    </rPh>
    <phoneticPr fontId="2"/>
  </si>
  <si>
    <t>千円</t>
    <rPh sb="0" eb="2">
      <t>センエン</t>
    </rPh>
    <phoneticPr fontId="2"/>
  </si>
  <si>
    <t>01</t>
    <phoneticPr fontId="2"/>
  </si>
  <si>
    <t>05</t>
    <phoneticPr fontId="2"/>
  </si>
  <si>
    <t>兵庫県</t>
    <rPh sb="0" eb="3">
      <t>ヒョウゴケン</t>
    </rPh>
    <phoneticPr fontId="2"/>
  </si>
  <si>
    <t>（あて先）</t>
    <rPh sb="3" eb="4">
      <t>サキ</t>
    </rPh>
    <phoneticPr fontId="2"/>
  </si>
  <si>
    <t>仙台市長</t>
    <rPh sb="0" eb="4">
      <t>センダイシチョウ</t>
    </rPh>
    <phoneticPr fontId="2"/>
  </si>
  <si>
    <t>仙台市水道事業管理者</t>
    <rPh sb="0" eb="3">
      <t>センダイシ</t>
    </rPh>
    <rPh sb="3" eb="5">
      <t>スイドウ</t>
    </rPh>
    <rPh sb="5" eb="7">
      <t>ジギョウ</t>
    </rPh>
    <rPh sb="7" eb="10">
      <t>カンリシャ</t>
    </rPh>
    <phoneticPr fontId="2"/>
  </si>
  <si>
    <t>仙台市交通事業管理者</t>
    <rPh sb="0" eb="3">
      <t>センダイシ</t>
    </rPh>
    <rPh sb="3" eb="5">
      <t>コウツウ</t>
    </rPh>
    <rPh sb="5" eb="7">
      <t>ジギョウ</t>
    </rPh>
    <rPh sb="7" eb="10">
      <t>カンリシャ</t>
    </rPh>
    <phoneticPr fontId="2"/>
  </si>
  <si>
    <t>仙台市ガス事業管理者</t>
    <rPh sb="0" eb="3">
      <t>センダイシ</t>
    </rPh>
    <rPh sb="5" eb="7">
      <t>ジギョウ</t>
    </rPh>
    <rPh sb="7" eb="10">
      <t>カンリシャ</t>
    </rPh>
    <phoneticPr fontId="2"/>
  </si>
  <si>
    <t>仙台市病院事業管理者</t>
    <rPh sb="0" eb="3">
      <t>センダイシ</t>
    </rPh>
    <rPh sb="3" eb="5">
      <t>ビョウイン</t>
    </rPh>
    <rPh sb="5" eb="7">
      <t>ジギョウ</t>
    </rPh>
    <rPh sb="7" eb="10">
      <t>カンリシャ</t>
    </rPh>
    <phoneticPr fontId="2"/>
  </si>
  <si>
    <t>申請人住所</t>
    <rPh sb="0" eb="3">
      <t>シンセイニン</t>
    </rPh>
    <rPh sb="3" eb="5">
      <t>ジュウショ</t>
    </rPh>
    <phoneticPr fontId="2"/>
  </si>
  <si>
    <t>名称又は商号</t>
    <rPh sb="0" eb="2">
      <t>メイショウ</t>
    </rPh>
    <rPh sb="2" eb="3">
      <t>マタ</t>
    </rPh>
    <rPh sb="4" eb="6">
      <t>ショウゴウ</t>
    </rPh>
    <phoneticPr fontId="2"/>
  </si>
  <si>
    <t>生年月日</t>
    <rPh sb="0" eb="2">
      <t>セイネン</t>
    </rPh>
    <rPh sb="2" eb="4">
      <t>ガッピ</t>
    </rPh>
    <phoneticPr fontId="2"/>
  </si>
  <si>
    <t>男性</t>
    <rPh sb="0" eb="2">
      <t>ダンセイ</t>
    </rPh>
    <phoneticPr fontId="2"/>
  </si>
  <si>
    <t>女性</t>
    <rPh sb="0" eb="2">
      <t>ジョセイ</t>
    </rPh>
    <phoneticPr fontId="2"/>
  </si>
  <si>
    <t>代表者職氏名</t>
    <rPh sb="0" eb="3">
      <t>ダイヒョウシャ</t>
    </rPh>
    <rPh sb="3" eb="4">
      <t>ショク</t>
    </rPh>
    <rPh sb="4" eb="6">
      <t>シメイ</t>
    </rPh>
    <phoneticPr fontId="2"/>
  </si>
  <si>
    <t>委　　　任　　　状</t>
    <rPh sb="0" eb="1">
      <t>イ</t>
    </rPh>
    <rPh sb="4" eb="5">
      <t>ニン</t>
    </rPh>
    <rPh sb="8" eb="9">
      <t>ジョウ</t>
    </rPh>
    <phoneticPr fontId="2"/>
  </si>
  <si>
    <t>　私は、下記受任者を代理人と定め、仙台市競争入札参加資格の有効期間における</t>
    <rPh sb="1" eb="2">
      <t>ワタシ</t>
    </rPh>
    <rPh sb="4" eb="6">
      <t>カキ</t>
    </rPh>
    <rPh sb="6" eb="8">
      <t>ジュニン</t>
    </rPh>
    <rPh sb="8" eb="9">
      <t>シャ</t>
    </rPh>
    <rPh sb="10" eb="13">
      <t>ダイリニン</t>
    </rPh>
    <rPh sb="14" eb="15">
      <t>サダ</t>
    </rPh>
    <rPh sb="17" eb="20">
      <t>センダイシ</t>
    </rPh>
    <rPh sb="20" eb="22">
      <t>キョウソウ</t>
    </rPh>
    <rPh sb="22" eb="24">
      <t>ニュウサツ</t>
    </rPh>
    <rPh sb="24" eb="26">
      <t>サンカ</t>
    </rPh>
    <rPh sb="26" eb="28">
      <t>シカク</t>
    </rPh>
    <rPh sb="29" eb="31">
      <t>ユウコウ</t>
    </rPh>
    <rPh sb="31" eb="33">
      <t>キカン</t>
    </rPh>
    <phoneticPr fontId="2"/>
  </si>
  <si>
    <t>仙台市との下記事項に関する権限を委任します。</t>
    <rPh sb="0" eb="3">
      <t>センダイシ</t>
    </rPh>
    <rPh sb="5" eb="7">
      <t>カキ</t>
    </rPh>
    <rPh sb="7" eb="9">
      <t>ジコウ</t>
    </rPh>
    <rPh sb="10" eb="11">
      <t>カン</t>
    </rPh>
    <rPh sb="13" eb="15">
      <t>ケンゲン</t>
    </rPh>
    <rPh sb="16" eb="18">
      <t>イニン</t>
    </rPh>
    <phoneticPr fontId="2"/>
  </si>
  <si>
    <t>記</t>
    <rPh sb="0" eb="1">
      <t>キ</t>
    </rPh>
    <phoneticPr fontId="2"/>
  </si>
  <si>
    <t>１．見積り、入札及び契約の締結に関すること。（契約の変更、解約に関することを含む。）</t>
    <rPh sb="2" eb="4">
      <t>ミツモ</t>
    </rPh>
    <rPh sb="6" eb="8">
      <t>ニュウサツ</t>
    </rPh>
    <rPh sb="8" eb="9">
      <t>オヨ</t>
    </rPh>
    <rPh sb="10" eb="12">
      <t>ケイヤク</t>
    </rPh>
    <rPh sb="13" eb="15">
      <t>テイケツ</t>
    </rPh>
    <rPh sb="16" eb="17">
      <t>カン</t>
    </rPh>
    <rPh sb="23" eb="25">
      <t>ケイヤク</t>
    </rPh>
    <rPh sb="26" eb="28">
      <t>ヘンコウ</t>
    </rPh>
    <rPh sb="29" eb="31">
      <t>カイヤク</t>
    </rPh>
    <rPh sb="32" eb="33">
      <t>カン</t>
    </rPh>
    <rPh sb="38" eb="39">
      <t>フク</t>
    </rPh>
    <phoneticPr fontId="2"/>
  </si>
  <si>
    <t>２．復代理人を選任すること。</t>
    <rPh sb="2" eb="3">
      <t>フク</t>
    </rPh>
    <rPh sb="3" eb="6">
      <t>ダイリニン</t>
    </rPh>
    <rPh sb="7" eb="9">
      <t>センニン</t>
    </rPh>
    <phoneticPr fontId="2"/>
  </si>
  <si>
    <t>３．契約代金を請求及び受領すること。</t>
    <rPh sb="2" eb="4">
      <t>ケイヤク</t>
    </rPh>
    <rPh sb="4" eb="6">
      <t>ダイキン</t>
    </rPh>
    <rPh sb="7" eb="9">
      <t>セイキュウ</t>
    </rPh>
    <rPh sb="9" eb="10">
      <t>オヨ</t>
    </rPh>
    <rPh sb="11" eb="13">
      <t>ジュリョウ</t>
    </rPh>
    <phoneticPr fontId="2"/>
  </si>
  <si>
    <t>４．契約違反又は債務保証に基づいて生ずる債務を履行すること。</t>
    <rPh sb="2" eb="4">
      <t>ケイヤク</t>
    </rPh>
    <rPh sb="4" eb="6">
      <t>イハン</t>
    </rPh>
    <rPh sb="6" eb="7">
      <t>マタ</t>
    </rPh>
    <rPh sb="8" eb="10">
      <t>サイム</t>
    </rPh>
    <rPh sb="10" eb="12">
      <t>ホショウ</t>
    </rPh>
    <rPh sb="13" eb="14">
      <t>モト</t>
    </rPh>
    <rPh sb="17" eb="18">
      <t>ショウ</t>
    </rPh>
    <rPh sb="20" eb="22">
      <t>サイム</t>
    </rPh>
    <rPh sb="23" eb="25">
      <t>リコウ</t>
    </rPh>
    <phoneticPr fontId="2"/>
  </si>
  <si>
    <t>５．共同企業体の結成及び結成後の共同企業体に関する上記各項の権限。</t>
    <rPh sb="2" eb="4">
      <t>キョウドウ</t>
    </rPh>
    <rPh sb="4" eb="6">
      <t>キギョウ</t>
    </rPh>
    <rPh sb="6" eb="7">
      <t>タイ</t>
    </rPh>
    <rPh sb="8" eb="10">
      <t>ケッセイ</t>
    </rPh>
    <rPh sb="10" eb="11">
      <t>オヨ</t>
    </rPh>
    <rPh sb="12" eb="14">
      <t>ケッセイ</t>
    </rPh>
    <rPh sb="14" eb="15">
      <t>ゴ</t>
    </rPh>
    <rPh sb="16" eb="18">
      <t>キョウドウ</t>
    </rPh>
    <rPh sb="18" eb="21">
      <t>キギョウタイ</t>
    </rPh>
    <rPh sb="22" eb="23">
      <t>カン</t>
    </rPh>
    <rPh sb="25" eb="27">
      <t>ジョウキ</t>
    </rPh>
    <rPh sb="27" eb="28">
      <t>カク</t>
    </rPh>
    <rPh sb="28" eb="29">
      <t>コウ</t>
    </rPh>
    <rPh sb="30" eb="32">
      <t>ケンゲン</t>
    </rPh>
    <phoneticPr fontId="2"/>
  </si>
  <si>
    <t>委任者</t>
    <rPh sb="0" eb="2">
      <t>イニン</t>
    </rPh>
    <rPh sb="2" eb="3">
      <t>シャ</t>
    </rPh>
    <phoneticPr fontId="2"/>
  </si>
  <si>
    <t>本店・本社所在地</t>
    <rPh sb="0" eb="2">
      <t>ホンテン</t>
    </rPh>
    <rPh sb="3" eb="5">
      <t>ホンシャ</t>
    </rPh>
    <rPh sb="5" eb="8">
      <t>ショザイチ</t>
    </rPh>
    <phoneticPr fontId="2"/>
  </si>
  <si>
    <t>商号又は名称</t>
    <rPh sb="0" eb="2">
      <t>ショウゴウ</t>
    </rPh>
    <rPh sb="2" eb="3">
      <t>マタ</t>
    </rPh>
    <rPh sb="4" eb="6">
      <t>メイショウ</t>
    </rPh>
    <phoneticPr fontId="2"/>
  </si>
  <si>
    <t>受任者</t>
    <rPh sb="0" eb="2">
      <t>ジュニン</t>
    </rPh>
    <rPh sb="2" eb="3">
      <t>シャ</t>
    </rPh>
    <phoneticPr fontId="2"/>
  </si>
  <si>
    <t>支店・営業所等所在地</t>
    <rPh sb="0" eb="2">
      <t>シテン</t>
    </rPh>
    <rPh sb="3" eb="6">
      <t>エイギョウショ</t>
    </rPh>
    <rPh sb="6" eb="7">
      <t>トウ</t>
    </rPh>
    <rPh sb="7" eb="10">
      <t>ショザイチ</t>
    </rPh>
    <phoneticPr fontId="2"/>
  </si>
  <si>
    <t>受任者職氏名</t>
    <rPh sb="0" eb="2">
      <t>ジュニン</t>
    </rPh>
    <rPh sb="2" eb="3">
      <t>シャ</t>
    </rPh>
    <rPh sb="3" eb="4">
      <t>ショク</t>
    </rPh>
    <rPh sb="4" eb="6">
      <t>シメイ</t>
    </rPh>
    <phoneticPr fontId="2"/>
  </si>
  <si>
    <t>支店・営業所名称</t>
    <rPh sb="0" eb="2">
      <t>シテン</t>
    </rPh>
    <rPh sb="3" eb="6">
      <t>エイギョウショ</t>
    </rPh>
    <rPh sb="6" eb="8">
      <t>メイショウ</t>
    </rPh>
    <phoneticPr fontId="2"/>
  </si>
  <si>
    <t>担当者所属・氏名・連絡先</t>
    <rPh sb="0" eb="3">
      <t>タントウシャ</t>
    </rPh>
    <rPh sb="3" eb="5">
      <t>ショゾク</t>
    </rPh>
    <rPh sb="6" eb="8">
      <t>シメイ</t>
    </rPh>
    <rPh sb="9" eb="12">
      <t>レンラクサキ</t>
    </rPh>
    <phoneticPr fontId="2"/>
  </si>
  <si>
    <t>本社　営業部</t>
    <rPh sb="0" eb="2">
      <t>ホンシャ</t>
    </rPh>
    <rPh sb="3" eb="5">
      <t>エイギョウ</t>
    </rPh>
    <rPh sb="5" eb="6">
      <t>ブ</t>
    </rPh>
    <phoneticPr fontId="2"/>
  </si>
  <si>
    <t>使　用　印　鑑　届</t>
    <rPh sb="0" eb="1">
      <t>ツカ</t>
    </rPh>
    <rPh sb="2" eb="3">
      <t>ヨウ</t>
    </rPh>
    <rPh sb="4" eb="5">
      <t>イン</t>
    </rPh>
    <rPh sb="6" eb="7">
      <t>カガミ</t>
    </rPh>
    <rPh sb="8" eb="9">
      <t>トド</t>
    </rPh>
    <phoneticPr fontId="2"/>
  </si>
  <si>
    <t>下記印鑑を、入札、見積り、契約の締結、代金の請求及び受領、その他契約に関し</t>
    <rPh sb="0" eb="2">
      <t>カキ</t>
    </rPh>
    <rPh sb="2" eb="4">
      <t>インカン</t>
    </rPh>
    <rPh sb="6" eb="8">
      <t>ニュウサツ</t>
    </rPh>
    <rPh sb="9" eb="11">
      <t>ミツモ</t>
    </rPh>
    <rPh sb="13" eb="15">
      <t>ケイヤク</t>
    </rPh>
    <rPh sb="16" eb="18">
      <t>テイケツ</t>
    </rPh>
    <rPh sb="19" eb="21">
      <t>ダイキン</t>
    </rPh>
    <rPh sb="22" eb="24">
      <t>セイキュウ</t>
    </rPh>
    <rPh sb="24" eb="25">
      <t>オヨ</t>
    </rPh>
    <rPh sb="26" eb="28">
      <t>ジュリョウ</t>
    </rPh>
    <rPh sb="31" eb="32">
      <t>タ</t>
    </rPh>
    <rPh sb="32" eb="34">
      <t>ケイヤク</t>
    </rPh>
    <rPh sb="35" eb="36">
      <t>カン</t>
    </rPh>
    <phoneticPr fontId="2"/>
  </si>
  <si>
    <t>使用しますので届け出ます。</t>
    <rPh sb="0" eb="2">
      <t>シヨウ</t>
    </rPh>
    <rPh sb="7" eb="8">
      <t>トド</t>
    </rPh>
    <rPh sb="9" eb="10">
      <t>デ</t>
    </rPh>
    <phoneticPr fontId="2"/>
  </si>
  <si>
    <t>注意事項</t>
    <rPh sb="0" eb="2">
      <t>チュウイ</t>
    </rPh>
    <rPh sb="2" eb="4">
      <t>ジコウ</t>
    </rPh>
    <phoneticPr fontId="2"/>
  </si>
  <si>
    <t>登録されている受任者を廃止します。以下の項目には何も入力しないでください。</t>
    <rPh sb="0" eb="2">
      <t>トウロク</t>
    </rPh>
    <rPh sb="7" eb="9">
      <t>ジュニン</t>
    </rPh>
    <rPh sb="9" eb="10">
      <t>シャ</t>
    </rPh>
    <rPh sb="11" eb="13">
      <t>ハイシ</t>
    </rPh>
    <rPh sb="17" eb="19">
      <t>イカ</t>
    </rPh>
    <rPh sb="20" eb="22">
      <t>コウモク</t>
    </rPh>
    <rPh sb="24" eb="25">
      <t>ナニ</t>
    </rPh>
    <rPh sb="26" eb="28">
      <t>ニュウリョク</t>
    </rPh>
    <phoneticPr fontId="2"/>
  </si>
  <si>
    <t>本社又は受任者と同じ番号です。入力しないでください。</t>
    <rPh sb="0" eb="2">
      <t>ホンシャ</t>
    </rPh>
    <rPh sb="2" eb="3">
      <t>マタ</t>
    </rPh>
    <rPh sb="4" eb="6">
      <t>ジュニン</t>
    </rPh>
    <rPh sb="6" eb="7">
      <t>シャ</t>
    </rPh>
    <rPh sb="8" eb="9">
      <t>オナ</t>
    </rPh>
    <rPh sb="10" eb="12">
      <t>バンゴウ</t>
    </rPh>
    <rPh sb="15" eb="17">
      <t>ニュウリョク</t>
    </rPh>
    <phoneticPr fontId="2"/>
  </si>
  <si>
    <t>認証登録の有効期限を選択してください。</t>
    <rPh sb="0" eb="2">
      <t>ニンショウ</t>
    </rPh>
    <rPh sb="2" eb="4">
      <t>トウロク</t>
    </rPh>
    <rPh sb="5" eb="7">
      <t>ユウコウ</t>
    </rPh>
    <rPh sb="7" eb="9">
      <t>キゲン</t>
    </rPh>
    <rPh sb="10" eb="12">
      <t>センタク</t>
    </rPh>
    <phoneticPr fontId="2"/>
  </si>
  <si>
    <t>１　入札書、見積書、契約書、代金請求書及び領収書等に使用する印鑑を所定欄に鮮明に</t>
    <rPh sb="2" eb="4">
      <t>ニュウサツ</t>
    </rPh>
    <rPh sb="4" eb="5">
      <t>ショ</t>
    </rPh>
    <rPh sb="6" eb="9">
      <t>ミツモリショ</t>
    </rPh>
    <rPh sb="10" eb="13">
      <t>ケイヤクショ</t>
    </rPh>
    <rPh sb="14" eb="16">
      <t>ダイキン</t>
    </rPh>
    <rPh sb="16" eb="19">
      <t>セイキュウショ</t>
    </rPh>
    <rPh sb="19" eb="20">
      <t>オヨ</t>
    </rPh>
    <rPh sb="21" eb="24">
      <t>リョウシュウショ</t>
    </rPh>
    <rPh sb="24" eb="25">
      <t>トウ</t>
    </rPh>
    <rPh sb="26" eb="28">
      <t>シヨウ</t>
    </rPh>
    <rPh sb="30" eb="32">
      <t>インカン</t>
    </rPh>
    <rPh sb="33" eb="35">
      <t>ショテイ</t>
    </rPh>
    <rPh sb="35" eb="36">
      <t>ラン</t>
    </rPh>
    <rPh sb="37" eb="39">
      <t>センメイ</t>
    </rPh>
    <phoneticPr fontId="2"/>
  </si>
  <si>
    <t>押印してください。</t>
    <rPh sb="0" eb="2">
      <t>オウイン</t>
    </rPh>
    <phoneticPr fontId="2"/>
  </si>
  <si>
    <t>２　入札、契約等の権限を代理人に委任する場合は、委任状の受任者の使用印を所定欄に</t>
    <rPh sb="2" eb="4">
      <t>ニュウサツ</t>
    </rPh>
    <rPh sb="5" eb="7">
      <t>ケイヤク</t>
    </rPh>
    <rPh sb="7" eb="8">
      <t>トウ</t>
    </rPh>
    <rPh sb="9" eb="11">
      <t>ケンゲン</t>
    </rPh>
    <rPh sb="12" eb="15">
      <t>ダイリニン</t>
    </rPh>
    <rPh sb="16" eb="18">
      <t>イニン</t>
    </rPh>
    <rPh sb="20" eb="22">
      <t>バアイ</t>
    </rPh>
    <rPh sb="24" eb="27">
      <t>イニンジョウ</t>
    </rPh>
    <rPh sb="28" eb="30">
      <t>ジュニン</t>
    </rPh>
    <rPh sb="30" eb="31">
      <t>シャ</t>
    </rPh>
    <rPh sb="32" eb="34">
      <t>シヨウ</t>
    </rPh>
    <rPh sb="34" eb="35">
      <t>イン</t>
    </rPh>
    <rPh sb="36" eb="38">
      <t>ショテイ</t>
    </rPh>
    <rPh sb="38" eb="39">
      <t>ラン</t>
    </rPh>
    <phoneticPr fontId="2"/>
  </si>
  <si>
    <t>３　社印（社判・角判)等の個人（代表者）を特定することができない印は、使用できません。</t>
    <rPh sb="2" eb="4">
      <t>シャイン</t>
    </rPh>
    <rPh sb="5" eb="6">
      <t>シャ</t>
    </rPh>
    <rPh sb="6" eb="7">
      <t>バン</t>
    </rPh>
    <rPh sb="8" eb="9">
      <t>カク</t>
    </rPh>
    <rPh sb="9" eb="10">
      <t>バン</t>
    </rPh>
    <rPh sb="11" eb="12">
      <t>トウ</t>
    </rPh>
    <rPh sb="13" eb="15">
      <t>コジン</t>
    </rPh>
    <rPh sb="16" eb="19">
      <t>ダイヒョウシャ</t>
    </rPh>
    <rPh sb="21" eb="23">
      <t>トクテイ</t>
    </rPh>
    <rPh sb="32" eb="33">
      <t>イン</t>
    </rPh>
    <rPh sb="35" eb="37">
      <t>シヨウ</t>
    </rPh>
    <phoneticPr fontId="2"/>
  </si>
  <si>
    <t>４　実印は、印鑑証明書と同じ印を押印してください。</t>
    <rPh sb="2" eb="4">
      <t>ジツイン</t>
    </rPh>
    <rPh sb="6" eb="8">
      <t>インカン</t>
    </rPh>
    <rPh sb="8" eb="10">
      <t>ショウメイ</t>
    </rPh>
    <rPh sb="10" eb="11">
      <t>ショ</t>
    </rPh>
    <rPh sb="12" eb="13">
      <t>オナ</t>
    </rPh>
    <rPh sb="14" eb="15">
      <t>イン</t>
    </rPh>
    <rPh sb="16" eb="18">
      <t>オウイン</t>
    </rPh>
    <phoneticPr fontId="2"/>
  </si>
  <si>
    <t>業者番号</t>
    <rPh sb="0" eb="2">
      <t>ギョウシャ</t>
    </rPh>
    <rPh sb="2" eb="4">
      <t>バンゴウ</t>
    </rPh>
    <phoneticPr fontId="2"/>
  </si>
  <si>
    <t>受任者を廃止する</t>
    <rPh sb="0" eb="2">
      <t>ジュニン</t>
    </rPh>
    <rPh sb="2" eb="3">
      <t>シャ</t>
    </rPh>
    <rPh sb="4" eb="6">
      <t>ハイシ</t>
    </rPh>
    <phoneticPr fontId="2"/>
  </si>
  <si>
    <t>連絡先を廃止する</t>
    <rPh sb="0" eb="3">
      <t>レンラクサキ</t>
    </rPh>
    <rPh sb="4" eb="6">
      <t>ハイシ</t>
    </rPh>
    <phoneticPr fontId="2"/>
  </si>
  <si>
    <t>登録されている連絡先を廃止します。</t>
    <rPh sb="0" eb="2">
      <t>トウロク</t>
    </rPh>
    <rPh sb="7" eb="10">
      <t>レンラクサキ</t>
    </rPh>
    <rPh sb="11" eb="13">
      <t>ハイシ</t>
    </rPh>
    <phoneticPr fontId="2"/>
  </si>
  <si>
    <t>氏　名</t>
    <rPh sb="0" eb="1">
      <t>シ</t>
    </rPh>
    <rPh sb="2" eb="3">
      <t>メイ</t>
    </rPh>
    <phoneticPr fontId="2"/>
  </si>
  <si>
    <t>06</t>
    <phoneticPr fontId="2"/>
  </si>
  <si>
    <t>名　称</t>
    <rPh sb="0" eb="1">
      <t>ナ</t>
    </rPh>
    <rPh sb="2" eb="3">
      <t>ショウ</t>
    </rPh>
    <phoneticPr fontId="2"/>
  </si>
  <si>
    <t>08</t>
    <phoneticPr fontId="2"/>
  </si>
  <si>
    <t>09</t>
    <phoneticPr fontId="2"/>
  </si>
  <si>
    <t>10</t>
    <phoneticPr fontId="2"/>
  </si>
  <si>
    <t>11</t>
    <phoneticPr fontId="2"/>
  </si>
  <si>
    <t>日</t>
    <rPh sb="0" eb="1">
      <t>ヒ</t>
    </rPh>
    <phoneticPr fontId="2"/>
  </si>
  <si>
    <t>月</t>
    <rPh sb="0" eb="1">
      <t>ツキ</t>
    </rPh>
    <phoneticPr fontId="2"/>
  </si>
  <si>
    <t>年</t>
    <rPh sb="0" eb="1">
      <t>ネン</t>
    </rPh>
    <phoneticPr fontId="2"/>
  </si>
  <si>
    <t>昭和</t>
    <rPh sb="0" eb="2">
      <t>ショウワ</t>
    </rPh>
    <phoneticPr fontId="2"/>
  </si>
  <si>
    <t>25</t>
  </si>
  <si>
    <t>大正</t>
    <rPh sb="0" eb="2">
      <t>タイショウ</t>
    </rPh>
    <phoneticPr fontId="2"/>
  </si>
  <si>
    <t>平成</t>
    <rPh sb="0" eb="2">
      <t>ヘイセイ</t>
    </rPh>
    <phoneticPr fontId="2"/>
  </si>
  <si>
    <t>02</t>
  </si>
  <si>
    <t>03</t>
  </si>
  <si>
    <t>04</t>
  </si>
  <si>
    <t>05</t>
  </si>
  <si>
    <t>06</t>
  </si>
  <si>
    <t>07</t>
  </si>
  <si>
    <t>08</t>
  </si>
  <si>
    <t>09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</si>
  <si>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</si>
  <si>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</si>
  <si>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</si>
  <si>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</si>
  <si>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</si>
  <si>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</si>
  <si>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</si>
  <si>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</si>
  <si>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</si>
  <si>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</si>
  <si>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</si>
  <si>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</si>
  <si>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</si>
  <si>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</si>
  <si>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</si>
  <si>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</si>
  <si>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</si>
  <si>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</si>
  <si>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</si>
  <si>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</si>
  <si>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</si>
  <si>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</si>
  <si>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</si>
  <si>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</si>
  <si>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</si>
  <si>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</si>
  <si>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</si>
  <si>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</si>
  <si>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</si>
  <si>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</si>
  <si>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</si>
  <si>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</si>
  <si>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</si>
  <si>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</si>
  <si>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</si>
  <si>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</si>
  <si>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</si>
  <si>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</si>
  <si>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</si>
  <si>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</si>
  <si>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</si>
  <si>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</si>
  <si>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</si>
  <si>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</si>
  <si>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</si>
  <si>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</si>
  <si>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</si>
  <si>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</si>
  <si>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</si>
  <si>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</si>
  <si>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</si>
  <si>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</si>
  <si>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</si>
  <si>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</si>
  <si>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01</t>
    <phoneticPr fontId="2"/>
  </si>
  <si>
    <t>02</t>
    <phoneticPr fontId="2"/>
  </si>
  <si>
    <t>03</t>
    <phoneticPr fontId="2"/>
  </si>
  <si>
    <t>07</t>
    <phoneticPr fontId="2"/>
  </si>
  <si>
    <t>12</t>
    <phoneticPr fontId="2"/>
  </si>
  <si>
    <t>01 北海道</t>
    <rPh sb="3" eb="6">
      <t>ホッカイドウ</t>
    </rPh>
    <phoneticPr fontId="2"/>
  </si>
  <si>
    <t>02 青森県</t>
    <rPh sb="3" eb="6">
      <t>アオモリケン</t>
    </rPh>
    <phoneticPr fontId="2"/>
  </si>
  <si>
    <t>03 岩手県</t>
    <rPh sb="3" eb="5">
      <t>イワテ</t>
    </rPh>
    <rPh sb="5" eb="6">
      <t>ケン</t>
    </rPh>
    <phoneticPr fontId="2"/>
  </si>
  <si>
    <t>04 宮城県</t>
    <rPh sb="3" eb="6">
      <t>ミヤギケン</t>
    </rPh>
    <phoneticPr fontId="2"/>
  </si>
  <si>
    <t>05 秋田県</t>
    <rPh sb="3" eb="6">
      <t>アキタケン</t>
    </rPh>
    <phoneticPr fontId="2"/>
  </si>
  <si>
    <t>06 山形県</t>
    <rPh sb="3" eb="6">
      <t>ヤマガタケン</t>
    </rPh>
    <phoneticPr fontId="2"/>
  </si>
  <si>
    <t>07 福島県</t>
    <rPh sb="3" eb="6">
      <t>フクシマケン</t>
    </rPh>
    <phoneticPr fontId="2"/>
  </si>
  <si>
    <t>08 茨城県</t>
    <rPh sb="3" eb="6">
      <t>イバラキケン</t>
    </rPh>
    <phoneticPr fontId="2"/>
  </si>
  <si>
    <t>09 栃木県</t>
    <rPh sb="3" eb="6">
      <t>トチギケン</t>
    </rPh>
    <phoneticPr fontId="2"/>
  </si>
  <si>
    <t>10 群馬県</t>
    <rPh sb="3" eb="6">
      <t>グンマケン</t>
    </rPh>
    <phoneticPr fontId="2"/>
  </si>
  <si>
    <t>11 埼玉県</t>
    <rPh sb="3" eb="6">
      <t>サイタマケン</t>
    </rPh>
    <phoneticPr fontId="2"/>
  </si>
  <si>
    <t>12 千葉県</t>
    <rPh sb="3" eb="6">
      <t>チバケン</t>
    </rPh>
    <phoneticPr fontId="2"/>
  </si>
  <si>
    <t>13 東京都</t>
    <rPh sb="3" eb="5">
      <t>トウキョウ</t>
    </rPh>
    <rPh sb="5" eb="6">
      <t>ト</t>
    </rPh>
    <phoneticPr fontId="2"/>
  </si>
  <si>
    <t>14 神奈川県</t>
    <rPh sb="3" eb="7">
      <t>カナガワケン</t>
    </rPh>
    <phoneticPr fontId="2"/>
  </si>
  <si>
    <t>15 新潟県</t>
    <rPh sb="3" eb="6">
      <t>ニイガタケン</t>
    </rPh>
    <phoneticPr fontId="2"/>
  </si>
  <si>
    <t>仙台市宮城野区五輪２－１２－３５　宮城野ビル４階</t>
    <rPh sb="0" eb="3">
      <t>センダイシ</t>
    </rPh>
    <rPh sb="3" eb="7">
      <t>ミヤギノク</t>
    </rPh>
    <rPh sb="7" eb="9">
      <t>ゴリン</t>
    </rPh>
    <rPh sb="17" eb="20">
      <t>ミヤギノ</t>
    </rPh>
    <rPh sb="23" eb="24">
      <t>カイ</t>
    </rPh>
    <phoneticPr fontId="2"/>
  </si>
  <si>
    <t>16 富山県</t>
    <rPh sb="3" eb="6">
      <t>トヤマケン</t>
    </rPh>
    <phoneticPr fontId="2"/>
  </si>
  <si>
    <t>17 石川県</t>
    <rPh sb="3" eb="6">
      <t>イシカワケン</t>
    </rPh>
    <phoneticPr fontId="2"/>
  </si>
  <si>
    <t>18 福井県</t>
    <rPh sb="3" eb="6">
      <t>フクイケン</t>
    </rPh>
    <phoneticPr fontId="2"/>
  </si>
  <si>
    <t>19 山梨県</t>
    <rPh sb="3" eb="6">
      <t>ヤマナシケン</t>
    </rPh>
    <phoneticPr fontId="2"/>
  </si>
  <si>
    <t>20 長野県</t>
    <rPh sb="3" eb="6">
      <t>ナガノケン</t>
    </rPh>
    <phoneticPr fontId="2"/>
  </si>
  <si>
    <t>21 岐阜県</t>
    <rPh sb="3" eb="6">
      <t>ギフケン</t>
    </rPh>
    <phoneticPr fontId="2"/>
  </si>
  <si>
    <t>22 静岡県</t>
    <rPh sb="3" eb="6">
      <t>シズオカケン</t>
    </rPh>
    <phoneticPr fontId="2"/>
  </si>
  <si>
    <t>23 愛知県</t>
    <rPh sb="3" eb="6">
      <t>アイチケン</t>
    </rPh>
    <phoneticPr fontId="2"/>
  </si>
  <si>
    <t>24 三重県</t>
    <rPh sb="3" eb="6">
      <t>ミエケン</t>
    </rPh>
    <phoneticPr fontId="2"/>
  </si>
  <si>
    <t>25 滋賀県</t>
    <rPh sb="3" eb="6">
      <t>シガケン</t>
    </rPh>
    <phoneticPr fontId="2"/>
  </si>
  <si>
    <t>26 京都府</t>
    <rPh sb="3" eb="6">
      <t>キョウトフ</t>
    </rPh>
    <phoneticPr fontId="2"/>
  </si>
  <si>
    <t>27 大阪府</t>
    <rPh sb="3" eb="6">
      <t>オオサカフ</t>
    </rPh>
    <phoneticPr fontId="2"/>
  </si>
  <si>
    <t>28 兵庫県</t>
    <rPh sb="3" eb="6">
      <t>ヒョウゴケン</t>
    </rPh>
    <phoneticPr fontId="2"/>
  </si>
  <si>
    <t>29 奈良県</t>
    <rPh sb="3" eb="6">
      <t>ナラケン</t>
    </rPh>
    <phoneticPr fontId="2"/>
  </si>
  <si>
    <t>30 和歌山県</t>
    <rPh sb="3" eb="7">
      <t>ワカヤマケン</t>
    </rPh>
    <phoneticPr fontId="2"/>
  </si>
  <si>
    <t>31 鳥取県</t>
    <rPh sb="3" eb="6">
      <t>トットリケン</t>
    </rPh>
    <phoneticPr fontId="2"/>
  </si>
  <si>
    <t>32 島根県</t>
    <rPh sb="3" eb="6">
      <t>シマネケン</t>
    </rPh>
    <phoneticPr fontId="2"/>
  </si>
  <si>
    <t>33 岡山県</t>
    <rPh sb="3" eb="6">
      <t>オカヤマケン</t>
    </rPh>
    <phoneticPr fontId="2"/>
  </si>
  <si>
    <t>34 広島県</t>
    <rPh sb="3" eb="6">
      <t>ヒロシマケン</t>
    </rPh>
    <phoneticPr fontId="2"/>
  </si>
  <si>
    <t>35 山口県</t>
    <rPh sb="3" eb="6">
      <t>ヤマグチケン</t>
    </rPh>
    <phoneticPr fontId="2"/>
  </si>
  <si>
    <t>36 徳島県</t>
    <rPh sb="3" eb="6">
      <t>トクシマケン</t>
    </rPh>
    <phoneticPr fontId="2"/>
  </si>
  <si>
    <t>37 香川県</t>
    <rPh sb="3" eb="6">
      <t>カガワケン</t>
    </rPh>
    <phoneticPr fontId="2"/>
  </si>
  <si>
    <t>38 愛媛県</t>
    <rPh sb="3" eb="6">
      <t>エヒメケン</t>
    </rPh>
    <phoneticPr fontId="2"/>
  </si>
  <si>
    <t>39 高知県</t>
    <rPh sb="3" eb="6">
      <t>コウチケン</t>
    </rPh>
    <phoneticPr fontId="2"/>
  </si>
  <si>
    <t>40 福岡県</t>
    <rPh sb="3" eb="6">
      <t>フクオカケン</t>
    </rPh>
    <phoneticPr fontId="2"/>
  </si>
  <si>
    <t>41 佐賀県</t>
    <rPh sb="3" eb="6">
      <t>サガケン</t>
    </rPh>
    <phoneticPr fontId="2"/>
  </si>
  <si>
    <t>42 長崎県</t>
    <rPh sb="3" eb="6">
      <t>ナガサキケン</t>
    </rPh>
    <phoneticPr fontId="2"/>
  </si>
  <si>
    <t>43 熊本県</t>
    <rPh sb="3" eb="6">
      <t>クマモトケン</t>
    </rPh>
    <phoneticPr fontId="2"/>
  </si>
  <si>
    <t>44 大分県</t>
    <rPh sb="3" eb="6">
      <t>オオイタケン</t>
    </rPh>
    <phoneticPr fontId="2"/>
  </si>
  <si>
    <t>45 宮崎県</t>
    <rPh sb="3" eb="6">
      <t>ミヤザキケン</t>
    </rPh>
    <phoneticPr fontId="2"/>
  </si>
  <si>
    <t>46 鹿児島県</t>
    <rPh sb="3" eb="7">
      <t>カゴシマケン</t>
    </rPh>
    <phoneticPr fontId="2"/>
  </si>
  <si>
    <t>47 沖縄県</t>
    <rPh sb="3" eb="6">
      <t>オキナワケン</t>
    </rPh>
    <phoneticPr fontId="2"/>
  </si>
  <si>
    <t>申請年月日</t>
    <rPh sb="0" eb="2">
      <t>シンセイ</t>
    </rPh>
    <rPh sb="2" eb="3">
      <t>トシ</t>
    </rPh>
    <rPh sb="3" eb="5">
      <t>ガッピ</t>
    </rPh>
    <phoneticPr fontId="2"/>
  </si>
  <si>
    <t>都道府県
名称</t>
    <rPh sb="0" eb="4">
      <t>トドウフケン</t>
    </rPh>
    <rPh sb="5" eb="7">
      <t>メイショウ</t>
    </rPh>
    <phoneticPr fontId="2"/>
  </si>
  <si>
    <t>登記上の本店</t>
    <rPh sb="0" eb="3">
      <t>トウキジョウ</t>
    </rPh>
    <rPh sb="4" eb="6">
      <t>ホンテン</t>
    </rPh>
    <phoneticPr fontId="2"/>
  </si>
  <si>
    <t>報奨金
支給対象</t>
    <rPh sb="0" eb="3">
      <t>ホウショウキン</t>
    </rPh>
    <rPh sb="4" eb="6">
      <t>シキュウ</t>
    </rPh>
    <rPh sb="6" eb="8">
      <t>タイショウ</t>
    </rPh>
    <phoneticPr fontId="2"/>
  </si>
  <si>
    <t>電話
番号</t>
    <rPh sb="0" eb="2">
      <t>デンワ</t>
    </rPh>
    <rPh sb="3" eb="5">
      <t>バンゴウ</t>
    </rPh>
    <phoneticPr fontId="2"/>
  </si>
  <si>
    <t>所　属</t>
    <rPh sb="0" eb="1">
      <t>トコロ</t>
    </rPh>
    <rPh sb="2" eb="3">
      <t>ゾク</t>
    </rPh>
    <phoneticPr fontId="2"/>
  </si>
  <si>
    <t>作成担当者</t>
    <rPh sb="0" eb="2">
      <t>サクセイ</t>
    </rPh>
    <rPh sb="2" eb="5">
      <t>タントウシャ</t>
    </rPh>
    <phoneticPr fontId="2"/>
  </si>
  <si>
    <t>北海道</t>
    <rPh sb="0" eb="3">
      <t>ホッカイドウ</t>
    </rPh>
    <phoneticPr fontId="2"/>
  </si>
  <si>
    <t>54 測量一般</t>
    <rPh sb="3" eb="5">
      <t>ソクリョウ</t>
    </rPh>
    <rPh sb="5" eb="7">
      <t>イッパン</t>
    </rPh>
    <phoneticPr fontId="2"/>
  </si>
  <si>
    <t>〔コンサル〕</t>
    <phoneticPr fontId="2"/>
  </si>
  <si>
    <t>上記基準日以降の登録証が必要です。</t>
    <rPh sb="0" eb="2">
      <t>ジョウキ</t>
    </rPh>
    <rPh sb="2" eb="5">
      <t>キジュンビ</t>
    </rPh>
    <rPh sb="5" eb="7">
      <t>イコウ</t>
    </rPh>
    <rPh sb="8" eb="10">
      <t>トウロク</t>
    </rPh>
    <rPh sb="10" eb="11">
      <t>ショウ</t>
    </rPh>
    <rPh sb="12" eb="14">
      <t>ヒツヨウ</t>
    </rPh>
    <phoneticPr fontId="2"/>
  </si>
  <si>
    <t>12 宮城総合支所</t>
    <rPh sb="3" eb="5">
      <t>ミヤギ</t>
    </rPh>
    <rPh sb="5" eb="7">
      <t>ソウゴウ</t>
    </rPh>
    <rPh sb="7" eb="9">
      <t>シショ</t>
    </rPh>
    <phoneticPr fontId="2"/>
  </si>
  <si>
    <t>行政区リスト</t>
    <rPh sb="0" eb="3">
      <t>ギョウセイク</t>
    </rPh>
    <phoneticPr fontId="2"/>
  </si>
  <si>
    <t>11 青葉区</t>
    <rPh sb="3" eb="6">
      <t>アオバク</t>
    </rPh>
    <phoneticPr fontId="2"/>
  </si>
  <si>
    <t>21 宮城野区</t>
    <rPh sb="3" eb="7">
      <t>ミヤギノク</t>
    </rPh>
    <phoneticPr fontId="2"/>
  </si>
  <si>
    <t>31 若林区</t>
    <rPh sb="3" eb="6">
      <t>ワカバヤシク</t>
    </rPh>
    <phoneticPr fontId="2"/>
  </si>
  <si>
    <t>41 太白区</t>
    <rPh sb="3" eb="6">
      <t>タイハクク</t>
    </rPh>
    <phoneticPr fontId="2"/>
  </si>
  <si>
    <t>42 秋保総合支所</t>
    <rPh sb="3" eb="5">
      <t>アキウ</t>
    </rPh>
    <rPh sb="5" eb="7">
      <t>ソウゴウ</t>
    </rPh>
    <rPh sb="7" eb="9">
      <t>シショ</t>
    </rPh>
    <phoneticPr fontId="2"/>
  </si>
  <si>
    <t>51 泉区</t>
    <rPh sb="3" eb="5">
      <t>イズミク</t>
    </rPh>
    <phoneticPr fontId="2"/>
  </si>
  <si>
    <t>行政区を選択して下さい。</t>
    <rPh sb="0" eb="3">
      <t>ギョウセイク</t>
    </rPh>
    <rPh sb="4" eb="6">
      <t>センタク</t>
    </rPh>
    <rPh sb="8" eb="9">
      <t>クダ</t>
    </rPh>
    <phoneticPr fontId="2"/>
  </si>
  <si>
    <t>注意！従業員数を超えています。</t>
    <rPh sb="0" eb="2">
      <t>チュウイ</t>
    </rPh>
    <rPh sb="3" eb="6">
      <t>ジュウギョウイン</t>
    </rPh>
    <rPh sb="6" eb="7">
      <t>スウ</t>
    </rPh>
    <rPh sb="8" eb="9">
      <t>コ</t>
    </rPh>
    <phoneticPr fontId="2"/>
  </si>
  <si>
    <t>補償コンサルタント登録
土地家屋調査士登録
不動産鑑定士登録</t>
    <rPh sb="0" eb="2">
      <t>ホショウ</t>
    </rPh>
    <rPh sb="9" eb="11">
      <t>トウロク</t>
    </rPh>
    <rPh sb="12" eb="14">
      <t>トチ</t>
    </rPh>
    <rPh sb="14" eb="16">
      <t>カオク</t>
    </rPh>
    <rPh sb="16" eb="18">
      <t>チョウサ</t>
    </rPh>
    <rPh sb="18" eb="19">
      <t>シ</t>
    </rPh>
    <rPh sb="19" eb="21">
      <t>トウロク</t>
    </rPh>
    <rPh sb="22" eb="25">
      <t>フドウサン</t>
    </rPh>
    <rPh sb="25" eb="28">
      <t>カンテイシ</t>
    </rPh>
    <rPh sb="28" eb="30">
      <t>トウロク</t>
    </rPh>
    <phoneticPr fontId="2"/>
  </si>
  <si>
    <t>申請種目名</t>
    <rPh sb="0" eb="2">
      <t>シンセイ</t>
    </rPh>
    <rPh sb="2" eb="4">
      <t>シュモク</t>
    </rPh>
    <rPh sb="4" eb="5">
      <t>メイ</t>
    </rPh>
    <phoneticPr fontId="2"/>
  </si>
  <si>
    <t>岩手県</t>
    <rPh sb="0" eb="2">
      <t>イワテ</t>
    </rPh>
    <rPh sb="2" eb="3">
      <t>ケン</t>
    </rPh>
    <phoneticPr fontId="2"/>
  </si>
  <si>
    <t>履行場所リスト</t>
    <rPh sb="0" eb="2">
      <t>リコウ</t>
    </rPh>
    <rPh sb="2" eb="4">
      <t>バショ</t>
    </rPh>
    <phoneticPr fontId="2"/>
  </si>
  <si>
    <t>元下リスト</t>
    <rPh sb="0" eb="1">
      <t>モト</t>
    </rPh>
    <rPh sb="1" eb="2">
      <t>シタ</t>
    </rPh>
    <phoneticPr fontId="2"/>
  </si>
  <si>
    <t>下請</t>
    <rPh sb="0" eb="2">
      <t>シタウケ</t>
    </rPh>
    <phoneticPr fontId="2"/>
  </si>
  <si>
    <t>新規</t>
    <rPh sb="0" eb="2">
      <t>シンキ</t>
    </rPh>
    <phoneticPr fontId="2"/>
  </si>
  <si>
    <t>継続</t>
    <rPh sb="0" eb="1">
      <t>ケイ</t>
    </rPh>
    <rPh sb="1" eb="2">
      <t>ゾク</t>
    </rPh>
    <phoneticPr fontId="2"/>
  </si>
  <si>
    <t>申請区分リスト</t>
    <rPh sb="0" eb="2">
      <t>シンセイ</t>
    </rPh>
    <rPh sb="2" eb="4">
      <t>クブン</t>
    </rPh>
    <phoneticPr fontId="2"/>
  </si>
  <si>
    <t>有効期限が</t>
    <rPh sb="0" eb="2">
      <t>ユウコウ</t>
    </rPh>
    <rPh sb="2" eb="4">
      <t>キゲン</t>
    </rPh>
    <phoneticPr fontId="2"/>
  </si>
  <si>
    <t>ＩＳＯ９００１シリーズの認証・登録を行っている場合は「１」を入力して有効期限を選択してください。</t>
    <rPh sb="12" eb="14">
      <t>ニンショウ</t>
    </rPh>
    <rPh sb="15" eb="17">
      <t>トウロク</t>
    </rPh>
    <rPh sb="18" eb="19">
      <t>オコナ</t>
    </rPh>
    <rPh sb="23" eb="25">
      <t>バアイ</t>
    </rPh>
    <rPh sb="30" eb="32">
      <t>ニュウリョク</t>
    </rPh>
    <rPh sb="34" eb="36">
      <t>ユウコウ</t>
    </rPh>
    <rPh sb="36" eb="38">
      <t>キゲン</t>
    </rPh>
    <rPh sb="39" eb="41">
      <t>センタク</t>
    </rPh>
    <phoneticPr fontId="2"/>
  </si>
  <si>
    <t>ＩＳＯ１４００１シリーズの認証・登録を行っている場合は「１」を入力して有効期限を選択して下さい。</t>
    <rPh sb="13" eb="15">
      <t>ニンショウ</t>
    </rPh>
    <rPh sb="16" eb="18">
      <t>トウロク</t>
    </rPh>
    <rPh sb="19" eb="20">
      <t>オコナ</t>
    </rPh>
    <rPh sb="24" eb="26">
      <t>バアイ</t>
    </rPh>
    <rPh sb="31" eb="33">
      <t>ニュウリョク</t>
    </rPh>
    <rPh sb="35" eb="37">
      <t>ユウコウ</t>
    </rPh>
    <rPh sb="37" eb="39">
      <t>キゲン</t>
    </rPh>
    <rPh sb="40" eb="42">
      <t>センタク</t>
    </rPh>
    <rPh sb="44" eb="45">
      <t>クダ</t>
    </rPh>
    <phoneticPr fontId="2"/>
  </si>
  <si>
    <t>環境管理規格</t>
    <rPh sb="0" eb="2">
      <t>カンキョウ</t>
    </rPh>
    <rPh sb="2" eb="4">
      <t>カンリ</t>
    </rPh>
    <rPh sb="4" eb="6">
      <t>キカク</t>
    </rPh>
    <phoneticPr fontId="2"/>
  </si>
  <si>
    <t>｢みちのく環境管理規格」（ＮＰＯ法人環境会議所東北）の認証・登録を行っている場合は「１」を入力して有効期限を選択ください。</t>
    <rPh sb="5" eb="7">
      <t>カンキョウ</t>
    </rPh>
    <rPh sb="7" eb="9">
      <t>カンリ</t>
    </rPh>
    <rPh sb="9" eb="11">
      <t>キカク</t>
    </rPh>
    <rPh sb="16" eb="18">
      <t>ホウジン</t>
    </rPh>
    <rPh sb="18" eb="20">
      <t>カンキョウ</t>
    </rPh>
    <rPh sb="20" eb="21">
      <t>カイ</t>
    </rPh>
    <rPh sb="21" eb="22">
      <t>ギ</t>
    </rPh>
    <rPh sb="22" eb="23">
      <t>ショ</t>
    </rPh>
    <rPh sb="23" eb="25">
      <t>トウホク</t>
    </rPh>
    <rPh sb="27" eb="29">
      <t>ニンショウ</t>
    </rPh>
    <rPh sb="30" eb="32">
      <t>トウロク</t>
    </rPh>
    <rPh sb="33" eb="34">
      <t>オコナ</t>
    </rPh>
    <rPh sb="38" eb="40">
      <t>バアイ</t>
    </rPh>
    <rPh sb="45" eb="47">
      <t>ニュウリョク</t>
    </rPh>
    <rPh sb="49" eb="51">
      <t>ユウコウ</t>
    </rPh>
    <rPh sb="51" eb="53">
      <t>キゲン</t>
    </rPh>
    <rPh sb="54" eb="56">
      <t>センタク</t>
    </rPh>
    <phoneticPr fontId="2"/>
  </si>
  <si>
    <t>28</t>
    <phoneticPr fontId="2"/>
  </si>
  <si>
    <t>29</t>
    <phoneticPr fontId="2"/>
  </si>
  <si>
    <t>31</t>
    <phoneticPr fontId="2"/>
  </si>
  <si>
    <t>建設コンサルタント登録規程に基づく右の部門の登録を受けていること。</t>
    <rPh sb="0" eb="2">
      <t>ケンセツ</t>
    </rPh>
    <rPh sb="9" eb="11">
      <t>トウロク</t>
    </rPh>
    <rPh sb="11" eb="13">
      <t>キテイ</t>
    </rPh>
    <rPh sb="14" eb="15">
      <t>モト</t>
    </rPh>
    <rPh sb="17" eb="18">
      <t>ミギ</t>
    </rPh>
    <rPh sb="19" eb="21">
      <t>ブモン</t>
    </rPh>
    <rPh sb="22" eb="24">
      <t>トウロク</t>
    </rPh>
    <rPh sb="25" eb="26">
      <t>ウ</t>
    </rPh>
    <phoneticPr fontId="2"/>
  </si>
  <si>
    <t>県道○○線設計業務</t>
    <rPh sb="0" eb="2">
      <t>ケンドウ</t>
    </rPh>
    <rPh sb="4" eb="5">
      <t>セン</t>
    </rPh>
    <rPh sb="5" eb="7">
      <t>セッケイ</t>
    </rPh>
    <rPh sb="7" eb="9">
      <t>ギョウム</t>
    </rPh>
    <phoneticPr fontId="2"/>
  </si>
  <si>
    <t>道路詳細設計
Ｌ＝1,000ｍ</t>
    <rPh sb="0" eb="2">
      <t>ドウロ</t>
    </rPh>
    <rPh sb="2" eb="4">
      <t>ショウサイ</t>
    </rPh>
    <rPh sb="4" eb="6">
      <t>セッケイ</t>
    </rPh>
    <phoneticPr fontId="2"/>
  </si>
  <si>
    <t>仙台市</t>
    <rPh sb="0" eb="3">
      <t>センダイシ</t>
    </rPh>
    <phoneticPr fontId="2"/>
  </si>
  <si>
    <t>△△交差点改良設計業務</t>
    <rPh sb="2" eb="5">
      <t>コウサテン</t>
    </rPh>
    <rPh sb="5" eb="7">
      <t>カイリョウ</t>
    </rPh>
    <rPh sb="7" eb="9">
      <t>セッケイ</t>
    </rPh>
    <rPh sb="9" eb="11">
      <t>ギョウム</t>
    </rPh>
    <phoneticPr fontId="2"/>
  </si>
  <si>
    <t>右折ﾚｰﾝ設置に伴う設計業務</t>
    <rPh sb="0" eb="2">
      <t>ウセツ</t>
    </rPh>
    <rPh sb="5" eb="7">
      <t>セッチ</t>
    </rPh>
    <rPh sb="8" eb="9">
      <t>トモナ</t>
    </rPh>
    <rPh sb="10" eb="12">
      <t>セッケイ</t>
    </rPh>
    <rPh sb="12" eb="14">
      <t>ギョウム</t>
    </rPh>
    <phoneticPr fontId="2"/>
  </si>
  <si>
    <t>☆☆駅前土地区画整理事業計画</t>
    <rPh sb="2" eb="4">
      <t>エキマエ</t>
    </rPh>
    <rPh sb="4" eb="6">
      <t>トチ</t>
    </rPh>
    <rPh sb="6" eb="8">
      <t>クカク</t>
    </rPh>
    <rPh sb="8" eb="10">
      <t>セイリ</t>
    </rPh>
    <rPh sb="10" eb="12">
      <t>ジギョウ</t>
    </rPh>
    <rPh sb="12" eb="14">
      <t>ケイカク</t>
    </rPh>
    <phoneticPr fontId="2"/>
  </si>
  <si>
    <t>土地区画整理事業計画
A=2.5ha</t>
    <rPh sb="0" eb="2">
      <t>トチ</t>
    </rPh>
    <rPh sb="2" eb="4">
      <t>クカク</t>
    </rPh>
    <rPh sb="4" eb="6">
      <t>セイリ</t>
    </rPh>
    <rPh sb="6" eb="8">
      <t>ジギョウ</t>
    </rPh>
    <rPh sb="8" eb="10">
      <t>ケイカク</t>
    </rPh>
    <phoneticPr fontId="2"/>
  </si>
  <si>
    <t>仙台市</t>
    <rPh sb="0" eb="2">
      <t>センダイ</t>
    </rPh>
    <rPh sb="2" eb="3">
      <t>シ</t>
    </rPh>
    <phoneticPr fontId="2"/>
  </si>
  <si>
    <t>国土調査測量業務</t>
    <rPh sb="0" eb="2">
      <t>コクド</t>
    </rPh>
    <rPh sb="2" eb="4">
      <t>チョウサ</t>
    </rPh>
    <rPh sb="4" eb="6">
      <t>ソクリョウ</t>
    </rPh>
    <rPh sb="6" eb="8">
      <t>ギョウム</t>
    </rPh>
    <phoneticPr fontId="2"/>
  </si>
  <si>
    <t>土地測量
A=500㎡</t>
    <rPh sb="0" eb="2">
      <t>トチ</t>
    </rPh>
    <rPh sb="2" eb="4">
      <t>ソクリョウ</t>
    </rPh>
    <phoneticPr fontId="2"/>
  </si>
  <si>
    <t>道路用地境界確定業務</t>
    <rPh sb="0" eb="2">
      <t>ドウロ</t>
    </rPh>
    <rPh sb="2" eb="4">
      <t>ヨウチ</t>
    </rPh>
    <rPh sb="4" eb="6">
      <t>キョウカイ</t>
    </rPh>
    <rPh sb="6" eb="8">
      <t>カクテイ</t>
    </rPh>
    <rPh sb="8" eb="10">
      <t>ギョウム</t>
    </rPh>
    <phoneticPr fontId="2"/>
  </si>
  <si>
    <t>境界設置
50点</t>
    <rPh sb="0" eb="2">
      <t>キョウカイ</t>
    </rPh>
    <rPh sb="2" eb="4">
      <t>セッチ</t>
    </rPh>
    <rPh sb="7" eb="8">
      <t>テン</t>
    </rPh>
    <phoneticPr fontId="2"/>
  </si>
  <si>
    <t>○○測量</t>
    <rPh sb="2" eb="4">
      <t>ソクリョウ</t>
    </rPh>
    <phoneticPr fontId="2"/>
  </si>
  <si>
    <t>□□地区測量業務</t>
    <rPh sb="2" eb="4">
      <t>チク</t>
    </rPh>
    <rPh sb="4" eb="6">
      <t>ソクリョウ</t>
    </rPh>
    <rPh sb="6" eb="8">
      <t>ギョウム</t>
    </rPh>
    <phoneticPr fontId="2"/>
  </si>
  <si>
    <t>数値図化編集
A=1.0ha</t>
    <rPh sb="0" eb="2">
      <t>スウチ</t>
    </rPh>
    <rPh sb="2" eb="3">
      <t>ズ</t>
    </rPh>
    <rPh sb="3" eb="4">
      <t>カ</t>
    </rPh>
    <rPh sb="4" eb="6">
      <t>ヘンシュウ</t>
    </rPh>
    <phoneticPr fontId="2"/>
  </si>
  <si>
    <t>01</t>
  </si>
  <si>
    <t>本店・本社</t>
    <rPh sb="0" eb="2">
      <t>ホンテン</t>
    </rPh>
    <rPh sb="3" eb="4">
      <t>ホン</t>
    </rPh>
    <rPh sb="4" eb="5">
      <t>シャ</t>
    </rPh>
    <phoneticPr fontId="2"/>
  </si>
  <si>
    <t>建築士事務所登録</t>
    <rPh sb="0" eb="3">
      <t>ケンチクシ</t>
    </rPh>
    <rPh sb="3" eb="5">
      <t>ジム</t>
    </rPh>
    <rPh sb="5" eb="6">
      <t>ショ</t>
    </rPh>
    <rPh sb="6" eb="8">
      <t>トウロク</t>
    </rPh>
    <phoneticPr fontId="2"/>
  </si>
  <si>
    <t>地質調査業者登録</t>
    <rPh sb="0" eb="2">
      <t>チシツ</t>
    </rPh>
    <rPh sb="2" eb="4">
      <t>チョウサ</t>
    </rPh>
    <rPh sb="4" eb="6">
      <t>ギョウシャ</t>
    </rPh>
    <rPh sb="6" eb="8">
      <t>トウロク</t>
    </rPh>
    <phoneticPr fontId="2"/>
  </si>
  <si>
    <t>建設コンサルタント登録</t>
    <rPh sb="0" eb="2">
      <t>ケンセツ</t>
    </rPh>
    <rPh sb="9" eb="11">
      <t>トウロク</t>
    </rPh>
    <phoneticPr fontId="2"/>
  </si>
  <si>
    <t>登録年月日</t>
    <rPh sb="0" eb="2">
      <t>トウロク</t>
    </rPh>
    <rPh sb="2" eb="5">
      <t>ネンガッピ</t>
    </rPh>
    <phoneticPr fontId="2"/>
  </si>
  <si>
    <t>下水道部門</t>
    <rPh sb="0" eb="3">
      <t>ゲスイドウ</t>
    </rPh>
    <rPh sb="3" eb="5">
      <t>ブモン</t>
    </rPh>
    <phoneticPr fontId="2"/>
  </si>
  <si>
    <t>都市計画部門</t>
    <rPh sb="0" eb="2">
      <t>トシ</t>
    </rPh>
    <rPh sb="2" eb="4">
      <t>ケイカク</t>
    </rPh>
    <rPh sb="4" eb="6">
      <t>ブモン</t>
    </rPh>
    <phoneticPr fontId="2"/>
  </si>
  <si>
    <t>鋼構造物部門</t>
    <rPh sb="0" eb="1">
      <t>ハガネ</t>
    </rPh>
    <rPh sb="1" eb="4">
      <t>コウゾウブツ</t>
    </rPh>
    <rPh sb="4" eb="6">
      <t>ブモン</t>
    </rPh>
    <phoneticPr fontId="2"/>
  </si>
  <si>
    <t>道路部門</t>
    <rPh sb="0" eb="2">
      <t>ドウロ</t>
    </rPh>
    <rPh sb="2" eb="4">
      <t>ブモン</t>
    </rPh>
    <phoneticPr fontId="2"/>
  </si>
  <si>
    <t>河川砂防部門</t>
    <rPh sb="0" eb="2">
      <t>カセン</t>
    </rPh>
    <rPh sb="2" eb="4">
      <t>サボウ</t>
    </rPh>
    <rPh sb="4" eb="6">
      <t>ブモン</t>
    </rPh>
    <phoneticPr fontId="2"/>
  </si>
  <si>
    <t>電力土木部門</t>
    <rPh sb="0" eb="2">
      <t>デンリョク</t>
    </rPh>
    <rPh sb="2" eb="4">
      <t>ドボク</t>
    </rPh>
    <rPh sb="4" eb="6">
      <t>ブモン</t>
    </rPh>
    <phoneticPr fontId="2"/>
  </si>
  <si>
    <t>トンネル部門</t>
    <rPh sb="4" eb="6">
      <t>ブモン</t>
    </rPh>
    <phoneticPr fontId="2"/>
  </si>
  <si>
    <t>施工計画部門</t>
    <rPh sb="0" eb="2">
      <t>セコウ</t>
    </rPh>
    <rPh sb="2" eb="4">
      <t>ケイカク</t>
    </rPh>
    <rPh sb="4" eb="6">
      <t>ブモン</t>
    </rPh>
    <phoneticPr fontId="2"/>
  </si>
  <si>
    <t>地質部門</t>
    <rPh sb="0" eb="2">
      <t>チシツ</t>
    </rPh>
    <rPh sb="2" eb="4">
      <t>ブモン</t>
    </rPh>
    <phoneticPr fontId="2"/>
  </si>
  <si>
    <t>造園部門</t>
    <rPh sb="0" eb="2">
      <t>ゾウエン</t>
    </rPh>
    <rPh sb="2" eb="4">
      <t>ブモン</t>
    </rPh>
    <phoneticPr fontId="2"/>
  </si>
  <si>
    <t>鉄道部門</t>
    <rPh sb="0" eb="2">
      <t>テツドウ</t>
    </rPh>
    <rPh sb="2" eb="4">
      <t>ブモン</t>
    </rPh>
    <phoneticPr fontId="2"/>
  </si>
  <si>
    <t>上下水道部門</t>
    <rPh sb="0" eb="2">
      <t>ジョウゲ</t>
    </rPh>
    <rPh sb="2" eb="4">
      <t>スイドウ</t>
    </rPh>
    <rPh sb="4" eb="6">
      <t>ブモン</t>
    </rPh>
    <phoneticPr fontId="2"/>
  </si>
  <si>
    <t>農業土木部門</t>
    <rPh sb="0" eb="2">
      <t>ノウギョウ</t>
    </rPh>
    <rPh sb="2" eb="4">
      <t>ドボク</t>
    </rPh>
    <rPh sb="4" eb="6">
      <t>ブモン</t>
    </rPh>
    <phoneticPr fontId="2"/>
  </si>
  <si>
    <t>登録
更新</t>
    <rPh sb="0" eb="2">
      <t>トウロク</t>
    </rPh>
    <rPh sb="3" eb="5">
      <t>コウシン</t>
    </rPh>
    <phoneticPr fontId="2"/>
  </si>
  <si>
    <t>登録日
ﾁｪｯｸ</t>
    <rPh sb="0" eb="3">
      <t>トウロクビ</t>
    </rPh>
    <phoneticPr fontId="2"/>
  </si>
  <si>
    <t>申請月の前月の1日現在の技術職員数を全体欄に入力してください。（3桁以内。超える場合は999を入力してください。会社全体で常時雇用する者で派遣、パート等は含みません）</t>
    <rPh sb="0" eb="2">
      <t>シンセイ</t>
    </rPh>
    <rPh sb="2" eb="3">
      <t>ツキ</t>
    </rPh>
    <rPh sb="4" eb="6">
      <t>ゼンゲツ</t>
    </rPh>
    <rPh sb="8" eb="9">
      <t>ニチ</t>
    </rPh>
    <rPh sb="9" eb="11">
      <t>ゲンザイ</t>
    </rPh>
    <rPh sb="12" eb="14">
      <t>ギジュツ</t>
    </rPh>
    <rPh sb="14" eb="17">
      <t>ショクインスウ</t>
    </rPh>
    <rPh sb="18" eb="20">
      <t>ゼンタイ</t>
    </rPh>
    <rPh sb="20" eb="21">
      <t>ラン</t>
    </rPh>
    <rPh sb="22" eb="24">
      <t>ニュウリョク</t>
    </rPh>
    <rPh sb="33" eb="34">
      <t>ケタ</t>
    </rPh>
    <rPh sb="34" eb="36">
      <t>イナイ</t>
    </rPh>
    <rPh sb="37" eb="38">
      <t>コ</t>
    </rPh>
    <rPh sb="40" eb="42">
      <t>バアイ</t>
    </rPh>
    <rPh sb="47" eb="49">
      <t>ニュウリョク</t>
    </rPh>
    <phoneticPr fontId="2"/>
  </si>
  <si>
    <t>継続の方は業者番号を入力してください。</t>
    <rPh sb="0" eb="2">
      <t>ケイゾク</t>
    </rPh>
    <rPh sb="3" eb="4">
      <t>カタ</t>
    </rPh>
    <rPh sb="5" eb="7">
      <t>ギョウシャ</t>
    </rPh>
    <rPh sb="7" eb="9">
      <t>バンゴウ</t>
    </rPh>
    <rPh sb="10" eb="12">
      <t>ニュウリョク</t>
    </rPh>
    <phoneticPr fontId="2"/>
  </si>
  <si>
    <t>森林土木部門</t>
    <rPh sb="0" eb="2">
      <t>シンリン</t>
    </rPh>
    <rPh sb="2" eb="4">
      <t>ドボク</t>
    </rPh>
    <rPh sb="4" eb="6">
      <t>ブモン</t>
    </rPh>
    <phoneticPr fontId="2"/>
  </si>
  <si>
    <t>機械部門</t>
    <rPh sb="0" eb="2">
      <t>キカイ</t>
    </rPh>
    <rPh sb="2" eb="4">
      <t>ブモン</t>
    </rPh>
    <phoneticPr fontId="2"/>
  </si>
  <si>
    <t>建設環境部門</t>
    <rPh sb="0" eb="2">
      <t>ケンセツ</t>
    </rPh>
    <rPh sb="2" eb="4">
      <t>カンキョウ</t>
    </rPh>
    <rPh sb="4" eb="6">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</si>
  <si>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</si>
  <si>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</si>
  <si>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</si>
  <si>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登録S</t>
    <rPh sb="0" eb="2">
      <t>トウロク</t>
    </rPh>
    <phoneticPr fontId="2"/>
  </si>
  <si>
    <t>65</t>
  </si>
  <si>
    <t>66</t>
  </si>
  <si>
    <t>67</t>
  </si>
  <si>
    <t>68</t>
  </si>
  <si>
    <t>70</t>
  </si>
  <si>
    <t>71</t>
  </si>
  <si>
    <t>72</t>
  </si>
  <si>
    <t>73</t>
  </si>
  <si>
    <t>74</t>
  </si>
  <si>
    <t>75</t>
  </si>
  <si>
    <t>76</t>
  </si>
  <si>
    <t>77</t>
  </si>
  <si>
    <t>78</t>
  </si>
  <si>
    <t>測 量 業 者 登 録</t>
    <rPh sb="0" eb="1">
      <t>ハカリ</t>
    </rPh>
    <rPh sb="2" eb="3">
      <t>リョウ</t>
    </rPh>
    <rPh sb="4" eb="5">
      <t>ギョウ</t>
    </rPh>
    <rPh sb="6" eb="7">
      <t>シャ</t>
    </rPh>
    <rPh sb="8" eb="9">
      <t>ノボル</t>
    </rPh>
    <rPh sb="10" eb="11">
      <t>ロク</t>
    </rPh>
    <phoneticPr fontId="2"/>
  </si>
  <si>
    <t>下 水 道 部 門</t>
    <rPh sb="0" eb="1">
      <t>シタ</t>
    </rPh>
    <rPh sb="2" eb="3">
      <t>ミズ</t>
    </rPh>
    <rPh sb="4" eb="5">
      <t>ミチ</t>
    </rPh>
    <rPh sb="6" eb="7">
      <t>ブ</t>
    </rPh>
    <rPh sb="8" eb="9">
      <t>モン</t>
    </rPh>
    <phoneticPr fontId="2"/>
  </si>
  <si>
    <t>道  路  部  門</t>
    <rPh sb="0" eb="1">
      <t>ミチ</t>
    </rPh>
    <rPh sb="3" eb="4">
      <t>ロ</t>
    </rPh>
    <rPh sb="6" eb="7">
      <t>ブ</t>
    </rPh>
    <rPh sb="9" eb="10">
      <t>モン</t>
    </rPh>
    <phoneticPr fontId="2"/>
  </si>
  <si>
    <t>地  質  部  門</t>
    <rPh sb="0" eb="1">
      <t>チ</t>
    </rPh>
    <rPh sb="3" eb="4">
      <t>シツ</t>
    </rPh>
    <rPh sb="6" eb="7">
      <t>ブ</t>
    </rPh>
    <rPh sb="9" eb="10">
      <t>モン</t>
    </rPh>
    <phoneticPr fontId="2"/>
  </si>
  <si>
    <t>造  園  部  門</t>
    <rPh sb="0" eb="1">
      <t>ゾウ</t>
    </rPh>
    <rPh sb="3" eb="4">
      <t>エン</t>
    </rPh>
    <rPh sb="6" eb="7">
      <t>ブ</t>
    </rPh>
    <rPh sb="9" eb="10">
      <t>モン</t>
    </rPh>
    <phoneticPr fontId="2"/>
  </si>
  <si>
    <t>港  湾  部  門</t>
    <rPh sb="0" eb="1">
      <t>ミナト</t>
    </rPh>
    <rPh sb="3" eb="4">
      <t>ワン</t>
    </rPh>
    <rPh sb="6" eb="7">
      <t>ブ</t>
    </rPh>
    <rPh sb="9" eb="10">
      <t>モン</t>
    </rPh>
    <phoneticPr fontId="2"/>
  </si>
  <si>
    <t>鉄  道  部  門</t>
    <rPh sb="0" eb="1">
      <t>テツ</t>
    </rPh>
    <rPh sb="3" eb="4">
      <t>ミチ</t>
    </rPh>
    <rPh sb="6" eb="7">
      <t>ブ</t>
    </rPh>
    <rPh sb="9" eb="10">
      <t>モン</t>
    </rPh>
    <phoneticPr fontId="2"/>
  </si>
  <si>
    <t>土  質  部  門</t>
    <rPh sb="0" eb="1">
      <t>ツチ</t>
    </rPh>
    <rPh sb="3" eb="4">
      <t>シツ</t>
    </rPh>
    <rPh sb="6" eb="7">
      <t>ブ</t>
    </rPh>
    <rPh sb="9" eb="10">
      <t>モン</t>
    </rPh>
    <phoneticPr fontId="2"/>
  </si>
  <si>
    <t>機  械  部  門</t>
    <rPh sb="0" eb="1">
      <t>キ</t>
    </rPh>
    <rPh sb="3" eb="4">
      <t>カイ</t>
    </rPh>
    <rPh sb="6" eb="7">
      <t>ブ</t>
    </rPh>
    <rPh sb="9" eb="10">
      <t>モン</t>
    </rPh>
    <phoneticPr fontId="2"/>
  </si>
  <si>
    <t>廃 棄 物 部 門</t>
    <rPh sb="0" eb="1">
      <t>ハイ</t>
    </rPh>
    <rPh sb="2" eb="3">
      <t>ス</t>
    </rPh>
    <rPh sb="4" eb="5">
      <t>ブツ</t>
    </rPh>
    <rPh sb="6" eb="7">
      <t>ブ</t>
    </rPh>
    <rPh sb="8" eb="9">
      <t>モン</t>
    </rPh>
    <phoneticPr fontId="2"/>
  </si>
  <si>
    <t>フリガナ</t>
    <phoneticPr fontId="2"/>
  </si>
  <si>
    <t>フリガナ</t>
    <phoneticPr fontId="2"/>
  </si>
  <si>
    <t>センダイ　タロウ</t>
    <phoneticPr fontId="2"/>
  </si>
  <si>
    <t>‐</t>
    <phoneticPr fontId="2"/>
  </si>
  <si>
    <t>0001</t>
    <phoneticPr fontId="2"/>
  </si>
  <si>
    <t>980</t>
    <phoneticPr fontId="2"/>
  </si>
  <si>
    <t>022-214-8125</t>
    <phoneticPr fontId="2"/>
  </si>
  <si>
    <t>ISO
9000
シリーズ</t>
    <phoneticPr fontId="2"/>
  </si>
  <si>
    <t>ISO
14000
シリーズ</t>
    <phoneticPr fontId="2"/>
  </si>
  <si>
    <t>フリガナ</t>
    <phoneticPr fontId="2"/>
  </si>
  <si>
    <t>トウホク　ジロウ</t>
    <phoneticPr fontId="2"/>
  </si>
  <si>
    <t>フリガナ</t>
    <phoneticPr fontId="2"/>
  </si>
  <si>
    <t>申請に必要な資格要件を確認してください。</t>
    <rPh sb="0" eb="2">
      <t>シンセイ</t>
    </rPh>
    <rPh sb="3" eb="5">
      <t>ヒツヨウ</t>
    </rPh>
    <rPh sb="6" eb="8">
      <t>シカク</t>
    </rPh>
    <rPh sb="8" eb="10">
      <t>ヨウケン</t>
    </rPh>
    <rPh sb="11" eb="13">
      <t>カクニン</t>
    </rPh>
    <phoneticPr fontId="2"/>
  </si>
  <si>
    <t>　２　申　請　種　目　入　力　欄</t>
    <rPh sb="3" eb="4">
      <t>サル</t>
    </rPh>
    <rPh sb="5" eb="6">
      <t>ショウ</t>
    </rPh>
    <rPh sb="7" eb="8">
      <t>タネ</t>
    </rPh>
    <rPh sb="9" eb="10">
      <t>メ</t>
    </rPh>
    <rPh sb="11" eb="12">
      <t>イリ</t>
    </rPh>
    <rPh sb="13" eb="14">
      <t>チカラ</t>
    </rPh>
    <rPh sb="15" eb="16">
      <t>ラン</t>
    </rPh>
    <phoneticPr fontId="2"/>
  </si>
  <si>
    <t>仙台市に申請する種目に必要な資格要件は以下のとおりですので、間違いのないように申請してください。</t>
    <rPh sb="0" eb="3">
      <t>センダイシ</t>
    </rPh>
    <rPh sb="4" eb="6">
      <t>シンセイ</t>
    </rPh>
    <rPh sb="8" eb="10">
      <t>シュモク</t>
    </rPh>
    <rPh sb="11" eb="13">
      <t>ヒツヨウ</t>
    </rPh>
    <rPh sb="19" eb="21">
      <t>イカ</t>
    </rPh>
    <rPh sb="30" eb="32">
      <t>マチガ</t>
    </rPh>
    <rPh sb="39" eb="41">
      <t>シンセイ</t>
    </rPh>
    <phoneticPr fontId="2"/>
  </si>
  <si>
    <t>建設コンサルタント</t>
    <rPh sb="0" eb="2">
      <t>ケンセツ</t>
    </rPh>
    <phoneticPr fontId="2"/>
  </si>
  <si>
    <t>申　請　種　目</t>
    <rPh sb="0" eb="1">
      <t>サル</t>
    </rPh>
    <rPh sb="2" eb="3">
      <t>ショウ</t>
    </rPh>
    <rPh sb="4" eb="5">
      <t>タネ</t>
    </rPh>
    <rPh sb="6" eb="7">
      <t>メ</t>
    </rPh>
    <phoneticPr fontId="2"/>
  </si>
  <si>
    <t>申　請　に　必　要　な　資　格　要　件</t>
    <rPh sb="0" eb="1">
      <t>サル</t>
    </rPh>
    <rPh sb="2" eb="3">
      <t>ショウ</t>
    </rPh>
    <rPh sb="6" eb="7">
      <t>ヒツ</t>
    </rPh>
    <rPh sb="8" eb="9">
      <t>ヨウ</t>
    </rPh>
    <rPh sb="12" eb="13">
      <t>シ</t>
    </rPh>
    <rPh sb="14" eb="15">
      <t>カク</t>
    </rPh>
    <rPh sb="16" eb="17">
      <t>ヨウ</t>
    </rPh>
    <rPh sb="18" eb="19">
      <t>ケン</t>
    </rPh>
    <phoneticPr fontId="2"/>
  </si>
  <si>
    <t>測量法に基づく測量業者登録を受けていること。</t>
    <rPh sb="0" eb="2">
      <t>ソクリョウ</t>
    </rPh>
    <rPh sb="2" eb="3">
      <t>ホウ</t>
    </rPh>
    <rPh sb="4" eb="5">
      <t>モト</t>
    </rPh>
    <rPh sb="7" eb="9">
      <t>ソクリョウ</t>
    </rPh>
    <rPh sb="9" eb="11">
      <t>ギョウシャ</t>
    </rPh>
    <rPh sb="11" eb="13">
      <t>トウロク</t>
    </rPh>
    <rPh sb="14" eb="15">
      <t>ウ</t>
    </rPh>
    <phoneticPr fontId="2"/>
  </si>
  <si>
    <t>建築士法に基づく建築士事務所の登録を受けていること。</t>
    <rPh sb="0" eb="2">
      <t>ケンチク</t>
    </rPh>
    <rPh sb="2" eb="3">
      <t>シ</t>
    </rPh>
    <rPh sb="3" eb="4">
      <t>ホウ</t>
    </rPh>
    <rPh sb="5" eb="6">
      <t>モト</t>
    </rPh>
    <rPh sb="8" eb="10">
      <t>ケンチク</t>
    </rPh>
    <rPh sb="10" eb="11">
      <t>シ</t>
    </rPh>
    <rPh sb="11" eb="13">
      <t>ジム</t>
    </rPh>
    <rPh sb="13" eb="14">
      <t>ショ</t>
    </rPh>
    <rPh sb="15" eb="17">
      <t>トウロク</t>
    </rPh>
    <rPh sb="18" eb="19">
      <t>ウ</t>
    </rPh>
    <phoneticPr fontId="2"/>
  </si>
  <si>
    <t>都市計画及び地方計画部門</t>
    <rPh sb="0" eb="2">
      <t>トシ</t>
    </rPh>
    <rPh sb="2" eb="4">
      <t>ケイカク</t>
    </rPh>
    <rPh sb="4" eb="5">
      <t>オヨ</t>
    </rPh>
    <rPh sb="6" eb="8">
      <t>チホウ</t>
    </rPh>
    <rPh sb="8" eb="10">
      <t>ケイカク</t>
    </rPh>
    <rPh sb="10" eb="12">
      <t>ブモン</t>
    </rPh>
    <phoneticPr fontId="2"/>
  </si>
  <si>
    <t>下　 水 　道 　部 　門</t>
    <rPh sb="0" eb="1">
      <t>シタ</t>
    </rPh>
    <rPh sb="3" eb="4">
      <t>ミズ</t>
    </rPh>
    <rPh sb="6" eb="7">
      <t>ミチ</t>
    </rPh>
    <rPh sb="9" eb="10">
      <t>ブ</t>
    </rPh>
    <rPh sb="12" eb="13">
      <t>モン</t>
    </rPh>
    <phoneticPr fontId="2"/>
  </si>
  <si>
    <t>都　市　計　画　部　門</t>
    <rPh sb="0" eb="1">
      <t>ミヤコ</t>
    </rPh>
    <rPh sb="2" eb="3">
      <t>シ</t>
    </rPh>
    <rPh sb="4" eb="5">
      <t>ケイ</t>
    </rPh>
    <rPh sb="6" eb="7">
      <t>ガ</t>
    </rPh>
    <rPh sb="8" eb="9">
      <t>ブ</t>
    </rPh>
    <rPh sb="10" eb="11">
      <t>モン</t>
    </rPh>
    <phoneticPr fontId="2"/>
  </si>
  <si>
    <t xml:space="preserve"> 【受任者同意事項】　私（受任者個人）が暴力団等との関係を有しないことを確認するため、</t>
    <phoneticPr fontId="2"/>
  </si>
  <si>
    <t>鋼　 構 　造 　部　 門</t>
    <rPh sb="0" eb="1">
      <t>ハガネ</t>
    </rPh>
    <rPh sb="3" eb="4">
      <t>カマエ</t>
    </rPh>
    <rPh sb="6" eb="7">
      <t>ヅクリ</t>
    </rPh>
    <rPh sb="9" eb="10">
      <t>ブ</t>
    </rPh>
    <rPh sb="12" eb="13">
      <t>モン</t>
    </rPh>
    <phoneticPr fontId="2"/>
  </si>
  <si>
    <t>河　川　砂　防　部　門</t>
    <rPh sb="0" eb="1">
      <t>カワ</t>
    </rPh>
    <rPh sb="2" eb="3">
      <t>カワ</t>
    </rPh>
    <rPh sb="4" eb="5">
      <t>スナ</t>
    </rPh>
    <rPh sb="6" eb="7">
      <t>ボウ</t>
    </rPh>
    <rPh sb="8" eb="9">
      <t>ブ</t>
    </rPh>
    <rPh sb="10" eb="11">
      <t>モン</t>
    </rPh>
    <phoneticPr fontId="2"/>
  </si>
  <si>
    <t>電　力　土　木　部　門</t>
    <rPh sb="0" eb="1">
      <t>デン</t>
    </rPh>
    <rPh sb="2" eb="3">
      <t>チカラ</t>
    </rPh>
    <rPh sb="4" eb="5">
      <t>ツチ</t>
    </rPh>
    <rPh sb="6" eb="7">
      <t>キ</t>
    </rPh>
    <rPh sb="8" eb="9">
      <t>ブ</t>
    </rPh>
    <rPh sb="10" eb="11">
      <t>モン</t>
    </rPh>
    <phoneticPr fontId="2"/>
  </si>
  <si>
    <t>ト　ン　ネ　ル　部　門</t>
    <rPh sb="8" eb="9">
      <t>ブ</t>
    </rPh>
    <rPh sb="10" eb="11">
      <t>モン</t>
    </rPh>
    <phoneticPr fontId="2"/>
  </si>
  <si>
    <t>施　工　計　画　部　門</t>
    <rPh sb="0" eb="1">
      <t>シ</t>
    </rPh>
    <rPh sb="2" eb="3">
      <t>コウ</t>
    </rPh>
    <rPh sb="4" eb="5">
      <t>ケイ</t>
    </rPh>
    <rPh sb="6" eb="7">
      <t>ガ</t>
    </rPh>
    <rPh sb="8" eb="9">
      <t>ブ</t>
    </rPh>
    <rPh sb="10" eb="11">
      <t>モン</t>
    </rPh>
    <phoneticPr fontId="2"/>
  </si>
  <si>
    <t>上 　水　 道　 部　 門</t>
    <rPh sb="0" eb="1">
      <t>ウエ</t>
    </rPh>
    <rPh sb="3" eb="4">
      <t>ミズ</t>
    </rPh>
    <rPh sb="6" eb="7">
      <t>ミチ</t>
    </rPh>
    <rPh sb="9" eb="10">
      <t>ブ</t>
    </rPh>
    <rPh sb="12" eb="13">
      <t>モン</t>
    </rPh>
    <phoneticPr fontId="2"/>
  </si>
  <si>
    <t>農　業　土　木　部　門</t>
    <rPh sb="0" eb="1">
      <t>ノウ</t>
    </rPh>
    <rPh sb="2" eb="3">
      <t>ギョウ</t>
    </rPh>
    <rPh sb="4" eb="5">
      <t>ツチ</t>
    </rPh>
    <rPh sb="6" eb="7">
      <t>キ</t>
    </rPh>
    <rPh sb="8" eb="9">
      <t>ブ</t>
    </rPh>
    <rPh sb="10" eb="11">
      <t>モン</t>
    </rPh>
    <phoneticPr fontId="2"/>
  </si>
  <si>
    <t>森　林　土　木　部　門</t>
    <rPh sb="0" eb="1">
      <t>モリ</t>
    </rPh>
    <rPh sb="2" eb="3">
      <t>ハヤシ</t>
    </rPh>
    <rPh sb="4" eb="5">
      <t>ツチ</t>
    </rPh>
    <rPh sb="6" eb="7">
      <t>キ</t>
    </rPh>
    <rPh sb="8" eb="9">
      <t>ブ</t>
    </rPh>
    <rPh sb="10" eb="11">
      <t>モン</t>
    </rPh>
    <phoneticPr fontId="2"/>
  </si>
  <si>
    <t>建　設　環　境　部　門</t>
    <rPh sb="0" eb="1">
      <t>ケン</t>
    </rPh>
    <rPh sb="2" eb="3">
      <t>セツ</t>
    </rPh>
    <rPh sb="4" eb="5">
      <t>ワ</t>
    </rPh>
    <rPh sb="6" eb="7">
      <t>サカイ</t>
    </rPh>
    <rPh sb="8" eb="9">
      <t>ブ</t>
    </rPh>
    <rPh sb="10" eb="11">
      <t>モン</t>
    </rPh>
    <phoneticPr fontId="2"/>
  </si>
  <si>
    <t>「１」が選択されたときの処理</t>
    <rPh sb="4" eb="6">
      <t>センタク</t>
    </rPh>
    <rPh sb="12" eb="14">
      <t>ショリ</t>
    </rPh>
    <phoneticPr fontId="2"/>
  </si>
  <si>
    <t>入力された日付のﾁｪｯｸ及び申請手続き中の処理</t>
    <rPh sb="0" eb="2">
      <t>ニュウリョク</t>
    </rPh>
    <rPh sb="5" eb="7">
      <t>ヒヅケ</t>
    </rPh>
    <rPh sb="12" eb="13">
      <t>オヨ</t>
    </rPh>
    <rPh sb="14" eb="16">
      <t>シンセイ</t>
    </rPh>
    <rPh sb="16" eb="18">
      <t>テツヅ</t>
    </rPh>
    <rPh sb="19" eb="20">
      <t>チュウ</t>
    </rPh>
    <rPh sb="21" eb="23">
      <t>ショリ</t>
    </rPh>
    <phoneticPr fontId="2"/>
  </si>
  <si>
    <t>｢1｣が選択されず有効期限が入力されたときの処理</t>
    <rPh sb="4" eb="6">
      <t>センタク</t>
    </rPh>
    <rPh sb="9" eb="11">
      <t>ユウコウ</t>
    </rPh>
    <rPh sb="11" eb="13">
      <t>キゲン</t>
    </rPh>
    <rPh sb="14" eb="16">
      <t>ニュウリョク</t>
    </rPh>
    <rPh sb="22" eb="24">
      <t>ショリ</t>
    </rPh>
    <phoneticPr fontId="2"/>
  </si>
  <si>
    <t>9001入力ﾁｪｯｸ処理</t>
    <rPh sb="4" eb="6">
      <t>ニュウリョク</t>
    </rPh>
    <rPh sb="10" eb="12">
      <t>ショリ</t>
    </rPh>
    <phoneticPr fontId="2"/>
  </si>
  <si>
    <t>基準日</t>
    <rPh sb="0" eb="2">
      <t>キジュン</t>
    </rPh>
    <rPh sb="2" eb="3">
      <t>ビ</t>
    </rPh>
    <phoneticPr fontId="2"/>
  </si>
  <si>
    <t>（申請要領シートから）</t>
    <rPh sb="1" eb="3">
      <t>シンセイ</t>
    </rPh>
    <rPh sb="3" eb="5">
      <t>ヨウリョウ</t>
    </rPh>
    <phoneticPr fontId="2"/>
  </si>
  <si>
    <t>入力日</t>
    <rPh sb="0" eb="2">
      <t>ニュウリョク</t>
    </rPh>
    <rPh sb="2" eb="3">
      <t>ビ</t>
    </rPh>
    <phoneticPr fontId="2"/>
  </si>
  <si>
    <t>更新
ﾁｪｯｸ</t>
    <rPh sb="0" eb="2">
      <t>コウシン</t>
    </rPh>
    <phoneticPr fontId="2"/>
  </si>
  <si>
    <t>ISO、みちのく期限ﾁｪｯｸメッセージ</t>
    <rPh sb="8" eb="10">
      <t>キゲン</t>
    </rPh>
    <phoneticPr fontId="2"/>
  </si>
  <si>
    <t>14000入力ﾁｪｯｸ処理</t>
    <rPh sb="5" eb="7">
      <t>ニュウリョク</t>
    </rPh>
    <rPh sb="11" eb="13">
      <t>ショリ</t>
    </rPh>
    <phoneticPr fontId="2"/>
  </si>
  <si>
    <t>みちのく入力ﾁｪｯｸ処理</t>
    <rPh sb="4" eb="6">
      <t>ニュウリョク</t>
    </rPh>
    <rPh sb="10" eb="12">
      <t>ショリ</t>
    </rPh>
    <phoneticPr fontId="2"/>
  </si>
  <si>
    <r>
      <t xml:space="preserve">みちのく
</t>
    </r>
    <r>
      <rPr>
        <sz val="8"/>
        <rFont val="ＭＳ Ｐ明朝"/>
        <family val="1"/>
        <charset val="128"/>
      </rPr>
      <t>ﾁｪｯｸ</t>
    </r>
    <phoneticPr fontId="2"/>
  </si>
  <si>
    <t>種目･部門ﾁｪｯｸ処理</t>
    <rPh sb="0" eb="2">
      <t>シュモク</t>
    </rPh>
    <rPh sb="3" eb="5">
      <t>ブモン</t>
    </rPh>
    <rPh sb="9" eb="11">
      <t>ショリ</t>
    </rPh>
    <phoneticPr fontId="2"/>
  </si>
  <si>
    <t>種目・部門がﾁｪｯｸされたときの処理</t>
    <rPh sb="0" eb="2">
      <t>シュモク</t>
    </rPh>
    <rPh sb="3" eb="5">
      <t>ブモン</t>
    </rPh>
    <rPh sb="16" eb="18">
      <t>ショリ</t>
    </rPh>
    <phoneticPr fontId="2"/>
  </si>
  <si>
    <t>種目・部門がﾁｪｯｸされていないときの処理</t>
    <rPh sb="0" eb="2">
      <t>シュモク</t>
    </rPh>
    <rPh sb="3" eb="5">
      <t>ブモン</t>
    </rPh>
    <rPh sb="19" eb="21">
      <t>ショリ</t>
    </rPh>
    <phoneticPr fontId="2"/>
  </si>
  <si>
    <t>54
測量登録ﾁｪｯｸ処理</t>
    <rPh sb="3" eb="5">
      <t>ソクリョウ</t>
    </rPh>
    <rPh sb="5" eb="7">
      <t>トウロク</t>
    </rPh>
    <rPh sb="11" eb="13">
      <t>ショリ</t>
    </rPh>
    <phoneticPr fontId="2"/>
  </si>
  <si>
    <t>56
建築士登録ﾁｪｯｸ処理</t>
    <rPh sb="3" eb="5">
      <t>ケンチク</t>
    </rPh>
    <rPh sb="5" eb="6">
      <t>シ</t>
    </rPh>
    <rPh sb="6" eb="8">
      <t>トウロク</t>
    </rPh>
    <rPh sb="12" eb="14">
      <t>ショリ</t>
    </rPh>
    <phoneticPr fontId="2"/>
  </si>
  <si>
    <t>登録年月日が選択されたときの処理</t>
    <rPh sb="0" eb="2">
      <t>トウロク</t>
    </rPh>
    <rPh sb="2" eb="5">
      <t>ネンガッピ</t>
    </rPh>
    <rPh sb="6" eb="8">
      <t>センタク</t>
    </rPh>
    <rPh sb="14" eb="16">
      <t>ショリ</t>
    </rPh>
    <phoneticPr fontId="2"/>
  </si>
  <si>
    <t>更新申請中が選択されたときの処理</t>
    <rPh sb="0" eb="2">
      <t>コウシン</t>
    </rPh>
    <rPh sb="2" eb="5">
      <t>シンセイチュウ</t>
    </rPh>
    <rPh sb="6" eb="8">
      <t>センタク</t>
    </rPh>
    <rPh sb="14" eb="16">
      <t>ショリ</t>
    </rPh>
    <phoneticPr fontId="2"/>
  </si>
  <si>
    <t>79
地質調査登録ﾁｪｯｸ処理</t>
    <rPh sb="3" eb="5">
      <t>チシツ</t>
    </rPh>
    <rPh sb="5" eb="7">
      <t>チョウサ</t>
    </rPh>
    <rPh sb="7" eb="9">
      <t>トウロク</t>
    </rPh>
    <rPh sb="13" eb="15">
      <t>ショリ</t>
    </rPh>
    <phoneticPr fontId="2"/>
  </si>
  <si>
    <t>80
補償ｺﾝｻﾙ登録ﾁｪｯｸ処理</t>
    <rPh sb="3" eb="5">
      <t>ホショウ</t>
    </rPh>
    <rPh sb="9" eb="11">
      <t>トウロク</t>
    </rPh>
    <rPh sb="15" eb="17">
      <t>ショリ</t>
    </rPh>
    <phoneticPr fontId="2"/>
  </si>
  <si>
    <t>建設ｺﾝｻﾙ登録ﾁｪｯｸ処理</t>
    <rPh sb="0" eb="2">
      <t>ケンセツ</t>
    </rPh>
    <rPh sb="6" eb="8">
      <t>トウロク</t>
    </rPh>
    <rPh sb="12" eb="14">
      <t>ショリ</t>
    </rPh>
    <phoneticPr fontId="2"/>
  </si>
  <si>
    <t>更新手続き中の場合は、左にチェックを入れて更新前の有効期限を選択してください。</t>
    <rPh sb="11" eb="12">
      <t>ヒダリ</t>
    </rPh>
    <rPh sb="21" eb="23">
      <t>コウシン</t>
    </rPh>
    <rPh sb="23" eb="24">
      <t>マエ</t>
    </rPh>
    <rPh sb="25" eb="27">
      <t>ユウコウ</t>
    </rPh>
    <rPh sb="27" eb="29">
      <t>キゲン</t>
    </rPh>
    <phoneticPr fontId="2"/>
  </si>
  <si>
    <t>「障害者の雇用の促進等に関する法律」に基づき、所管の公共職業安定所に報告している人数を入力してください。（4桁以内。超える場合は9999を入力してください。小数点以下は切り捨ててください。）</t>
    <rPh sb="1" eb="4">
      <t>ショウガイシャ</t>
    </rPh>
    <rPh sb="5" eb="7">
      <t>コヨウ</t>
    </rPh>
    <rPh sb="8" eb="10">
      <t>ソクシン</t>
    </rPh>
    <rPh sb="10" eb="11">
      <t>トウ</t>
    </rPh>
    <rPh sb="12" eb="13">
      <t>カン</t>
    </rPh>
    <rPh sb="15" eb="17">
      <t>ホウリツ</t>
    </rPh>
    <rPh sb="19" eb="20">
      <t>モト</t>
    </rPh>
    <rPh sb="23" eb="25">
      <t>ショカン</t>
    </rPh>
    <rPh sb="26" eb="28">
      <t>コウキョウ</t>
    </rPh>
    <rPh sb="28" eb="30">
      <t>ショクギョウ</t>
    </rPh>
    <rPh sb="30" eb="32">
      <t>アンテイ</t>
    </rPh>
    <rPh sb="32" eb="33">
      <t>ジョ</t>
    </rPh>
    <rPh sb="34" eb="36">
      <t>ホウコク</t>
    </rPh>
    <rPh sb="40" eb="42">
      <t>ニンズウ</t>
    </rPh>
    <rPh sb="43" eb="45">
      <t>ニュウリョク</t>
    </rPh>
    <rPh sb="54" eb="55">
      <t>ケタ</t>
    </rPh>
    <rPh sb="55" eb="57">
      <t>イナイ</t>
    </rPh>
    <rPh sb="58" eb="59">
      <t>コ</t>
    </rPh>
    <rPh sb="61" eb="63">
      <t>バアイ</t>
    </rPh>
    <rPh sb="69" eb="71">
      <t>ニュウリョク</t>
    </rPh>
    <rPh sb="78" eb="81">
      <t>ショウスウテン</t>
    </rPh>
    <rPh sb="81" eb="83">
      <t>イカ</t>
    </rPh>
    <rPh sb="84" eb="85">
      <t>キ</t>
    </rPh>
    <rPh sb="86" eb="87">
      <t>ス</t>
    </rPh>
    <phoneticPr fontId="2"/>
  </si>
  <si>
    <t>重度身体障害者または重度知的障害者を雇用している場合は、重度身体障害者または重度知的障害者1人につき障害者雇用2人として入力してください。（4桁以内。超える場合は9999を入力してください。小数点以下は切り捨ててください。）</t>
    <rPh sb="0" eb="2">
      <t>ジュウド</t>
    </rPh>
    <rPh sb="2" eb="4">
      <t>シンタイ</t>
    </rPh>
    <rPh sb="4" eb="7">
      <t>ショウガイシャ</t>
    </rPh>
    <rPh sb="10" eb="12">
      <t>ジュウド</t>
    </rPh>
    <rPh sb="12" eb="14">
      <t>チテキ</t>
    </rPh>
    <rPh sb="14" eb="17">
      <t>ショウガイシャ</t>
    </rPh>
    <rPh sb="18" eb="20">
      <t>コヨウ</t>
    </rPh>
    <rPh sb="24" eb="26">
      <t>バアイ</t>
    </rPh>
    <rPh sb="28" eb="30">
      <t>ジュウド</t>
    </rPh>
    <rPh sb="30" eb="32">
      <t>シンタイ</t>
    </rPh>
    <rPh sb="32" eb="35">
      <t>ショウガイシャ</t>
    </rPh>
    <rPh sb="38" eb="40">
      <t>ジュウド</t>
    </rPh>
    <rPh sb="40" eb="42">
      <t>チテキ</t>
    </rPh>
    <rPh sb="42" eb="45">
      <t>ショウガイシャ</t>
    </rPh>
    <rPh sb="46" eb="47">
      <t>ニン</t>
    </rPh>
    <rPh sb="50" eb="53">
      <t>ショウガイシャ</t>
    </rPh>
    <rPh sb="53" eb="55">
      <t>コヨウ</t>
    </rPh>
    <rPh sb="56" eb="57">
      <t>ニン</t>
    </rPh>
    <rPh sb="60" eb="62">
      <t>ニュウリョク</t>
    </rPh>
    <rPh sb="95" eb="98">
      <t>ショウスウテン</t>
    </rPh>
    <rPh sb="98" eb="100">
      <t>イカ</t>
    </rPh>
    <rPh sb="101" eb="102">
      <t>キ</t>
    </rPh>
    <rPh sb="103" eb="104">
      <t>ス</t>
    </rPh>
    <phoneticPr fontId="2"/>
  </si>
  <si>
    <t>申請に必要な資格要件を満たしていない場合、選択した内容は出力シート２に反映されません。</t>
    <rPh sb="0" eb="2">
      <t>シンセイ</t>
    </rPh>
    <rPh sb="3" eb="5">
      <t>ヒツヨウ</t>
    </rPh>
    <rPh sb="6" eb="8">
      <t>シカク</t>
    </rPh>
    <rPh sb="8" eb="10">
      <t>ヨウケン</t>
    </rPh>
    <rPh sb="11" eb="12">
      <t>ミ</t>
    </rPh>
    <rPh sb="18" eb="20">
      <t>バアイ</t>
    </rPh>
    <rPh sb="21" eb="23">
      <t>センタク</t>
    </rPh>
    <rPh sb="25" eb="27">
      <t>ナイヨウ</t>
    </rPh>
    <rPh sb="28" eb="30">
      <t>シュツリョク</t>
    </rPh>
    <rPh sb="35" eb="37">
      <t>ハンエイ</t>
    </rPh>
    <phoneticPr fontId="2"/>
  </si>
  <si>
    <t>申請番号･申請種目</t>
    <rPh sb="0" eb="2">
      <t>シンセイ</t>
    </rPh>
    <rPh sb="2" eb="4">
      <t>バンゴウ</t>
    </rPh>
    <rPh sb="5" eb="7">
      <t>シンセイ</t>
    </rPh>
    <rPh sb="7" eb="9">
      <t>シュモク</t>
    </rPh>
    <phoneticPr fontId="2"/>
  </si>
  <si>
    <t>建　設　コ　ン　サ　ル　タ　ン　ト</t>
    <rPh sb="0" eb="1">
      <t>ケン</t>
    </rPh>
    <rPh sb="2" eb="3">
      <t>セツ</t>
    </rPh>
    <phoneticPr fontId="2"/>
  </si>
  <si>
    <t>申請日以前2ヵ年程度の期間に完了した官公庁（独立行政法人を含む）・民間における主な業務経歴を記載してください。宮城県内・近接県内官公庁発注の元請業務を中心に記載してください。</t>
    <rPh sb="0" eb="2">
      <t>シンセイ</t>
    </rPh>
    <rPh sb="2" eb="3">
      <t>ビ</t>
    </rPh>
    <rPh sb="3" eb="5">
      <t>イゼン</t>
    </rPh>
    <rPh sb="7" eb="8">
      <t>ネン</t>
    </rPh>
    <rPh sb="8" eb="10">
      <t>テイド</t>
    </rPh>
    <rPh sb="11" eb="13">
      <t>キカン</t>
    </rPh>
    <rPh sb="14" eb="16">
      <t>カンリョウ</t>
    </rPh>
    <rPh sb="18" eb="21">
      <t>カンコウチョウ</t>
    </rPh>
    <rPh sb="22" eb="24">
      <t>ドクリツ</t>
    </rPh>
    <rPh sb="24" eb="26">
      <t>ギョウセイ</t>
    </rPh>
    <rPh sb="26" eb="28">
      <t>ホウジン</t>
    </rPh>
    <rPh sb="29" eb="30">
      <t>フク</t>
    </rPh>
    <rPh sb="33" eb="35">
      <t>ミンカン</t>
    </rPh>
    <rPh sb="39" eb="40">
      <t>オモ</t>
    </rPh>
    <rPh sb="41" eb="43">
      <t>ギョウム</t>
    </rPh>
    <rPh sb="43" eb="45">
      <t>ケイレキ</t>
    </rPh>
    <rPh sb="46" eb="48">
      <t>キサイ</t>
    </rPh>
    <rPh sb="55" eb="57">
      <t>ミヤギ</t>
    </rPh>
    <rPh sb="57" eb="59">
      <t>ケンナイ</t>
    </rPh>
    <rPh sb="60" eb="62">
      <t>キンセツ</t>
    </rPh>
    <rPh sb="62" eb="64">
      <t>ケンナイ</t>
    </rPh>
    <rPh sb="64" eb="67">
      <t>カンコウチョウ</t>
    </rPh>
    <rPh sb="67" eb="69">
      <t>ハッチュウ</t>
    </rPh>
    <rPh sb="70" eb="72">
      <t>モトウケ</t>
    </rPh>
    <rPh sb="72" eb="74">
      <t>ギョウム</t>
    </rPh>
    <rPh sb="75" eb="77">
      <t>チュウシン</t>
    </rPh>
    <rPh sb="78" eb="80">
      <t>キサイ</t>
    </rPh>
    <phoneticPr fontId="2"/>
  </si>
  <si>
    <t>申請種目</t>
    <rPh sb="0" eb="2">
      <t>シンセイ</t>
    </rPh>
    <rPh sb="2" eb="4">
      <t>シュモク</t>
    </rPh>
    <phoneticPr fontId="2"/>
  </si>
  <si>
    <t>　3　技　術　職　員　数　入　力　欄</t>
    <rPh sb="3" eb="4">
      <t>ワザ</t>
    </rPh>
    <rPh sb="5" eb="6">
      <t>ジュツ</t>
    </rPh>
    <rPh sb="7" eb="8">
      <t>ショク</t>
    </rPh>
    <rPh sb="9" eb="10">
      <t>イン</t>
    </rPh>
    <rPh sb="11" eb="12">
      <t>カズ</t>
    </rPh>
    <rPh sb="13" eb="14">
      <t>イリ</t>
    </rPh>
    <rPh sb="15" eb="16">
      <t>チカラ</t>
    </rPh>
    <rPh sb="17" eb="18">
      <t>ラン</t>
    </rPh>
    <phoneticPr fontId="2"/>
  </si>
  <si>
    <t>技術者の名称</t>
    <rPh sb="0" eb="3">
      <t>ギジュツシャ</t>
    </rPh>
    <rPh sb="4" eb="6">
      <t>メイショウ</t>
    </rPh>
    <phoneticPr fontId="2"/>
  </si>
  <si>
    <t>全体</t>
    <rPh sb="0" eb="2">
      <t>ゼンタイ</t>
    </rPh>
    <phoneticPr fontId="2"/>
  </si>
  <si>
    <t>支店</t>
    <rPh sb="0" eb="2">
      <t>シテン</t>
    </rPh>
    <phoneticPr fontId="2"/>
  </si>
  <si>
    <t>仙台市内に支店・営業所がある場合には、受任者を設置するしないに係わらず、支店・営業所に所属する技術者数を支店欄に入力してください。</t>
    <rPh sb="0" eb="4">
      <t>センダイシナイ</t>
    </rPh>
    <rPh sb="5" eb="7">
      <t>シテン</t>
    </rPh>
    <rPh sb="8" eb="11">
      <t>エイギョウショ</t>
    </rPh>
    <rPh sb="14" eb="16">
      <t>バアイ</t>
    </rPh>
    <rPh sb="19" eb="21">
      <t>ジュニン</t>
    </rPh>
    <rPh sb="21" eb="22">
      <t>シャ</t>
    </rPh>
    <rPh sb="23" eb="25">
      <t>セッチ</t>
    </rPh>
    <rPh sb="31" eb="32">
      <t>カカ</t>
    </rPh>
    <rPh sb="36" eb="38">
      <t>シテン</t>
    </rPh>
    <rPh sb="39" eb="42">
      <t>エイギョウショ</t>
    </rPh>
    <rPh sb="43" eb="45">
      <t>ショゾク</t>
    </rPh>
    <rPh sb="47" eb="50">
      <t>ギジュツシャ</t>
    </rPh>
    <rPh sb="50" eb="51">
      <t>スウ</t>
    </rPh>
    <rPh sb="52" eb="54">
      <t>シテン</t>
    </rPh>
    <rPh sb="54" eb="55">
      <t>ラン</t>
    </rPh>
    <rPh sb="56" eb="58">
      <t>ニュウリョク</t>
    </rPh>
    <phoneticPr fontId="2"/>
  </si>
  <si>
    <t>一級建築士</t>
    <rPh sb="0" eb="2">
      <t>イッキュウ</t>
    </rPh>
    <rPh sb="2" eb="5">
      <t>ケンチクシ</t>
    </rPh>
    <phoneticPr fontId="2"/>
  </si>
  <si>
    <t>二級建築士</t>
    <rPh sb="0" eb="2">
      <t>ニキュウ</t>
    </rPh>
    <rPh sb="2" eb="4">
      <t>ケンチク</t>
    </rPh>
    <rPh sb="4" eb="5">
      <t>シ</t>
    </rPh>
    <phoneticPr fontId="2"/>
  </si>
  <si>
    <t>建築設備士</t>
    <rPh sb="0" eb="2">
      <t>ケンチク</t>
    </rPh>
    <rPh sb="2" eb="4">
      <t>セツビ</t>
    </rPh>
    <rPh sb="4" eb="5">
      <t>シ</t>
    </rPh>
    <phoneticPr fontId="2"/>
  </si>
  <si>
    <t>建築積算資格者</t>
    <rPh sb="0" eb="2">
      <t>ケンチク</t>
    </rPh>
    <rPh sb="2" eb="4">
      <t>セキサン</t>
    </rPh>
    <rPh sb="4" eb="7">
      <t>シカクシャ</t>
    </rPh>
    <phoneticPr fontId="2"/>
  </si>
  <si>
    <t>測量士</t>
    <rPh sb="0" eb="3">
      <t>ソクリョウシ</t>
    </rPh>
    <phoneticPr fontId="2"/>
  </si>
  <si>
    <t>測量士補</t>
    <rPh sb="0" eb="3">
      <t>ソクリョウシ</t>
    </rPh>
    <rPh sb="3" eb="4">
      <t>タスク</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</si>
  <si>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</si>
  <si>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</si>
  <si>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</si>
  <si>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技術士</t>
    <rPh sb="0" eb="3">
      <t>ギジュツシ</t>
    </rPh>
    <phoneticPr fontId="2"/>
  </si>
  <si>
    <t>電気･電子部門</t>
    <rPh sb="0" eb="2">
      <t>デンキ</t>
    </rPh>
    <rPh sb="3" eb="5">
      <t>デンシ</t>
    </rPh>
    <rPh sb="5" eb="7">
      <t>ブモン</t>
    </rPh>
    <phoneticPr fontId="2"/>
  </si>
  <si>
    <t>建設部門(土質及び基礎）</t>
    <rPh sb="0" eb="2">
      <t>ケンセツ</t>
    </rPh>
    <rPh sb="2" eb="4">
      <t>ブモン</t>
    </rPh>
    <rPh sb="5" eb="7">
      <t>ドシツ</t>
    </rPh>
    <rPh sb="7" eb="8">
      <t>オヨ</t>
    </rPh>
    <rPh sb="9" eb="11">
      <t>キソ</t>
    </rPh>
    <phoneticPr fontId="2"/>
  </si>
  <si>
    <r>
      <t>建設部門</t>
    </r>
    <r>
      <rPr>
        <b/>
        <sz val="10"/>
        <rFont val="ＭＳ Ｐ明朝"/>
        <family val="1"/>
        <charset val="128"/>
      </rPr>
      <t>（鋼構造及びｺﾝｸﾘｰﾄ)</t>
    </r>
    <rPh sb="0" eb="2">
      <t>ケンセツ</t>
    </rPh>
    <rPh sb="2" eb="4">
      <t>ブモン</t>
    </rPh>
    <rPh sb="5" eb="6">
      <t>ハガネ</t>
    </rPh>
    <rPh sb="6" eb="8">
      <t>コウゾウ</t>
    </rPh>
    <rPh sb="8" eb="9">
      <t>オヨ</t>
    </rPh>
    <phoneticPr fontId="2"/>
  </si>
  <si>
    <r>
      <t>建設部門</t>
    </r>
    <r>
      <rPr>
        <b/>
        <sz val="10"/>
        <rFont val="ＭＳ Ｐ明朝"/>
        <family val="1"/>
        <charset val="128"/>
      </rPr>
      <t>(都市及び地方計画)</t>
    </r>
    <rPh sb="0" eb="2">
      <t>ケンセツ</t>
    </rPh>
    <rPh sb="2" eb="4">
      <t>ブモン</t>
    </rPh>
    <rPh sb="5" eb="6">
      <t>ト</t>
    </rPh>
    <rPh sb="6" eb="7">
      <t>シ</t>
    </rPh>
    <rPh sb="7" eb="8">
      <t>オヨ</t>
    </rPh>
    <rPh sb="9" eb="11">
      <t>チホウ</t>
    </rPh>
    <rPh sb="11" eb="13">
      <t>ケイカク</t>
    </rPh>
    <phoneticPr fontId="2"/>
  </si>
  <si>
    <r>
      <t>建設部門</t>
    </r>
    <r>
      <rPr>
        <b/>
        <sz val="10"/>
        <rFont val="ＭＳ Ｐ明朝"/>
        <family val="1"/>
        <charset val="128"/>
      </rPr>
      <t>(河川,砂防及び海岸）</t>
    </r>
    <rPh sb="0" eb="2">
      <t>ケンセツ</t>
    </rPh>
    <rPh sb="2" eb="4">
      <t>ブモン</t>
    </rPh>
    <rPh sb="5" eb="7">
      <t>カセン</t>
    </rPh>
    <rPh sb="8" eb="10">
      <t>サボウ</t>
    </rPh>
    <rPh sb="10" eb="11">
      <t>オヨ</t>
    </rPh>
    <rPh sb="12" eb="14">
      <t>カイガン</t>
    </rPh>
    <phoneticPr fontId="2"/>
  </si>
  <si>
    <t>建設部門（港湾及び空港）</t>
    <rPh sb="0" eb="2">
      <t>ケンセツ</t>
    </rPh>
    <rPh sb="2" eb="4">
      <t>ブモン</t>
    </rPh>
    <rPh sb="5" eb="7">
      <t>コウワン</t>
    </rPh>
    <rPh sb="7" eb="8">
      <t>オヨ</t>
    </rPh>
    <rPh sb="9" eb="11">
      <t>クウコウ</t>
    </rPh>
    <phoneticPr fontId="2"/>
  </si>
  <si>
    <t>建設部門(電力土木）</t>
    <rPh sb="0" eb="2">
      <t>ケンセツ</t>
    </rPh>
    <rPh sb="2" eb="4">
      <t>ブモン</t>
    </rPh>
    <rPh sb="5" eb="7">
      <t>デンリョク</t>
    </rPh>
    <rPh sb="7" eb="9">
      <t>ドボク</t>
    </rPh>
    <phoneticPr fontId="2"/>
  </si>
  <si>
    <t>建設部門（道路）</t>
    <rPh sb="0" eb="2">
      <t>ケンセツ</t>
    </rPh>
    <rPh sb="2" eb="4">
      <t>ブモン</t>
    </rPh>
    <rPh sb="5" eb="7">
      <t>ドウロ</t>
    </rPh>
    <phoneticPr fontId="2"/>
  </si>
  <si>
    <t>建設部門（鉄道）</t>
    <rPh sb="0" eb="2">
      <t>ケンセツ</t>
    </rPh>
    <rPh sb="2" eb="4">
      <t>ブモン</t>
    </rPh>
    <rPh sb="5" eb="7">
      <t>テツドウ</t>
    </rPh>
    <phoneticPr fontId="2"/>
  </si>
  <si>
    <t>建設部門(トンネル）</t>
    <rPh sb="0" eb="2">
      <t>ケンセツ</t>
    </rPh>
    <rPh sb="2" eb="4">
      <t>ブモン</t>
    </rPh>
    <phoneticPr fontId="2"/>
  </si>
  <si>
    <r>
      <t>建設部門</t>
    </r>
    <r>
      <rPr>
        <b/>
        <sz val="10"/>
        <rFont val="ＭＳ Ｐ明朝"/>
        <family val="1"/>
        <charset val="128"/>
      </rPr>
      <t>（施工計画,施工設備及び積算)</t>
    </r>
    <rPh sb="0" eb="2">
      <t>ケンセツ</t>
    </rPh>
    <rPh sb="2" eb="4">
      <t>ブモン</t>
    </rPh>
    <rPh sb="5" eb="7">
      <t>セコウ</t>
    </rPh>
    <rPh sb="7" eb="9">
      <t>ケイカク</t>
    </rPh>
    <rPh sb="10" eb="12">
      <t>セコウ</t>
    </rPh>
    <rPh sb="12" eb="14">
      <t>セツビ</t>
    </rPh>
    <rPh sb="14" eb="15">
      <t>オヨ</t>
    </rPh>
    <rPh sb="16" eb="18">
      <t>セキサン</t>
    </rPh>
    <phoneticPr fontId="2"/>
  </si>
  <si>
    <t>建設部門(建設環境）</t>
    <rPh sb="0" eb="2">
      <t>ケンセツ</t>
    </rPh>
    <rPh sb="2" eb="4">
      <t>ブモン</t>
    </rPh>
    <rPh sb="5" eb="7">
      <t>ケンセツ</t>
    </rPh>
    <rPh sb="7" eb="9">
      <t>カンキョウ</t>
    </rPh>
    <phoneticPr fontId="2"/>
  </si>
  <si>
    <r>
      <t>上下水道部門</t>
    </r>
    <r>
      <rPr>
        <b/>
        <sz val="10"/>
        <rFont val="ＭＳ Ｐ明朝"/>
        <family val="1"/>
        <charset val="128"/>
      </rPr>
      <t>（上水道及び工業用水道,水道環境)</t>
    </r>
    <rPh sb="0" eb="2">
      <t>ジョウゲ</t>
    </rPh>
    <rPh sb="2" eb="4">
      <t>スイドウ</t>
    </rPh>
    <rPh sb="4" eb="6">
      <t>ブモン</t>
    </rPh>
    <rPh sb="7" eb="10">
      <t>ジョウスイドウ</t>
    </rPh>
    <rPh sb="10" eb="11">
      <t>オヨ</t>
    </rPh>
    <rPh sb="12" eb="17">
      <t>コウギョウヨウスイドウ</t>
    </rPh>
    <rPh sb="18" eb="20">
      <t>スイドウ</t>
    </rPh>
    <rPh sb="20" eb="22">
      <t>カンキョウ</t>
    </rPh>
    <phoneticPr fontId="2"/>
  </si>
  <si>
    <t>上下水道部門（下水道）</t>
    <rPh sb="0" eb="2">
      <t>ジョウゲ</t>
    </rPh>
    <rPh sb="2" eb="4">
      <t>スイドウ</t>
    </rPh>
    <rPh sb="4" eb="6">
      <t>ブモン</t>
    </rPh>
    <rPh sb="7" eb="10">
      <t>ゲスイドウ</t>
    </rPh>
    <phoneticPr fontId="2"/>
  </si>
  <si>
    <t>衛生工学部門</t>
    <rPh sb="0" eb="2">
      <t>エイセイ</t>
    </rPh>
    <rPh sb="2" eb="4">
      <t>コウガク</t>
    </rPh>
    <rPh sb="4" eb="6">
      <t>ブモン</t>
    </rPh>
    <phoneticPr fontId="2"/>
  </si>
  <si>
    <t>農業部門（農業土木）</t>
    <rPh sb="0" eb="2">
      <t>ノウギョウ</t>
    </rPh>
    <rPh sb="2" eb="4">
      <t>ブモン</t>
    </rPh>
    <rPh sb="5" eb="7">
      <t>ノウギョウ</t>
    </rPh>
    <rPh sb="7" eb="9">
      <t>ドボク</t>
    </rPh>
    <phoneticPr fontId="2"/>
  </si>
  <si>
    <t>森林部門</t>
    <rPh sb="0" eb="2">
      <t>シンリン</t>
    </rPh>
    <rPh sb="2" eb="4">
      <t>ブモン</t>
    </rPh>
    <phoneticPr fontId="2"/>
  </si>
  <si>
    <t>応用理学部門</t>
    <rPh sb="0" eb="2">
      <t>オウヨウ</t>
    </rPh>
    <rPh sb="2" eb="4">
      <t>リガク</t>
    </rPh>
    <rPh sb="4" eb="6">
      <t>ブモン</t>
    </rPh>
    <phoneticPr fontId="2"/>
  </si>
  <si>
    <t>環境部門</t>
    <rPh sb="0" eb="2">
      <t>カンキョウ</t>
    </rPh>
    <rPh sb="2" eb="4">
      <t>ブモン</t>
    </rPh>
    <phoneticPr fontId="2"/>
  </si>
  <si>
    <t>その他の部門</t>
    <rPh sb="2" eb="3">
      <t>タ</t>
    </rPh>
    <rPh sb="4" eb="6">
      <t>ブモン</t>
    </rPh>
    <phoneticPr fontId="2"/>
  </si>
  <si>
    <t>RCCM</t>
    <phoneticPr fontId="2"/>
  </si>
  <si>
    <t>河川・砂防及び海岸</t>
    <rPh sb="0" eb="2">
      <t>カセン</t>
    </rPh>
    <rPh sb="3" eb="5">
      <t>サボウ</t>
    </rPh>
    <rPh sb="5" eb="6">
      <t>オヨ</t>
    </rPh>
    <rPh sb="7" eb="9">
      <t>カイガン</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</si>
  <si>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</si>
  <si>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</si>
  <si>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</si>
  <si>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</si>
  <si>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</si>
  <si>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</si>
  <si>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</si>
  <si>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</si>
  <si>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ハガネ</t>
    </rPh>
    <rPh sb="1" eb="3">
      <t>コウゾウ</t>
    </rPh>
    <rPh sb="3" eb="4">
      <t>オヨ</t>
    </rPh>
    <phoneticPr fontId="2"/>
  </si>
  <si>
    <t>トンネル</t>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</si>
  <si>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</si>
  <si>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</si>
  <si>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</si>
  <si>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</si>
  <si>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</si>
  <si>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</si>
  <si>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機械</t>
    <rPh sb="0" eb="2">
      <t>キカイ</t>
    </rPh>
    <phoneticPr fontId="2"/>
  </si>
  <si>
    <t>電気・電子</t>
    <rPh sb="0" eb="2">
      <t>デンキ</t>
    </rPh>
    <rPh sb="3" eb="5">
      <t>デンシ</t>
    </rPh>
    <phoneticPr fontId="2"/>
  </si>
  <si>
    <t>廃棄物</t>
    <rPh sb="0" eb="3">
      <t>ハイキブツ</t>
    </rPh>
    <phoneticPr fontId="2"/>
  </si>
  <si>
    <t>その他</t>
    <rPh sb="2" eb="3">
      <t>タ</t>
    </rPh>
    <phoneticPr fontId="2"/>
  </si>
  <si>
    <t>地質調査技士</t>
    <rPh sb="0" eb="2">
      <t>チシツ</t>
    </rPh>
    <rPh sb="2" eb="4">
      <t>チョウサ</t>
    </rPh>
    <rPh sb="4" eb="6">
      <t>ギシ</t>
    </rPh>
    <phoneticPr fontId="2"/>
  </si>
  <si>
    <t>建設コンサルタント業務
実務経験者</t>
    <rPh sb="0" eb="2">
      <t>ケンセツ</t>
    </rPh>
    <rPh sb="9" eb="11">
      <t>ギョウム</t>
    </rPh>
    <rPh sb="12" eb="14">
      <t>ジツム</t>
    </rPh>
    <rPh sb="14" eb="16">
      <t>ケイケン</t>
    </rPh>
    <rPh sb="16" eb="17">
      <t>シャ</t>
    </rPh>
    <phoneticPr fontId="2"/>
  </si>
  <si>
    <t>用地調査等業務実務経験者</t>
    <rPh sb="0" eb="2">
      <t>ヨウチ</t>
    </rPh>
    <rPh sb="2" eb="4">
      <t>チョウサ</t>
    </rPh>
    <rPh sb="4" eb="5">
      <t>トウ</t>
    </rPh>
    <rPh sb="5" eb="7">
      <t>ギョウム</t>
    </rPh>
    <rPh sb="7" eb="9">
      <t>ジツム</t>
    </rPh>
    <rPh sb="9" eb="11">
      <t>ケイケン</t>
    </rPh>
    <rPh sb="11" eb="12">
      <t>シャ</t>
    </rPh>
    <phoneticPr fontId="2"/>
  </si>
  <si>
    <t>公共用地取得実務経験者</t>
    <rPh sb="0" eb="2">
      <t>コウキョウ</t>
    </rPh>
    <rPh sb="2" eb="4">
      <t>ヨウチ</t>
    </rPh>
    <rPh sb="4" eb="6">
      <t>シュトク</t>
    </rPh>
    <rPh sb="6" eb="8">
      <t>ジツム</t>
    </rPh>
    <rPh sb="8" eb="10">
      <t>ケイケン</t>
    </rPh>
    <rPh sb="10" eb="11">
      <t>シャ</t>
    </rPh>
    <phoneticPr fontId="2"/>
  </si>
  <si>
    <t>技　術　職　員　数　入　力　欄</t>
    <rPh sb="0" eb="1">
      <t>ワザ</t>
    </rPh>
    <rPh sb="2" eb="3">
      <t>ジュツ</t>
    </rPh>
    <rPh sb="4" eb="5">
      <t>ショク</t>
    </rPh>
    <rPh sb="6" eb="7">
      <t>イン</t>
    </rPh>
    <rPh sb="8" eb="9">
      <t>カズ</t>
    </rPh>
    <rPh sb="10" eb="11">
      <t>イリ</t>
    </rPh>
    <rPh sb="12" eb="13">
      <t>チカラ</t>
    </rPh>
    <rPh sb="14" eb="15">
      <t>ラン</t>
    </rPh>
    <phoneticPr fontId="2"/>
  </si>
  <si>
    <t>上記の基準日以降の有効期限の認証･登録証が必要です。更新手続き中の場合は上記をチェックしてください。</t>
    <rPh sb="0" eb="2">
      <t>ジョウキ</t>
    </rPh>
    <rPh sb="3" eb="6">
      <t>キジュンビ</t>
    </rPh>
    <rPh sb="6" eb="8">
      <t>イコウ</t>
    </rPh>
    <rPh sb="9" eb="11">
      <t>ユウコウ</t>
    </rPh>
    <rPh sb="11" eb="13">
      <t>キゲン</t>
    </rPh>
    <rPh sb="14" eb="16">
      <t>ニンショウ</t>
    </rPh>
    <rPh sb="17" eb="19">
      <t>トウロク</t>
    </rPh>
    <rPh sb="19" eb="20">
      <t>ショウ</t>
    </rPh>
    <rPh sb="21" eb="23">
      <t>ヒツヨウ</t>
    </rPh>
    <rPh sb="26" eb="28">
      <t>コウシン</t>
    </rPh>
    <rPh sb="28" eb="30">
      <t>テツヅ</t>
    </rPh>
    <rPh sb="31" eb="32">
      <t>チュウ</t>
    </rPh>
    <rPh sb="33" eb="35">
      <t>バアイ</t>
    </rPh>
    <rPh sb="36" eb="38">
      <t>ジョウキ</t>
    </rPh>
    <phoneticPr fontId="2"/>
  </si>
  <si>
    <t>更新手続き中</t>
    <rPh sb="0" eb="2">
      <t>コウシン</t>
    </rPh>
    <rPh sb="2" eb="4">
      <t>テツヅ</t>
    </rPh>
    <rPh sb="5" eb="6">
      <t>チュウ</t>
    </rPh>
    <phoneticPr fontId="2"/>
  </si>
  <si>
    <t>登録／更新を選択後、年月日を選択</t>
    <rPh sb="0" eb="2">
      <t>トウロク</t>
    </rPh>
    <rPh sb="3" eb="5">
      <t>コウシン</t>
    </rPh>
    <rPh sb="6" eb="8">
      <t>センタク</t>
    </rPh>
    <rPh sb="8" eb="9">
      <t>ゴ</t>
    </rPh>
    <rPh sb="10" eb="13">
      <t>ネンガッピ</t>
    </rPh>
    <rPh sb="14" eb="16">
      <t>センタク</t>
    </rPh>
    <phoneticPr fontId="2"/>
  </si>
  <si>
    <t>種目･部門がチェックされていません。</t>
    <rPh sb="0" eb="2">
      <t>シュモク</t>
    </rPh>
    <rPh sb="3" eb="5">
      <t>ブモン</t>
    </rPh>
    <phoneticPr fontId="2"/>
  </si>
  <si>
    <t>更新前登録年月日を選択して下さい。</t>
    <rPh sb="0" eb="2">
      <t>コウシン</t>
    </rPh>
    <rPh sb="2" eb="3">
      <t>マエ</t>
    </rPh>
    <rPh sb="3" eb="5">
      <t>トウロク</t>
    </rPh>
    <rPh sb="5" eb="8">
      <t>ネンガッピ</t>
    </rPh>
    <rPh sb="9" eb="11">
      <t>センタク</t>
    </rPh>
    <rPh sb="13" eb="14">
      <t>クダ</t>
    </rPh>
    <phoneticPr fontId="2"/>
  </si>
  <si>
    <t>登録年月日を選択してください。</t>
    <rPh sb="0" eb="2">
      <t>トウロク</t>
    </rPh>
    <rPh sb="2" eb="5">
      <t>ネンガッピ</t>
    </rPh>
    <rPh sb="6" eb="8">
      <t>センタク</t>
    </rPh>
    <phoneticPr fontId="2"/>
  </si>
  <si>
    <t>技　　　術　　　士</t>
    <rPh sb="0" eb="1">
      <t>ワザ</t>
    </rPh>
    <rPh sb="4" eb="5">
      <t>ジュツ</t>
    </rPh>
    <rPh sb="8" eb="9">
      <t>シ</t>
    </rPh>
    <phoneticPr fontId="2"/>
  </si>
  <si>
    <t>R  C  C  M</t>
    <phoneticPr fontId="2"/>
  </si>
  <si>
    <t>総合技術管理部門</t>
    <rPh sb="0" eb="2">
      <t>ソウゴウ</t>
    </rPh>
    <rPh sb="2" eb="4">
      <t>ギジュツ</t>
    </rPh>
    <rPh sb="4" eb="6">
      <t>カンリ</t>
    </rPh>
    <rPh sb="6" eb="8">
      <t>ブモン</t>
    </rPh>
    <phoneticPr fontId="2"/>
  </si>
  <si>
    <t>技術者数が全体＜支店の箇所があります。</t>
    <rPh sb="0" eb="3">
      <t>ギジュツシャ</t>
    </rPh>
    <rPh sb="3" eb="4">
      <t>スウ</t>
    </rPh>
    <rPh sb="5" eb="7">
      <t>ゼンタイ</t>
    </rPh>
    <rPh sb="8" eb="10">
      <t>シテン</t>
    </rPh>
    <rPh sb="11" eb="13">
      <t>カショ</t>
    </rPh>
    <phoneticPr fontId="2"/>
  </si>
  <si>
    <r>
      <t xml:space="preserve">常時雇用している労働者数が200人以下の事業主で、各月の雇用障害者数の年度間合計数が一定数（労働者数の4％の年度間合計数又は72人のいずれか多い数）を越えて障害者を雇用している場合に、申請により支給されているのが報奨金です。
</t>
    </r>
    <r>
      <rPr>
        <b/>
        <sz val="11"/>
        <rFont val="ＭＳ Ｐ明朝"/>
        <family val="1"/>
        <charset val="128"/>
      </rPr>
      <t>支給対象となっている場合は「１」を入力してください。</t>
    </r>
    <rPh sb="0" eb="2">
      <t>ジョウジ</t>
    </rPh>
    <rPh sb="2" eb="4">
      <t>コヨウ</t>
    </rPh>
    <rPh sb="8" eb="11">
      <t>ロウドウシャ</t>
    </rPh>
    <rPh sb="11" eb="12">
      <t>スウ</t>
    </rPh>
    <rPh sb="16" eb="17">
      <t>ニン</t>
    </rPh>
    <rPh sb="17" eb="18">
      <t>イ</t>
    </rPh>
    <rPh sb="18" eb="19">
      <t>シタ</t>
    </rPh>
    <rPh sb="20" eb="23">
      <t>ジギョウヌシ</t>
    </rPh>
    <rPh sb="25" eb="27">
      <t>カクツキ</t>
    </rPh>
    <rPh sb="28" eb="30">
      <t>コヨウ</t>
    </rPh>
    <rPh sb="30" eb="33">
      <t>ショウガイシャ</t>
    </rPh>
    <rPh sb="33" eb="34">
      <t>スウ</t>
    </rPh>
    <rPh sb="35" eb="37">
      <t>ネンド</t>
    </rPh>
    <rPh sb="37" eb="38">
      <t>カン</t>
    </rPh>
    <rPh sb="38" eb="41">
      <t>ゴウケイスウ</t>
    </rPh>
    <rPh sb="42" eb="45">
      <t>イッテイスウ</t>
    </rPh>
    <rPh sb="46" eb="49">
      <t>ロウドウシャ</t>
    </rPh>
    <rPh sb="49" eb="50">
      <t>スウ</t>
    </rPh>
    <rPh sb="54" eb="56">
      <t>ネンド</t>
    </rPh>
    <rPh sb="56" eb="57">
      <t>カン</t>
    </rPh>
    <rPh sb="57" eb="59">
      <t>ゴウケイ</t>
    </rPh>
    <rPh sb="59" eb="60">
      <t>スウ</t>
    </rPh>
    <rPh sb="60" eb="61">
      <t>マタ</t>
    </rPh>
    <rPh sb="64" eb="65">
      <t>ニン</t>
    </rPh>
    <rPh sb="70" eb="71">
      <t>オオ</t>
    </rPh>
    <rPh sb="72" eb="73">
      <t>スウ</t>
    </rPh>
    <rPh sb="75" eb="76">
      <t>コ</t>
    </rPh>
    <rPh sb="78" eb="81">
      <t>ショウガイシャ</t>
    </rPh>
    <rPh sb="82" eb="84">
      <t>コヨウ</t>
    </rPh>
    <rPh sb="88" eb="90">
      <t>バアイ</t>
    </rPh>
    <rPh sb="92" eb="94">
      <t>シンセイ</t>
    </rPh>
    <rPh sb="97" eb="99">
      <t>シキュウ</t>
    </rPh>
    <rPh sb="106" eb="109">
      <t>ホウショウキン</t>
    </rPh>
    <rPh sb="113" eb="115">
      <t>シキュウ</t>
    </rPh>
    <rPh sb="115" eb="117">
      <t>タイショウ</t>
    </rPh>
    <rPh sb="123" eb="125">
      <t>バアイ</t>
    </rPh>
    <rPh sb="130" eb="132">
      <t>ニュウリョク</t>
    </rPh>
    <phoneticPr fontId="2"/>
  </si>
  <si>
    <t>行政区</t>
    <rPh sb="0" eb="3">
      <t>ギョウセイク</t>
    </rPh>
    <phoneticPr fontId="2"/>
  </si>
  <si>
    <t>基準日（申請要領から）</t>
    <rPh sb="0" eb="3">
      <t>キジュンビ</t>
    </rPh>
    <rPh sb="4" eb="6">
      <t>シンセイ</t>
    </rPh>
    <rPh sb="6" eb="8">
      <t>ヨウリョウ</t>
    </rPh>
    <phoneticPr fontId="2"/>
  </si>
  <si>
    <t>54</t>
    <phoneticPr fontId="2"/>
  </si>
  <si>
    <t>55</t>
    <phoneticPr fontId="2"/>
  </si>
  <si>
    <t>56</t>
    <phoneticPr fontId="2"/>
  </si>
  <si>
    <t>57</t>
    <phoneticPr fontId="2"/>
  </si>
  <si>
    <t>79</t>
    <phoneticPr fontId="2"/>
  </si>
  <si>
    <t>80</t>
    <phoneticPr fontId="2"/>
  </si>
  <si>
    <t>00</t>
    <phoneticPr fontId="2"/>
  </si>
  <si>
    <t>58</t>
    <phoneticPr fontId="2"/>
  </si>
  <si>
    <t>69</t>
    <phoneticPr fontId="2"/>
  </si>
  <si>
    <t>エラーチェック</t>
    <phoneticPr fontId="2"/>
  </si>
  <si>
    <t>廃止
ﾁｪｯｸ</t>
    <rPh sb="0" eb="2">
      <t>ハイシ</t>
    </rPh>
    <phoneticPr fontId="2"/>
  </si>
  <si>
    <t>申請種目1</t>
    <rPh sb="0" eb="2">
      <t>シンセイ</t>
    </rPh>
    <rPh sb="2" eb="4">
      <t>シュモク</t>
    </rPh>
    <phoneticPr fontId="2"/>
  </si>
  <si>
    <t>申請種目2</t>
    <rPh sb="0" eb="2">
      <t>シンセイ</t>
    </rPh>
    <rPh sb="2" eb="4">
      <t>シュモク</t>
    </rPh>
    <phoneticPr fontId="2"/>
  </si>
  <si>
    <t>申請種目3</t>
    <rPh sb="0" eb="2">
      <t>シンセイ</t>
    </rPh>
    <rPh sb="2" eb="4">
      <t>シュモク</t>
    </rPh>
    <phoneticPr fontId="2"/>
  </si>
  <si>
    <t>申請種目4</t>
    <rPh sb="0" eb="2">
      <t>シンセイ</t>
    </rPh>
    <rPh sb="2" eb="4">
      <t>シュモク</t>
    </rPh>
    <phoneticPr fontId="2"/>
  </si>
  <si>
    <t>申請種目5</t>
    <rPh sb="0" eb="2">
      <t>シンセイ</t>
    </rPh>
    <rPh sb="2" eb="4">
      <t>シュモク</t>
    </rPh>
    <phoneticPr fontId="2"/>
  </si>
  <si>
    <t>申請種目6</t>
    <rPh sb="0" eb="2">
      <t>シンセイ</t>
    </rPh>
    <rPh sb="2" eb="4">
      <t>シュモク</t>
    </rPh>
    <phoneticPr fontId="2"/>
  </si>
  <si>
    <t>水　産　土　木　部　門</t>
    <rPh sb="0" eb="1">
      <t>ミズ</t>
    </rPh>
    <rPh sb="2" eb="3">
      <t>サン</t>
    </rPh>
    <rPh sb="4" eb="5">
      <t>ツチ</t>
    </rPh>
    <rPh sb="6" eb="7">
      <t>キ</t>
    </rPh>
    <rPh sb="8" eb="9">
      <t>ブ</t>
    </rPh>
    <rPh sb="10" eb="11">
      <t>モン</t>
    </rPh>
    <phoneticPr fontId="2"/>
  </si>
  <si>
    <t>電　気　電　子　部　門</t>
    <rPh sb="0" eb="1">
      <t>デン</t>
    </rPh>
    <rPh sb="2" eb="3">
      <t>キ</t>
    </rPh>
    <rPh sb="4" eb="5">
      <t>デン</t>
    </rPh>
    <rPh sb="6" eb="7">
      <t>コ</t>
    </rPh>
    <rPh sb="8" eb="9">
      <t>ブ</t>
    </rPh>
    <rPh sb="10" eb="11">
      <t>モン</t>
    </rPh>
    <phoneticPr fontId="2"/>
  </si>
  <si>
    <t>廃　 棄　 物　 部 　門</t>
    <rPh sb="0" eb="1">
      <t>ハイ</t>
    </rPh>
    <rPh sb="3" eb="4">
      <t>ス</t>
    </rPh>
    <rPh sb="6" eb="7">
      <t>ブツ</t>
    </rPh>
    <rPh sb="9" eb="10">
      <t>ブ</t>
    </rPh>
    <rPh sb="12" eb="13">
      <t>モン</t>
    </rPh>
    <phoneticPr fontId="2"/>
  </si>
  <si>
    <t>鋼構造及びコンクリート部門</t>
    <rPh sb="0" eb="1">
      <t>ハガネ</t>
    </rPh>
    <rPh sb="1" eb="3">
      <t>コウゾウ</t>
    </rPh>
    <rPh sb="3" eb="4">
      <t>オヨ</t>
    </rPh>
    <rPh sb="11" eb="13">
      <t>ブモン</t>
    </rPh>
    <phoneticPr fontId="2"/>
  </si>
  <si>
    <t>河川、砂防及び河岸・海洋部門</t>
    <rPh sb="0" eb="2">
      <t>カセン</t>
    </rPh>
    <rPh sb="3" eb="5">
      <t>サボウ</t>
    </rPh>
    <rPh sb="5" eb="6">
      <t>オヨ</t>
    </rPh>
    <rPh sb="7" eb="9">
      <t>カガン</t>
    </rPh>
    <rPh sb="10" eb="12">
      <t>カイヨウ</t>
    </rPh>
    <rPh sb="12" eb="14">
      <t>ブモン</t>
    </rPh>
    <phoneticPr fontId="2"/>
  </si>
  <si>
    <t>施工計画、施工設備及び積算部門</t>
    <rPh sb="0" eb="2">
      <t>セコウ</t>
    </rPh>
    <rPh sb="2" eb="4">
      <t>ケイカク</t>
    </rPh>
    <rPh sb="5" eb="7">
      <t>セコウ</t>
    </rPh>
    <rPh sb="7" eb="9">
      <t>セツビ</t>
    </rPh>
    <rPh sb="9" eb="10">
      <t>オヨ</t>
    </rPh>
    <rPh sb="11" eb="13">
      <t>セキサン</t>
    </rPh>
    <rPh sb="13" eb="15">
      <t>ブモン</t>
    </rPh>
    <phoneticPr fontId="2"/>
  </si>
  <si>
    <t>港湾及び空港部門</t>
    <rPh sb="0" eb="2">
      <t>コウワン</t>
    </rPh>
    <rPh sb="2" eb="3">
      <t>オヨ</t>
    </rPh>
    <rPh sb="4" eb="6">
      <t>クウコウ</t>
    </rPh>
    <rPh sb="6" eb="8">
      <t>ブモン</t>
    </rPh>
    <phoneticPr fontId="2"/>
  </si>
  <si>
    <t>上水道及び工業用水道部門</t>
    <rPh sb="0" eb="3">
      <t>ジョウスイドウ</t>
    </rPh>
    <rPh sb="3" eb="4">
      <t>オヨ</t>
    </rPh>
    <rPh sb="5" eb="8">
      <t>コウギョウヨウ</t>
    </rPh>
    <rPh sb="8" eb="10">
      <t>スイドウ</t>
    </rPh>
    <rPh sb="10" eb="12">
      <t>ブモン</t>
    </rPh>
    <phoneticPr fontId="2"/>
  </si>
  <si>
    <t>土質及び基礎部門</t>
    <rPh sb="0" eb="2">
      <t>ドシツ</t>
    </rPh>
    <rPh sb="2" eb="3">
      <t>オヨ</t>
    </rPh>
    <rPh sb="4" eb="6">
      <t>キソ</t>
    </rPh>
    <rPh sb="6" eb="8">
      <t>ブモン</t>
    </rPh>
    <phoneticPr fontId="2"/>
  </si>
  <si>
    <t>地質調査業者登録規程に基づく登録を受けていること。</t>
    <rPh sb="0" eb="2">
      <t>チシツ</t>
    </rPh>
    <rPh sb="2" eb="4">
      <t>チョウサ</t>
    </rPh>
    <rPh sb="4" eb="6">
      <t>ギョウシャ</t>
    </rPh>
    <rPh sb="6" eb="8">
      <t>トウロク</t>
    </rPh>
    <rPh sb="8" eb="10">
      <t>キテイ</t>
    </rPh>
    <rPh sb="11" eb="12">
      <t>モト</t>
    </rPh>
    <rPh sb="14" eb="16">
      <t>トウロク</t>
    </rPh>
    <rPh sb="17" eb="18">
      <t>ウ</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</si>
  <si>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</si>
  <si>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</si>
  <si>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</si>
  <si>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第4希望</t>
    <rPh sb="0" eb="1">
      <t>ダイ</t>
    </rPh>
    <rPh sb="2" eb="4">
      <t>キボウ</t>
    </rPh>
    <phoneticPr fontId="2"/>
  </si>
  <si>
    <t>第5希望</t>
    <rPh sb="0" eb="1">
      <t>ダイ</t>
    </rPh>
    <rPh sb="2" eb="4">
      <t>キボウ</t>
    </rPh>
    <phoneticPr fontId="2"/>
  </si>
  <si>
    <t>第6希望</t>
    <rPh sb="0" eb="1">
      <t>ダイ</t>
    </rPh>
    <rPh sb="2" eb="4">
      <t>キボウ</t>
    </rPh>
    <phoneticPr fontId="2"/>
  </si>
  <si>
    <t>業　務　経　歴</t>
    <rPh sb="0" eb="1">
      <t>ギョウ</t>
    </rPh>
    <rPh sb="2" eb="3">
      <t>ツトム</t>
    </rPh>
    <rPh sb="4" eb="5">
      <t>キョウ</t>
    </rPh>
    <rPh sb="6" eb="7">
      <t>レキ</t>
    </rPh>
    <phoneticPr fontId="2"/>
  </si>
  <si>
    <t>発　注　者</t>
    <rPh sb="0" eb="1">
      <t>ハツ</t>
    </rPh>
    <rPh sb="2" eb="3">
      <t>チュウ</t>
    </rPh>
    <rPh sb="4" eb="5">
      <t>シャ</t>
    </rPh>
    <phoneticPr fontId="2"/>
  </si>
  <si>
    <t>元請
下請</t>
    <rPh sb="0" eb="2">
      <t>モトウケ</t>
    </rPh>
    <rPh sb="3" eb="5">
      <t>シタウケ</t>
    </rPh>
    <phoneticPr fontId="2"/>
  </si>
  <si>
    <t>業　　務　　名</t>
    <rPh sb="0" eb="1">
      <t>ギョウ</t>
    </rPh>
    <rPh sb="3" eb="4">
      <t>ツトム</t>
    </rPh>
    <rPh sb="6" eb="7">
      <t>メイ</t>
    </rPh>
    <phoneticPr fontId="2"/>
  </si>
  <si>
    <t>履行場所
(都道府県名)</t>
    <rPh sb="0" eb="2">
      <t>リコウ</t>
    </rPh>
    <rPh sb="2" eb="4">
      <t>バショ</t>
    </rPh>
    <rPh sb="6" eb="10">
      <t>トドウフケン</t>
    </rPh>
    <rPh sb="10" eb="11">
      <t>メイ</t>
    </rPh>
    <phoneticPr fontId="2"/>
  </si>
  <si>
    <t>業　務　概　要</t>
    <rPh sb="0" eb="1">
      <t>ギョウ</t>
    </rPh>
    <rPh sb="2" eb="3">
      <t>ツトム</t>
    </rPh>
    <rPh sb="4" eb="5">
      <t>オオムネ</t>
    </rPh>
    <rPh sb="6" eb="7">
      <t>ヨウ</t>
    </rPh>
    <phoneticPr fontId="2"/>
  </si>
  <si>
    <t>着手年月</t>
    <rPh sb="0" eb="2">
      <t>チャクシュ</t>
    </rPh>
    <rPh sb="2" eb="3">
      <t>ネン</t>
    </rPh>
    <rPh sb="3" eb="4">
      <t>ツキ</t>
    </rPh>
    <phoneticPr fontId="2"/>
  </si>
  <si>
    <t>完了年月</t>
    <rPh sb="0" eb="2">
      <t>カンリョウ</t>
    </rPh>
    <rPh sb="2" eb="3">
      <t>ネン</t>
    </rPh>
    <rPh sb="3" eb="4">
      <t>ツキ</t>
    </rPh>
    <phoneticPr fontId="2"/>
  </si>
  <si>
    <t>元請</t>
    <rPh sb="0" eb="2">
      <t>モトウケ</t>
    </rPh>
    <phoneticPr fontId="2"/>
  </si>
  <si>
    <t>Ⅰ　基本事項入力欄</t>
    <rPh sb="2" eb="4">
      <t>キホン</t>
    </rPh>
    <rPh sb="4" eb="6">
      <t>ジコウ</t>
    </rPh>
    <rPh sb="6" eb="8">
      <t>ニュウリョク</t>
    </rPh>
    <rPh sb="8" eb="9">
      <t>ラン</t>
    </rPh>
    <phoneticPr fontId="2"/>
  </si>
  <si>
    <t>　１　申請年月日入力欄</t>
    <rPh sb="3" eb="5">
      <t>シンセイ</t>
    </rPh>
    <rPh sb="5" eb="8">
      <t>ネンガッピ</t>
    </rPh>
    <rPh sb="8" eb="10">
      <t>ニュウリョク</t>
    </rPh>
    <rPh sb="10" eb="11">
      <t>ラン</t>
    </rPh>
    <phoneticPr fontId="2"/>
  </si>
  <si>
    <t>Ⅱ　会社情報入力欄</t>
    <rPh sb="2" eb="4">
      <t>カイシャ</t>
    </rPh>
    <rPh sb="4" eb="6">
      <t>ジョウホウ</t>
    </rPh>
    <rPh sb="6" eb="8">
      <t>ニュウリョク</t>
    </rPh>
    <rPh sb="8" eb="9">
      <t>ラン</t>
    </rPh>
    <phoneticPr fontId="2"/>
  </si>
  <si>
    <t>　１　申請者名入力欄</t>
    <rPh sb="3" eb="6">
      <t>シンセイシャ</t>
    </rPh>
    <rPh sb="6" eb="7">
      <t>メイ</t>
    </rPh>
    <rPh sb="7" eb="9">
      <t>ニュウリョク</t>
    </rPh>
    <rPh sb="9" eb="10">
      <t>ラン</t>
    </rPh>
    <phoneticPr fontId="2"/>
  </si>
  <si>
    <t>　２　本店･本社所在地入力欄</t>
    <rPh sb="3" eb="5">
      <t>ホンテン</t>
    </rPh>
    <rPh sb="6" eb="7">
      <t>ホン</t>
    </rPh>
    <rPh sb="7" eb="8">
      <t>シャ</t>
    </rPh>
    <rPh sb="8" eb="11">
      <t>ショザイチ</t>
    </rPh>
    <rPh sb="11" eb="13">
      <t>ニュウリョク</t>
    </rPh>
    <rPh sb="13" eb="14">
      <t>ラン</t>
    </rPh>
    <phoneticPr fontId="2"/>
  </si>
  <si>
    <t>　４　資本金等入力欄</t>
    <rPh sb="3" eb="7">
      <t>シホンキントウ</t>
    </rPh>
    <rPh sb="7" eb="9">
      <t>ニュウリョク</t>
    </rPh>
    <rPh sb="9" eb="10">
      <t>ラン</t>
    </rPh>
    <phoneticPr fontId="2"/>
  </si>
  <si>
    <t>Ⅲ　申請種目入力欄</t>
    <rPh sb="2" eb="4">
      <t>シンセイ</t>
    </rPh>
    <rPh sb="4" eb="6">
      <t>シュモク</t>
    </rPh>
    <rPh sb="6" eb="8">
      <t>ニュウリョク</t>
    </rPh>
    <rPh sb="8" eb="9">
      <t>ラン</t>
    </rPh>
    <phoneticPr fontId="2"/>
  </si>
  <si>
    <t>重複して選択はできません。</t>
    <rPh sb="0" eb="2">
      <t>チョウフク</t>
    </rPh>
    <rPh sb="4" eb="6">
      <t>センタク</t>
    </rPh>
    <phoneticPr fontId="2"/>
  </si>
  <si>
    <t>１級建築施工管理技士</t>
    <rPh sb="1" eb="2">
      <t>キュウ</t>
    </rPh>
    <rPh sb="2" eb="4">
      <t>ケンチク</t>
    </rPh>
    <rPh sb="4" eb="6">
      <t>セコウ</t>
    </rPh>
    <rPh sb="6" eb="8">
      <t>カンリ</t>
    </rPh>
    <rPh sb="8" eb="10">
      <t>ギシ</t>
    </rPh>
    <phoneticPr fontId="2"/>
  </si>
  <si>
    <t>２級建築施工管理技士</t>
    <rPh sb="1" eb="2">
      <t>キュウ</t>
    </rPh>
    <rPh sb="2" eb="4">
      <t>ケンチク</t>
    </rPh>
    <rPh sb="4" eb="6">
      <t>セコウ</t>
    </rPh>
    <rPh sb="6" eb="8">
      <t>カンリ</t>
    </rPh>
    <rPh sb="8" eb="10">
      <t>ギシ</t>
    </rPh>
    <phoneticPr fontId="2"/>
  </si>
  <si>
    <t>１級土木施工管理技士</t>
    <rPh sb="1" eb="2">
      <t>キュウ</t>
    </rPh>
    <rPh sb="2" eb="4">
      <t>ドボク</t>
    </rPh>
    <rPh sb="4" eb="6">
      <t>セコウ</t>
    </rPh>
    <rPh sb="6" eb="8">
      <t>カンリ</t>
    </rPh>
    <rPh sb="8" eb="10">
      <t>ギシ</t>
    </rPh>
    <phoneticPr fontId="2"/>
  </si>
  <si>
    <t>２級土木施工管理技士</t>
    <rPh sb="1" eb="2">
      <t>キュウ</t>
    </rPh>
    <rPh sb="2" eb="4">
      <t>ドボク</t>
    </rPh>
    <rPh sb="4" eb="6">
      <t>セコウ</t>
    </rPh>
    <rPh sb="6" eb="8">
      <t>カンリ</t>
    </rPh>
    <rPh sb="8" eb="10">
      <t>ギシ</t>
    </rPh>
    <phoneticPr fontId="2"/>
  </si>
  <si>
    <t>１級･２級電気工事施工管理技士</t>
    <rPh sb="1" eb="2">
      <t>キュウ</t>
    </rPh>
    <rPh sb="4" eb="5">
      <t>キュウ</t>
    </rPh>
    <rPh sb="5" eb="7">
      <t>デンキ</t>
    </rPh>
    <rPh sb="7" eb="9">
      <t>コウジ</t>
    </rPh>
    <rPh sb="9" eb="11">
      <t>セコウ</t>
    </rPh>
    <rPh sb="11" eb="13">
      <t>カンリ</t>
    </rPh>
    <rPh sb="13" eb="15">
      <t>ギシ</t>
    </rPh>
    <phoneticPr fontId="2"/>
  </si>
  <si>
    <t>１級･２級管工事施工管理技士</t>
    <rPh sb="1" eb="2">
      <t>キュウ</t>
    </rPh>
    <rPh sb="4" eb="5">
      <t>キュウ</t>
    </rPh>
    <rPh sb="5" eb="6">
      <t>カン</t>
    </rPh>
    <rPh sb="6" eb="8">
      <t>コウジ</t>
    </rPh>
    <rPh sb="8" eb="10">
      <t>セコウ</t>
    </rPh>
    <rPh sb="10" eb="12">
      <t>カンリ</t>
    </rPh>
    <rPh sb="12" eb="14">
      <t>ギシ</t>
    </rPh>
    <phoneticPr fontId="2"/>
  </si>
  <si>
    <t>１級･２級造園施工管理技士</t>
    <rPh sb="1" eb="2">
      <t>キュウ</t>
    </rPh>
    <rPh sb="4" eb="5">
      <t>キュウ</t>
    </rPh>
    <rPh sb="5" eb="7">
      <t>ゾウエン</t>
    </rPh>
    <rPh sb="7" eb="9">
      <t>セコウ</t>
    </rPh>
    <rPh sb="9" eb="11">
      <t>カンリ</t>
    </rPh>
    <rPh sb="11" eb="13">
      <t>ギシ</t>
    </rPh>
    <phoneticPr fontId="2"/>
  </si>
  <si>
    <t>補償コンサルタント登録規程、土地家屋調査士法又は不動産の鑑定評価に関する法律の規定に基づく登録を受けていること。</t>
    <rPh sb="0" eb="2">
      <t>ホショウ</t>
    </rPh>
    <rPh sb="9" eb="11">
      <t>トウロク</t>
    </rPh>
    <rPh sb="11" eb="13">
      <t>キテイ</t>
    </rPh>
    <rPh sb="14" eb="16">
      <t>トチ</t>
    </rPh>
    <rPh sb="16" eb="18">
      <t>カオク</t>
    </rPh>
    <rPh sb="18" eb="21">
      <t>チョウサシ</t>
    </rPh>
    <rPh sb="21" eb="22">
      <t>ホウ</t>
    </rPh>
    <rPh sb="22" eb="23">
      <t>マタ</t>
    </rPh>
    <rPh sb="24" eb="27">
      <t>フドウサン</t>
    </rPh>
    <rPh sb="28" eb="30">
      <t>カンテイ</t>
    </rPh>
    <rPh sb="30" eb="32">
      <t>ヒョウカ</t>
    </rPh>
    <rPh sb="33" eb="34">
      <t>カン</t>
    </rPh>
    <rPh sb="36" eb="38">
      <t>ホウリツ</t>
    </rPh>
    <rPh sb="39" eb="41">
      <t>キテイ</t>
    </rPh>
    <rPh sb="42" eb="43">
      <t>モト</t>
    </rPh>
    <rPh sb="45" eb="47">
      <t>トウロク</t>
    </rPh>
    <rPh sb="48" eb="49">
      <t>ウ</t>
    </rPh>
    <phoneticPr fontId="2"/>
  </si>
  <si>
    <t>道 　  路 　  部 　  門</t>
    <rPh sb="0" eb="1">
      <t>ミチ</t>
    </rPh>
    <rPh sb="5" eb="6">
      <t>ロ</t>
    </rPh>
    <rPh sb="10" eb="11">
      <t>ブ</t>
    </rPh>
    <rPh sb="15" eb="16">
      <t>モン</t>
    </rPh>
    <phoneticPr fontId="2"/>
  </si>
  <si>
    <t>地　   質　   部 　  門</t>
    <rPh sb="0" eb="1">
      <t>チ</t>
    </rPh>
    <rPh sb="5" eb="6">
      <t>シツ</t>
    </rPh>
    <rPh sb="10" eb="11">
      <t>ブ</t>
    </rPh>
    <rPh sb="15" eb="16">
      <t>モン</t>
    </rPh>
    <phoneticPr fontId="2"/>
  </si>
  <si>
    <t>造 　  園　   部  　 門</t>
    <rPh sb="0" eb="1">
      <t>ゾウ</t>
    </rPh>
    <rPh sb="5" eb="6">
      <t>エン</t>
    </rPh>
    <rPh sb="10" eb="11">
      <t>ブ</t>
    </rPh>
    <rPh sb="15" eb="16">
      <t>モン</t>
    </rPh>
    <phoneticPr fontId="2"/>
  </si>
  <si>
    <t>港 　  湾 　  部 　  門</t>
    <rPh sb="0" eb="1">
      <t>ミナト</t>
    </rPh>
    <rPh sb="5" eb="6">
      <t>ワン</t>
    </rPh>
    <rPh sb="10" eb="11">
      <t>ブ</t>
    </rPh>
    <rPh sb="15" eb="16">
      <t>モン</t>
    </rPh>
    <phoneticPr fontId="2"/>
  </si>
  <si>
    <t>鉄 　  道 　  部 　  門</t>
    <rPh sb="0" eb="1">
      <t>テツ</t>
    </rPh>
    <rPh sb="5" eb="6">
      <t>ミチ</t>
    </rPh>
    <rPh sb="10" eb="11">
      <t>ブ</t>
    </rPh>
    <rPh sb="15" eb="16">
      <t>モン</t>
    </rPh>
    <phoneticPr fontId="2"/>
  </si>
  <si>
    <t>土 　  質　   部   　門</t>
    <rPh sb="0" eb="1">
      <t>ツチ</t>
    </rPh>
    <rPh sb="5" eb="6">
      <t>シツ</t>
    </rPh>
    <rPh sb="10" eb="11">
      <t>ブ</t>
    </rPh>
    <rPh sb="15" eb="16">
      <t>モン</t>
    </rPh>
    <phoneticPr fontId="2"/>
  </si>
  <si>
    <t>機 　  械 　  部  　門</t>
    <rPh sb="0" eb="1">
      <t>キ</t>
    </rPh>
    <rPh sb="5" eb="6">
      <t>カイ</t>
    </rPh>
    <rPh sb="10" eb="11">
      <t>ブ</t>
    </rPh>
    <rPh sb="14" eb="15">
      <t>モン</t>
    </rPh>
    <phoneticPr fontId="2"/>
  </si>
  <si>
    <t>測　　 量　 　一　 　般</t>
    <rPh sb="0" eb="1">
      <t>ハカリ</t>
    </rPh>
    <rPh sb="4" eb="5">
      <t>リョウ</t>
    </rPh>
    <rPh sb="8" eb="9">
      <t>イチ</t>
    </rPh>
    <rPh sb="12" eb="13">
      <t>パン</t>
    </rPh>
    <phoneticPr fontId="2"/>
  </si>
  <si>
    <t>航　　 空 　　測　 　量</t>
    <rPh sb="0" eb="1">
      <t>コウ</t>
    </rPh>
    <rPh sb="4" eb="5">
      <t>ソラ</t>
    </rPh>
    <rPh sb="8" eb="9">
      <t>ハカリ</t>
    </rPh>
    <rPh sb="12" eb="13">
      <t>リョウ</t>
    </rPh>
    <phoneticPr fontId="2"/>
  </si>
  <si>
    <t>建　　 築　　 設 　　計</t>
    <rPh sb="0" eb="1">
      <t>ケン</t>
    </rPh>
    <rPh sb="4" eb="5">
      <t>チク</t>
    </rPh>
    <rPh sb="8" eb="9">
      <t>セツ</t>
    </rPh>
    <rPh sb="12" eb="13">
      <t>ケイ</t>
    </rPh>
    <phoneticPr fontId="2"/>
  </si>
  <si>
    <t>設　 　備　　 設 　　計</t>
    <rPh sb="0" eb="1">
      <t>セツ</t>
    </rPh>
    <rPh sb="4" eb="5">
      <t>ソナエ</t>
    </rPh>
    <rPh sb="8" eb="9">
      <t>セツ</t>
    </rPh>
    <rPh sb="12" eb="13">
      <t>ケイ</t>
    </rPh>
    <phoneticPr fontId="2"/>
  </si>
  <si>
    <t>地　 　質　　 調　 　査</t>
    <rPh sb="0" eb="1">
      <t>チ</t>
    </rPh>
    <rPh sb="4" eb="5">
      <t>シツ</t>
    </rPh>
    <rPh sb="8" eb="9">
      <t>チョウ</t>
    </rPh>
    <rPh sb="12" eb="13">
      <t>サ</t>
    </rPh>
    <phoneticPr fontId="2"/>
  </si>
  <si>
    <t>以後のものが有効です。</t>
    <rPh sb="0" eb="2">
      <t>イゴ</t>
    </rPh>
    <rPh sb="6" eb="8">
      <t>ユウコウ</t>
    </rPh>
    <phoneticPr fontId="2"/>
  </si>
  <si>
    <t>確定日時</t>
    <rPh sb="0" eb="2">
      <t>カクテイ</t>
    </rPh>
    <rPh sb="2" eb="4">
      <t>ニチジ</t>
    </rPh>
    <phoneticPr fontId="2"/>
  </si>
  <si>
    <t>：</t>
    <phoneticPr fontId="2"/>
  </si>
  <si>
    <t>継続申請の方は、３枚目のみ出力して下さい。</t>
    <rPh sb="0" eb="2">
      <t>ケイゾク</t>
    </rPh>
    <rPh sb="2" eb="4">
      <t>シンセイ</t>
    </rPh>
    <rPh sb="5" eb="6">
      <t>カタ</t>
    </rPh>
    <rPh sb="9" eb="11">
      <t>マイメ</t>
    </rPh>
    <rPh sb="13" eb="15">
      <t>シュツリョク</t>
    </rPh>
    <rPh sb="17" eb="18">
      <t>クダ</t>
    </rPh>
    <phoneticPr fontId="2"/>
  </si>
  <si>
    <t>従業員</t>
    <rPh sb="0" eb="3">
      <t>ジュウギョウイン</t>
    </rPh>
    <phoneticPr fontId="2"/>
  </si>
  <si>
    <t>現在、継続申請は行っておりません。</t>
    <rPh sb="0" eb="2">
      <t>ゲンザイ</t>
    </rPh>
    <rPh sb="3" eb="5">
      <t>ケイゾク</t>
    </rPh>
    <rPh sb="5" eb="7">
      <t>シンセイ</t>
    </rPh>
    <rPh sb="8" eb="9">
      <t>オコナ</t>
    </rPh>
    <phoneticPr fontId="2"/>
  </si>
  <si>
    <t>　５　受任者入力欄
　　 受任者を設定する場合のみ入力してください。</t>
    <rPh sb="3" eb="5">
      <t>ジュニン</t>
    </rPh>
    <rPh sb="5" eb="6">
      <t>シャ</t>
    </rPh>
    <rPh sb="6" eb="8">
      <t>ニュウリョク</t>
    </rPh>
    <rPh sb="8" eb="9">
      <t>ラン</t>
    </rPh>
    <rPh sb="13" eb="15">
      <t>ジュニン</t>
    </rPh>
    <rPh sb="15" eb="16">
      <t>シャ</t>
    </rPh>
    <rPh sb="17" eb="19">
      <t>セッテイ</t>
    </rPh>
    <rPh sb="21" eb="23">
      <t>バアイ</t>
    </rPh>
    <rPh sb="25" eb="27">
      <t>ニュウリョク</t>
    </rPh>
    <phoneticPr fontId="2"/>
  </si>
  <si>
    <t>　６　連絡先電話番号・FAX番号入力欄
　　  本店･本社、受任者以外の営業所等を連絡先とする場合のみ入力してください。</t>
    <rPh sb="3" eb="6">
      <t>レンラクサキ</t>
    </rPh>
    <rPh sb="6" eb="8">
      <t>デンワ</t>
    </rPh>
    <rPh sb="8" eb="10">
      <t>バンゴウ</t>
    </rPh>
    <rPh sb="14" eb="16">
      <t>バンゴウ</t>
    </rPh>
    <rPh sb="16" eb="18">
      <t>ニュウリョク</t>
    </rPh>
    <rPh sb="18" eb="19">
      <t>ラン</t>
    </rPh>
    <phoneticPr fontId="2"/>
  </si>
  <si>
    <t>(15字以内）</t>
    <rPh sb="3" eb="4">
      <t>ジ</t>
    </rPh>
    <rPh sb="4" eb="6">
      <t>イナイ</t>
    </rPh>
    <phoneticPr fontId="2"/>
  </si>
  <si>
    <t>　最も強く希望する種目を「第１希望申請種目」欄で選択し、以下希望の強い順に選択してください。
　登録できる種目は最大で６種目です。
　登録更新申請中の場合でも申請種目の選択は可能です。</t>
    <rPh sb="1" eb="2">
      <t>モット</t>
    </rPh>
    <rPh sb="3" eb="4">
      <t>ツヨ</t>
    </rPh>
    <rPh sb="5" eb="7">
      <t>キボウ</t>
    </rPh>
    <rPh sb="9" eb="11">
      <t>シュモク</t>
    </rPh>
    <rPh sb="13" eb="14">
      <t>ダイ</t>
    </rPh>
    <rPh sb="15" eb="17">
      <t>キボウ</t>
    </rPh>
    <rPh sb="17" eb="19">
      <t>シンセイ</t>
    </rPh>
    <rPh sb="19" eb="21">
      <t>シュモク</t>
    </rPh>
    <rPh sb="22" eb="23">
      <t>ラン</t>
    </rPh>
    <rPh sb="24" eb="26">
      <t>センタク</t>
    </rPh>
    <rPh sb="28" eb="30">
      <t>イカ</t>
    </rPh>
    <rPh sb="30" eb="32">
      <t>キボウ</t>
    </rPh>
    <rPh sb="33" eb="34">
      <t>ツヨ</t>
    </rPh>
    <rPh sb="35" eb="36">
      <t>ジュン</t>
    </rPh>
    <rPh sb="37" eb="39">
      <t>センタク</t>
    </rPh>
    <rPh sb="48" eb="50">
      <t>トウロク</t>
    </rPh>
    <rPh sb="53" eb="55">
      <t>シュモク</t>
    </rPh>
    <rPh sb="56" eb="58">
      <t>サイダイ</t>
    </rPh>
    <rPh sb="60" eb="61">
      <t>シュ</t>
    </rPh>
    <rPh sb="61" eb="62">
      <t>モク</t>
    </rPh>
    <rPh sb="67" eb="69">
      <t>トウロク</t>
    </rPh>
    <rPh sb="69" eb="71">
      <t>コウシン</t>
    </rPh>
    <rPh sb="71" eb="74">
      <t>シンセイチュウ</t>
    </rPh>
    <rPh sb="75" eb="77">
      <t>バアイ</t>
    </rPh>
    <rPh sb="79" eb="81">
      <t>シンセイ</t>
    </rPh>
    <rPh sb="81" eb="83">
      <t>シュモク</t>
    </rPh>
    <rPh sb="84" eb="86">
      <t>センタク</t>
    </rPh>
    <rPh sb="87" eb="89">
      <t>カノウ</t>
    </rPh>
    <phoneticPr fontId="2"/>
  </si>
  <si>
    <t>年リスト２</t>
    <rPh sb="0" eb="1">
      <t>ネン</t>
    </rPh>
    <phoneticPr fontId="2"/>
  </si>
  <si>
    <t>-</t>
    <phoneticPr fontId="2"/>
  </si>
  <si>
    <t>2ページ目は自動的に入力されます</t>
    <rPh sb="4" eb="5">
      <t>メ</t>
    </rPh>
    <rPh sb="6" eb="9">
      <t>ジドウテキ</t>
    </rPh>
    <rPh sb="10" eb="12">
      <t>ニュウリョク</t>
    </rPh>
    <phoneticPr fontId="2"/>
  </si>
  <si>
    <t>983</t>
    <phoneticPr fontId="2"/>
  </si>
  <si>
    <t>0842</t>
    <phoneticPr fontId="2"/>
  </si>
  <si>
    <t>未確定</t>
  </si>
  <si>
    <t>一連番号</t>
    <rPh sb="0" eb="2">
      <t>イチレン</t>
    </rPh>
    <rPh sb="2" eb="4">
      <t>バンゴウ</t>
    </rPh>
    <phoneticPr fontId="2"/>
  </si>
  <si>
    <r>
      <t xml:space="preserve">業者番号は、競争入札参加資格決定通知書、格付通知書に記載されている9桁の番号です。
上記通知書のほかに、仙台市役所ホームページ「競争入札参加資格者名簿」で確認できます。
</t>
    </r>
    <r>
      <rPr>
        <b/>
        <u/>
        <sz val="11"/>
        <rFont val="ＭＳ Ｐ明朝"/>
        <family val="1"/>
        <charset val="128"/>
      </rPr>
      <t>http://www.city.sendai.jp/keyaku-kanri/jigyosha/keyaku/denshi/mebo.html</t>
    </r>
    <rPh sb="0" eb="2">
      <t>ギョウシャ</t>
    </rPh>
    <rPh sb="2" eb="4">
      <t>バンゴウ</t>
    </rPh>
    <rPh sb="6" eb="8">
      <t>キョウソウ</t>
    </rPh>
    <rPh sb="8" eb="10">
      <t>ニュウサツ</t>
    </rPh>
    <rPh sb="10" eb="12">
      <t>サンカ</t>
    </rPh>
    <rPh sb="12" eb="14">
      <t>シカク</t>
    </rPh>
    <rPh sb="14" eb="16">
      <t>ケッテイ</t>
    </rPh>
    <rPh sb="16" eb="19">
      <t>ツウチショ</t>
    </rPh>
    <rPh sb="20" eb="21">
      <t>カク</t>
    </rPh>
    <rPh sb="21" eb="22">
      <t>ヅ</t>
    </rPh>
    <rPh sb="22" eb="25">
      <t>ツウチショ</t>
    </rPh>
    <rPh sb="26" eb="28">
      <t>キサイ</t>
    </rPh>
    <rPh sb="34" eb="35">
      <t>ケタ</t>
    </rPh>
    <rPh sb="36" eb="38">
      <t>バンゴウ</t>
    </rPh>
    <rPh sb="42" eb="44">
      <t>ジョウキ</t>
    </rPh>
    <rPh sb="44" eb="47">
      <t>ツウチショ</t>
    </rPh>
    <rPh sb="52" eb="55">
      <t>センダイシ</t>
    </rPh>
    <rPh sb="55" eb="57">
      <t>ヤクショ</t>
    </rPh>
    <rPh sb="64" eb="66">
      <t>キョウソウ</t>
    </rPh>
    <rPh sb="66" eb="68">
      <t>ニュウサツ</t>
    </rPh>
    <rPh sb="68" eb="70">
      <t>サンカ</t>
    </rPh>
    <rPh sb="70" eb="72">
      <t>シカク</t>
    </rPh>
    <rPh sb="72" eb="73">
      <t>シャ</t>
    </rPh>
    <rPh sb="73" eb="75">
      <t>メイボ</t>
    </rPh>
    <rPh sb="77" eb="79">
      <t>カクニン</t>
    </rPh>
    <phoneticPr fontId="2"/>
  </si>
  <si>
    <t>0123</t>
    <phoneticPr fontId="2"/>
  </si>
  <si>
    <t>継続の方は一連番号を入力してください。</t>
    <rPh sb="0" eb="2">
      <t>ケイゾク</t>
    </rPh>
    <rPh sb="3" eb="4">
      <t>カタ</t>
    </rPh>
    <rPh sb="5" eb="7">
      <t>イチレン</t>
    </rPh>
    <rPh sb="7" eb="9">
      <t>バンゴウ</t>
    </rPh>
    <rPh sb="10" eb="12">
      <t>ニュウリョク</t>
    </rPh>
    <phoneticPr fontId="2"/>
  </si>
  <si>
    <t>申請受付期間内に提出願います。</t>
    <phoneticPr fontId="2"/>
  </si>
  <si>
    <t>申請年</t>
    <rPh sb="0" eb="2">
      <t>シンセイ</t>
    </rPh>
    <rPh sb="2" eb="3">
      <t>ネン</t>
    </rPh>
    <phoneticPr fontId="2"/>
  </si>
  <si>
    <t>令和</t>
    <rPh sb="0" eb="2">
      <t>レイワ</t>
    </rPh>
    <phoneticPr fontId="2"/>
  </si>
  <si>
    <t>法人
番号</t>
    <rPh sb="0" eb="2">
      <t>ホウジン</t>
    </rPh>
    <rPh sb="3" eb="5">
      <t>バンゴウ</t>
    </rPh>
    <phoneticPr fontId="2"/>
  </si>
  <si>
    <t>仙台市内に本社・本店を有している方は、本社・本店所在地の行政区を選択してください。
宮城総合支所・秋保総合支所管内の方は、宮城総合支所または秋保総合支所を選択してください。</t>
    <rPh sb="0" eb="4">
      <t>センダイシナイ</t>
    </rPh>
    <rPh sb="5" eb="6">
      <t>ホン</t>
    </rPh>
    <rPh sb="6" eb="7">
      <t>シャ</t>
    </rPh>
    <rPh sb="8" eb="10">
      <t>ホンテン</t>
    </rPh>
    <rPh sb="11" eb="12">
      <t>ユウ</t>
    </rPh>
    <rPh sb="16" eb="17">
      <t>カタ</t>
    </rPh>
    <rPh sb="19" eb="20">
      <t>ホン</t>
    </rPh>
    <rPh sb="20" eb="21">
      <t>シャ</t>
    </rPh>
    <rPh sb="22" eb="24">
      <t>ホンテン</t>
    </rPh>
    <rPh sb="24" eb="27">
      <t>ショザイチ</t>
    </rPh>
    <rPh sb="28" eb="31">
      <t>ギョウセイク</t>
    </rPh>
    <rPh sb="32" eb="34">
      <t>センタク</t>
    </rPh>
    <rPh sb="42" eb="44">
      <t>ミヤギ</t>
    </rPh>
    <rPh sb="44" eb="46">
      <t>ソウゴウ</t>
    </rPh>
    <rPh sb="46" eb="48">
      <t>シショ</t>
    </rPh>
    <rPh sb="49" eb="51">
      <t>アキウ</t>
    </rPh>
    <rPh sb="51" eb="53">
      <t>ソウゴウ</t>
    </rPh>
    <rPh sb="53" eb="55">
      <t>シショ</t>
    </rPh>
    <rPh sb="55" eb="57">
      <t>カンナイ</t>
    </rPh>
    <rPh sb="58" eb="59">
      <t>カタ</t>
    </rPh>
    <rPh sb="61" eb="63">
      <t>ミヤギ</t>
    </rPh>
    <rPh sb="63" eb="65">
      <t>ソウゴウ</t>
    </rPh>
    <rPh sb="65" eb="67">
      <t>シショ</t>
    </rPh>
    <rPh sb="70" eb="72">
      <t>アキウ</t>
    </rPh>
    <rPh sb="72" eb="74">
      <t>ソウゴウ</t>
    </rPh>
    <rPh sb="74" eb="76">
      <t>シショ</t>
    </rPh>
    <rPh sb="77" eb="79">
      <t>センタク</t>
    </rPh>
    <phoneticPr fontId="2"/>
  </si>
  <si>
    <t>郵便区番号(3桁）、町域番号(4桁）をすべて入力してください。</t>
    <rPh sb="0" eb="2">
      <t>ユウビン</t>
    </rPh>
    <rPh sb="2" eb="3">
      <t>ク</t>
    </rPh>
    <rPh sb="3" eb="5">
      <t>バンゴウ</t>
    </rPh>
    <rPh sb="7" eb="8">
      <t>ケタ</t>
    </rPh>
    <rPh sb="10" eb="11">
      <t>マチ</t>
    </rPh>
    <rPh sb="11" eb="12">
      <t>イキ</t>
    </rPh>
    <rPh sb="12" eb="14">
      <t>バンゴウ</t>
    </rPh>
    <rPh sb="16" eb="17">
      <t>ケタ</t>
    </rPh>
    <rPh sb="22" eb="24">
      <t>ニュウリョク</t>
    </rPh>
    <phoneticPr fontId="2"/>
  </si>
  <si>
    <t>（申請日：新規申請の方は受付日　　継続申請の方は郵送日としてください）</t>
    <phoneticPr fontId="2"/>
  </si>
  <si>
    <t>補 償 関 係 コ ン サ ル タ ン ト</t>
    <rPh sb="0" eb="1">
      <t>タスク</t>
    </rPh>
    <rPh sb="2" eb="3">
      <t>ショウ</t>
    </rPh>
    <rPh sb="4" eb="5">
      <t>カン</t>
    </rPh>
    <rPh sb="6" eb="7">
      <t>カカリ</t>
    </rPh>
    <phoneticPr fontId="2"/>
  </si>
  <si>
    <t>ＡＭ列からＢＭ列まで非表示</t>
    <rPh sb="2" eb="3">
      <t>レツ</t>
    </rPh>
    <rPh sb="7" eb="8">
      <t>レツ</t>
    </rPh>
    <rPh sb="10" eb="13">
      <t>ヒヒョウジ</t>
    </rPh>
    <phoneticPr fontId="2"/>
  </si>
  <si>
    <t>（生年月日</t>
    <phoneticPr fontId="2"/>
  </si>
  <si>
    <t>月</t>
    <rPh sb="0" eb="1">
      <t>ガツ</t>
    </rPh>
    <phoneticPr fontId="2"/>
  </si>
  <si>
    <t>日）</t>
    <rPh sb="0" eb="1">
      <t>ニチ</t>
    </rPh>
    <phoneticPr fontId="2"/>
  </si>
  <si>
    <t>（性別</t>
    <rPh sb="1" eb="3">
      <t>セイベツ</t>
    </rPh>
    <phoneticPr fontId="2"/>
  </si>
  <si>
    <t>）</t>
    <phoneticPr fontId="2"/>
  </si>
  <si>
    <t>業務経歴・技術者一覧</t>
    <phoneticPr fontId="2"/>
  </si>
  <si>
    <t>　　確定ボタン→</t>
    <rPh sb="2" eb="4">
      <t>カクテイ</t>
    </rPh>
    <phoneticPr fontId="2"/>
  </si>
  <si>
    <t xml:space="preserve"> 上記の私に関する個人情報を、仙台市が宮城県警察本部に提供して照会することに同意</t>
    <rPh sb="1" eb="3">
      <t>ジョウキ</t>
    </rPh>
    <rPh sb="4" eb="5">
      <t>ワタシ</t>
    </rPh>
    <phoneticPr fontId="2"/>
  </si>
  <si>
    <t xml:space="preserve"> します。</t>
    <phoneticPr fontId="2"/>
  </si>
  <si>
    <t>（1）　私（代表者個人）が暴力団等との関係を有しないことを確認するため、本申請に記載さ</t>
  </si>
  <si>
    <t>　　　れた私に関する個人情報を、仙台市が宮城県警察本部に提供して照会することに同意</t>
  </si>
  <si>
    <t>　　　します。</t>
  </si>
  <si>
    <t>（2）　私（法人その他の団体による申請の場合は当該団体、個人による申請の場合は当該</t>
  </si>
  <si>
    <t>　　　個人）に関する仙台市税納付状況(税目・税額・申告の有無等）について、仙台市財政</t>
  </si>
  <si>
    <t>　　　局契約課が税務担当課に対して照会することに同意します。</t>
    <rPh sb="3" eb="4">
      <t>キョク</t>
    </rPh>
    <rPh sb="4" eb="7">
      <t>ケイヤクカ</t>
    </rPh>
    <rPh sb="8" eb="10">
      <t>ゼイム</t>
    </rPh>
    <rPh sb="10" eb="13">
      <t>タントウカ</t>
    </rPh>
    <rPh sb="14" eb="15">
      <t>タイ</t>
    </rPh>
    <rPh sb="17" eb="19">
      <t>ショウカイ</t>
    </rPh>
    <rPh sb="24" eb="26">
      <t>ドウイ</t>
    </rPh>
    <phoneticPr fontId="2"/>
  </si>
  <si>
    <t>令和7・8・9年度</t>
    <rPh sb="0" eb="2">
      <t>レイワ</t>
    </rPh>
    <rPh sb="7" eb="9">
      <t>ネンド</t>
    </rPh>
    <phoneticPr fontId="2"/>
  </si>
  <si>
    <t>令和7・8・9年度仙台市競争入札参加資格審査申請書</t>
    <rPh sb="0" eb="2">
      <t>レイワ</t>
    </rPh>
    <rPh sb="7" eb="9">
      <t>ネンド</t>
    </rPh>
    <rPh sb="9" eb="12">
      <t>センダイシ</t>
    </rPh>
    <rPh sb="12" eb="14">
      <t>キョウソウ</t>
    </rPh>
    <rPh sb="14" eb="16">
      <t>ニュウサツ</t>
    </rPh>
    <rPh sb="16" eb="18">
      <t>サンカ</t>
    </rPh>
    <rPh sb="18" eb="20">
      <t>シカク</t>
    </rPh>
    <rPh sb="20" eb="22">
      <t>シンサ</t>
    </rPh>
    <rPh sb="22" eb="25">
      <t>シンセイショ</t>
    </rPh>
    <phoneticPr fontId="2"/>
  </si>
  <si>
    <t>令和7・8・9年度において仙台市が行う測量、設計、その他の契約に係る入札に参加した</t>
    <rPh sb="0" eb="2">
      <t>レイワ</t>
    </rPh>
    <rPh sb="7" eb="9">
      <t>ネンド</t>
    </rPh>
    <rPh sb="13" eb="16">
      <t>センダイシ</t>
    </rPh>
    <rPh sb="17" eb="18">
      <t>オコナ</t>
    </rPh>
    <rPh sb="19" eb="21">
      <t>ソクリョウ</t>
    </rPh>
    <rPh sb="22" eb="24">
      <t>セッケイ</t>
    </rPh>
    <rPh sb="27" eb="28">
      <t>タ</t>
    </rPh>
    <rPh sb="29" eb="31">
      <t>ケイヤク</t>
    </rPh>
    <rPh sb="32" eb="33">
      <t>カカ</t>
    </rPh>
    <rPh sb="34" eb="36">
      <t>ニュウサツ</t>
    </rPh>
    <rPh sb="37" eb="39">
      <t>サンカ</t>
    </rPh>
    <phoneticPr fontId="2"/>
  </si>
  <si>
    <t>一連番号は、競争入札参加資格審査申請の案内通知に記載されている4桁の番号です。</t>
    <rPh sb="0" eb="2">
      <t>イチレン</t>
    </rPh>
    <rPh sb="2" eb="4">
      <t>バンゴウ</t>
    </rPh>
    <rPh sb="6" eb="8">
      <t>キョウソウ</t>
    </rPh>
    <rPh sb="8" eb="10">
      <t>ニュウサツ</t>
    </rPh>
    <rPh sb="10" eb="12">
      <t>サンカ</t>
    </rPh>
    <rPh sb="12" eb="14">
      <t>シカク</t>
    </rPh>
    <rPh sb="14" eb="16">
      <t>シンサ</t>
    </rPh>
    <rPh sb="16" eb="18">
      <t>シンセイ</t>
    </rPh>
    <rPh sb="19" eb="21">
      <t>アンナイ</t>
    </rPh>
    <rPh sb="21" eb="23">
      <t>ツウチ</t>
    </rPh>
    <rPh sb="24" eb="26">
      <t>キサイ</t>
    </rPh>
    <rPh sb="32" eb="33">
      <t>ケタ</t>
    </rPh>
    <rPh sb="34" eb="36">
      <t>バンゴウ</t>
    </rPh>
    <phoneticPr fontId="2"/>
  </si>
  <si>
    <t>仙台市競争入札参加資格審査申請要領</t>
    <rPh sb="0" eb="3">
      <t>センダイシ</t>
    </rPh>
    <rPh sb="3" eb="5">
      <t>キョウソウ</t>
    </rPh>
    <rPh sb="5" eb="7">
      <t>ニュウサツ</t>
    </rPh>
    <rPh sb="7" eb="9">
      <t>サンカ</t>
    </rPh>
    <rPh sb="9" eb="11">
      <t>シカク</t>
    </rPh>
    <rPh sb="11" eb="13">
      <t>シンサ</t>
    </rPh>
    <rPh sb="13" eb="15">
      <t>シンセイ</t>
    </rPh>
    <rPh sb="15" eb="17">
      <t>ヨウリョウ</t>
    </rPh>
    <phoneticPr fontId="2"/>
  </si>
  <si>
    <t>　　　　　　　　　　　　　　　　　　　（問合せ先）
                                        〒980－8671仙台市青葉区国分町三丁目7番1号
                                        仙台市財政局財政部契約課工事契約係
                                        TEL：022-214-8125　　FAX：022-214-8110</t>
    <phoneticPr fontId="2"/>
  </si>
  <si>
    <t>目　　次</t>
    <rPh sb="0" eb="1">
      <t>メ</t>
    </rPh>
    <rPh sb="3" eb="4">
      <t>ツギ</t>
    </rPh>
    <phoneticPr fontId="2"/>
  </si>
  <si>
    <t>　競争入札参加資格登録申請の受付</t>
    <rPh sb="1" eb="3">
      <t>キョウソウ</t>
    </rPh>
    <rPh sb="3" eb="5">
      <t>ニュウサツ</t>
    </rPh>
    <rPh sb="5" eb="7">
      <t>サンカ</t>
    </rPh>
    <rPh sb="7" eb="9">
      <t>シカク</t>
    </rPh>
    <rPh sb="9" eb="11">
      <t>トウロク</t>
    </rPh>
    <rPh sb="11" eb="13">
      <t>シンセイ</t>
    </rPh>
    <rPh sb="14" eb="16">
      <t>ウケツケ</t>
    </rPh>
    <phoneticPr fontId="2"/>
  </si>
  <si>
    <t>　競争入札参加者の資格</t>
    <phoneticPr fontId="2"/>
  </si>
  <si>
    <t>　申請方法・提出ファイル</t>
    <rPh sb="6" eb="8">
      <t>テイシュツ</t>
    </rPh>
    <phoneticPr fontId="2"/>
  </si>
  <si>
    <t>　事業協同組合等の競争入札参加資格審査申請</t>
    <phoneticPr fontId="2"/>
  </si>
  <si>
    <t>（留意事項）</t>
    <rPh sb="1" eb="3">
      <t>リュウイ</t>
    </rPh>
    <rPh sb="3" eb="5">
      <t>ジコウ</t>
    </rPh>
    <phoneticPr fontId="2"/>
  </si>
  <si>
    <t>・</t>
    <phoneticPr fontId="2"/>
  </si>
  <si>
    <t>登録には、認定条件をすべて満たしている必要がありますのでご注意ください。</t>
    <phoneticPr fontId="2"/>
  </si>
  <si>
    <t>仙台市は、企業局も含めた入札参加資格審査受付を統一して行っておりますので、別途水道局・交通局・ガス局・市立病院へ入札参加資格の審査を申請する必要はありません。</t>
    <phoneticPr fontId="2"/>
  </si>
  <si>
    <t>仙台市の契約については、地元経済発展の観点から、仙台市内に本店を有する企業へ優先発注することとしています。</t>
    <phoneticPr fontId="2"/>
  </si>
  <si>
    <t>　</t>
    <phoneticPr fontId="2"/>
  </si>
  <si>
    <t>１</t>
    <phoneticPr fontId="2"/>
  </si>
  <si>
    <t>競争入札参加資格登録申請の受付</t>
    <phoneticPr fontId="2"/>
  </si>
  <si>
    <t>(1)</t>
    <phoneticPr fontId="2"/>
  </si>
  <si>
    <t>定期登録</t>
    <rPh sb="0" eb="2">
      <t>テイキ</t>
    </rPh>
    <rPh sb="2" eb="4">
      <t>トウロク</t>
    </rPh>
    <phoneticPr fontId="2"/>
  </si>
  <si>
    <t>(2)</t>
    <phoneticPr fontId="2"/>
  </si>
  <si>
    <t>補充登録</t>
    <rPh sb="0" eb="2">
      <t>ホジュウ</t>
    </rPh>
    <rPh sb="2" eb="4">
      <t>トウロク</t>
    </rPh>
    <phoneticPr fontId="2"/>
  </si>
  <si>
    <t xml:space="preserve">　定期登録の時期を除き、補充登録は年２回となり、毎年4月からの資格登録と、10月からの資格登録について申請を受け付けます。
　手続きの日程についてはその都度、仙台市ホームページ上でご案内します。
</t>
    <rPh sb="12" eb="14">
      <t>ホジュウ</t>
    </rPh>
    <rPh sb="14" eb="16">
      <t>トウロク</t>
    </rPh>
    <rPh sb="17" eb="18">
      <t>ネン</t>
    </rPh>
    <rPh sb="19" eb="20">
      <t>カイ</t>
    </rPh>
    <rPh sb="63" eb="65">
      <t>テツヅ</t>
    </rPh>
    <rPh sb="67" eb="69">
      <t>ニッテイ</t>
    </rPh>
    <rPh sb="76" eb="78">
      <t>ツド</t>
    </rPh>
    <rPh sb="79" eb="82">
      <t>センダイシ</t>
    </rPh>
    <phoneticPr fontId="2"/>
  </si>
  <si>
    <t>(3)</t>
    <phoneticPr fontId="2"/>
  </si>
  <si>
    <t>随時登録</t>
    <rPh sb="0" eb="2">
      <t>ズイジ</t>
    </rPh>
    <rPh sb="2" eb="4">
      <t>トウロク</t>
    </rPh>
    <phoneticPr fontId="2"/>
  </si>
  <si>
    <t xml:space="preserve">名簿に登録されていない方がWTO案件（特例政令適用案件）に入札参加する場合、入札公告で示された期間内に登録申請を受け付けます。所定の申請書類を提出いただきます。
</t>
    <rPh sb="3" eb="5">
      <t>トウロク</t>
    </rPh>
    <phoneticPr fontId="2"/>
  </si>
  <si>
    <t>競争入札参加者の資格</t>
    <phoneticPr fontId="2"/>
  </si>
  <si>
    <t>地方自治法施行令（昭和22年政令第16号）第167条の4第1項各号に規定に該当する者でないこと。</t>
    <rPh sb="9" eb="11">
      <t>ショウワ</t>
    </rPh>
    <rPh sb="13" eb="14">
      <t>ネン</t>
    </rPh>
    <rPh sb="14" eb="16">
      <t>セイレイ</t>
    </rPh>
    <rPh sb="16" eb="17">
      <t>ダイ</t>
    </rPh>
    <rPh sb="19" eb="20">
      <t>ゴウ</t>
    </rPh>
    <rPh sb="31" eb="33">
      <t>カクゴウ</t>
    </rPh>
    <phoneticPr fontId="2"/>
  </si>
  <si>
    <t xml:space="preserve">※「地方自治法施行令第167条の4第1項各号に該当する者」とは、次に掲げる者をいいます。
・契約を締結する能力を有しない者
・破産手続開始の決定を受けて復権を得ない者
・暴力団員による不当な行為の防止等に関する法律（平成3年法律第77号）第32条第1項各号に掲げる者
</t>
    <rPh sb="2" eb="4">
      <t>チホウ</t>
    </rPh>
    <rPh sb="4" eb="6">
      <t>ジジ</t>
    </rPh>
    <rPh sb="6" eb="7">
      <t>ホウ</t>
    </rPh>
    <rPh sb="7" eb="10">
      <t>セコウレイ</t>
    </rPh>
    <rPh sb="10" eb="11">
      <t>ダイ</t>
    </rPh>
    <rPh sb="14" eb="15">
      <t>ジョウ</t>
    </rPh>
    <rPh sb="17" eb="18">
      <t>ダイ</t>
    </rPh>
    <rPh sb="19" eb="20">
      <t>コウ</t>
    </rPh>
    <rPh sb="20" eb="22">
      <t>カクゴウ</t>
    </rPh>
    <rPh sb="23" eb="25">
      <t>ガイトウ</t>
    </rPh>
    <rPh sb="27" eb="28">
      <t>モノ</t>
    </rPh>
    <rPh sb="32" eb="33">
      <t>ツギ</t>
    </rPh>
    <rPh sb="34" eb="35">
      <t>カカ</t>
    </rPh>
    <rPh sb="37" eb="38">
      <t>モノ</t>
    </rPh>
    <phoneticPr fontId="2"/>
  </si>
  <si>
    <t>(4)</t>
    <phoneticPr fontId="2"/>
  </si>
  <si>
    <t>仙台市の市税を滞納していないこと並びに個人以外の場合にあっては、法人の市民税及び事業所税に係る市長に対する申告を行っていること（当該申告義務を有する者に限る）｡</t>
    <phoneticPr fontId="2"/>
  </si>
  <si>
    <t>(5)</t>
    <phoneticPr fontId="2"/>
  </si>
  <si>
    <t>消費税及び地方消費税を滞納していないこと。</t>
    <phoneticPr fontId="2"/>
  </si>
  <si>
    <t>「仙台市入札契約暴力団等排除要綱(平成20年10月31日市長決裁)」別表に掲げる措置要件に該当しないこと。</t>
    <rPh sb="34" eb="35">
      <t>ベツ</t>
    </rPh>
    <rPh sb="35" eb="36">
      <t>ヒョウ</t>
    </rPh>
    <rPh sb="37" eb="38">
      <t>カカ</t>
    </rPh>
    <rPh sb="40" eb="42">
      <t>ソチ</t>
    </rPh>
    <rPh sb="42" eb="44">
      <t>ヨウケン</t>
    </rPh>
    <phoneticPr fontId="2"/>
  </si>
  <si>
    <t>※</t>
    <phoneticPr fontId="2"/>
  </si>
  <si>
    <t>仙台市では、宮城県警察本部との連携のもと、仙台市が発注する全ての入札・契約から暴力団等を排除する取組を実施するため、仙台市入札契約暴力団等排除要綱（平成20年10月31日市長決裁）を制定し、平成20年11月1日から施行しています。当該要綱に基づき、本市の競争入札参加資格の登録を受けた方が暴力団等と関係を有することが確認された場合、指名停止や契約解除等を行います。</t>
    <rPh sb="0" eb="3">
      <t>センダイシ</t>
    </rPh>
    <rPh sb="6" eb="9">
      <t>ミヤギケン</t>
    </rPh>
    <rPh sb="9" eb="11">
      <t>ケイサツ</t>
    </rPh>
    <rPh sb="11" eb="13">
      <t>ホンブ</t>
    </rPh>
    <rPh sb="15" eb="17">
      <t>レンケイ</t>
    </rPh>
    <rPh sb="21" eb="24">
      <t>センダイシ</t>
    </rPh>
    <rPh sb="25" eb="27">
      <t>ハッチュウ</t>
    </rPh>
    <rPh sb="29" eb="30">
      <t>スベ</t>
    </rPh>
    <rPh sb="32" eb="34">
      <t>ニュウサツ</t>
    </rPh>
    <rPh sb="35" eb="37">
      <t>ケイヤク</t>
    </rPh>
    <rPh sb="39" eb="40">
      <t>アバ</t>
    </rPh>
    <phoneticPr fontId="2"/>
  </si>
  <si>
    <t>（参考）地方自治法施行令（抜粋）</t>
    <rPh sb="1" eb="3">
      <t>サンコウ</t>
    </rPh>
    <rPh sb="13" eb="15">
      <t>バッスイ</t>
    </rPh>
    <phoneticPr fontId="2"/>
  </si>
  <si>
    <t>（一般競争入札の参加者の資格） 
第167条の4 　普通地方公共団体は、特別の理由がある場合を除くほか、一般競争入札に次の各号のいずれかに該当する者を参加させることができない。 
一 　当該入札に係る契約を締結する能力を有しない者 
二 　破産手続開始の決定を受けて復権を得ない者 
三 　暴力団員による不当な行為の防止等に関する法律（平成三年法律第七十七号）第三十二条第一項各号に掲げる者
２ 　普通地方公共団体は、一般競争入札に参加しようとする者が次の各号のいずれかに該当すると認められるときは、その者について三年以内の期間を定めて一般競争入札に参加させないことができる。その者を代理人、支配人その他の使用人又は入札代理人として使用する者についても、また同様とする。 
一 　契約の履行に当たり、故意に工事、製造その他の役務を粗雑に行い、又は物件の品質若しくは数量に関して不正の行為をしたとき。 
二 　競争入札又はせり売りにおいて、その公正な執行を妨げたとき又は公正な価格の成立を害し、若しくは不正の利益を得るために連合したとき。 
三 　落札者が契約を締結すること又は契約者が契約を履行することを妨げたとき。 
四 　地方自治法第二百三十四条の二第一項の規定による監督又は検査の実施に当たり職員の職務の執行を妨げたとき。 
五 　正当な理由がなくて契約を履行しなかつたとき。 
六 　契約により、契約の後に代価の額を確定する場合において、当該代価の請求を故意に虚偽の事実に基づき過大な額で行つたとき。 
七 　この項（この号を除く。）の規定により一般競争入札に参加できないこととされている者を契約の締結又は契約の履行に当たり代理人、支配人その他の使用人として使用したとき。</t>
    <phoneticPr fontId="2"/>
  </si>
  <si>
    <t>３</t>
    <phoneticPr fontId="2"/>
  </si>
  <si>
    <t>申請方法・提出ファイル</t>
    <rPh sb="0" eb="2">
      <t>シンセイ</t>
    </rPh>
    <rPh sb="2" eb="4">
      <t>ホウホウ</t>
    </rPh>
    <rPh sb="5" eb="7">
      <t>テイシュツ</t>
    </rPh>
    <phoneticPr fontId="2"/>
  </si>
  <si>
    <t>申請方法</t>
    <phoneticPr fontId="2"/>
  </si>
  <si>
    <r>
      <t>仙台市競争入札参加資格申請フォームにより、</t>
    </r>
    <r>
      <rPr>
        <b/>
        <sz val="12"/>
        <rFont val="ＭＳ ゴシック"/>
        <family val="3"/>
        <charset val="128"/>
      </rPr>
      <t>下記「(3) 提出ファイル」</t>
    </r>
    <r>
      <rPr>
        <sz val="12"/>
        <rFont val="ＭＳ 明朝"/>
        <family val="1"/>
        <charset val="128"/>
      </rPr>
      <t>に示すファイルを添付のうえ申請してください。</t>
    </r>
    <rPh sb="21" eb="23">
      <t>カキ</t>
    </rPh>
    <rPh sb="28" eb="30">
      <t>テイシュツ</t>
    </rPh>
    <rPh sb="36" eb="37">
      <t>シメ</t>
    </rPh>
    <rPh sb="43" eb="45">
      <t>テンプ</t>
    </rPh>
    <rPh sb="48" eb="50">
      <t>シンセイ</t>
    </rPh>
    <phoneticPr fontId="2"/>
  </si>
  <si>
    <t>※仙台市競争入札参加資格申請フォームＵＲＬ</t>
    <phoneticPr fontId="2"/>
  </si>
  <si>
    <t>https://logoform.jp/form/3PrJ/965159</t>
    <phoneticPr fontId="2"/>
  </si>
  <si>
    <t>受付期間</t>
    <phoneticPr fontId="2"/>
  </si>
  <si>
    <t>仙台市ホームページで確認してください。</t>
    <rPh sb="10" eb="12">
      <t>カクニン</t>
    </rPh>
    <phoneticPr fontId="2"/>
  </si>
  <si>
    <t>提出ファイル（すべて電子データで、写し可）</t>
    <rPh sb="0" eb="2">
      <t>テイシュツ</t>
    </rPh>
    <rPh sb="10" eb="12">
      <t>デンシ</t>
    </rPh>
    <rPh sb="17" eb="18">
      <t>ウツ</t>
    </rPh>
    <rPh sb="19" eb="20">
      <t>カ</t>
    </rPh>
    <phoneticPr fontId="2"/>
  </si>
  <si>
    <t>□</t>
    <phoneticPr fontId="2"/>
  </si>
  <si>
    <r>
      <rPr>
        <b/>
        <sz val="12"/>
        <rFont val="ＭＳ ゴシック"/>
        <family val="3"/>
        <charset val="128"/>
      </rPr>
      <t>使用印鑑届</t>
    </r>
    <r>
      <rPr>
        <sz val="12"/>
        <rFont val="ＭＳ 明朝"/>
        <family val="1"/>
        <charset val="128"/>
      </rPr>
      <t xml:space="preserve">
（本エクセルファイルにより紙で出力し、押印のうえPDFファイルとすること。）</t>
    </r>
    <rPh sb="0" eb="2">
      <t>シヨウ</t>
    </rPh>
    <rPh sb="2" eb="4">
      <t>インカン</t>
    </rPh>
    <rPh sb="4" eb="5">
      <t>トドケ</t>
    </rPh>
    <phoneticPr fontId="2"/>
  </si>
  <si>
    <r>
      <rPr>
        <b/>
        <sz val="12"/>
        <rFont val="ＭＳ ゴシック"/>
        <family val="3"/>
        <charset val="128"/>
      </rPr>
      <t>委任状</t>
    </r>
    <r>
      <rPr>
        <sz val="12"/>
        <rFont val="ＭＳ 明朝"/>
        <family val="1"/>
        <charset val="128"/>
      </rPr>
      <t xml:space="preserve">
（受任者を設置する場合のみ必要。本エクセルファイルにより紙で出力し、押印のうえPDFファイルとすること。）</t>
    </r>
    <rPh sb="0" eb="3">
      <t>イニンジョウ</t>
    </rPh>
    <rPh sb="5" eb="7">
      <t>ジュニン</t>
    </rPh>
    <rPh sb="7" eb="8">
      <t>シャ</t>
    </rPh>
    <rPh sb="9" eb="11">
      <t>セッチ</t>
    </rPh>
    <rPh sb="13" eb="15">
      <t>バアイ</t>
    </rPh>
    <rPh sb="17" eb="19">
      <t>ヒツヨウ</t>
    </rPh>
    <phoneticPr fontId="2"/>
  </si>
  <si>
    <t>エクセルファイルの入力・作成方法</t>
    <rPh sb="9" eb="11">
      <t>ニュウリョク</t>
    </rPh>
    <rPh sb="12" eb="14">
      <t>サクセイ</t>
    </rPh>
    <rPh sb="14" eb="16">
      <t>ホウホウ</t>
    </rPh>
    <phoneticPr fontId="2"/>
  </si>
  <si>
    <r>
      <t>「</t>
    </r>
    <r>
      <rPr>
        <b/>
        <sz val="12"/>
        <color indexed="8"/>
        <rFont val="ＭＳ ゴシック"/>
        <family val="3"/>
        <charset val="128"/>
      </rPr>
      <t>印鑑証明書</t>
    </r>
    <r>
      <rPr>
        <sz val="12"/>
        <color indexed="8"/>
        <rFont val="ＭＳ 明朝"/>
        <family val="1"/>
        <charset val="128"/>
      </rPr>
      <t>」
（審査申請前３ヶ月以内に発行されたもの。）</t>
    </r>
    <rPh sb="1" eb="3">
      <t>インカン</t>
    </rPh>
    <rPh sb="3" eb="6">
      <t>ショウメイショ</t>
    </rPh>
    <phoneticPr fontId="2"/>
  </si>
  <si>
    <t>４</t>
    <phoneticPr fontId="2"/>
  </si>
  <si>
    <t>事業協同組合等の競争入札参加資格審査申請</t>
    <rPh sb="0" eb="2">
      <t>ジギョウ</t>
    </rPh>
    <rPh sb="2" eb="4">
      <t>キョウドウ</t>
    </rPh>
    <rPh sb="4" eb="7">
      <t>クミアイトウ</t>
    </rPh>
    <rPh sb="8" eb="10">
      <t>キョウソウ</t>
    </rPh>
    <rPh sb="10" eb="12">
      <t>ニュウサツ</t>
    </rPh>
    <rPh sb="12" eb="14">
      <t>サンカ</t>
    </rPh>
    <rPh sb="14" eb="16">
      <t>シカク</t>
    </rPh>
    <rPh sb="16" eb="18">
      <t>シンサ</t>
    </rPh>
    <rPh sb="18" eb="20">
      <t>シンセイ</t>
    </rPh>
    <phoneticPr fontId="2"/>
  </si>
  <si>
    <t>５</t>
    <phoneticPr fontId="2"/>
  </si>
  <si>
    <t>申請番号</t>
    <rPh sb="0" eb="2">
      <t>シンセイ</t>
    </rPh>
    <rPh sb="2" eb="4">
      <t>バンゴウ</t>
    </rPh>
    <phoneticPr fontId="2"/>
  </si>
  <si>
    <t>種目名</t>
    <rPh sb="0" eb="2">
      <t>シュモク</t>
    </rPh>
    <rPh sb="2" eb="3">
      <t>メイ</t>
    </rPh>
    <phoneticPr fontId="2"/>
  </si>
  <si>
    <r>
      <t>④「</t>
    </r>
    <r>
      <rPr>
        <b/>
        <sz val="12"/>
        <rFont val="ＭＳ ゴシック"/>
        <family val="3"/>
        <charset val="128"/>
      </rPr>
      <t>業務経歴・技術者一覧</t>
    </r>
    <r>
      <rPr>
        <sz val="12"/>
        <rFont val="ＭＳ 明朝"/>
        <family val="1"/>
        <charset val="128"/>
      </rPr>
      <t>」シートに入力してください（【入力例】シート参照）。</t>
    </r>
    <rPh sb="2" eb="4">
      <t>ギョウム</t>
    </rPh>
    <rPh sb="17" eb="19">
      <t>ニュウリョク</t>
    </rPh>
    <rPh sb="27" eb="29">
      <t>ニュウリョク</t>
    </rPh>
    <rPh sb="29" eb="30">
      <t>レイ</t>
    </rPh>
    <rPh sb="34" eb="36">
      <t>サンショウ</t>
    </rPh>
    <phoneticPr fontId="2"/>
  </si>
  <si>
    <t>●本エクセルファイルを使用して作成する書類</t>
    <rPh sb="1" eb="2">
      <t>ホン</t>
    </rPh>
    <rPh sb="11" eb="13">
      <t>シヨウ</t>
    </rPh>
    <rPh sb="15" eb="17">
      <t>サクセイ</t>
    </rPh>
    <rPh sb="19" eb="21">
      <t>ショルイ</t>
    </rPh>
    <phoneticPr fontId="2"/>
  </si>
  <si>
    <t>●その他の書類</t>
    <rPh sb="3" eb="4">
      <t>タ</t>
    </rPh>
    <rPh sb="5" eb="7">
      <t>ショルイ</t>
    </rPh>
    <phoneticPr fontId="2"/>
  </si>
  <si>
    <r>
      <t>「</t>
    </r>
    <r>
      <rPr>
        <b/>
        <sz val="12"/>
        <color indexed="8"/>
        <rFont val="ＭＳ ゴシック"/>
        <family val="3"/>
        <charset val="128"/>
      </rPr>
      <t>履歴事項全部証明書</t>
    </r>
    <r>
      <rPr>
        <sz val="12"/>
        <color indexed="8"/>
        <rFont val="ＭＳ 明朝"/>
        <family val="1"/>
        <charset val="128"/>
      </rPr>
      <t>」
※個人の場合は市区町村長発行の「</t>
    </r>
    <r>
      <rPr>
        <b/>
        <sz val="12"/>
        <color indexed="8"/>
        <rFont val="ＭＳ ゴシック"/>
        <family val="3"/>
        <charset val="128"/>
      </rPr>
      <t>身元（身分）証明書</t>
    </r>
    <r>
      <rPr>
        <sz val="12"/>
        <color indexed="8"/>
        <rFont val="ＭＳ 明朝"/>
        <family val="1"/>
        <charset val="128"/>
      </rPr>
      <t>」
（審査申請前３ヶ月以内に発行されたもの。）</t>
    </r>
    <rPh sb="1" eb="3">
      <t>リレキ</t>
    </rPh>
    <rPh sb="3" eb="5">
      <t>ジコウ</t>
    </rPh>
    <rPh sb="5" eb="7">
      <t>ゼンブ</t>
    </rPh>
    <rPh sb="7" eb="9">
      <t>ショウメイ</t>
    </rPh>
    <rPh sb="9" eb="10">
      <t>ショ</t>
    </rPh>
    <rPh sb="13" eb="15">
      <t>コジン</t>
    </rPh>
    <rPh sb="16" eb="18">
      <t>バアイ</t>
    </rPh>
    <rPh sb="19" eb="21">
      <t>シク</t>
    </rPh>
    <rPh sb="34" eb="36">
      <t>ショウメイ</t>
    </rPh>
    <rPh sb="36" eb="37">
      <t>ショ</t>
    </rPh>
    <phoneticPr fontId="2"/>
  </si>
  <si>
    <t>申請に必要な条件</t>
    <rPh sb="0" eb="2">
      <t>シンセイ</t>
    </rPh>
    <rPh sb="3" eb="5">
      <t>ヒツヨウ</t>
    </rPh>
    <rPh sb="6" eb="8">
      <t>ジョウケン</t>
    </rPh>
    <phoneticPr fontId="2"/>
  </si>
  <si>
    <t>測量一般</t>
  </si>
  <si>
    <t>航空測量</t>
  </si>
  <si>
    <t>建築設計</t>
  </si>
  <si>
    <t>設備設計</t>
  </si>
  <si>
    <t>建設コンサルタント
下水道部門</t>
    <phoneticPr fontId="2"/>
  </si>
  <si>
    <t>建設コンサルタント
都市計画部門</t>
    <phoneticPr fontId="2"/>
  </si>
  <si>
    <t>建設コンサルタント
鋼構造部門</t>
    <phoneticPr fontId="2"/>
  </si>
  <si>
    <t>建設コンサルタント
道路部門</t>
    <phoneticPr fontId="2"/>
  </si>
  <si>
    <t>建設コンサルタント
河川砂防部門</t>
    <phoneticPr fontId="2"/>
  </si>
  <si>
    <t>建設コンサルタント
電力土木部門</t>
    <phoneticPr fontId="2"/>
  </si>
  <si>
    <t>建設コンサルタント
トンネル部門</t>
    <phoneticPr fontId="2"/>
  </si>
  <si>
    <t>建設コンサルタント
施工計画部門</t>
    <phoneticPr fontId="2"/>
  </si>
  <si>
    <t>測量法に基づく測量業者登録を受けていること。</t>
  </si>
  <si>
    <t>同　　　上</t>
  </si>
  <si>
    <t>建築士法に基づく建築士事務所の登録を受けていること。</t>
  </si>
  <si>
    <t>建設コンサルタント登録規程に基づく下水道部門の登録を受けていること。</t>
  </si>
  <si>
    <t>建設コンサルタント登録規程に基づく都市計画及び地方計画部門の登録を受けていること。</t>
  </si>
  <si>
    <t>建設コンサルタント登録規程に基づく鋼構造及びコンクリート部門の登録を受けていること。</t>
  </si>
  <si>
    <t>建設コンサルタント登録規程に基づく道路部門の登録を受けていること。</t>
  </si>
  <si>
    <t>建設コンサルタント登録規程に基づく河川、砂防及び海岸・海洋部門の登録を受けていること。</t>
  </si>
  <si>
    <t>建設コンサルタント登録規程に基づく電力土木部門の登録を受けていること。</t>
  </si>
  <si>
    <t>建設コンサルタント登録規程に基づくトンネル部門の登録を受けていること。</t>
  </si>
  <si>
    <t>建設コンサルタント登録規程に基づく施工計画、施工設備及び積算部門の登録を受けていること。</t>
  </si>
  <si>
    <t>地質調査</t>
  </si>
  <si>
    <t>建設コンサルタント
地質部門</t>
    <phoneticPr fontId="2"/>
  </si>
  <si>
    <t>建設コンサルタント登録規程に基づく地質部門の登録を受けていること。</t>
  </si>
  <si>
    <t>建設コンサルタント登録規程に基づく造園部門の登録を受けていること。</t>
  </si>
  <si>
    <t>建設コンサルタント登録規程に基づく港湾及び空港部門の登録を受けていること。</t>
  </si>
  <si>
    <t>建設コンサルタント登録規程に基づく鉄道部門の登録を受けていること。</t>
  </si>
  <si>
    <t>建設コンサルタント登録規程に基づく上水道及び工業用水道部門の登録を受けていること。</t>
  </si>
  <si>
    <t>建設コンサルタント登録規程に基づく農業土木部門の登録を受けていること。</t>
  </si>
  <si>
    <t>建設コンサルタント登録規程に基づく森林土木部門の登録を受けていること。</t>
  </si>
  <si>
    <t>建設コンサルタント登録規程に基づく土質及び基礎部門の登録を受けていること。</t>
  </si>
  <si>
    <t>建設コンサルタント登録規程に基づく機械部門の登録を受けていること。</t>
  </si>
  <si>
    <t>建設コンサルタント登録規程に基づく建設環境部門の登録を受けていること。</t>
  </si>
  <si>
    <t>建設コンサルタント登録規程に基づく水産土木部門の登録を受けていること。</t>
  </si>
  <si>
    <t>建設コンサルタント登録規程に基づく電気電子部門の登録を受けていること。</t>
  </si>
  <si>
    <t>建設コンサルタント登録規程に基づく廃棄物部門の登録を受けていること。</t>
  </si>
  <si>
    <t>地質調査業者登録規程に基づく登録を受けていること。</t>
  </si>
  <si>
    <t>補償コンサルタント登録規程、土地家屋調査士法又は不動産の鑑定評価に関する法律の規程に基づく登録を受けていること。</t>
  </si>
  <si>
    <t>建設コンサルタント
造園部門</t>
    <phoneticPr fontId="2"/>
  </si>
  <si>
    <t>建設コンサルタント
港湾部門</t>
    <phoneticPr fontId="2"/>
  </si>
  <si>
    <t>建設コンサルタント
鉄道部門</t>
    <phoneticPr fontId="2"/>
  </si>
  <si>
    <t>建設コンサルタント
上水道部門</t>
    <phoneticPr fontId="2"/>
  </si>
  <si>
    <t>建設コンサルタント
農業土木部門</t>
    <phoneticPr fontId="2"/>
  </si>
  <si>
    <t>建設コンサルタント
森林土木部門</t>
    <phoneticPr fontId="2"/>
  </si>
  <si>
    <t>建設コンサルタント
土質部門</t>
    <phoneticPr fontId="2"/>
  </si>
  <si>
    <t>建設コンサルタント
機械部門</t>
    <phoneticPr fontId="2"/>
  </si>
  <si>
    <t>建設コンサルタント
建設環境部門</t>
    <phoneticPr fontId="2"/>
  </si>
  <si>
    <t>建設コンサルタント
水産土木部門</t>
    <phoneticPr fontId="2"/>
  </si>
  <si>
    <t>建設コンサルタント
電気電子部門</t>
    <phoneticPr fontId="2"/>
  </si>
  <si>
    <t>建設コンサルタント
廃棄物部門</t>
    <phoneticPr fontId="2"/>
  </si>
  <si>
    <t>補償関係
　　コンサルタント</t>
    <phoneticPr fontId="2"/>
  </si>
  <si>
    <r>
      <t xml:space="preserve">【コンサルタント】
</t>
    </r>
    <r>
      <rPr>
        <sz val="10"/>
        <rFont val="ＭＳ ゴシック"/>
        <family val="3"/>
        <charset val="128"/>
      </rPr>
      <t>※コンサルタント：設計、測量その他の工事に関連して行う業務の委託</t>
    </r>
    <phoneticPr fontId="2"/>
  </si>
  <si>
    <t xml:space="preserve">　仙台市(水道局・交通局・ガス局・市立病院を含む)の行う設計、測量その他の工事に関連して行う業務の委託契約にかかる入札に参加するためには、仙台市の競争入札参加資格者名簿へ登録されていることが必要です。参加を希望される方は、本要領をよくお読みのうえ、仙台市競争入札参加資格申請フォームにより、受付期間内に申請してください。
</t>
    <rPh sb="69" eb="72">
      <t>センダイシ</t>
    </rPh>
    <rPh sb="73" eb="75">
      <t>キョウソウ</t>
    </rPh>
    <rPh sb="75" eb="77">
      <t>ニュウサツ</t>
    </rPh>
    <rPh sb="77" eb="79">
      <t>サンカ</t>
    </rPh>
    <rPh sb="79" eb="81">
      <t>シカク</t>
    </rPh>
    <rPh sb="81" eb="82">
      <t>シャ</t>
    </rPh>
    <rPh sb="82" eb="84">
      <t>メイボ</t>
    </rPh>
    <rPh sb="85" eb="87">
      <t>トウロク</t>
    </rPh>
    <rPh sb="95" eb="97">
      <t>ヒツヨウ</t>
    </rPh>
    <rPh sb="100" eb="102">
      <t>サンカ</t>
    </rPh>
    <rPh sb="103" eb="105">
      <t>キボウ</t>
    </rPh>
    <rPh sb="108" eb="109">
      <t>カタ</t>
    </rPh>
    <phoneticPr fontId="2"/>
  </si>
  <si>
    <t>コンサルタント業者名簿における令和7・8・9年度競争入札参加資格の有効期間は、競争入札参加資格の決定日から令和10年3月31日までとなります（全者共通であり、期間途中からの補充登録の場合でも終期は同じです）。</t>
    <rPh sb="7" eb="9">
      <t>ギョウシャ</t>
    </rPh>
    <rPh sb="9" eb="11">
      <t>メイボ</t>
    </rPh>
    <rPh sb="98" eb="99">
      <t>オナ</t>
    </rPh>
    <phoneticPr fontId="2"/>
  </si>
  <si>
    <t xml:space="preserve">提出ファイルに虚偽の記載があった場合は、資格を認定しません。また、資格を取り消すことがあります。
</t>
    <phoneticPr fontId="2"/>
  </si>
  <si>
    <r>
      <t>①まず、「</t>
    </r>
    <r>
      <rPr>
        <b/>
        <sz val="12"/>
        <rFont val="ＭＳ ゴシック"/>
        <family val="3"/>
        <charset val="128"/>
      </rPr>
      <t>入力シート</t>
    </r>
    <r>
      <rPr>
        <sz val="12"/>
        <rFont val="ＭＳ 明朝"/>
        <family val="1"/>
        <charset val="128"/>
      </rPr>
      <t>」に入力してください。入力した情報が他のシート（「入札参加資格申請書」「業務経歴・技術者一覧」「出力シート」）にも反映されます。</t>
    </r>
    <rPh sb="21" eb="23">
      <t>ニュウリョク</t>
    </rPh>
    <rPh sb="25" eb="27">
      <t>ジョウホウ</t>
    </rPh>
    <rPh sb="28" eb="29">
      <t>タ</t>
    </rPh>
    <rPh sb="35" eb="37">
      <t>ニュウサツ</t>
    </rPh>
    <rPh sb="37" eb="39">
      <t>サンカ</t>
    </rPh>
    <rPh sb="39" eb="41">
      <t>シカク</t>
    </rPh>
    <rPh sb="41" eb="44">
      <t>シンセイショ</t>
    </rPh>
    <rPh sb="46" eb="48">
      <t>ギョウム</t>
    </rPh>
    <rPh sb="48" eb="50">
      <t>ケイレキ</t>
    </rPh>
    <rPh sb="51" eb="54">
      <t>ギジュツシャ</t>
    </rPh>
    <phoneticPr fontId="2"/>
  </si>
  <si>
    <r>
      <t>申請種目に係る「</t>
    </r>
    <r>
      <rPr>
        <b/>
        <sz val="12"/>
        <rFont val="ＭＳ ゴシック"/>
        <family val="3"/>
        <charset val="128"/>
      </rPr>
      <t>許可（登録）通知書</t>
    </r>
    <r>
      <rPr>
        <sz val="12"/>
        <rFont val="ＭＳ 明朝"/>
        <family val="1"/>
        <charset val="128"/>
      </rPr>
      <t>」又は「</t>
    </r>
    <r>
      <rPr>
        <b/>
        <sz val="12"/>
        <rFont val="ＭＳ ゴシック"/>
        <family val="3"/>
        <charset val="128"/>
      </rPr>
      <t>許可（登録）証明書</t>
    </r>
    <r>
      <rPr>
        <sz val="12"/>
        <rFont val="ＭＳ 明朝"/>
        <family val="1"/>
        <charset val="128"/>
      </rPr>
      <t>」
（競争入札参加資格登録日において有効期間内であるもの。）</t>
    </r>
    <rPh sb="0" eb="2">
      <t>シンセイ</t>
    </rPh>
    <rPh sb="2" eb="4">
      <t>シュモク</t>
    </rPh>
    <rPh sb="5" eb="6">
      <t>カカ</t>
    </rPh>
    <rPh sb="8" eb="10">
      <t>キョカ</t>
    </rPh>
    <rPh sb="11" eb="13">
      <t>トウロク</t>
    </rPh>
    <rPh sb="14" eb="17">
      <t>ツウチショ</t>
    </rPh>
    <rPh sb="18" eb="19">
      <t>マタ</t>
    </rPh>
    <rPh sb="21" eb="23">
      <t>キョカ</t>
    </rPh>
    <rPh sb="24" eb="26">
      <t>トウロク</t>
    </rPh>
    <rPh sb="27" eb="29">
      <t>ショウメイ</t>
    </rPh>
    <rPh sb="29" eb="30">
      <t>ショ</t>
    </rPh>
    <rPh sb="33" eb="35">
      <t>キョウソウ</t>
    </rPh>
    <rPh sb="35" eb="37">
      <t>ニュウサツ</t>
    </rPh>
    <rPh sb="37" eb="39">
      <t>サンカ</t>
    </rPh>
    <rPh sb="39" eb="41">
      <t>シカク</t>
    </rPh>
    <rPh sb="41" eb="43">
      <t>トウロク</t>
    </rPh>
    <rPh sb="43" eb="44">
      <t>ヒ</t>
    </rPh>
    <rPh sb="48" eb="50">
      <t>ユウコウ</t>
    </rPh>
    <rPh sb="50" eb="52">
      <t>キカン</t>
    </rPh>
    <rPh sb="52" eb="53">
      <t>ナイ</t>
    </rPh>
    <phoneticPr fontId="2"/>
  </si>
  <si>
    <r>
      <t>「</t>
    </r>
    <r>
      <rPr>
        <b/>
        <sz val="12"/>
        <rFont val="ＭＳ ゴシック"/>
        <family val="3"/>
        <charset val="128"/>
      </rPr>
      <t>消費税及び地方消費税に係る納税証明書</t>
    </r>
    <r>
      <rPr>
        <sz val="12"/>
        <rFont val="ＭＳ 明朝"/>
        <family val="1"/>
        <charset val="128"/>
      </rPr>
      <t>」（</t>
    </r>
    <r>
      <rPr>
        <b/>
        <sz val="12"/>
        <rFont val="ＭＳ ゴシック"/>
        <family val="3"/>
        <charset val="128"/>
      </rPr>
      <t>納税証明書その３</t>
    </r>
    <r>
      <rPr>
        <sz val="12"/>
        <rFont val="ＭＳ 明朝"/>
        <family val="1"/>
        <charset val="128"/>
      </rPr>
      <t>又は</t>
    </r>
    <r>
      <rPr>
        <b/>
        <sz val="12"/>
        <rFont val="ＭＳ ゴシック"/>
        <family val="3"/>
        <charset val="128"/>
      </rPr>
      <t>その３の３</t>
    </r>
    <r>
      <rPr>
        <sz val="12"/>
        <rFont val="ＭＳ 明朝"/>
        <family val="1"/>
        <charset val="128"/>
      </rPr>
      <t xml:space="preserve">）
 （納税地の所管税務署で審査申請前３ヶ月以内に発行されたもの。※）
</t>
    </r>
    <r>
      <rPr>
        <sz val="4"/>
        <rFont val="ＭＳ 明朝"/>
        <family val="1"/>
        <charset val="128"/>
      </rPr>
      <t xml:space="preserve">　
</t>
    </r>
    <r>
      <rPr>
        <sz val="10"/>
        <rFont val="ＭＳ 明朝"/>
        <family val="1"/>
        <charset val="128"/>
      </rPr>
      <t>　※納税証明書に「納期限が未到来の未納税額」についての但し書きがある場合
　　　申請日時点で当該納期限が過ぎている場合は、完納したことが確認できる書類（領収書等）を
　　併せて添付してください。もしくは、完納後に再度納税証明書を取得して提出してください。</t>
    </r>
    <rPh sb="1" eb="4">
      <t>ショウヒゼイ</t>
    </rPh>
    <rPh sb="4" eb="5">
      <t>オヨ</t>
    </rPh>
    <rPh sb="6" eb="8">
      <t>チホウ</t>
    </rPh>
    <rPh sb="8" eb="11">
      <t>ショウヒゼイ</t>
    </rPh>
    <rPh sb="12" eb="13">
      <t>カカ</t>
    </rPh>
    <rPh sb="14" eb="16">
      <t>ノウゼイ</t>
    </rPh>
    <rPh sb="16" eb="19">
      <t>ショウメイショ</t>
    </rPh>
    <rPh sb="21" eb="23">
      <t>ノウゼイ</t>
    </rPh>
    <rPh sb="23" eb="26">
      <t>ショウメイショ</t>
    </rPh>
    <rPh sb="29" eb="30">
      <t>マタ</t>
    </rPh>
    <rPh sb="76" eb="78">
      <t>ノウゼイ</t>
    </rPh>
    <rPh sb="78" eb="81">
      <t>ショウメイショ</t>
    </rPh>
    <rPh sb="83" eb="86">
      <t>ノウキゲン</t>
    </rPh>
    <rPh sb="87" eb="90">
      <t>ミトウライ</t>
    </rPh>
    <rPh sb="91" eb="92">
      <t>ミ</t>
    </rPh>
    <rPh sb="92" eb="94">
      <t>ノウゼイ</t>
    </rPh>
    <rPh sb="94" eb="95">
      <t>ガク</t>
    </rPh>
    <rPh sb="101" eb="102">
      <t>タダ</t>
    </rPh>
    <rPh sb="103" eb="104">
      <t>ガ</t>
    </rPh>
    <rPh sb="108" eb="110">
      <t>バアイ</t>
    </rPh>
    <rPh sb="114" eb="116">
      <t>シンセイ</t>
    </rPh>
    <rPh sb="116" eb="117">
      <t>ヒ</t>
    </rPh>
    <rPh sb="117" eb="119">
      <t>ジテン</t>
    </rPh>
    <rPh sb="120" eb="122">
      <t>トウガイ</t>
    </rPh>
    <rPh sb="122" eb="125">
      <t>ノウキゲン</t>
    </rPh>
    <rPh sb="126" eb="127">
      <t>ス</t>
    </rPh>
    <rPh sb="131" eb="133">
      <t>バアイ</t>
    </rPh>
    <rPh sb="159" eb="160">
      <t>アワ</t>
    </rPh>
    <rPh sb="162" eb="164">
      <t>テンプ</t>
    </rPh>
    <rPh sb="176" eb="178">
      <t>カンノウ</t>
    </rPh>
    <rPh sb="178" eb="179">
      <t>ゴ</t>
    </rPh>
    <rPh sb="180" eb="182">
      <t>サイド</t>
    </rPh>
    <rPh sb="182" eb="184">
      <t>ノウゼイ</t>
    </rPh>
    <rPh sb="188" eb="190">
      <t>シュトク</t>
    </rPh>
    <rPh sb="192" eb="194">
      <t>テイシュツ</t>
    </rPh>
    <phoneticPr fontId="2"/>
  </si>
  <si>
    <t>申請種目に係る事業の許可、登録その他必要な資格を有していること。</t>
    <rPh sb="0" eb="2">
      <t>シンセイ</t>
    </rPh>
    <rPh sb="2" eb="4">
      <t>シュモク</t>
    </rPh>
    <rPh sb="5" eb="6">
      <t>カカ</t>
    </rPh>
    <rPh sb="7" eb="9">
      <t>ジギョウ</t>
    </rPh>
    <rPh sb="10" eb="12">
      <t>キョカ</t>
    </rPh>
    <rPh sb="13" eb="15">
      <t>トウロク</t>
    </rPh>
    <rPh sb="17" eb="18">
      <t>タ</t>
    </rPh>
    <rPh sb="18" eb="20">
      <t>ヒツヨウ</t>
    </rPh>
    <rPh sb="21" eb="23">
      <t>シカク</t>
    </rPh>
    <rPh sb="24" eb="25">
      <t>ユウ</t>
    </rPh>
    <phoneticPr fontId="2"/>
  </si>
  <si>
    <t>　申請種目表（コンサルタント）</t>
    <phoneticPr fontId="2"/>
  </si>
  <si>
    <t>申請者は、次に掲げる事項のすべてに該当する者でなければなりません。</t>
    <phoneticPr fontId="2"/>
  </si>
  <si>
    <r>
      <t>「</t>
    </r>
    <r>
      <rPr>
        <b/>
        <sz val="12"/>
        <color rgb="FF000000"/>
        <rFont val="ＭＳ ゴシック"/>
        <family val="3"/>
        <charset val="128"/>
      </rPr>
      <t>貸借対照表</t>
    </r>
    <r>
      <rPr>
        <sz val="12"/>
        <color indexed="8"/>
        <rFont val="ＭＳ 明朝"/>
        <family val="1"/>
        <charset val="128"/>
      </rPr>
      <t>」及び「</t>
    </r>
    <r>
      <rPr>
        <b/>
        <sz val="12"/>
        <color indexed="8"/>
        <rFont val="ＭＳ ゴシック"/>
        <family val="3"/>
        <charset val="128"/>
      </rPr>
      <t>損益計算書</t>
    </r>
    <r>
      <rPr>
        <sz val="12"/>
        <color indexed="8"/>
        <rFont val="ＭＳ 明朝"/>
        <family val="1"/>
        <charset val="128"/>
      </rPr>
      <t>」
※個人の場合は「</t>
    </r>
    <r>
      <rPr>
        <b/>
        <sz val="12"/>
        <color indexed="8"/>
        <rFont val="ＭＳ ゴシック"/>
        <family val="3"/>
        <charset val="128"/>
      </rPr>
      <t>収支計算書</t>
    </r>
    <r>
      <rPr>
        <sz val="12"/>
        <color indexed="8"/>
        <rFont val="ＭＳ 明朝"/>
        <family val="1"/>
        <charset val="128"/>
      </rPr>
      <t>」
（直近２ヵ年の営業年度分）</t>
    </r>
    <rPh sb="1" eb="3">
      <t>タイシャク</t>
    </rPh>
    <rPh sb="3" eb="6">
      <t>タイショウヒョウ</t>
    </rPh>
    <rPh sb="7" eb="8">
      <t>オヨ</t>
    </rPh>
    <rPh sb="10" eb="12">
      <t>ソンエキ</t>
    </rPh>
    <rPh sb="12" eb="15">
      <t>ケイサンショ</t>
    </rPh>
    <rPh sb="18" eb="20">
      <t>コジン</t>
    </rPh>
    <rPh sb="21" eb="23">
      <t>バアイ</t>
    </rPh>
    <rPh sb="25" eb="27">
      <t>シュウシ</t>
    </rPh>
    <rPh sb="27" eb="30">
      <t>ケイサンショ</t>
    </rPh>
    <phoneticPr fontId="2"/>
  </si>
  <si>
    <t xml:space="preserve">　事業協同組合等で競争入札参加資格審査申請を行う場合は、前記３の提出ファイルのほかに次のデータを提出してください。
①定款							
②官公需共同受注規約							
③役員名簿							
④組合員名簿	</t>
    <rPh sb="1" eb="3">
      <t>ジギョウ</t>
    </rPh>
    <rPh sb="3" eb="5">
      <t>キョウドウ</t>
    </rPh>
    <rPh sb="5" eb="7">
      <t>クミアイ</t>
    </rPh>
    <rPh sb="7" eb="8">
      <t>トウ</t>
    </rPh>
    <rPh sb="9" eb="11">
      <t>キョウソウ</t>
    </rPh>
    <rPh sb="11" eb="13">
      <t>ニュウサツ</t>
    </rPh>
    <rPh sb="13" eb="15">
      <t>サンカ</t>
    </rPh>
    <rPh sb="15" eb="17">
      <t>シカク</t>
    </rPh>
    <rPh sb="17" eb="19">
      <t>シンサ</t>
    </rPh>
    <rPh sb="19" eb="21">
      <t>シンセイ</t>
    </rPh>
    <rPh sb="22" eb="23">
      <t>オコナ</t>
    </rPh>
    <rPh sb="24" eb="26">
      <t>バアイ</t>
    </rPh>
    <rPh sb="28" eb="30">
      <t>ゼンキ</t>
    </rPh>
    <rPh sb="32" eb="34">
      <t>テイシュツ</t>
    </rPh>
    <rPh sb="42" eb="43">
      <t>ツギ</t>
    </rPh>
    <rPh sb="48" eb="50">
      <t>テイシュツ</t>
    </rPh>
    <phoneticPr fontId="2"/>
  </si>
  <si>
    <t>申請種目表（コンサルタント）</t>
    <rPh sb="0" eb="2">
      <t>シンセイ</t>
    </rPh>
    <rPh sb="2" eb="3">
      <t>シュ</t>
    </rPh>
    <rPh sb="4" eb="5">
      <t>ヒョウ</t>
    </rPh>
    <phoneticPr fontId="2"/>
  </si>
  <si>
    <t>【コンサルタント：設計、測量その他の工事に関連して行う業務の委託】</t>
    <phoneticPr fontId="2"/>
  </si>
  <si>
    <t>仙台市に申請する種目（6種以内）に係る許可（登録）についてのみ、建設コンサルタント等の登録状況（受けている種目・部門等）をチェックして、登録年月日（登録の開始日）を選択してください。
更新申請中の場合は、更新申請中を選択して更新前の登録年月日を選択してください。</t>
    <rPh sb="0" eb="3">
      <t>センダイシ</t>
    </rPh>
    <rPh sb="4" eb="6">
      <t>シンセイ</t>
    </rPh>
    <rPh sb="8" eb="10">
      <t>シュモク</t>
    </rPh>
    <rPh sb="12" eb="13">
      <t>シュ</t>
    </rPh>
    <rPh sb="13" eb="15">
      <t>イナイ</t>
    </rPh>
    <rPh sb="17" eb="18">
      <t>カカ</t>
    </rPh>
    <rPh sb="19" eb="21">
      <t>キョカ</t>
    </rPh>
    <rPh sb="22" eb="24">
      <t>トウロク</t>
    </rPh>
    <rPh sb="32" eb="34">
      <t>ケンセツ</t>
    </rPh>
    <rPh sb="41" eb="42">
      <t>トウ</t>
    </rPh>
    <rPh sb="43" eb="45">
      <t>トウロク</t>
    </rPh>
    <rPh sb="45" eb="47">
      <t>ジョウキョウ</t>
    </rPh>
    <rPh sb="48" eb="49">
      <t>ウ</t>
    </rPh>
    <rPh sb="53" eb="55">
      <t>シュモク</t>
    </rPh>
    <rPh sb="56" eb="58">
      <t>ブモン</t>
    </rPh>
    <rPh sb="58" eb="59">
      <t>ナド</t>
    </rPh>
    <rPh sb="68" eb="70">
      <t>トウロク</t>
    </rPh>
    <rPh sb="70" eb="73">
      <t>ネンガッピ</t>
    </rPh>
    <rPh sb="74" eb="76">
      <t>トウロク</t>
    </rPh>
    <rPh sb="77" eb="79">
      <t>カイシ</t>
    </rPh>
    <rPh sb="79" eb="80">
      <t>ビ</t>
    </rPh>
    <rPh sb="82" eb="84">
      <t>センタク</t>
    </rPh>
    <rPh sb="92" eb="94">
      <t>コウシン</t>
    </rPh>
    <rPh sb="94" eb="97">
      <t>シンセイチュウ</t>
    </rPh>
    <rPh sb="98" eb="100">
      <t>バアイ</t>
    </rPh>
    <rPh sb="102" eb="104">
      <t>コウシン</t>
    </rPh>
    <rPh sb="104" eb="106">
      <t>シンセイ</t>
    </rPh>
    <rPh sb="106" eb="107">
      <t>チュウ</t>
    </rPh>
    <rPh sb="108" eb="110">
      <t>センタク</t>
    </rPh>
    <rPh sb="112" eb="114">
      <t>コウシン</t>
    </rPh>
    <rPh sb="114" eb="115">
      <t>マエ</t>
    </rPh>
    <rPh sb="116" eb="118">
      <t>トウロク</t>
    </rPh>
    <rPh sb="118" eb="121">
      <t>ネンガッピ</t>
    </rPh>
    <rPh sb="122" eb="124">
      <t>センタク</t>
    </rPh>
    <phoneticPr fontId="2"/>
  </si>
  <si>
    <t>の項目を入力してください。または、プルダウンから選択してください。</t>
    <phoneticPr fontId="2"/>
  </si>
  <si>
    <r>
      <t xml:space="preserve">　３　作成担当者入力欄
</t>
    </r>
    <r>
      <rPr>
        <b/>
        <sz val="14"/>
        <color theme="0"/>
        <rFont val="ＭＳ Ｐゴシック"/>
        <family val="3"/>
        <charset val="128"/>
      </rPr>
      <t>　　　　競争入札参加資格申請の担当者の情報を入力してください。
　　　　提出資料等に不明な点があった場合等はこちらへ連絡します。</t>
    </r>
    <rPh sb="3" eb="5">
      <t>サクセイ</t>
    </rPh>
    <rPh sb="5" eb="7">
      <t>タントウ</t>
    </rPh>
    <rPh sb="7" eb="8">
      <t>シャ</t>
    </rPh>
    <rPh sb="8" eb="10">
      <t>ニュウリョク</t>
    </rPh>
    <rPh sb="10" eb="11">
      <t>ラン</t>
    </rPh>
    <rPh sb="16" eb="18">
      <t>キョウソウ</t>
    </rPh>
    <rPh sb="18" eb="20">
      <t>ニュウサツ</t>
    </rPh>
    <rPh sb="20" eb="22">
      <t>サンカ</t>
    </rPh>
    <rPh sb="22" eb="24">
      <t>シカク</t>
    </rPh>
    <rPh sb="24" eb="26">
      <t>シンセイ</t>
    </rPh>
    <rPh sb="27" eb="30">
      <t>タントウシャ</t>
    </rPh>
    <rPh sb="31" eb="33">
      <t>ジョウホウ</t>
    </rPh>
    <rPh sb="34" eb="36">
      <t>ニュウリョク</t>
    </rPh>
    <rPh sb="48" eb="50">
      <t>テイシュツ</t>
    </rPh>
    <rPh sb="50" eb="52">
      <t>シリョウ</t>
    </rPh>
    <rPh sb="52" eb="53">
      <t>トウ</t>
    </rPh>
    <rPh sb="54" eb="56">
      <t>フメイ</t>
    </rPh>
    <rPh sb="57" eb="58">
      <t>テン</t>
    </rPh>
    <rPh sb="62" eb="64">
      <t>バアイ</t>
    </rPh>
    <rPh sb="64" eb="65">
      <t>トウ</t>
    </rPh>
    <rPh sb="70" eb="72">
      <t>レンラク</t>
    </rPh>
    <phoneticPr fontId="2"/>
  </si>
  <si>
    <r>
      <t>8000020041009 　　</t>
    </r>
    <r>
      <rPr>
        <b/>
        <sz val="8"/>
        <rFont val="ＭＳ Ｐ明朝"/>
        <family val="1"/>
        <charset val="128"/>
      </rPr>
      <t>　</t>
    </r>
    <r>
      <rPr>
        <b/>
        <sz val="12"/>
        <rFont val="ＭＳ Ｐ明朝"/>
        <family val="1"/>
        <charset val="128"/>
      </rPr>
      <t>※不明の場合は国税庁の「法人番号公表サイト」で確認してください。</t>
    </r>
    <phoneticPr fontId="2"/>
  </si>
  <si>
    <t>株式会社　マルマルコンサルタント</t>
    <rPh sb="0" eb="2">
      <t>カブシキ</t>
    </rPh>
    <rPh sb="2" eb="4">
      <t>カイシャ</t>
    </rPh>
    <phoneticPr fontId="2"/>
  </si>
  <si>
    <t>マルマルコンサルタント</t>
    <phoneticPr fontId="2"/>
  </si>
  <si>
    <r>
      <t xml:space="preserve">　３　登記簿上の本店所在地入力欄
</t>
    </r>
    <r>
      <rPr>
        <b/>
        <sz val="16"/>
        <color rgb="FFFFFF00"/>
        <rFont val="ＭＳ Ｐ明朝"/>
        <family val="1"/>
        <charset val="128"/>
      </rPr>
      <t>※上記２の本店･本社所在地と、登記簿上の本店所在地が異なる場合のみ入力してください。</t>
    </r>
    <rPh sb="3" eb="6">
      <t>トウキボ</t>
    </rPh>
    <rPh sb="6" eb="7">
      <t>ジョウ</t>
    </rPh>
    <rPh sb="8" eb="10">
      <t>ホンテン</t>
    </rPh>
    <rPh sb="10" eb="13">
      <t>ショザイチ</t>
    </rPh>
    <rPh sb="13" eb="15">
      <t>ニュウリョク</t>
    </rPh>
    <rPh sb="15" eb="16">
      <t>ラン</t>
    </rPh>
    <rPh sb="18" eb="20">
      <t>ジョウキ</t>
    </rPh>
    <rPh sb="22" eb="24">
      <t>ホンテン</t>
    </rPh>
    <rPh sb="25" eb="26">
      <t>ホン</t>
    </rPh>
    <rPh sb="26" eb="27">
      <t>シャ</t>
    </rPh>
    <rPh sb="27" eb="30">
      <t>ショザイチ</t>
    </rPh>
    <rPh sb="43" eb="44">
      <t>コト</t>
    </rPh>
    <rPh sb="46" eb="48">
      <t>バアイ</t>
    </rPh>
    <rPh sb="50" eb="52">
      <t>ニュウリョク</t>
    </rPh>
    <phoneticPr fontId="2"/>
  </si>
  <si>
    <t>※継続申請の方で受任者を廃止する場合は、｢受任者を廃止する」をチェックして、他の項目は何も入力しないでください。</t>
    <phoneticPr fontId="2"/>
  </si>
  <si>
    <t>※継続申請の方で連絡先を廃止する場合は、｢連絡先を廃止する」をチェックして、他の項目は何も入力しないでください。</t>
    <phoneticPr fontId="2"/>
  </si>
  <si>
    <t>仙台市競争入札参加資格審査申請用入力シート
【コンサルタント用】</t>
    <rPh sb="0" eb="3">
      <t>センダイシ</t>
    </rPh>
    <rPh sb="3" eb="5">
      <t>キョウソウ</t>
    </rPh>
    <rPh sb="5" eb="7">
      <t>ニュウサツ</t>
    </rPh>
    <rPh sb="7" eb="9">
      <t>サンカ</t>
    </rPh>
    <rPh sb="9" eb="11">
      <t>シカク</t>
    </rPh>
    <rPh sb="11" eb="13">
      <t>シンサ</t>
    </rPh>
    <rPh sb="13" eb="15">
      <t>シンセイ</t>
    </rPh>
    <rPh sb="15" eb="16">
      <t>ヨウ</t>
    </rPh>
    <rPh sb="16" eb="18">
      <t>ニュウリョク</t>
    </rPh>
    <rPh sb="30" eb="31">
      <t>ヨウ</t>
    </rPh>
    <phoneticPr fontId="2"/>
  </si>
  <si>
    <t>https://www.city.sendai.jp/keyaku-kanri/jigyosha/keyaku/sankashikaku/uketsuke-02.html</t>
    <phoneticPr fontId="2"/>
  </si>
  <si>
    <r>
      <t>⑤「</t>
    </r>
    <r>
      <rPr>
        <b/>
        <sz val="12"/>
        <rFont val="ＭＳ ゴシック"/>
        <family val="3"/>
        <charset val="128"/>
      </rPr>
      <t>出力シート</t>
    </r>
    <r>
      <rPr>
        <sz val="12"/>
        <rFont val="ＭＳ 明朝"/>
        <family val="1"/>
        <charset val="128"/>
      </rPr>
      <t>」により「</t>
    </r>
    <r>
      <rPr>
        <b/>
        <sz val="12"/>
        <rFont val="ＭＳ ゴシック"/>
        <family val="3"/>
        <charset val="128"/>
      </rPr>
      <t>使用印鑑届</t>
    </r>
    <r>
      <rPr>
        <sz val="12"/>
        <rFont val="ＭＳ 明朝"/>
        <family val="1"/>
        <charset val="128"/>
      </rPr>
      <t>」及び「</t>
    </r>
    <r>
      <rPr>
        <b/>
        <sz val="12"/>
        <rFont val="ＭＳ ゴシック"/>
        <family val="3"/>
        <charset val="128"/>
      </rPr>
      <t>委任状</t>
    </r>
    <r>
      <rPr>
        <sz val="12"/>
        <rFont val="ＭＳ 明朝"/>
        <family val="1"/>
        <charset val="128"/>
      </rPr>
      <t>」を印刷し、実印及び使用印鑑を押印のうえ、PDFファイルとしてください（ただし、委任状は受任者を設置する場合のみ必要）。
※「使用印鑑届」及び「委任状」の日付欄は自動で表示されませんので、</t>
    </r>
    <r>
      <rPr>
        <u/>
        <sz val="12"/>
        <rFont val="ＭＳ 明朝"/>
        <family val="1"/>
        <charset val="128"/>
      </rPr>
      <t>あらかじめ日付を入力して印刷するか、印刷後に手書きで記入してください。</t>
    </r>
    <rPh sb="12" eb="14">
      <t>シヨウ</t>
    </rPh>
    <rPh sb="14" eb="16">
      <t>インカン</t>
    </rPh>
    <rPh sb="16" eb="17">
      <t>トドケ</t>
    </rPh>
    <rPh sb="18" eb="19">
      <t>オヨ</t>
    </rPh>
    <rPh sb="21" eb="24">
      <t>イニンジョウ</t>
    </rPh>
    <rPh sb="64" eb="67">
      <t>イニンジョウ</t>
    </rPh>
    <rPh sb="68" eb="70">
      <t>ジュニン</t>
    </rPh>
    <rPh sb="70" eb="71">
      <t>シャ</t>
    </rPh>
    <rPh sb="72" eb="74">
      <t>セッチ</t>
    </rPh>
    <rPh sb="76" eb="78">
      <t>バアイ</t>
    </rPh>
    <rPh sb="80" eb="82">
      <t>ヒツヨウ</t>
    </rPh>
    <phoneticPr fontId="2"/>
  </si>
  <si>
    <t>申請する年月日をドロップダウンリストから選択してください。</t>
    <rPh sb="0" eb="2">
      <t>シンセイ</t>
    </rPh>
    <rPh sb="4" eb="7">
      <t>ネンガッピ</t>
    </rPh>
    <rPh sb="20" eb="22">
      <t>センタク</t>
    </rPh>
    <phoneticPr fontId="2"/>
  </si>
  <si>
    <t>令和　　年　　月　　日</t>
    <rPh sb="0" eb="2">
      <t>レイワ</t>
    </rPh>
    <rPh sb="4" eb="5">
      <t>ネン</t>
    </rPh>
    <rPh sb="7" eb="8">
      <t>ガツ</t>
    </rPh>
    <rPh sb="10" eb="11">
      <t>ヒ</t>
    </rPh>
    <phoneticPr fontId="2"/>
  </si>
  <si>
    <t>局番と局番の間は「－」（ハイフン）でつないでください。
(15字以内）　 入力例　０２２－２１４－８１２５</t>
    <rPh sb="37" eb="39">
      <t>ニュウリョク</t>
    </rPh>
    <rPh sb="39" eb="40">
      <t>レイ</t>
    </rPh>
    <phoneticPr fontId="2"/>
  </si>
  <si>
    <t>電話番号</t>
    <rPh sb="0" eb="4">
      <t>デンワバンゴウ</t>
    </rPh>
    <phoneticPr fontId="2"/>
  </si>
  <si>
    <t>メール
アドレス</t>
    <phoneticPr fontId="2"/>
  </si>
  <si>
    <t>入力欄</t>
    <rPh sb="0" eb="3">
      <t>ニュウリョクラン</t>
    </rPh>
    <phoneticPr fontId="2"/>
  </si>
  <si>
    <t>このメールアドレスは競争入札参加資格登録申請に関する仙台市からのお問い合わせや、審査結果通知の際に使用します。</t>
    <rPh sb="10" eb="20">
      <t>キョウソウニュウサツサンカシカクトウロク</t>
    </rPh>
    <rPh sb="20" eb="22">
      <t>シンセイ</t>
    </rPh>
    <rPh sb="23" eb="24">
      <t>カン</t>
    </rPh>
    <rPh sb="26" eb="29">
      <t>センダイシ</t>
    </rPh>
    <rPh sb="33" eb="34">
      <t>ト</t>
    </rPh>
    <rPh sb="35" eb="36">
      <t>ア</t>
    </rPh>
    <rPh sb="40" eb="46">
      <t>シンサケッカツウチ</t>
    </rPh>
    <rPh sb="47" eb="48">
      <t>サイ</t>
    </rPh>
    <rPh sb="49" eb="51">
      <t>シヨウ</t>
    </rPh>
    <phoneticPr fontId="2"/>
  </si>
  <si>
    <t xml:space="preserve">上記のほか、次に該当する場合は随時に申請ができます（随時登録の理由によって、所定の申請書類のほかに追加で必要となる書類があります。事前にお問い合わせください）。
・名簿に登載された個人により新設され、その登録種目に係る事業の全部の譲渡を受け
　た会社が当該種目について行う申請
・名簿に登載された会社を解散し、その登録種目に係る事業の全部の譲渡を受けた当該
　会社の経営者が個人事業者として当該種目について行う申請
・相続により登録種目に係る事業を承継した者が当該種目について行う申請
・任意団体の代表者たる地位を承継した者が当該任意団体の登録種目について行う申請
・合併により登録種目に係る事業を承継した新設会社又は存続会社が当該種目について
　行う申請
・会社分割により登録種目に係る事業を承継した新設会社又は承継会社が当該種目につ
　いて行う申請
</t>
    <rPh sb="0" eb="2">
      <t>ジョウキ</t>
    </rPh>
    <rPh sb="6" eb="7">
      <t>ツギ</t>
    </rPh>
    <rPh sb="8" eb="10">
      <t>ガイトウ</t>
    </rPh>
    <rPh sb="12" eb="14">
      <t>バアイ</t>
    </rPh>
    <rPh sb="15" eb="17">
      <t>ズイジ</t>
    </rPh>
    <rPh sb="18" eb="20">
      <t>シンセイ</t>
    </rPh>
    <rPh sb="26" eb="28">
      <t>ズイジ</t>
    </rPh>
    <rPh sb="28" eb="30">
      <t>トウロク</t>
    </rPh>
    <rPh sb="31" eb="33">
      <t>リユウ</t>
    </rPh>
    <phoneticPr fontId="2"/>
  </si>
  <si>
    <r>
      <t>②「</t>
    </r>
    <r>
      <rPr>
        <b/>
        <sz val="12"/>
        <rFont val="ＭＳ ゴシック"/>
        <family val="3"/>
        <charset val="128"/>
      </rPr>
      <t>入札参加資格審査申請書</t>
    </r>
    <r>
      <rPr>
        <sz val="12"/>
        <rFont val="ＭＳ 明朝"/>
        <family val="1"/>
        <charset val="128"/>
      </rPr>
      <t>」シートの内容に誤りがないか確認してください。「誓約事項」「同意事項」についても内容をよく確認してください。</t>
    </r>
    <rPh sb="8" eb="10">
      <t>シンサ</t>
    </rPh>
    <rPh sb="18" eb="20">
      <t>ナイヨウ</t>
    </rPh>
    <rPh sb="21" eb="22">
      <t>アヤマ</t>
    </rPh>
    <rPh sb="27" eb="29">
      <t>カクニン</t>
    </rPh>
    <rPh sb="37" eb="39">
      <t>セイヤク</t>
    </rPh>
    <rPh sb="39" eb="41">
      <t>ジコウ</t>
    </rPh>
    <rPh sb="43" eb="45">
      <t>ドウイ</t>
    </rPh>
    <rPh sb="45" eb="47">
      <t>ジコウ</t>
    </rPh>
    <phoneticPr fontId="2"/>
  </si>
  <si>
    <r>
      <t>会社名は入力しないでください(35字以内）。</t>
    </r>
    <r>
      <rPr>
        <sz val="11"/>
        <rFont val="ＭＳ Ｐ明朝"/>
        <family val="1"/>
        <charset val="128"/>
      </rPr>
      <t xml:space="preserve">
〇本社　営業部、東北支店　営業課　　　×仙台建設東北支店</t>
    </r>
    <rPh sb="0" eb="2">
      <t>カイシャ</t>
    </rPh>
    <rPh sb="2" eb="3">
      <t>メイ</t>
    </rPh>
    <rPh sb="4" eb="6">
      <t>ニュウリョク</t>
    </rPh>
    <rPh sb="17" eb="18">
      <t>ジ</t>
    </rPh>
    <rPh sb="18" eb="20">
      <t>イナイ</t>
    </rPh>
    <rPh sb="24" eb="26">
      <t>ホンシャ</t>
    </rPh>
    <rPh sb="27" eb="29">
      <t>エイギョウ</t>
    </rPh>
    <rPh sb="29" eb="30">
      <t>ブ</t>
    </rPh>
    <rPh sb="31" eb="33">
      <t>トウホク</t>
    </rPh>
    <rPh sb="33" eb="35">
      <t>シテン</t>
    </rPh>
    <rPh sb="36" eb="39">
      <t>エイギョウカ</t>
    </rPh>
    <rPh sb="43" eb="45">
      <t>センダイ</t>
    </rPh>
    <rPh sb="45" eb="47">
      <t>ケンセツ</t>
    </rPh>
    <rPh sb="47" eb="49">
      <t>トウホク</t>
    </rPh>
    <rPh sb="49" eb="51">
      <t>シテン</t>
    </rPh>
    <phoneticPr fontId="2"/>
  </si>
  <si>
    <t>姓と名の間は１文字スペースを空けてください（20字以内）。　〇東北　次郎　　×東北次郎</t>
    <rPh sb="0" eb="1">
      <t>セイ</t>
    </rPh>
    <rPh sb="2" eb="3">
      <t>ナ</t>
    </rPh>
    <rPh sb="4" eb="5">
      <t>アイダ</t>
    </rPh>
    <rPh sb="14" eb="15">
      <t>ア</t>
    </rPh>
    <rPh sb="24" eb="25">
      <t>ジ</t>
    </rPh>
    <rPh sb="25" eb="27">
      <t>イナイ</t>
    </rPh>
    <rPh sb="31" eb="33">
      <t>トウホク</t>
    </rPh>
    <rPh sb="34" eb="36">
      <t>ジロウ</t>
    </rPh>
    <rPh sb="39" eb="41">
      <t>トウホク</t>
    </rPh>
    <rPh sb="41" eb="43">
      <t>ジロウ</t>
    </rPh>
    <phoneticPr fontId="2"/>
  </si>
  <si>
    <t>姓と名の間は１文字スペースを空けてください（40字以内）。　〇トウホク　ジロウ　　×トウホクジロウ</t>
    <rPh sb="0" eb="1">
      <t>セイ</t>
    </rPh>
    <rPh sb="2" eb="3">
      <t>ナ</t>
    </rPh>
    <rPh sb="4" eb="5">
      <t>アイダ</t>
    </rPh>
    <rPh sb="14" eb="15">
      <t>ア</t>
    </rPh>
    <rPh sb="24" eb="25">
      <t>ジ</t>
    </rPh>
    <rPh sb="25" eb="27">
      <t>イナイ</t>
    </rPh>
    <phoneticPr fontId="2"/>
  </si>
  <si>
    <t>法人の場合、法人番号を入力してください(13桁）。</t>
    <rPh sb="0" eb="2">
      <t>ホウジン</t>
    </rPh>
    <rPh sb="3" eb="5">
      <t>バアイ</t>
    </rPh>
    <rPh sb="6" eb="8">
      <t>ホウジン</t>
    </rPh>
    <rPh sb="8" eb="10">
      <t>バンゴウ</t>
    </rPh>
    <rPh sb="11" eb="13">
      <t>ニュウリョク</t>
    </rPh>
    <rPh sb="22" eb="23">
      <t>ケタ</t>
    </rPh>
    <phoneticPr fontId="2"/>
  </si>
  <si>
    <t>会社組織の種別（株式会社、有限会社等）は略さず入力してください(40字以内）。
会社組織の種別と会社名の間は、１文字スペースを空けてください。
　〇株式会社　マルマルコンサルタント
　×（株）マルマルコンサルタント　（略字は使用しない。）　
　〇サンカクコンサルタント　株式会社
　×サンカクコンサルタント株式会社（株式会社と○○建設を１文字空ける。）</t>
    <rPh sb="153" eb="157">
      <t>カブシキカイシャ</t>
    </rPh>
    <phoneticPr fontId="2"/>
  </si>
  <si>
    <r>
      <t>会社組織の種別（カブシキガイシャ等）は記入しないでください(50字以内）。</t>
    </r>
    <r>
      <rPr>
        <sz val="11"/>
        <rFont val="ＭＳ Ｐ明朝"/>
        <family val="1"/>
        <charset val="128"/>
      </rPr>
      <t xml:space="preserve">
〇マルマルコンサルタント　　　×カブシキガイシャマルマルコンサルタント</t>
    </r>
    <rPh sb="0" eb="2">
      <t>カイシャ</t>
    </rPh>
    <rPh sb="2" eb="4">
      <t>ソシキ</t>
    </rPh>
    <rPh sb="5" eb="7">
      <t>シュベツ</t>
    </rPh>
    <rPh sb="16" eb="17">
      <t>ナド</t>
    </rPh>
    <rPh sb="19" eb="21">
      <t>キニュウ</t>
    </rPh>
    <rPh sb="32" eb="33">
      <t>ジ</t>
    </rPh>
    <rPh sb="33" eb="35">
      <t>イナイ</t>
    </rPh>
    <phoneticPr fontId="2"/>
  </si>
  <si>
    <t>法人の場合、会社組織等の代表者の職名を入力してください（30字以内）。</t>
    <rPh sb="0" eb="2">
      <t>ホウジン</t>
    </rPh>
    <rPh sb="3" eb="5">
      <t>バアイ</t>
    </rPh>
    <rPh sb="6" eb="8">
      <t>カイシャ</t>
    </rPh>
    <rPh sb="8" eb="10">
      <t>ソシキ</t>
    </rPh>
    <rPh sb="10" eb="11">
      <t>トウ</t>
    </rPh>
    <rPh sb="12" eb="15">
      <t>ダイヒョウシャ</t>
    </rPh>
    <rPh sb="16" eb="18">
      <t>ショクメイ</t>
    </rPh>
    <rPh sb="19" eb="21">
      <t>ニュウリョク</t>
    </rPh>
    <rPh sb="30" eb="31">
      <t>ジ</t>
    </rPh>
    <rPh sb="31" eb="33">
      <t>イナイ</t>
    </rPh>
    <phoneticPr fontId="2"/>
  </si>
  <si>
    <t>姓と名の間は１文字スペースを空けてください（20字以内）。　〇仙台　太郎　　×仙台太郎</t>
    <rPh sb="0" eb="1">
      <t>セイ</t>
    </rPh>
    <rPh sb="2" eb="3">
      <t>ナ</t>
    </rPh>
    <rPh sb="4" eb="5">
      <t>アイダ</t>
    </rPh>
    <rPh sb="14" eb="15">
      <t>ア</t>
    </rPh>
    <rPh sb="24" eb="25">
      <t>ジ</t>
    </rPh>
    <rPh sb="25" eb="27">
      <t>イナイ</t>
    </rPh>
    <phoneticPr fontId="2"/>
  </si>
  <si>
    <t>姓と名の間は１文字スペースを空けてください(40字以内）。　〇センダイ　タロウ　　×センダイタロウ</t>
    <rPh sb="0" eb="1">
      <t>セイ</t>
    </rPh>
    <rPh sb="2" eb="3">
      <t>ナ</t>
    </rPh>
    <rPh sb="4" eb="5">
      <t>アイダ</t>
    </rPh>
    <rPh sb="14" eb="15">
      <t>ア</t>
    </rPh>
    <rPh sb="24" eb="25">
      <t>ジ</t>
    </rPh>
    <rPh sb="25" eb="27">
      <t>イナイ</t>
    </rPh>
    <phoneticPr fontId="2"/>
  </si>
  <si>
    <t>仙台市青葉区表小路１０－１</t>
    <rPh sb="0" eb="3">
      <t>センダイシ</t>
    </rPh>
    <rPh sb="3" eb="6">
      <t>アオバク</t>
    </rPh>
    <rPh sb="6" eb="9">
      <t>オモテコウジ</t>
    </rPh>
    <phoneticPr fontId="2"/>
  </si>
  <si>
    <t>千円単位で入力してください(11桁以内。超える場合は999999999999を入力してください）。</t>
    <rPh sb="0" eb="2">
      <t>センエン</t>
    </rPh>
    <rPh sb="2" eb="4">
      <t>タンイ</t>
    </rPh>
    <rPh sb="5" eb="7">
      <t>ニュウリョク</t>
    </rPh>
    <rPh sb="16" eb="17">
      <t>ケタ</t>
    </rPh>
    <rPh sb="17" eb="19">
      <t>イナイ</t>
    </rPh>
    <rPh sb="20" eb="21">
      <t>コ</t>
    </rPh>
    <rPh sb="23" eb="25">
      <t>バアイ</t>
    </rPh>
    <rPh sb="39" eb="41">
      <t>ニュウリョク</t>
    </rPh>
    <phoneticPr fontId="2"/>
  </si>
  <si>
    <t>局番と局番の間は「－」（ハイフン）でつないでください(15字以内）。</t>
    <rPh sb="0" eb="2">
      <t>キョクバン</t>
    </rPh>
    <rPh sb="3" eb="5">
      <t>キョクバン</t>
    </rPh>
    <rPh sb="6" eb="7">
      <t>アイダ</t>
    </rPh>
    <rPh sb="29" eb="30">
      <t>ジ</t>
    </rPh>
    <rPh sb="30" eb="32">
      <t>イナイ</t>
    </rPh>
    <phoneticPr fontId="2"/>
  </si>
  <si>
    <t>申請日の前月の1日現在で、常時雇用する従業員の人数を右詰で入力してください(6桁以内。超える場合は999999を入力してください。派遣、パート、アルバイトは含みません）。</t>
    <rPh sb="0" eb="2">
      <t>シンセイ</t>
    </rPh>
    <rPh sb="2" eb="3">
      <t>ビ</t>
    </rPh>
    <rPh sb="4" eb="6">
      <t>ゼンゲツ</t>
    </rPh>
    <rPh sb="8" eb="11">
      <t>ニチゲンザイ</t>
    </rPh>
    <rPh sb="13" eb="15">
      <t>ジョウジ</t>
    </rPh>
    <rPh sb="15" eb="17">
      <t>コヨウ</t>
    </rPh>
    <rPh sb="19" eb="22">
      <t>ジュウギョウイン</t>
    </rPh>
    <rPh sb="23" eb="25">
      <t>ニンズウ</t>
    </rPh>
    <rPh sb="26" eb="28">
      <t>ミギヅメ</t>
    </rPh>
    <rPh sb="29" eb="31">
      <t>ニュウリョク</t>
    </rPh>
    <rPh sb="39" eb="40">
      <t>ケタ</t>
    </rPh>
    <rPh sb="40" eb="42">
      <t>イナイ</t>
    </rPh>
    <rPh sb="43" eb="44">
      <t>コ</t>
    </rPh>
    <rPh sb="46" eb="48">
      <t>バアイ</t>
    </rPh>
    <rPh sb="56" eb="58">
      <t>ニュウリョク</t>
    </rPh>
    <rPh sb="65" eb="67">
      <t>ハケン</t>
    </rPh>
    <rPh sb="78" eb="79">
      <t>フク</t>
    </rPh>
    <phoneticPr fontId="2"/>
  </si>
  <si>
    <r>
      <t>会社名は入力しないでください（35字以内）。</t>
    </r>
    <r>
      <rPr>
        <sz val="11"/>
        <rFont val="ＭＳ Ｐ明朝"/>
        <family val="1"/>
        <charset val="128"/>
      </rPr>
      <t xml:space="preserve">
〇東北支店、仙台営業所　　×マルマルコンサルタント東北支店</t>
    </r>
    <rPh sb="0" eb="2">
      <t>カイシャ</t>
    </rPh>
    <rPh sb="2" eb="3">
      <t>メイ</t>
    </rPh>
    <rPh sb="4" eb="6">
      <t>ニュウリョク</t>
    </rPh>
    <rPh sb="17" eb="18">
      <t>ジ</t>
    </rPh>
    <rPh sb="18" eb="20">
      <t>イナイ</t>
    </rPh>
    <rPh sb="24" eb="26">
      <t>トウホク</t>
    </rPh>
    <rPh sb="26" eb="28">
      <t>シテン</t>
    </rPh>
    <rPh sb="29" eb="31">
      <t>センダイ</t>
    </rPh>
    <rPh sb="31" eb="34">
      <t>エイギョウショ</t>
    </rPh>
    <rPh sb="48" eb="50">
      <t>トウホク</t>
    </rPh>
    <rPh sb="50" eb="52">
      <t>シテン</t>
    </rPh>
    <phoneticPr fontId="2"/>
  </si>
  <si>
    <r>
      <t>支店名、営業所名は入力しないでください(30字以内）。</t>
    </r>
    <r>
      <rPr>
        <sz val="11"/>
        <rFont val="ＭＳ Ｐ明朝"/>
        <family val="1"/>
        <charset val="128"/>
      </rPr>
      <t xml:space="preserve">
　〇支店長、所長　　×東北支店長、仙台営業所長</t>
    </r>
    <rPh sb="0" eb="3">
      <t>シテンメイ</t>
    </rPh>
    <rPh sb="4" eb="7">
      <t>エイギョウショ</t>
    </rPh>
    <rPh sb="7" eb="8">
      <t>メイ</t>
    </rPh>
    <rPh sb="9" eb="11">
      <t>ニュウリョク</t>
    </rPh>
    <rPh sb="22" eb="23">
      <t>ジ</t>
    </rPh>
    <rPh sb="23" eb="25">
      <t>イナイ</t>
    </rPh>
    <rPh sb="30" eb="33">
      <t>シテンチョウ</t>
    </rPh>
    <rPh sb="34" eb="36">
      <t>ショチョウ</t>
    </rPh>
    <rPh sb="39" eb="41">
      <t>トウホク</t>
    </rPh>
    <rPh sb="41" eb="44">
      <t>シテンチョウ</t>
    </rPh>
    <rPh sb="45" eb="47">
      <t>センダイ</t>
    </rPh>
    <rPh sb="47" eb="49">
      <t>エイギョウ</t>
    </rPh>
    <rPh sb="49" eb="50">
      <t>ショ</t>
    </rPh>
    <rPh sb="50" eb="51">
      <t>チョウ</t>
    </rPh>
    <phoneticPr fontId="2"/>
  </si>
  <si>
    <t>姓と名の間は１文字スペースを空けてください(20字以内）。　〇東北　次郎　　×東北次郎</t>
    <rPh sb="0" eb="1">
      <t>セイ</t>
    </rPh>
    <rPh sb="2" eb="3">
      <t>ナ</t>
    </rPh>
    <rPh sb="4" eb="5">
      <t>アイダ</t>
    </rPh>
    <rPh sb="14" eb="15">
      <t>ア</t>
    </rPh>
    <rPh sb="24" eb="25">
      <t>ジ</t>
    </rPh>
    <rPh sb="25" eb="27">
      <t>イナイ</t>
    </rPh>
    <rPh sb="31" eb="33">
      <t>トウホク</t>
    </rPh>
    <rPh sb="34" eb="36">
      <t>ジロウ</t>
    </rPh>
    <rPh sb="39" eb="41">
      <t>トウホク</t>
    </rPh>
    <rPh sb="41" eb="43">
      <t>ジロウ</t>
    </rPh>
    <phoneticPr fontId="2"/>
  </si>
  <si>
    <t>姓と名の間は１文字スペースを空けてください(40字以内）。　〇トウホク　ジロウ　　×トウホクジロウ</t>
    <rPh sb="0" eb="1">
      <t>セイ</t>
    </rPh>
    <rPh sb="2" eb="3">
      <t>ナ</t>
    </rPh>
    <rPh sb="4" eb="5">
      <t>アイダ</t>
    </rPh>
    <rPh sb="14" eb="15">
      <t>ア</t>
    </rPh>
    <rPh sb="24" eb="25">
      <t>ジ</t>
    </rPh>
    <rPh sb="25" eb="27">
      <t>イナイ</t>
    </rPh>
    <phoneticPr fontId="2"/>
  </si>
  <si>
    <r>
      <t xml:space="preserve">Ⅳ　入力内容を確認後、下方の確定ボタンを押して確定を選択してください。
</t>
    </r>
    <r>
      <rPr>
        <b/>
        <sz val="14"/>
        <color rgb="FFFFFF00"/>
        <rFont val="ＭＳ Ｐゴシック"/>
        <family val="3"/>
        <charset val="128"/>
      </rPr>
      <t>※他のシートの書類に確定日時が表示されます（確認用であり、一旦確定した後でも修正してかまいません）。</t>
    </r>
    <rPh sb="2" eb="4">
      <t>ニュウリョク</t>
    </rPh>
    <rPh sb="4" eb="6">
      <t>ナイヨウ</t>
    </rPh>
    <rPh sb="7" eb="9">
      <t>カクニン</t>
    </rPh>
    <rPh sb="9" eb="10">
      <t>ゴ</t>
    </rPh>
    <rPh sb="11" eb="13">
      <t>カホウ</t>
    </rPh>
    <rPh sb="14" eb="16">
      <t>カクテイ</t>
    </rPh>
    <rPh sb="20" eb="21">
      <t>オ</t>
    </rPh>
    <rPh sb="23" eb="25">
      <t>カクテイ</t>
    </rPh>
    <rPh sb="26" eb="28">
      <t>センタク</t>
    </rPh>
    <rPh sb="37" eb="38">
      <t>タ</t>
    </rPh>
    <rPh sb="43" eb="45">
      <t>ショルイ</t>
    </rPh>
    <rPh sb="46" eb="48">
      <t>カクテイ</t>
    </rPh>
    <rPh sb="48" eb="50">
      <t>ニチジ</t>
    </rPh>
    <rPh sb="51" eb="53">
      <t>ヒョウジ</t>
    </rPh>
    <rPh sb="58" eb="60">
      <t>カクニン</t>
    </rPh>
    <rPh sb="60" eb="61">
      <t>ヨウ</t>
    </rPh>
    <rPh sb="65" eb="67">
      <t>イッタン</t>
    </rPh>
    <rPh sb="67" eb="69">
      <t>カクテイ</t>
    </rPh>
    <rPh sb="71" eb="72">
      <t>アト</t>
    </rPh>
    <rPh sb="74" eb="76">
      <t>シュウセイ</t>
    </rPh>
    <phoneticPr fontId="2"/>
  </si>
  <si>
    <t>（R8.7版）</t>
    <rPh sb="5" eb="6">
      <t>ハン</t>
    </rPh>
    <phoneticPr fontId="2"/>
  </si>
  <si>
    <t>審査の結果、競争入札参加資格を有すると認定された場合は名簿に登録します。
今回の補充登録からは審査結果の個別の通知は行いませんので、令和8年10月1日に仙台市ホームページに掲載予定の名簿にてご確認ください。
※随時登録申請分については、従来通り個別に通知をいたします。</t>
    <rPh sb="47" eb="49">
      <t>シンサ</t>
    </rPh>
    <rPh sb="49" eb="51">
      <t>ケッカ</t>
    </rPh>
    <rPh sb="105" eb="107">
      <t>ズイジ</t>
    </rPh>
    <rPh sb="107" eb="109">
      <t>トウロク</t>
    </rPh>
    <rPh sb="109" eb="111">
      <t>シンセイ</t>
    </rPh>
    <rPh sb="111" eb="112">
      <t>ブン</t>
    </rPh>
    <rPh sb="118" eb="120">
      <t>ジュウライ</t>
    </rPh>
    <rPh sb="120" eb="121">
      <t>ドオ</t>
    </rPh>
    <rPh sb="122" eb="124">
      <t>コベツ</t>
    </rPh>
    <rPh sb="125" eb="127">
      <t>ツウチ</t>
    </rPh>
    <phoneticPr fontId="2"/>
  </si>
  <si>
    <r>
      <t xml:space="preserve">　仙台市の競争入札参加資格者名簿は、「工事業者名簿」、「コンサルタント業者名簿」（工事関連業務委託）及び「物品業者名簿」の3種類に分かれています。
</t>
    </r>
    <r>
      <rPr>
        <b/>
        <sz val="12"/>
        <rFont val="ＭＳ ゴシック"/>
        <family val="3"/>
        <charset val="128"/>
      </rPr>
      <t>※本要領はそのうち「コンサルタント業者名簿」への登録手続きに関する要領となります。</t>
    </r>
    <r>
      <rPr>
        <sz val="12"/>
        <rFont val="ＭＳ ゴシック"/>
        <family val="3"/>
        <charset val="128"/>
      </rPr>
      <t xml:space="preserve">
</t>
    </r>
    <r>
      <rPr>
        <sz val="12"/>
        <rFont val="ＭＳ 明朝"/>
        <family val="1"/>
        <charset val="128"/>
      </rPr>
      <t xml:space="preserve">
　名簿の有効期間は3年間で、現在の有効期限は、「工事業者名簿」及び「コンサルタント業者名簿」が令和10年3月31日まで、「物品業者名簿」が令和11年3月31日までです。
　競争入札参加資格登録（名簿への登録）の方法は、次の3種類があります。</t>
    </r>
    <rPh sb="75" eb="76">
      <t>ホン</t>
    </rPh>
    <rPh sb="76" eb="78">
      <t>ヨウリョウ</t>
    </rPh>
    <rPh sb="98" eb="100">
      <t>トウロク</t>
    </rPh>
    <rPh sb="100" eb="102">
      <t>テツヅ</t>
    </rPh>
    <rPh sb="104" eb="105">
      <t>カン</t>
    </rPh>
    <rPh sb="107" eb="109">
      <t>ヨウリョウ</t>
    </rPh>
    <rPh sb="219" eb="221">
      <t>トウロク</t>
    </rPh>
    <phoneticPr fontId="2"/>
  </si>
  <si>
    <r>
      <t xml:space="preserve">　名簿の有効期間3年間が終了する際に、次の3年間の登録申請を受け付けます。
　既に名簿に登録されている事業者様には継続の登録申請について郵送でご案内し、所定の申請書類を提出いただきます。現在、名簿に登録されていない事業者様が新規に登録申請する場合は、(2)の補充登録と同様の手続をしていただきます。
　定期登録の次回の受付は「物品業者名簿」が令和10年度後半、「工事業者名簿」及び「コンサルタント業者名簿」（工事関連業務委託）が令和9年度後半となります。
</t>
    </r>
    <r>
      <rPr>
        <sz val="12"/>
        <rFont val="ＭＳ ゴシック"/>
        <family val="3"/>
        <charset val="128"/>
      </rPr>
      <t>定期登録の受付期間以外は、補充登録により新規の競争入札参加資格登録を受け付けします。</t>
    </r>
    <rPh sb="39" eb="40">
      <t>スデ</t>
    </rPh>
    <rPh sb="44" eb="46">
      <t>トウロク</t>
    </rPh>
    <rPh sb="51" eb="54">
      <t>ジギョウシャ</t>
    </rPh>
    <rPh sb="54" eb="55">
      <t>サマ</t>
    </rPh>
    <rPh sb="93" eb="95">
      <t>ゲンザイ</t>
    </rPh>
    <rPh sb="96" eb="98">
      <t>メイボ</t>
    </rPh>
    <rPh sb="99" eb="101">
      <t>トウロク</t>
    </rPh>
    <rPh sb="107" eb="110">
      <t>ジギョウシャ</t>
    </rPh>
    <rPh sb="110" eb="111">
      <t>サマ</t>
    </rPh>
    <rPh sb="112" eb="114">
      <t>シンキ</t>
    </rPh>
    <rPh sb="152" eb="154">
      <t>テイキ</t>
    </rPh>
    <rPh sb="154" eb="156">
      <t>トウロク</t>
    </rPh>
    <phoneticPr fontId="2"/>
  </si>
  <si>
    <r>
      <rPr>
        <b/>
        <sz val="12"/>
        <rFont val="ＭＳ ゴシック"/>
        <family val="3"/>
        <charset val="128"/>
      </rPr>
      <t>（工事）仙台市競争入札参加資格審査申請用入力様式</t>
    </r>
    <r>
      <rPr>
        <b/>
        <sz val="10"/>
        <rFont val="ＭＳ ゴシック"/>
        <family val="3"/>
        <charset val="128"/>
      </rPr>
      <t>（sinki-konsarunyuuryoku0807.xlsx）</t>
    </r>
    <r>
      <rPr>
        <b/>
        <sz val="12"/>
        <rFont val="ＭＳ ゴシック"/>
        <family val="3"/>
        <charset val="128"/>
      </rPr>
      <t xml:space="preserve">
</t>
    </r>
    <r>
      <rPr>
        <sz val="12"/>
        <rFont val="ＭＳ 明朝"/>
        <family val="1"/>
        <charset val="128"/>
      </rPr>
      <t>（本エクセルファイル）</t>
    </r>
    <rPh sb="59" eb="60">
      <t>ホン</t>
    </rPh>
    <phoneticPr fontId="2"/>
  </si>
  <si>
    <t>提出内容に関してお問い合わせする場合がありますので、提出データについて破棄しないようご留意ください。</t>
    <phoneticPr fontId="2"/>
  </si>
  <si>
    <t>下記業務委託については、原則として電子入札で行うこととしています（一部の企業局の案件を除く）。電子入札に参加するためには、別途仙台市電子入札システムへの利用登録をしている必要がありますので、入札参加資格者名簿に登録されましたらご検討ください。詳しくは、仙台市ホームページをご確認ください。
　・測量業務委託契約
　・建築設計業務委託契約
　・土木設計業務委託契約
　・地質調査業務委託契約</t>
    <rPh sb="0" eb="2">
      <t>カキ</t>
    </rPh>
    <rPh sb="2" eb="4">
      <t>ギョウム</t>
    </rPh>
    <rPh sb="4" eb="6">
      <t>イタク</t>
    </rPh>
    <rPh sb="33" eb="35">
      <t>イチブ</t>
    </rPh>
    <rPh sb="36" eb="38">
      <t>キギョウ</t>
    </rPh>
    <rPh sb="38" eb="39">
      <t>キョク</t>
    </rPh>
    <rPh sb="40" eb="42">
      <t>アンケン</t>
    </rPh>
    <rPh sb="43" eb="44">
      <t>ノゾ</t>
    </rPh>
    <phoneticPr fontId="2"/>
  </si>
  <si>
    <t>※まず最初に「申請要領」を熟読の上、本シートの該当箇所を全て入力してください。入力内容が他のシートに反映されます。</t>
    <rPh sb="9" eb="11">
      <t>ヨウリョウ</t>
    </rPh>
    <phoneticPr fontId="2"/>
  </si>
  <si>
    <t>仙台市青葉区国分町３－７－１　表小路ビル１階</t>
    <rPh sb="0" eb="3">
      <t>センダイシ</t>
    </rPh>
    <rPh sb="3" eb="6">
      <t>アオバク</t>
    </rPh>
    <rPh sb="6" eb="8">
      <t>コクブン</t>
    </rPh>
    <rPh sb="8" eb="9">
      <t>マチ</t>
    </rPh>
    <rPh sb="15" eb="18">
      <t>オモテコウジ</t>
    </rPh>
    <rPh sb="21" eb="22">
      <t>カイ</t>
    </rPh>
    <phoneticPr fontId="2"/>
  </si>
  <si>
    <t>都道府県名は入力せず、市区町村名から入力してください(55字以内）。
丁目、番地は「－）を入力する場合は、住所の間に１文字スペースを空けて入力してください。
〇仙台市青葉区国分町３－７－１　表小路ビル1階
×仙台市青葉区国分町３丁目７番１号　表小路ビル1階</t>
    <rPh sb="0" eb="4">
      <t>トドウフケン</t>
    </rPh>
    <rPh sb="4" eb="5">
      <t>メイ</t>
    </rPh>
    <rPh sb="6" eb="8">
      <t>ニュウリョク</t>
    </rPh>
    <rPh sb="15" eb="16">
      <t>メイ</t>
    </rPh>
    <rPh sb="18" eb="20">
      <t>ニュウリョク</t>
    </rPh>
    <rPh sb="29" eb="30">
      <t>ジ</t>
    </rPh>
    <rPh sb="30" eb="32">
      <t>イナイ</t>
    </rPh>
    <rPh sb="35" eb="37">
      <t>チョウメ</t>
    </rPh>
    <rPh sb="38" eb="40">
      <t>バンチ</t>
    </rPh>
    <rPh sb="52" eb="54">
      <t>ジュウショ</t>
    </rPh>
    <rPh sb="55" eb="56">
      <t>アイダ</t>
    </rPh>
    <rPh sb="65" eb="66">
      <t>ア</t>
    </rPh>
    <rPh sb="68" eb="70">
      <t>ニュウリョク</t>
    </rPh>
    <phoneticPr fontId="2"/>
  </si>
  <si>
    <t>都道府県名は入力せず、市区町村名から入力してください(55字以内）。
丁目、番地は「－」（ハイフン）に略し、算用数字（全角）で入力してください。
方書（ビル名等）を入力する場合は、住所の間に１文字スペースを空けて入力してください。
〇仙台市青葉区表小路１０－１
×仙台市青葉区表小路１０番地の１</t>
    <rPh sb="0" eb="4">
      <t>トドウフケン</t>
    </rPh>
    <rPh sb="4" eb="5">
      <t>メイ</t>
    </rPh>
    <rPh sb="6" eb="8">
      <t>ニュウリョク</t>
    </rPh>
    <rPh sb="15" eb="16">
      <t>メイ</t>
    </rPh>
    <rPh sb="18" eb="20">
      <t>ニュウリョク</t>
    </rPh>
    <rPh sb="29" eb="30">
      <t>ジ</t>
    </rPh>
    <rPh sb="30" eb="32">
      <t>イナイ</t>
    </rPh>
    <rPh sb="35" eb="37">
      <t>チョウメ</t>
    </rPh>
    <rPh sb="38" eb="40">
      <t>バンチ</t>
    </rPh>
    <rPh sb="51" eb="52">
      <t>リャク</t>
    </rPh>
    <rPh sb="54" eb="56">
      <t>サンヨウ</t>
    </rPh>
    <rPh sb="56" eb="58">
      <t>スウジ</t>
    </rPh>
    <rPh sb="59" eb="61">
      <t>ゼンカク</t>
    </rPh>
    <rPh sb="63" eb="65">
      <t>ニュウリョク</t>
    </rPh>
    <rPh sb="73" eb="74">
      <t>ホウ</t>
    </rPh>
    <rPh sb="74" eb="75">
      <t>カ</t>
    </rPh>
    <rPh sb="78" eb="79">
      <t>メイ</t>
    </rPh>
    <rPh sb="79" eb="80">
      <t>トウ</t>
    </rPh>
    <rPh sb="90" eb="92">
      <t>ジュウショ</t>
    </rPh>
    <rPh sb="93" eb="94">
      <t>アイダ</t>
    </rPh>
    <rPh sb="103" eb="104">
      <t>ア</t>
    </rPh>
    <rPh sb="106" eb="108">
      <t>ニュウリョク</t>
    </rPh>
    <rPh sb="143" eb="145">
      <t>バンチ</t>
    </rPh>
    <phoneticPr fontId="2"/>
  </si>
  <si>
    <t>都道府県名は入力せず、市区町村名から入力してください（55字以内）。
丁目、番地は「－」（ハイフン）に略し、算用数字（全角）で入力してください。
方書（ビル名等）を入力する場合は、住所の間に１文字スペースを空けて入力してください。
〇仙台市宮城野区五輪２－１２－３５　宮城野ビル４階
×仙台市宮城野区五輪２丁目１２番３５号　宮城野ビル４階</t>
    <rPh sb="0" eb="4">
      <t>トドウフケン</t>
    </rPh>
    <rPh sb="4" eb="5">
      <t>メイ</t>
    </rPh>
    <rPh sb="6" eb="8">
      <t>ニュウリョク</t>
    </rPh>
    <rPh sb="15" eb="16">
      <t>メイ</t>
    </rPh>
    <rPh sb="18" eb="20">
      <t>ニュウリョク</t>
    </rPh>
    <rPh sb="29" eb="30">
      <t>ジ</t>
    </rPh>
    <rPh sb="30" eb="32">
      <t>イナイ</t>
    </rPh>
    <rPh sb="35" eb="37">
      <t>チョウメ</t>
    </rPh>
    <rPh sb="38" eb="40">
      <t>バンチ</t>
    </rPh>
    <rPh sb="51" eb="52">
      <t>リャク</t>
    </rPh>
    <rPh sb="54" eb="56">
      <t>サンヨウ</t>
    </rPh>
    <rPh sb="56" eb="58">
      <t>スウジ</t>
    </rPh>
    <rPh sb="59" eb="61">
      <t>ゼンカク</t>
    </rPh>
    <rPh sb="63" eb="65">
      <t>ニュウリョク</t>
    </rPh>
    <rPh sb="73" eb="74">
      <t>ホウ</t>
    </rPh>
    <rPh sb="74" eb="75">
      <t>カ</t>
    </rPh>
    <rPh sb="78" eb="79">
      <t>メイ</t>
    </rPh>
    <rPh sb="79" eb="80">
      <t>トウ</t>
    </rPh>
    <rPh sb="90" eb="92">
      <t>ジュウショ</t>
    </rPh>
    <rPh sb="93" eb="94">
      <t>アイダ</t>
    </rPh>
    <rPh sb="103" eb="104">
      <t>ア</t>
    </rPh>
    <rPh sb="106" eb="108">
      <t>ニュウリョク</t>
    </rPh>
    <rPh sb="153" eb="155">
      <t>チョウメ</t>
    </rPh>
    <rPh sb="157" eb="158">
      <t>バン</t>
    </rPh>
    <rPh sb="160" eb="161">
      <t>ゴウ</t>
    </rPh>
    <phoneticPr fontId="2"/>
  </si>
  <si>
    <t>以降の登録証が必要です。（R8年10月補充登録の場合）</t>
    <rPh sb="5" eb="6">
      <t>ショウ</t>
    </rPh>
    <rPh sb="7" eb="9">
      <t>ヒツヨウ</t>
    </rPh>
    <rPh sb="15" eb="16">
      <t>ネン</t>
    </rPh>
    <rPh sb="18" eb="23">
      <t>ガツホジュウトウロク</t>
    </rPh>
    <rPh sb="24" eb="26">
      <t>バアイ</t>
    </rPh>
    <phoneticPr fontId="2"/>
  </si>
  <si>
    <t>請負金額
(税込・千円)</t>
    <rPh sb="0" eb="2">
      <t>ウケオイ</t>
    </rPh>
    <rPh sb="2" eb="4">
      <t>キンガク</t>
    </rPh>
    <rPh sb="6" eb="8">
      <t>ゼイコ</t>
    </rPh>
    <rPh sb="9" eb="11">
      <t>センエン</t>
    </rPh>
    <phoneticPr fontId="2"/>
  </si>
  <si>
    <r>
      <t xml:space="preserve">添付書類に関する補足事項・事務局への連絡（任意）
</t>
    </r>
    <r>
      <rPr>
        <b/>
        <sz val="14"/>
        <color rgb="FFFFFF00"/>
        <rFont val="ＭＳ Ｐゴシック"/>
        <family val="3"/>
        <charset val="128"/>
      </rPr>
      <t>※不足書類の理由、補足説明、その他事務局への連絡事項がある場合には記入してください。特にない場合は空欄で構いません。</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</si>
</sst>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 "/>
    <numFmt numFmtId="179" formatCode="#,##0.0_ "/>
    <numFmt numFmtId="180" formatCode="yyyy/m/d;@"/>
    <numFmt numFmtId="181" formatCode="h:mm:ss;@"/>
    <numFmt numFmtId="182" formatCode="[$-F400]h:mm:ss\ AM/PM"/>
  </numFmts>
  <fonts count="72">
    <font>
      <sz val="11"/>
      <name val="ＭＳ Ｐゴシック"/>
      <family val="3"/>
      <charset val="128"/>
    </font>
    <font>
      <sz val="11"/>
      <name val="ＭＳ Ｐゴシック"/>
      <family val="3"/>
      <charset val="128"/>
    </font>
    <font>
      <sz val="6"/>
      <name val="ＭＳ Ｐゴシック"/>
      <family val="3"/>
      <charset val="128"/>
    </font>
    <font>
      <b/>
      <sz val="11"/>
      <name val="ＭＳ Ｐ明朝"/>
      <family val="1"/>
      <charset val="128"/>
    </font>
    <font>
      <b/>
      <sz val="14"/>
      <name val="ＭＳ Ｐ明朝"/>
      <family val="1"/>
      <charset val="128"/>
    </font>
    <font>
      <b/>
      <sz val="10"/>
      <name val="ＭＳ Ｐ明朝"/>
      <family val="1"/>
      <charset val="128"/>
    </font>
    <font>
      <b/>
      <sz val="24"/>
      <name val="ＭＳ Ｐ明朝"/>
      <family val="1"/>
      <charset val="128"/>
    </font>
    <font>
      <b/>
      <sz val="18"/>
      <name val="ＭＳ Ｐ明朝"/>
      <family val="1"/>
      <charset val="128"/>
    </font>
    <font>
      <b/>
      <sz val="28"/>
      <name val="ＭＳ Ｐ明朝"/>
      <family val="1"/>
      <charset val="128"/>
    </font>
    <font>
      <sz val="11"/>
      <name val="ＭＳ Ｐ明朝"/>
      <family val="1"/>
      <charset val="128"/>
    </font>
    <font>
      <b/>
      <sz val="9"/>
      <name val="ＭＳ Ｐ明朝"/>
      <family val="1"/>
      <charset val="128"/>
    </font>
    <font>
      <sz val="9"/>
      <name val="ＭＳ Ｐ明朝"/>
      <family val="1"/>
      <charset val="128"/>
    </font>
    <font>
      <sz val="6"/>
      <name val="ＭＳ Ｐ明朝"/>
      <family val="1"/>
      <charset val="128"/>
    </font>
    <font>
      <sz val="10"/>
      <name val="ＭＳ Ｐ明朝"/>
      <family val="1"/>
      <charset val="128"/>
    </font>
    <font>
      <sz val="8"/>
      <name val="ＭＳ Ｐ明朝"/>
      <family val="1"/>
      <charset val="128"/>
    </font>
    <font>
      <b/>
      <u/>
      <sz val="11"/>
      <name val="ＭＳ Ｐ明朝"/>
      <family val="1"/>
      <charset val="128"/>
    </font>
    <font>
      <b/>
      <sz val="12"/>
      <name val="ＭＳ Ｐ明朝"/>
      <family val="1"/>
      <charset val="128"/>
    </font>
    <font>
      <b/>
      <sz val="16"/>
      <name val="ＭＳ Ｐ明朝"/>
      <family val="1"/>
      <charset val="128"/>
    </font>
    <font>
      <b/>
      <sz val="20"/>
      <name val="ＭＳ Ｐ明朝"/>
      <family val="1"/>
      <charset val="128"/>
    </font>
    <font>
      <sz val="8"/>
      <name val="ＭＳ Ｐゴシック"/>
      <family val="3"/>
      <charset val="128"/>
    </font>
    <font>
      <b/>
      <sz val="12"/>
      <name val="ＭＳ Ｐゴシック"/>
      <family val="3"/>
      <charset val="128"/>
    </font>
    <font>
      <sz val="10"/>
      <name val="ＭＳ Ｐゴシック"/>
      <family val="3"/>
      <charset val="128"/>
    </font>
    <font>
      <sz val="9"/>
      <color indexed="81"/>
      <name val="ＭＳ Ｐゴシック"/>
      <family val="3"/>
      <charset val="128"/>
    </font>
    <font>
      <b/>
      <sz val="9"/>
      <color indexed="81"/>
      <name val="ＭＳ Ｐゴシック"/>
      <family val="3"/>
      <charset val="128"/>
    </font>
    <font>
      <b/>
      <sz val="14"/>
      <name val="ＭＳ 明朝"/>
      <family val="1"/>
      <charset val="128"/>
    </font>
    <font>
      <sz val="10"/>
      <name val="ＭＳ ゴシック"/>
      <family val="3"/>
      <charset val="128"/>
    </font>
    <font>
      <b/>
      <sz val="20"/>
      <name val="ＭＳ Ｐゴシック"/>
      <family val="3"/>
      <charset val="128"/>
    </font>
    <font>
      <b/>
      <sz val="8"/>
      <name val="ＭＳ Ｐ明朝"/>
      <family val="1"/>
      <charset val="128"/>
    </font>
    <font>
      <b/>
      <sz val="8"/>
      <name val="ＭＳ Ｐゴシック"/>
      <family val="3"/>
      <charset val="128"/>
    </font>
    <font>
      <sz val="12"/>
      <name val="ＭＳ 明朝"/>
      <family val="1"/>
      <charset val="128"/>
    </font>
    <font>
      <b/>
      <sz val="12"/>
      <name val="ＭＳ ゴシック"/>
      <family val="3"/>
      <charset val="128"/>
    </font>
    <font>
      <b/>
      <sz val="18"/>
      <name val="ＭＳ ゴシック"/>
      <family val="3"/>
      <charset val="128"/>
    </font>
    <font>
      <sz val="11"/>
      <name val="ＭＳ 明朝"/>
      <family val="1"/>
      <charset val="128"/>
    </font>
    <font>
      <sz val="12"/>
      <name val="ＭＳ ゴシック"/>
      <family val="3"/>
      <charset val="128"/>
    </font>
    <font>
      <b/>
      <sz val="12"/>
      <name val="ＭＳ 明朝"/>
      <family val="1"/>
      <charset val="128"/>
    </font>
    <font>
      <sz val="9"/>
      <name val="ＭＳ 明朝"/>
      <family val="1"/>
      <charset val="128"/>
    </font>
    <font>
      <b/>
      <sz val="10"/>
      <name val="ＭＳ 明朝"/>
      <family val="1"/>
      <charset val="128"/>
    </font>
    <font>
      <b/>
      <sz val="10"/>
      <name val="ＭＳ ゴシック"/>
      <family val="3"/>
      <charset val="128"/>
    </font>
    <font>
      <b/>
      <sz val="12"/>
      <color indexed="8"/>
      <name val="ＭＳ ゴシック"/>
      <family val="3"/>
      <charset val="128"/>
    </font>
    <font>
      <sz val="12"/>
      <color indexed="8"/>
      <name val="ＭＳ 明朝"/>
      <family val="1"/>
      <charset val="128"/>
    </font>
    <font>
      <sz val="4"/>
      <name val="ＭＳ 明朝"/>
      <family val="1"/>
      <charset val="128"/>
    </font>
    <font>
      <sz val="10"/>
      <name val="ＭＳ 明朝"/>
      <family val="1"/>
      <charset val="128"/>
    </font>
    <font>
      <sz val="12"/>
      <name val="ＭＳ Ｐゴシック"/>
      <family val="3"/>
      <charset val="128"/>
    </font>
    <font>
      <u/>
      <sz val="11"/>
      <color theme="10"/>
      <name val="ＭＳ Ｐゴシック"/>
      <family val="3"/>
      <charset val="128"/>
    </font>
    <font>
      <sz val="11"/>
      <color rgb="FFFF0000"/>
      <name val="ＭＳ Ｐゴシック"/>
      <family val="3"/>
      <charset val="128"/>
    </font>
    <font>
      <b/>
      <sz val="11"/>
      <color rgb="FFFF0000"/>
      <name val="ＭＳ Ｐ明朝"/>
      <family val="1"/>
      <charset val="128"/>
    </font>
    <font>
      <u/>
      <sz val="10"/>
      <color theme="10"/>
      <name val="ＭＳ 明朝"/>
      <family val="1"/>
      <charset val="128"/>
    </font>
    <font>
      <sz val="12"/>
      <color theme="1"/>
      <name val="ＭＳ 明朝"/>
      <family val="1"/>
      <charset val="128"/>
    </font>
    <font>
      <sz val="12"/>
      <color rgb="FFFF0000"/>
      <name val="ＭＳ 明朝"/>
      <family val="1"/>
      <charset val="128"/>
    </font>
    <font>
      <sz val="12"/>
      <name val="ＭＳ 明朝"/>
      <family val="3"/>
      <charset val="128"/>
    </font>
    <font>
      <b/>
      <sz val="12"/>
      <color rgb="FF000000"/>
      <name val="ＭＳ ゴシック"/>
      <family val="3"/>
      <charset val="128"/>
    </font>
    <font>
      <b/>
      <sz val="11"/>
      <name val="ＭＳ ゴシック"/>
      <family val="3"/>
      <charset val="128"/>
    </font>
    <font>
      <sz val="18"/>
      <name val="HG創英角ｺﾞｼｯｸUB"/>
      <family val="3"/>
      <charset val="128"/>
    </font>
    <font>
      <b/>
      <sz val="13"/>
      <name val="ＭＳ Ｐ明朝"/>
      <family val="1"/>
      <charset val="128"/>
    </font>
    <font>
      <b/>
      <sz val="24"/>
      <color theme="0"/>
      <name val="ＭＳ Ｐゴシック"/>
      <family val="3"/>
      <charset val="128"/>
    </font>
    <font>
      <b/>
      <u/>
      <sz val="12"/>
      <color rgb="FFFF0000"/>
      <name val="ＭＳ Ｐゴシック"/>
      <family val="3"/>
      <charset val="128"/>
    </font>
    <font>
      <b/>
      <sz val="18"/>
      <color theme="0"/>
      <name val="ＭＳ Ｐゴシック"/>
      <family val="3"/>
      <charset val="128"/>
    </font>
    <font>
      <b/>
      <sz val="11"/>
      <color theme="0"/>
      <name val="ＭＳ Ｐゴシック"/>
      <family val="3"/>
      <charset val="128"/>
    </font>
    <font>
      <b/>
      <sz val="18"/>
      <color theme="0"/>
      <name val="ＭＳ Ｐ明朝"/>
      <family val="1"/>
      <charset val="128"/>
    </font>
    <font>
      <b/>
      <sz val="14"/>
      <color theme="0"/>
      <name val="ＭＳ Ｐゴシック"/>
      <family val="3"/>
      <charset val="128"/>
    </font>
    <font>
      <b/>
      <sz val="18"/>
      <color rgb="FFFFFF00"/>
      <name val="ＭＳ Ｐ明朝"/>
      <family val="1"/>
      <charset val="128"/>
    </font>
    <font>
      <b/>
      <sz val="16"/>
      <color rgb="FFFFFF00"/>
      <name val="ＭＳ Ｐ明朝"/>
      <family val="1"/>
      <charset val="128"/>
    </font>
    <font>
      <b/>
      <sz val="18"/>
      <color rgb="FFFFFF00"/>
      <name val="ＭＳ Ｐゴシック"/>
      <family val="3"/>
      <charset val="128"/>
    </font>
    <font>
      <b/>
      <sz val="12"/>
      <color theme="0"/>
      <name val="ＭＳ Ｐゴシック"/>
      <family val="3"/>
      <charset val="128"/>
    </font>
    <font>
      <sz val="11"/>
      <color theme="0"/>
      <name val="ＭＳ Ｐゴシック"/>
      <family val="3"/>
      <charset val="128"/>
    </font>
    <font>
      <b/>
      <sz val="16"/>
      <color rgb="FFFFFF00"/>
      <name val="ＭＳ Ｐゴシック"/>
      <family val="3"/>
      <charset val="128"/>
    </font>
    <font>
      <b/>
      <sz val="18"/>
      <color theme="0"/>
      <name val="HG創英角ｺﾞｼｯｸUB"/>
      <family val="3"/>
      <charset val="128"/>
    </font>
    <font>
      <b/>
      <sz val="9"/>
      <color rgb="FFFF0000"/>
      <name val="ＭＳ Ｐ明朝"/>
      <family val="1"/>
      <charset val="128"/>
    </font>
    <font>
      <b/>
      <sz val="14"/>
      <color rgb="FFFFFF00"/>
      <name val="ＭＳ Ｐゴシック"/>
      <family val="3"/>
      <charset val="128"/>
    </font>
    <font>
      <u/>
      <sz val="12"/>
      <name val="ＭＳ 明朝"/>
      <family val="1"/>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theme="0" tint="-0.499984740745262"/>
        <bgColor indexed="64"/>
      </patternFill>
    </fill>
    <fill>
      <patternFill patternType="solid">
        <fgColor rgb="FFB3F3C4"/>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style="medium">
        <color indexed="64"/>
      </right>
      <top/>
      <bottom style="thin">
        <color indexed="64"/>
      </bottom>
      <diagonal/>
    </border>
    <border>
      <left/>
      <right style="double">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43" fillId="0" borderId="0" applyNumberFormat="0" applyFill="0" applyBorder="0" applyAlignment="0" applyProtection="0">
      <alignment vertical="center"/>
    </xf>
  </cellStyleXfs>
  <cellXfs count="813">
    <xf numFmtId="0" fontId="0" fillId="0" borderId="0" xfId="0">
      <alignment vertical="center"/>
    </xf>
    <xf numFmtId="0" fontId="0" fillId="0" borderId="1" xfId="0" applyBorder="1">
      <alignment vertical="center"/>
    </xf>
    <xf numFmtId="0" fontId="0" fillId="0" borderId="2" xfId="0" applyBorder="1">
      <alignment vertical="center"/>
    </xf>
    <xf numFmtId="49" fontId="1" fillId="0" borderId="1" xfId="0" applyNumberFormat="1" applyFont="1" applyBorder="1" applyAlignment="1">
      <alignment horizontal="center" vertical="center"/>
    </xf>
    <xf numFmtId="49" fontId="0" fillId="0" borderId="1" xfId="0" applyNumberFormat="1" applyBorder="1">
      <alignment vertical="center"/>
    </xf>
    <xf numFmtId="49" fontId="0" fillId="0" borderId="2" xfId="0" applyNumberFormat="1" applyBorder="1">
      <alignment vertical="center"/>
    </xf>
    <xf numFmtId="0" fontId="9" fillId="0" borderId="0" xfId="0" applyFont="1">
      <alignment vertical="center"/>
    </xf>
    <xf numFmtId="0" fontId="1" fillId="0" borderId="0" xfId="0" applyFont="1" applyAlignment="1">
      <alignment horizontal="left" vertical="center"/>
    </xf>
    <xf numFmtId="0" fontId="9" fillId="0" borderId="9" xfId="0" applyFont="1" applyBorder="1" applyAlignment="1">
      <alignment vertical="center" textRotation="255"/>
    </xf>
    <xf numFmtId="49" fontId="3" fillId="0" borderId="9"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center" vertical="center" wrapText="1"/>
      <protection locked="0"/>
    </xf>
    <xf numFmtId="49" fontId="3" fillId="0" borderId="9" xfId="0" applyNumberFormat="1" applyFont="1" applyBorder="1" applyAlignment="1" applyProtection="1">
      <alignment horizontal="center" vertical="center" shrinkToFit="1"/>
      <protection locked="0"/>
    </xf>
    <xf numFmtId="178" fontId="3" fillId="0" borderId="9" xfId="0" applyNumberFormat="1" applyFont="1" applyBorder="1" applyAlignment="1" applyProtection="1">
      <alignment horizontal="right" vertical="center"/>
      <protection locked="0"/>
    </xf>
    <xf numFmtId="0" fontId="3" fillId="0" borderId="9" xfId="0" applyFont="1" applyBorder="1" applyAlignment="1" applyProtection="1">
      <alignment horizontal="center" vertical="center"/>
      <protection locked="0"/>
    </xf>
    <xf numFmtId="49" fontId="3" fillId="0" borderId="0" xfId="0" applyNumberFormat="1" applyFont="1" applyAlignment="1" applyProtection="1">
      <alignment horizontal="left" vertical="center" wrapText="1"/>
      <protection locked="0"/>
    </xf>
    <xf numFmtId="49" fontId="3"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49" fontId="0" fillId="0" borderId="0" xfId="0" applyNumberFormat="1">
      <alignment vertical="center"/>
    </xf>
    <xf numFmtId="0" fontId="0" fillId="0" borderId="1" xfId="0" applyBorder="1" applyAlignment="1">
      <alignment horizontal="left" vertical="center"/>
    </xf>
    <xf numFmtId="0" fontId="44" fillId="0" borderId="0" xfId="0" applyFont="1">
      <alignment vertical="center"/>
    </xf>
    <xf numFmtId="0" fontId="3" fillId="4" borderId="0" xfId="0" applyFont="1" applyFill="1">
      <alignment vertical="center"/>
    </xf>
    <xf numFmtId="0" fontId="5" fillId="4" borderId="0" xfId="0" applyFont="1" applyFill="1">
      <alignment vertical="center"/>
    </xf>
    <xf numFmtId="176" fontId="8" fillId="4" borderId="0" xfId="0" applyNumberFormat="1" applyFont="1" applyFill="1">
      <alignment vertical="center"/>
    </xf>
    <xf numFmtId="176" fontId="5" fillId="4" borderId="0" xfId="0" applyNumberFormat="1" applyFont="1" applyFill="1">
      <alignment vertical="center"/>
    </xf>
    <xf numFmtId="0" fontId="24" fillId="4" borderId="0" xfId="0" applyFont="1" applyFill="1">
      <alignment vertical="center"/>
    </xf>
    <xf numFmtId="0" fontId="4" fillId="4" borderId="0" xfId="0" applyFont="1" applyFill="1">
      <alignment vertical="center"/>
    </xf>
    <xf numFmtId="49" fontId="5" fillId="4" borderId="0" xfId="0" applyNumberFormat="1" applyFont="1" applyFill="1">
      <alignment vertical="center"/>
    </xf>
    <xf numFmtId="0" fontId="3" fillId="4" borderId="23" xfId="0" applyFont="1" applyFill="1" applyBorder="1">
      <alignment vertical="center"/>
    </xf>
    <xf numFmtId="0" fontId="3" fillId="4" borderId="24" xfId="0" applyFont="1" applyFill="1" applyBorder="1">
      <alignment vertical="center"/>
    </xf>
    <xf numFmtId="0" fontId="3" fillId="4" borderId="25" xfId="0" applyFont="1" applyFill="1" applyBorder="1">
      <alignment vertical="center"/>
    </xf>
    <xf numFmtId="0" fontId="3" fillId="4" borderId="18" xfId="0" applyFont="1" applyFill="1" applyBorder="1">
      <alignment vertical="center"/>
    </xf>
    <xf numFmtId="0" fontId="3" fillId="4" borderId="19" xfId="0" applyFont="1" applyFill="1" applyBorder="1">
      <alignment vertical="center"/>
    </xf>
    <xf numFmtId="0" fontId="3" fillId="4" borderId="20" xfId="0" applyFont="1" applyFill="1" applyBorder="1">
      <alignment vertical="center"/>
    </xf>
    <xf numFmtId="0" fontId="3" fillId="4" borderId="21" xfId="0" applyFont="1" applyFill="1" applyBorder="1">
      <alignment vertical="center"/>
    </xf>
    <xf numFmtId="0" fontId="3" fillId="4" borderId="22" xfId="0" applyFont="1" applyFill="1" applyBorder="1">
      <alignment vertical="center"/>
    </xf>
    <xf numFmtId="0" fontId="4" fillId="4" borderId="0" xfId="0" applyFont="1" applyFill="1" applyAlignment="1">
      <alignment horizontal="center" vertical="center"/>
    </xf>
    <xf numFmtId="0" fontId="3" fillId="4" borderId="0" xfId="0" applyFont="1" applyFill="1" applyAlignment="1">
      <alignment horizontal="center" vertical="center"/>
    </xf>
    <xf numFmtId="0" fontId="7" fillId="4" borderId="0" xfId="0" applyFont="1" applyFill="1" applyAlignment="1">
      <alignment horizontal="center" vertical="center"/>
    </xf>
    <xf numFmtId="0" fontId="3" fillId="4" borderId="0" xfId="0" applyFont="1" applyFill="1" applyAlignment="1">
      <alignment wrapText="1"/>
    </xf>
    <xf numFmtId="0" fontId="3" fillId="4" borderId="0" xfId="0" applyFont="1" applyFill="1" applyAlignment="1">
      <alignment vertical="top" wrapText="1"/>
    </xf>
    <xf numFmtId="0" fontId="3" fillId="4" borderId="0" xfId="0" applyFont="1" applyFill="1" applyProtection="1">
      <alignment vertical="center"/>
      <protection hidden="1"/>
    </xf>
    <xf numFmtId="0" fontId="9" fillId="4" borderId="0" xfId="0" applyFont="1" applyFill="1" applyProtection="1">
      <alignment vertical="center"/>
      <protection hidden="1"/>
    </xf>
    <xf numFmtId="0" fontId="14" fillId="4" borderId="0" xfId="0" applyFont="1" applyFill="1">
      <alignment vertical="center"/>
    </xf>
    <xf numFmtId="0" fontId="19" fillId="4" borderId="0" xfId="0" applyFont="1" applyFill="1">
      <alignment vertical="center"/>
    </xf>
    <xf numFmtId="0" fontId="0" fillId="4" borderId="0" xfId="0" applyFill="1">
      <alignment vertical="center"/>
    </xf>
    <xf numFmtId="0" fontId="10" fillId="4" borderId="0" xfId="0" applyFont="1" applyFill="1">
      <alignment vertical="center"/>
    </xf>
    <xf numFmtId="0" fontId="14" fillId="4" borderId="0" xfId="0" applyFont="1" applyFill="1" applyAlignment="1">
      <alignment horizontal="right" vertical="center"/>
    </xf>
    <xf numFmtId="0" fontId="5" fillId="4" borderId="0" xfId="0" applyFont="1" applyFill="1" applyProtection="1">
      <alignment vertical="center"/>
      <protection hidden="1"/>
    </xf>
    <xf numFmtId="0" fontId="6" fillId="4"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13" fillId="4" borderId="0" xfId="0" applyFont="1" applyFill="1" applyProtection="1">
      <alignment vertical="center"/>
      <protection hidden="1"/>
    </xf>
    <xf numFmtId="0" fontId="3" fillId="4" borderId="8" xfId="0" applyFont="1" applyFill="1" applyBorder="1" applyProtection="1">
      <alignment vertical="center"/>
      <protection hidden="1"/>
    </xf>
    <xf numFmtId="0" fontId="3" fillId="4" borderId="9" xfId="0" applyFont="1" applyFill="1" applyBorder="1" applyProtection="1">
      <alignment vertical="center"/>
      <protection hidden="1"/>
    </xf>
    <xf numFmtId="0" fontId="3" fillId="4" borderId="10" xfId="0" applyFont="1" applyFill="1" applyBorder="1" applyProtection="1">
      <alignment vertical="center"/>
      <protection hidden="1"/>
    </xf>
    <xf numFmtId="0" fontId="3" fillId="4" borderId="5" xfId="0" applyFont="1" applyFill="1" applyBorder="1" applyProtection="1">
      <alignment vertical="center"/>
      <protection hidden="1"/>
    </xf>
    <xf numFmtId="0" fontId="3" fillId="4" borderId="11" xfId="0" applyFont="1" applyFill="1" applyBorder="1" applyProtection="1">
      <alignment vertical="center"/>
      <protection hidden="1"/>
    </xf>
    <xf numFmtId="49" fontId="3" fillId="4" borderId="0" xfId="0" applyNumberFormat="1" applyFont="1" applyFill="1" applyProtection="1">
      <alignment vertical="center"/>
      <protection hidden="1"/>
    </xf>
    <xf numFmtId="176" fontId="3" fillId="4" borderId="0" xfId="0" applyNumberFormat="1" applyFont="1" applyFill="1" applyAlignment="1" applyProtection="1">
      <alignment vertical="top" wrapText="1"/>
      <protection hidden="1"/>
    </xf>
    <xf numFmtId="0" fontId="5" fillId="4" borderId="0" xfId="0" applyFont="1" applyFill="1" applyAlignment="1" applyProtection="1">
      <alignment horizontal="center" vertical="center"/>
      <protection hidden="1"/>
    </xf>
    <xf numFmtId="176" fontId="3" fillId="4" borderId="0" xfId="0" applyNumberFormat="1" applyFont="1" applyFill="1" applyProtection="1">
      <alignment vertical="center"/>
      <protection hidden="1"/>
    </xf>
    <xf numFmtId="0" fontId="27" fillId="4" borderId="0" xfId="0" applyFont="1" applyFill="1" applyAlignment="1" applyProtection="1">
      <protection hidden="1"/>
    </xf>
    <xf numFmtId="0" fontId="28" fillId="4" borderId="0" xfId="0" applyFont="1" applyFill="1" applyProtection="1">
      <alignment vertical="center"/>
      <protection hidden="1"/>
    </xf>
    <xf numFmtId="176" fontId="27" fillId="4" borderId="0" xfId="0" applyNumberFormat="1" applyFont="1" applyFill="1" applyAlignment="1" applyProtection="1">
      <protection hidden="1"/>
    </xf>
    <xf numFmtId="0" fontId="3" fillId="4" borderId="0" xfId="0" applyFont="1" applyFill="1" applyAlignment="1" applyProtection="1">
      <alignment horizontal="center" vertical="center"/>
      <protection hidden="1"/>
    </xf>
    <xf numFmtId="0" fontId="3" fillId="4" borderId="4" xfId="0" applyFont="1" applyFill="1" applyBorder="1" applyProtection="1">
      <alignment vertical="center"/>
      <protection hidden="1"/>
    </xf>
    <xf numFmtId="0" fontId="3" fillId="4" borderId="6" xfId="0" applyFont="1" applyFill="1" applyBorder="1" applyProtection="1">
      <alignment vertical="center"/>
      <protection hidden="1"/>
    </xf>
    <xf numFmtId="0" fontId="3" fillId="4" borderId="16" xfId="0" applyFont="1" applyFill="1" applyBorder="1" applyProtection="1">
      <alignment vertical="center"/>
      <protection hidden="1"/>
    </xf>
    <xf numFmtId="0" fontId="17" fillId="4" borderId="0" xfId="0" applyFont="1" applyFill="1" applyAlignment="1" applyProtection="1">
      <alignment vertical="top" wrapText="1"/>
      <protection hidden="1"/>
    </xf>
    <xf numFmtId="0" fontId="3" fillId="4" borderId="9" xfId="0" applyFont="1" applyFill="1" applyBorder="1" applyAlignment="1" applyProtection="1">
      <alignment wrapText="1"/>
      <protection hidden="1"/>
    </xf>
    <xf numFmtId="0" fontId="29" fillId="4" borderId="0" xfId="0" applyFont="1" applyFill="1" applyAlignment="1">
      <alignment vertical="top"/>
    </xf>
    <xf numFmtId="0" fontId="29" fillId="4" borderId="0" xfId="0" applyFont="1" applyFill="1" applyAlignment="1">
      <alignment horizontal="left" vertical="top" wrapText="1"/>
    </xf>
    <xf numFmtId="0" fontId="29" fillId="4" borderId="0" xfId="0" applyFont="1" applyFill="1" applyAlignment="1">
      <alignment horizontal="left" vertical="top"/>
    </xf>
    <xf numFmtId="0" fontId="29" fillId="4" borderId="0" xfId="0" applyFont="1" applyFill="1" applyAlignment="1">
      <alignment horizontal="right" vertical="top" wrapText="1"/>
    </xf>
    <xf numFmtId="0" fontId="43" fillId="4" borderId="0" xfId="1" applyFill="1" applyBorder="1" applyAlignment="1">
      <alignment horizontal="right" vertical="top"/>
    </xf>
    <xf numFmtId="49" fontId="34" fillId="4" borderId="0" xfId="0" applyNumberFormat="1" applyFont="1" applyFill="1" applyAlignment="1">
      <alignment horizontal="center" vertical="top"/>
    </xf>
    <xf numFmtId="49" fontId="30" fillId="4" borderId="0" xfId="0" applyNumberFormat="1" applyFont="1" applyFill="1" applyAlignment="1">
      <alignment horizontal="center" vertical="top"/>
    </xf>
    <xf numFmtId="0" fontId="30" fillId="4" borderId="0" xfId="0" applyFont="1" applyFill="1" applyAlignment="1">
      <alignment horizontal="left" vertical="top" wrapText="1"/>
    </xf>
    <xf numFmtId="0" fontId="30" fillId="4" borderId="0" xfId="0" applyFont="1" applyFill="1" applyAlignment="1">
      <alignment horizontal="left" vertical="top"/>
    </xf>
    <xf numFmtId="49" fontId="29" fillId="4" borderId="0" xfId="0" applyNumberFormat="1" applyFont="1" applyFill="1" applyAlignment="1">
      <alignment horizontal="center" vertical="top"/>
    </xf>
    <xf numFmtId="0" fontId="34" fillId="4" borderId="0" xfId="0" applyFont="1" applyFill="1" applyAlignment="1">
      <alignment horizontal="left" vertical="top"/>
    </xf>
    <xf numFmtId="49" fontId="29" fillId="4" borderId="8" xfId="0" applyNumberFormat="1" applyFont="1" applyFill="1" applyBorder="1" applyAlignment="1">
      <alignment horizontal="center" vertical="top"/>
    </xf>
    <xf numFmtId="49" fontId="29" fillId="4" borderId="5" xfId="0" applyNumberFormat="1" applyFont="1" applyFill="1" applyBorder="1" applyAlignment="1">
      <alignment horizontal="center" vertical="top"/>
    </xf>
    <xf numFmtId="49" fontId="29" fillId="4" borderId="4" xfId="0" applyNumberFormat="1" applyFont="1" applyFill="1" applyBorder="1" applyAlignment="1">
      <alignment horizontal="center" vertical="top"/>
    </xf>
    <xf numFmtId="49" fontId="29" fillId="4" borderId="0" xfId="0" applyNumberFormat="1" applyFont="1" applyFill="1" applyAlignment="1">
      <alignment horizontal="center" vertical="center"/>
    </xf>
    <xf numFmtId="0" fontId="33" fillId="4" borderId="0" xfId="0" applyFont="1" applyFill="1" applyAlignment="1">
      <alignment horizontal="left" vertical="center"/>
    </xf>
    <xf numFmtId="0" fontId="29" fillId="4" borderId="0" xfId="0" applyFont="1" applyFill="1" applyAlignment="1">
      <alignment horizontal="left" vertical="center"/>
    </xf>
    <xf numFmtId="0" fontId="30" fillId="4" borderId="0" xfId="0" applyFont="1" applyFill="1" applyAlignment="1">
      <alignment vertical="top"/>
    </xf>
    <xf numFmtId="0" fontId="33" fillId="4" borderId="1" xfId="0" applyFont="1" applyFill="1" applyBorder="1" applyAlignment="1">
      <alignment horizontal="center" vertical="center"/>
    </xf>
    <xf numFmtId="0" fontId="33" fillId="4" borderId="0" xfId="0" applyFont="1" applyFill="1" applyAlignment="1">
      <alignment horizontal="center" vertical="center"/>
    </xf>
    <xf numFmtId="0" fontId="33" fillId="4" borderId="0" xfId="0" applyFont="1" applyFill="1" applyAlignment="1">
      <alignment horizontal="center" vertical="center" wrapText="1"/>
    </xf>
    <xf numFmtId="0" fontId="42" fillId="4" borderId="0" xfId="0" applyFont="1" applyFill="1" applyAlignment="1">
      <alignment vertical="center" wrapText="1"/>
    </xf>
    <xf numFmtId="0" fontId="51" fillId="4" borderId="0" xfId="0" applyFont="1" applyFill="1" applyAlignment="1">
      <alignment vertical="top"/>
    </xf>
    <xf numFmtId="49" fontId="4" fillId="0" borderId="0" xfId="0" applyNumberFormat="1" applyFont="1">
      <alignment vertical="center"/>
    </xf>
    <xf numFmtId="49" fontId="25" fillId="0" borderId="0" xfId="0" applyNumberFormat="1" applyFont="1">
      <alignment vertical="center"/>
    </xf>
    <xf numFmtId="49" fontId="13" fillId="0" borderId="0" xfId="0" applyNumberFormat="1" applyFont="1">
      <alignment vertical="center"/>
    </xf>
    <xf numFmtId="49" fontId="7" fillId="0" borderId="7" xfId="0" applyNumberFormat="1" applyFont="1" applyBorder="1" applyAlignment="1">
      <alignment horizontal="left" vertical="center"/>
    </xf>
    <xf numFmtId="49" fontId="9" fillId="0" borderId="4" xfId="0" applyNumberFormat="1" applyFont="1" applyBorder="1" applyAlignment="1">
      <alignment horizontal="center" vertical="center" wrapText="1"/>
    </xf>
    <xf numFmtId="49" fontId="5" fillId="0" borderId="0" xfId="0" applyNumberFormat="1" applyFont="1">
      <alignment vertical="center"/>
    </xf>
    <xf numFmtId="49" fontId="4" fillId="0" borderId="0" xfId="0" applyNumberFormat="1" applyFont="1" applyAlignment="1">
      <alignment horizontal="center" vertical="center"/>
    </xf>
    <xf numFmtId="49" fontId="16" fillId="0" borderId="0" xfId="0" applyNumberFormat="1" applyFont="1" applyAlignment="1">
      <alignment horizontal="center" vertical="center"/>
    </xf>
    <xf numFmtId="49" fontId="16" fillId="0" borderId="0" xfId="0" applyNumberFormat="1" applyFont="1">
      <alignment vertical="center"/>
    </xf>
    <xf numFmtId="49" fontId="4" fillId="0" borderId="5" xfId="0" applyNumberFormat="1" applyFont="1" applyBorder="1">
      <alignment vertical="center"/>
    </xf>
    <xf numFmtId="176" fontId="13" fillId="0" borderId="0" xfId="0" applyNumberFormat="1" applyFont="1">
      <alignment vertical="center"/>
    </xf>
    <xf numFmtId="49" fontId="9" fillId="0" borderId="13" xfId="0" applyNumberFormat="1" applyFont="1" applyBorder="1" applyAlignment="1">
      <alignment horizontal="center" vertical="center" wrapText="1"/>
    </xf>
    <xf numFmtId="49" fontId="13" fillId="0" borderId="0" xfId="0" quotePrefix="1" applyNumberFormat="1" applyFont="1">
      <alignment vertical="center"/>
    </xf>
    <xf numFmtId="49" fontId="15" fillId="0" borderId="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4" xfId="0" applyNumberFormat="1" applyFont="1" applyBorder="1">
      <alignment vertical="center"/>
    </xf>
    <xf numFmtId="49" fontId="3" fillId="0" borderId="7" xfId="0" applyNumberFormat="1" applyFont="1" applyBorder="1" applyAlignment="1">
      <alignment horizontal="center" vertical="center" textRotation="255" wrapText="1"/>
    </xf>
    <xf numFmtId="49" fontId="3" fillId="0" borderId="2"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15" fillId="0" borderId="7" xfId="0" applyNumberFormat="1" applyFont="1" applyBorder="1" applyAlignment="1">
      <alignment horizontal="center" vertical="center"/>
    </xf>
    <xf numFmtId="0" fontId="13" fillId="0" borderId="0" xfId="0" applyFont="1">
      <alignment vertical="center"/>
    </xf>
    <xf numFmtId="49" fontId="16" fillId="0" borderId="6" xfId="0" applyNumberFormat="1" applyFont="1" applyBorder="1" applyAlignment="1">
      <alignment horizontal="center" vertical="center"/>
    </xf>
    <xf numFmtId="49" fontId="16" fillId="0" borderId="6" xfId="0" applyNumberFormat="1" applyFont="1" applyBorder="1">
      <alignment vertical="center"/>
    </xf>
    <xf numFmtId="49" fontId="3"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3" fillId="0" borderId="8" xfId="0" applyNumberFormat="1" applyFont="1" applyBorder="1" applyAlignment="1">
      <alignment vertical="center" wrapText="1"/>
    </xf>
    <xf numFmtId="49" fontId="3" fillId="0" borderId="9" xfId="0" applyNumberFormat="1" applyFont="1" applyBorder="1" applyAlignment="1">
      <alignment vertical="center" wrapText="1"/>
    </xf>
    <xf numFmtId="49" fontId="3" fillId="0" borderId="10" xfId="0" applyNumberFormat="1" applyFont="1" applyBorder="1" applyAlignment="1">
      <alignment vertical="center" wrapText="1"/>
    </xf>
    <xf numFmtId="49" fontId="9" fillId="0" borderId="6" xfId="0" applyNumberFormat="1" applyFont="1" applyBorder="1" applyAlignment="1">
      <alignment horizontal="center" vertical="center" wrapText="1"/>
    </xf>
    <xf numFmtId="49" fontId="3" fillId="0" borderId="14" xfId="0" applyNumberFormat="1" applyFont="1" applyBorder="1">
      <alignment vertical="center"/>
    </xf>
    <xf numFmtId="58" fontId="13" fillId="0" borderId="0" xfId="0" applyNumberFormat="1" applyFont="1">
      <alignment vertical="center"/>
    </xf>
    <xf numFmtId="0" fontId="13" fillId="0" borderId="1" xfId="0" applyFont="1" applyBorder="1">
      <alignment vertical="center"/>
    </xf>
    <xf numFmtId="177" fontId="13" fillId="0" borderId="0" xfId="0" applyNumberFormat="1" applyFont="1">
      <alignment vertical="center"/>
    </xf>
    <xf numFmtId="49" fontId="13" fillId="0" borderId="1" xfId="0" applyNumberFormat="1" applyFont="1" applyBorder="1" applyProtection="1">
      <alignment vertical="center"/>
      <protection locked="0"/>
    </xf>
    <xf numFmtId="49" fontId="15" fillId="0" borderId="1" xfId="0" applyNumberFormat="1" applyFont="1" applyBorder="1" applyAlignment="1">
      <alignment horizontal="center" vertical="center"/>
    </xf>
    <xf numFmtId="49" fontId="11" fillId="0" borderId="0" xfId="0" applyNumberFormat="1" applyFont="1">
      <alignment vertical="center"/>
    </xf>
    <xf numFmtId="49" fontId="15" fillId="0" borderId="17" xfId="0" applyNumberFormat="1" applyFont="1" applyBorder="1" applyAlignment="1">
      <alignment horizontal="center" vertical="center"/>
    </xf>
    <xf numFmtId="49" fontId="4" fillId="0" borderId="7" xfId="0" applyNumberFormat="1" applyFont="1" applyBorder="1" applyAlignment="1">
      <alignment horizontal="center" vertical="center" textRotation="255"/>
    </xf>
    <xf numFmtId="49" fontId="4" fillId="0" borderId="0" xfId="0" applyNumberFormat="1" applyFont="1" applyAlignment="1">
      <alignment horizontal="center" vertical="center" textRotation="255"/>
    </xf>
    <xf numFmtId="0" fontId="3" fillId="0" borderId="1" xfId="0" applyFont="1" applyBorder="1" applyAlignment="1">
      <alignment horizontal="center" vertical="center"/>
    </xf>
    <xf numFmtId="49" fontId="13" fillId="0" borderId="1" xfId="0" applyNumberFormat="1" applyFont="1" applyBorder="1">
      <alignment vertical="center"/>
    </xf>
    <xf numFmtId="49" fontId="13" fillId="0" borderId="8" xfId="0" applyNumberFormat="1" applyFont="1" applyBorder="1">
      <alignment vertical="center"/>
    </xf>
    <xf numFmtId="49" fontId="13" fillId="0" borderId="9" xfId="0" applyNumberFormat="1" applyFont="1" applyBorder="1">
      <alignment vertical="center"/>
    </xf>
    <xf numFmtId="49" fontId="13" fillId="0" borderId="10" xfId="0" applyNumberFormat="1" applyFont="1" applyBorder="1">
      <alignment vertical="center"/>
    </xf>
    <xf numFmtId="0" fontId="13" fillId="0" borderId="2" xfId="0" applyFont="1" applyBorder="1" applyProtection="1">
      <alignment vertical="center"/>
      <protection locked="0"/>
    </xf>
    <xf numFmtId="0" fontId="13" fillId="0" borderId="4" xfId="0" applyFont="1" applyBorder="1">
      <alignment vertical="center"/>
    </xf>
    <xf numFmtId="0" fontId="13" fillId="0" borderId="2" xfId="0" applyFont="1" applyBorder="1">
      <alignment vertical="center"/>
    </xf>
    <xf numFmtId="49" fontId="13" fillId="0" borderId="7" xfId="0" applyNumberFormat="1" applyFont="1" applyBorder="1">
      <alignment vertical="center"/>
    </xf>
    <xf numFmtId="49" fontId="13" fillId="0" borderId="12" xfId="0" applyNumberFormat="1" applyFont="1" applyBorder="1">
      <alignment vertical="center"/>
    </xf>
    <xf numFmtId="49" fontId="13" fillId="0" borderId="6" xfId="0" applyNumberFormat="1" applyFont="1" applyBorder="1">
      <alignment vertical="center"/>
    </xf>
    <xf numFmtId="49" fontId="13" fillId="0" borderId="16" xfId="0" applyNumberFormat="1" applyFont="1" applyBorder="1">
      <alignment vertical="center"/>
    </xf>
    <xf numFmtId="0" fontId="13" fillId="0" borderId="7" xfId="0" applyFont="1" applyBorder="1">
      <alignment vertical="center"/>
    </xf>
    <xf numFmtId="0" fontId="13" fillId="0" borderId="12" xfId="0" applyFont="1" applyBorder="1">
      <alignment vertical="center"/>
    </xf>
    <xf numFmtId="49" fontId="13" fillId="0" borderId="11" xfId="0" applyNumberFormat="1" applyFont="1" applyBorder="1">
      <alignment vertical="center"/>
    </xf>
    <xf numFmtId="0" fontId="3" fillId="0" borderId="3" xfId="0" applyFont="1" applyBorder="1">
      <alignment vertical="center"/>
    </xf>
    <xf numFmtId="0" fontId="3" fillId="0" borderId="4" xfId="0" applyFont="1" applyBorder="1">
      <alignment vertical="center"/>
    </xf>
    <xf numFmtId="0" fontId="13" fillId="0" borderId="6" xfId="0" applyFont="1" applyBorder="1">
      <alignment vertical="center"/>
    </xf>
    <xf numFmtId="0" fontId="13" fillId="0" borderId="1" xfId="0" applyFont="1" applyBorder="1" applyProtection="1">
      <alignment vertical="center"/>
      <protection locked="0"/>
    </xf>
    <xf numFmtId="0" fontId="3" fillId="0" borderId="3" xfId="0" applyFont="1" applyBorder="1" applyAlignment="1">
      <alignment horizontal="center" vertical="center"/>
    </xf>
    <xf numFmtId="176" fontId="13" fillId="0" borderId="1" xfId="0" applyNumberFormat="1" applyFont="1" applyBorder="1" applyProtection="1">
      <alignment vertical="center"/>
      <protection locked="0"/>
    </xf>
    <xf numFmtId="49" fontId="4" fillId="0" borderId="6" xfId="0" applyNumberFormat="1" applyFont="1" applyBorder="1">
      <alignment vertical="center"/>
    </xf>
    <xf numFmtId="49" fontId="4" fillId="0" borderId="16" xfId="0" applyNumberFormat="1" applyFont="1" applyBorder="1">
      <alignment vertical="center"/>
    </xf>
    <xf numFmtId="49" fontId="3" fillId="0" borderId="7" xfId="0" applyNumberFormat="1" applyFont="1" applyBorder="1">
      <alignment vertical="center"/>
    </xf>
    <xf numFmtId="49" fontId="3" fillId="0" borderId="12" xfId="0" applyNumberFormat="1" applyFont="1" applyBorder="1">
      <alignment vertical="center"/>
    </xf>
    <xf numFmtId="176" fontId="4" fillId="0" borderId="6" xfId="0" applyNumberFormat="1" applyFont="1" applyBorder="1">
      <alignment vertical="center"/>
    </xf>
    <xf numFmtId="49" fontId="13" fillId="0" borderId="5" xfId="0" applyNumberFormat="1" applyFont="1" applyBorder="1">
      <alignment vertical="center"/>
    </xf>
    <xf numFmtId="49" fontId="7" fillId="0" borderId="0" xfId="0" applyNumberFormat="1" applyFont="1" applyAlignment="1">
      <alignment horizontal="center" vertical="center" textRotation="255" wrapText="1"/>
    </xf>
    <xf numFmtId="181" fontId="7" fillId="0" borderId="7" xfId="0" applyNumberFormat="1" applyFont="1" applyBorder="1">
      <alignment vertical="center"/>
    </xf>
    <xf numFmtId="181" fontId="7" fillId="0" borderId="12" xfId="0" applyNumberFormat="1" applyFont="1" applyBorder="1">
      <alignment vertical="center"/>
    </xf>
    <xf numFmtId="49" fontId="7" fillId="0" borderId="0" xfId="0" applyNumberFormat="1" applyFont="1" applyAlignment="1">
      <alignment horizontal="left" vertical="center"/>
    </xf>
    <xf numFmtId="49" fontId="16" fillId="0" borderId="4" xfId="0" applyNumberFormat="1" applyFont="1" applyBorder="1" applyAlignment="1">
      <alignment vertical="center" wrapText="1"/>
    </xf>
    <xf numFmtId="49" fontId="16" fillId="6" borderId="2" xfId="0" applyNumberFormat="1" applyFont="1" applyFill="1" applyBorder="1" applyAlignment="1">
      <alignment vertical="center" wrapText="1"/>
    </xf>
    <xf numFmtId="49" fontId="16" fillId="6" borderId="12" xfId="0" applyNumberFormat="1" applyFont="1" applyFill="1" applyBorder="1" applyAlignment="1">
      <alignment vertical="center" wrapText="1"/>
    </xf>
    <xf numFmtId="49" fontId="59" fillId="5" borderId="13" xfId="0" applyNumberFormat="1" applyFont="1" applyFill="1" applyBorder="1" applyAlignment="1">
      <alignment horizontal="center" vertical="center" textRotation="255"/>
    </xf>
    <xf numFmtId="49" fontId="59" fillId="5" borderId="3" xfId="0" applyNumberFormat="1" applyFont="1" applyFill="1" applyBorder="1" applyAlignment="1">
      <alignment horizontal="center" vertical="center" textRotation="255"/>
    </xf>
    <xf numFmtId="49" fontId="56" fillId="5" borderId="8" xfId="0" applyNumberFormat="1" applyFont="1" applyFill="1" applyBorder="1" applyAlignment="1">
      <alignment horizontal="left" vertical="center" wrapText="1"/>
    </xf>
    <xf numFmtId="49" fontId="59" fillId="5" borderId="7" xfId="0" applyNumberFormat="1" applyFont="1" applyFill="1" applyBorder="1" applyAlignment="1">
      <alignment horizontal="center" vertical="center" textRotation="255"/>
    </xf>
    <xf numFmtId="49" fontId="59" fillId="5" borderId="0" xfId="0" applyNumberFormat="1" applyFont="1" applyFill="1" applyAlignment="1">
      <alignment horizontal="center" vertical="center" textRotation="255"/>
    </xf>
    <xf numFmtId="49" fontId="59" fillId="5" borderId="11" xfId="0" applyNumberFormat="1" applyFont="1" applyFill="1" applyBorder="1" applyAlignment="1">
      <alignment horizontal="center" vertical="center" textRotation="255"/>
    </xf>
    <xf numFmtId="49" fontId="7" fillId="0" borderId="6" xfId="0" applyNumberFormat="1" applyFont="1" applyBorder="1">
      <alignment vertical="center"/>
    </xf>
    <xf numFmtId="49" fontId="7" fillId="5" borderId="6" xfId="0" applyNumberFormat="1" applyFont="1" applyFill="1" applyBorder="1">
      <alignment vertical="center"/>
    </xf>
    <xf numFmtId="176" fontId="4" fillId="5" borderId="6" xfId="0" applyNumberFormat="1" applyFont="1" applyFill="1" applyBorder="1">
      <alignment vertical="center"/>
    </xf>
    <xf numFmtId="49" fontId="56" fillId="5" borderId="17" xfId="0" applyNumberFormat="1" applyFont="1" applyFill="1" applyBorder="1" applyAlignment="1">
      <alignment horizontal="left" vertical="center" wrapText="1"/>
    </xf>
    <xf numFmtId="57" fontId="13" fillId="0" borderId="15" xfId="0" applyNumberFormat="1" applyFont="1" applyBorder="1">
      <alignment vertical="center"/>
    </xf>
    <xf numFmtId="49" fontId="3" fillId="0" borderId="2" xfId="0" applyNumberFormat="1" applyFont="1" applyBorder="1" applyAlignment="1">
      <alignment horizontal="center" vertical="center" wrapTex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6" xfId="0" applyNumberFormat="1" applyFont="1" applyBorder="1" applyAlignment="1">
      <alignment vertical="center" wrapText="1"/>
    </xf>
    <xf numFmtId="49" fontId="9" fillId="0" borderId="2" xfId="0" applyNumberFormat="1" applyFont="1" applyBorder="1" applyAlignment="1">
      <alignment vertical="center" wrapText="1"/>
    </xf>
    <xf numFmtId="0" fontId="33" fillId="4" borderId="2" xfId="0" applyFont="1" applyFill="1" applyBorder="1" applyAlignment="1">
      <alignment horizontal="center" vertical="center"/>
    </xf>
    <xf numFmtId="0" fontId="33" fillId="4" borderId="12" xfId="0" applyFont="1" applyFill="1" applyBorder="1" applyAlignment="1">
      <alignment horizontal="center" vertical="center"/>
    </xf>
    <xf numFmtId="0" fontId="33" fillId="4" borderId="2" xfId="0" applyFont="1" applyFill="1" applyBorder="1" applyAlignment="1">
      <alignment horizontal="left" vertical="center" wrapText="1"/>
    </xf>
    <xf numFmtId="0" fontId="33" fillId="4" borderId="12" xfId="0" applyFont="1" applyFill="1" applyBorder="1" applyAlignment="1">
      <alignment horizontal="left" vertical="center" wrapText="1"/>
    </xf>
    <xf numFmtId="0" fontId="42" fillId="4" borderId="2" xfId="0" applyFont="1" applyFill="1" applyBorder="1" applyAlignment="1">
      <alignment vertical="center" wrapText="1"/>
    </xf>
    <xf numFmtId="0" fontId="42" fillId="4" borderId="7" xfId="0" applyFont="1" applyFill="1" applyBorder="1" applyAlignment="1">
      <alignment vertical="center" wrapText="1"/>
    </xf>
    <xf numFmtId="0" fontId="42" fillId="4" borderId="12" xfId="0" applyFont="1" applyFill="1" applyBorder="1" applyAlignment="1">
      <alignment vertical="center" wrapText="1"/>
    </xf>
    <xf numFmtId="0" fontId="33" fillId="4" borderId="2" xfId="0" applyFont="1" applyFill="1" applyBorder="1" applyAlignment="1">
      <alignment vertical="center" wrapText="1"/>
    </xf>
    <xf numFmtId="0" fontId="33" fillId="4" borderId="7" xfId="0" applyFont="1" applyFill="1" applyBorder="1" applyAlignment="1">
      <alignment vertical="center" wrapText="1"/>
    </xf>
    <xf numFmtId="0" fontId="33" fillId="4" borderId="12" xfId="0" applyFont="1" applyFill="1" applyBorder="1" applyAlignment="1">
      <alignment vertical="center" wrapText="1"/>
    </xf>
    <xf numFmtId="0" fontId="33" fillId="4" borderId="2"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 xfId="0" applyFont="1" applyFill="1" applyBorder="1" applyAlignment="1">
      <alignment horizontal="center" vertical="center"/>
    </xf>
    <xf numFmtId="0" fontId="33" fillId="4" borderId="8"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29" fillId="4" borderId="0" xfId="0" applyFont="1" applyFill="1" applyAlignment="1">
      <alignment horizontal="left" vertical="top" wrapText="1"/>
    </xf>
    <xf numFmtId="0" fontId="29" fillId="4" borderId="6" xfId="0" applyFont="1" applyFill="1" applyBorder="1" applyAlignment="1">
      <alignment horizontal="left" vertical="top" wrapText="1"/>
    </xf>
    <xf numFmtId="0" fontId="29" fillId="4" borderId="6" xfId="0" applyFont="1" applyFill="1" applyBorder="1" applyAlignment="1">
      <alignment horizontal="left" vertical="top"/>
    </xf>
    <xf numFmtId="0" fontId="29" fillId="4" borderId="16" xfId="0" applyFont="1" applyFill="1" applyBorder="1" applyAlignment="1">
      <alignment horizontal="left" vertical="top"/>
    </xf>
    <xf numFmtId="0" fontId="30" fillId="4" borderId="0" xfId="0" applyFont="1" applyFill="1" applyAlignment="1">
      <alignment horizontal="left" vertical="center"/>
    </xf>
    <xf numFmtId="0" fontId="29" fillId="4" borderId="0" xfId="0" applyFont="1" applyFill="1" applyAlignment="1">
      <alignment horizontal="left" vertical="center"/>
    </xf>
    <xf numFmtId="0" fontId="29" fillId="4" borderId="9" xfId="0" applyFont="1" applyFill="1" applyBorder="1" applyAlignment="1">
      <alignment horizontal="left" vertical="top" wrapText="1"/>
    </xf>
    <xf numFmtId="0" fontId="29" fillId="4" borderId="9" xfId="0" applyFont="1" applyFill="1" applyBorder="1" applyAlignment="1">
      <alignment horizontal="left" vertical="top"/>
    </xf>
    <xf numFmtId="0" fontId="29" fillId="4" borderId="10" xfId="0" applyFont="1" applyFill="1" applyBorder="1" applyAlignment="1">
      <alignment horizontal="left" vertical="top"/>
    </xf>
    <xf numFmtId="0" fontId="47" fillId="4" borderId="0" xfId="0" applyFont="1" applyFill="1" applyAlignment="1">
      <alignment horizontal="left" vertical="top" wrapText="1"/>
    </xf>
    <xf numFmtId="0" fontId="47" fillId="4" borderId="0" xfId="0" applyFont="1" applyFill="1" applyAlignment="1">
      <alignment horizontal="left" vertical="top"/>
    </xf>
    <xf numFmtId="0" fontId="47" fillId="4" borderId="11" xfId="0" applyFont="1" applyFill="1" applyBorder="1" applyAlignment="1">
      <alignment horizontal="left" vertical="top"/>
    </xf>
    <xf numFmtId="0" fontId="47" fillId="4" borderId="11" xfId="0" applyFont="1" applyFill="1" applyBorder="1" applyAlignment="1">
      <alignment horizontal="left" vertical="top" wrapText="1"/>
    </xf>
    <xf numFmtId="0" fontId="30" fillId="4" borderId="0" xfId="0" applyFont="1" applyFill="1" applyAlignment="1">
      <alignment horizontal="left" vertical="top"/>
    </xf>
    <xf numFmtId="0" fontId="29" fillId="4" borderId="0" xfId="0" applyFont="1" applyFill="1" applyAlignment="1">
      <alignment horizontal="left" vertical="top"/>
    </xf>
    <xf numFmtId="0" fontId="35" fillId="4" borderId="0" xfId="0" applyFont="1" applyFill="1" applyAlignment="1">
      <alignment horizontal="left" vertical="center" wrapText="1"/>
    </xf>
    <xf numFmtId="0" fontId="35" fillId="4" borderId="2" xfId="0" applyFont="1" applyFill="1" applyBorder="1" applyAlignment="1">
      <alignment horizontal="left" vertical="top" wrapText="1"/>
    </xf>
    <xf numFmtId="0" fontId="35" fillId="4" borderId="7" xfId="0" applyFont="1" applyFill="1" applyBorder="1" applyAlignment="1">
      <alignment horizontal="left" vertical="top" wrapText="1"/>
    </xf>
    <xf numFmtId="0" fontId="35" fillId="4" borderId="12" xfId="0" applyFont="1" applyFill="1" applyBorder="1" applyAlignment="1">
      <alignment horizontal="left" vertical="top" wrapText="1"/>
    </xf>
    <xf numFmtId="0" fontId="46" fillId="4" borderId="0" xfId="1" applyFont="1" applyFill="1" applyBorder="1" applyAlignment="1">
      <alignment horizontal="left" vertical="top"/>
    </xf>
    <xf numFmtId="0" fontId="43" fillId="4" borderId="0" xfId="1" applyFill="1" applyBorder="1" applyAlignment="1">
      <alignment horizontal="left" vertical="top"/>
    </xf>
    <xf numFmtId="0" fontId="36" fillId="4" borderId="0" xfId="0" applyFont="1" applyFill="1" applyAlignment="1">
      <alignment horizontal="left" vertical="top"/>
    </xf>
    <xf numFmtId="0" fontId="49" fillId="4" borderId="9" xfId="0" applyFont="1" applyFill="1" applyBorder="1" applyAlignment="1">
      <alignment horizontal="left" vertical="top" wrapText="1"/>
    </xf>
    <xf numFmtId="0" fontId="29" fillId="4" borderId="11" xfId="0" applyFont="1" applyFill="1" applyBorder="1" applyAlignment="1">
      <alignment horizontal="left" vertical="top"/>
    </xf>
    <xf numFmtId="0" fontId="33" fillId="4" borderId="0" xfId="0" applyFont="1" applyFill="1" applyAlignment="1">
      <alignment horizontal="left" vertical="top" wrapText="1"/>
    </xf>
    <xf numFmtId="0" fontId="30" fillId="4" borderId="0" xfId="0" applyFont="1" applyFill="1" applyAlignment="1">
      <alignment horizontal="left" vertical="top" wrapText="1"/>
    </xf>
    <xf numFmtId="0" fontId="48" fillId="4" borderId="0" xfId="0" applyFont="1" applyFill="1" applyAlignment="1">
      <alignment horizontal="left" vertical="top" wrapText="1"/>
    </xf>
    <xf numFmtId="57" fontId="29" fillId="4" borderId="0" xfId="0" applyNumberFormat="1" applyFont="1" applyFill="1" applyAlignment="1">
      <alignment horizontal="right" vertical="top"/>
    </xf>
    <xf numFmtId="0" fontId="29" fillId="4" borderId="0" xfId="0" applyFont="1" applyFill="1" applyAlignment="1">
      <alignment horizontal="right" vertical="top"/>
    </xf>
    <xf numFmtId="0" fontId="30" fillId="4" borderId="0" xfId="0" applyFont="1" applyFill="1" applyAlignment="1">
      <alignment horizontal="center" vertical="top"/>
    </xf>
    <xf numFmtId="0" fontId="31" fillId="4" borderId="0" xfId="0" applyFont="1" applyFill="1" applyAlignment="1">
      <alignment horizontal="center" vertical="center"/>
    </xf>
    <xf numFmtId="0" fontId="30" fillId="4" borderId="0" xfId="0" applyFont="1" applyFill="1" applyAlignment="1">
      <alignment horizontal="center" vertical="top" wrapText="1"/>
    </xf>
    <xf numFmtId="0" fontId="32" fillId="4" borderId="0" xfId="0" applyFont="1" applyFill="1" applyAlignment="1">
      <alignment horizontal="left" wrapText="1"/>
    </xf>
    <xf numFmtId="0" fontId="33" fillId="4" borderId="0" xfId="0" applyFont="1" applyFill="1" applyAlignment="1">
      <alignment horizontal="center" vertical="top"/>
    </xf>
    <xf numFmtId="49" fontId="4" fillId="0" borderId="9" xfId="0" applyNumberFormat="1" applyFont="1" applyBorder="1" applyAlignment="1" applyProtection="1">
      <alignment horizontal="center" vertical="center"/>
      <protection locked="0"/>
    </xf>
    <xf numFmtId="49" fontId="56" fillId="5" borderId="4" xfId="0" applyNumberFormat="1" applyFont="1" applyFill="1" applyBorder="1" applyAlignment="1">
      <alignment horizontal="left" vertical="center" wrapText="1"/>
    </xf>
    <xf numFmtId="49" fontId="56" fillId="5" borderId="6" xfId="0" applyNumberFormat="1" applyFont="1" applyFill="1" applyBorder="1" applyAlignment="1">
      <alignment horizontal="left" vertical="center"/>
    </xf>
    <xf numFmtId="49" fontId="56" fillId="5" borderId="16" xfId="0" applyNumberFormat="1" applyFont="1" applyFill="1" applyBorder="1" applyAlignment="1">
      <alignment horizontal="left" vertical="center"/>
    </xf>
    <xf numFmtId="49" fontId="13" fillId="0" borderId="2"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12"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17" xfId="0"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6" xfId="0" applyFont="1" applyBorder="1" applyAlignment="1">
      <alignment horizontal="left" vertical="center" wrapText="1"/>
    </xf>
    <xf numFmtId="0" fontId="3" fillId="0" borderId="16" xfId="0" applyFont="1" applyBorder="1" applyAlignment="1">
      <alignment horizontal="left" vertical="center" wrapText="1"/>
    </xf>
    <xf numFmtId="49" fontId="3" fillId="0" borderId="5"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4" fillId="6" borderId="27" xfId="0" applyNumberFormat="1" applyFont="1" applyFill="1" applyBorder="1" applyAlignment="1" applyProtection="1">
      <alignment horizontal="center" vertical="center" wrapText="1"/>
      <protection locked="0"/>
    </xf>
    <xf numFmtId="49" fontId="4" fillId="6" borderId="28" xfId="0" applyNumberFormat="1" applyFont="1" applyFill="1" applyBorder="1" applyAlignment="1" applyProtection="1">
      <alignment horizontal="center" vertical="center" wrapText="1"/>
      <protection locked="0"/>
    </xf>
    <xf numFmtId="49" fontId="4" fillId="6" borderId="29" xfId="0" applyNumberFormat="1" applyFont="1" applyFill="1" applyBorder="1" applyAlignment="1" applyProtection="1">
      <alignment horizontal="center" vertical="center" wrapText="1"/>
      <protection locked="0"/>
    </xf>
    <xf numFmtId="49" fontId="3" fillId="0" borderId="2"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3" fillId="0" borderId="30"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0" fontId="3" fillId="0" borderId="6" xfId="0" applyFont="1" applyBorder="1" applyAlignment="1">
      <alignment horizontal="left" vertical="center"/>
    </xf>
    <xf numFmtId="0" fontId="3" fillId="0" borderId="16" xfId="0" applyFont="1" applyBorder="1" applyAlignment="1">
      <alignment horizontal="left" vertical="center"/>
    </xf>
    <xf numFmtId="49" fontId="3" fillId="0" borderId="1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59" fillId="5" borderId="17" xfId="0" applyNumberFormat="1" applyFont="1" applyFill="1" applyBorder="1" applyAlignment="1">
      <alignment horizontal="center" vertical="center" textRotation="255"/>
    </xf>
    <xf numFmtId="49" fontId="59" fillId="5" borderId="13" xfId="0" applyNumberFormat="1" applyFont="1" applyFill="1" applyBorder="1" applyAlignment="1">
      <alignment horizontal="center" vertical="center" textRotation="255"/>
    </xf>
    <xf numFmtId="49" fontId="59" fillId="5" borderId="3" xfId="0" applyNumberFormat="1" applyFont="1" applyFill="1" applyBorder="1" applyAlignment="1">
      <alignment horizontal="center" vertical="center" textRotation="255"/>
    </xf>
    <xf numFmtId="176" fontId="3" fillId="0" borderId="5" xfId="0" applyNumberFormat="1" applyFont="1" applyBorder="1" applyAlignment="1">
      <alignment horizontal="left" vertical="center"/>
    </xf>
    <xf numFmtId="176" fontId="3" fillId="0" borderId="0" xfId="0" applyNumberFormat="1" applyFont="1" applyAlignment="1">
      <alignment horizontal="left" vertical="center"/>
    </xf>
    <xf numFmtId="176" fontId="3" fillId="0" borderId="11" xfId="0" applyNumberFormat="1" applyFont="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49" fontId="56" fillId="5" borderId="2" xfId="0" applyNumberFormat="1" applyFont="1" applyFill="1" applyBorder="1" applyAlignment="1">
      <alignment horizontal="left" vertical="center" wrapText="1"/>
    </xf>
    <xf numFmtId="49" fontId="56" fillId="5" borderId="7" xfId="0" applyNumberFormat="1" applyFont="1" applyFill="1" applyBorder="1" applyAlignment="1">
      <alignment horizontal="left" vertical="center" wrapText="1"/>
    </xf>
    <xf numFmtId="49" fontId="56" fillId="5" borderId="12" xfId="0" applyNumberFormat="1" applyFont="1" applyFill="1" applyBorder="1" applyAlignment="1">
      <alignment horizontal="left" vertical="center" wrapText="1"/>
    </xf>
    <xf numFmtId="176" fontId="4" fillId="6" borderId="30" xfId="0" applyNumberFormat="1" applyFont="1" applyFill="1" applyBorder="1" applyAlignment="1" applyProtection="1">
      <alignment horizontal="left" vertical="center"/>
      <protection locked="0"/>
    </xf>
    <xf numFmtId="176" fontId="4" fillId="6" borderId="42" xfId="0" applyNumberFormat="1" applyFont="1" applyFill="1" applyBorder="1" applyAlignment="1" applyProtection="1">
      <alignment horizontal="left" vertical="center"/>
      <protection locked="0"/>
    </xf>
    <xf numFmtId="176" fontId="4" fillId="6" borderId="31" xfId="0" applyNumberFormat="1" applyFont="1" applyFill="1" applyBorder="1" applyAlignment="1" applyProtection="1">
      <alignment horizontal="left" vertical="center"/>
      <protection locked="0"/>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176" fontId="13" fillId="0" borderId="1" xfId="0" applyNumberFormat="1" applyFont="1" applyBorder="1" applyAlignment="1">
      <alignment horizontal="center" vertical="center"/>
    </xf>
    <xf numFmtId="49" fontId="3" fillId="0" borderId="9" xfId="0" applyNumberFormat="1" applyFont="1" applyBorder="1" applyAlignment="1">
      <alignment horizontal="center" vertical="center" textRotation="255" wrapText="1"/>
    </xf>
    <xf numFmtId="49" fontId="3" fillId="0" borderId="0" xfId="0" applyNumberFormat="1" applyFont="1" applyAlignment="1">
      <alignment horizontal="center" vertical="center" textRotation="255" wrapText="1"/>
    </xf>
    <xf numFmtId="49" fontId="3" fillId="0" borderId="6" xfId="0" applyNumberFormat="1" applyFont="1" applyBorder="1" applyAlignment="1">
      <alignment horizontal="center" vertical="center" textRotation="255" wrapText="1"/>
    </xf>
    <xf numFmtId="176" fontId="4" fillId="0" borderId="6"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57" fillId="5" borderId="2" xfId="0" applyNumberFormat="1" applyFont="1" applyFill="1" applyBorder="1" applyAlignment="1">
      <alignment horizontal="center" vertical="center"/>
    </xf>
    <xf numFmtId="49" fontId="57" fillId="5" borderId="7" xfId="0" applyNumberFormat="1" applyFont="1" applyFill="1" applyBorder="1" applyAlignment="1">
      <alignment horizontal="center" vertical="center"/>
    </xf>
    <xf numFmtId="49" fontId="57" fillId="5" borderId="12" xfId="0" applyNumberFormat="1" applyFont="1" applyFill="1" applyBorder="1" applyAlignment="1">
      <alignment horizontal="center" vertical="center"/>
    </xf>
    <xf numFmtId="49" fontId="7" fillId="6" borderId="2" xfId="0" applyNumberFormat="1" applyFont="1" applyFill="1" applyBorder="1" applyAlignment="1" applyProtection="1">
      <alignment horizontal="center" vertical="center" wrapText="1"/>
      <protection locked="0"/>
    </xf>
    <xf numFmtId="49" fontId="7" fillId="6" borderId="12" xfId="0" applyNumberFormat="1" applyFont="1" applyFill="1" applyBorder="1" applyAlignment="1" applyProtection="1">
      <alignment horizontal="center" vertical="center" wrapText="1"/>
      <protection locked="0"/>
    </xf>
    <xf numFmtId="49" fontId="4" fillId="6" borderId="27" xfId="0" applyNumberFormat="1" applyFont="1" applyFill="1" applyBorder="1" applyAlignment="1" applyProtection="1">
      <alignment horizontal="left" vertical="center"/>
      <protection locked="0"/>
    </xf>
    <xf numFmtId="49" fontId="4" fillId="6" borderId="28" xfId="0" applyNumberFormat="1" applyFont="1" applyFill="1" applyBorder="1" applyAlignment="1" applyProtection="1">
      <alignment horizontal="left" vertical="center"/>
      <protection locked="0"/>
    </xf>
    <xf numFmtId="49" fontId="4" fillId="6" borderId="29" xfId="0" applyNumberFormat="1" applyFont="1" applyFill="1" applyBorder="1" applyAlignment="1" applyProtection="1">
      <alignment horizontal="left" vertical="center"/>
      <protection locked="0"/>
    </xf>
    <xf numFmtId="49" fontId="4" fillId="0" borderId="0" xfId="0" applyNumberFormat="1" applyFont="1" applyAlignment="1">
      <alignment horizontal="center" vertical="center"/>
    </xf>
    <xf numFmtId="49" fontId="3" fillId="0" borderId="7"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59" fillId="5" borderId="11" xfId="0" applyNumberFormat="1" applyFont="1" applyFill="1" applyBorder="1" applyAlignment="1">
      <alignment horizontal="center" vertical="center" textRotation="255"/>
    </xf>
    <xf numFmtId="49" fontId="59" fillId="5" borderId="16" xfId="0" applyNumberFormat="1" applyFont="1" applyFill="1" applyBorder="1" applyAlignment="1">
      <alignment horizontal="center" vertical="center" textRotation="255"/>
    </xf>
    <xf numFmtId="49" fontId="4" fillId="6" borderId="27" xfId="0" applyNumberFormat="1" applyFont="1" applyFill="1" applyBorder="1" applyAlignment="1" applyProtection="1">
      <alignment horizontal="center" vertical="center"/>
      <protection locked="0"/>
    </xf>
    <xf numFmtId="49" fontId="4" fillId="6" borderId="28" xfId="0" applyNumberFormat="1" applyFont="1" applyFill="1" applyBorder="1" applyAlignment="1" applyProtection="1">
      <alignment horizontal="center" vertical="center"/>
      <protection locked="0"/>
    </xf>
    <xf numFmtId="49" fontId="4" fillId="6" borderId="29" xfId="0" applyNumberFormat="1" applyFont="1" applyFill="1" applyBorder="1" applyAlignment="1" applyProtection="1">
      <alignment horizontal="center" vertical="center"/>
      <protection locked="0"/>
    </xf>
    <xf numFmtId="49" fontId="9" fillId="0" borderId="2" xfId="0" applyNumberFormat="1" applyFont="1" applyBorder="1" applyAlignment="1">
      <alignment horizontal="center" vertical="center" wrapText="1"/>
    </xf>
    <xf numFmtId="49" fontId="57" fillId="5" borderId="8" xfId="0" applyNumberFormat="1" applyFont="1" applyFill="1" applyBorder="1" applyAlignment="1">
      <alignment horizontal="center" vertical="center"/>
    </xf>
    <xf numFmtId="49" fontId="57" fillId="5" borderId="10" xfId="0" applyNumberFormat="1" applyFont="1" applyFill="1" applyBorder="1" applyAlignment="1">
      <alignment horizontal="center" vertical="center"/>
    </xf>
    <xf numFmtId="49" fontId="57" fillId="5" borderId="5" xfId="0" applyNumberFormat="1" applyFont="1" applyFill="1" applyBorder="1" applyAlignment="1">
      <alignment horizontal="center" vertical="center"/>
    </xf>
    <xf numFmtId="49" fontId="57" fillId="5" borderId="11" xfId="0" applyNumberFormat="1" applyFont="1" applyFill="1" applyBorder="1" applyAlignment="1">
      <alignment horizontal="center" vertical="center"/>
    </xf>
    <xf numFmtId="49" fontId="57" fillId="5" borderId="4" xfId="0" applyNumberFormat="1" applyFont="1" applyFill="1" applyBorder="1" applyAlignment="1">
      <alignment horizontal="center" vertical="center"/>
    </xf>
    <xf numFmtId="49" fontId="57" fillId="5" borderId="16" xfId="0" applyNumberFormat="1" applyFont="1" applyFill="1" applyBorder="1" applyAlignment="1">
      <alignment horizontal="center" vertical="center"/>
    </xf>
    <xf numFmtId="49" fontId="57" fillId="5" borderId="8" xfId="0" applyNumberFormat="1" applyFont="1" applyFill="1" applyBorder="1" applyAlignment="1">
      <alignment horizontal="center" vertical="center" wrapText="1"/>
    </xf>
    <xf numFmtId="49" fontId="20" fillId="0" borderId="7" xfId="0" applyNumberFormat="1" applyFont="1" applyBorder="1" applyAlignment="1">
      <alignment horizontal="center" vertical="center"/>
    </xf>
    <xf numFmtId="180" fontId="7" fillId="0" borderId="7" xfId="0" applyNumberFormat="1" applyFont="1" applyBorder="1" applyAlignment="1">
      <alignment horizontal="center" vertical="center" shrinkToFit="1"/>
    </xf>
    <xf numFmtId="181" fontId="7" fillId="0" borderId="7" xfId="0" applyNumberFormat="1" applyFont="1" applyBorder="1" applyAlignment="1">
      <alignment horizontal="center" vertical="center" shrinkToFit="1"/>
    </xf>
    <xf numFmtId="49" fontId="66" fillId="5" borderId="2" xfId="0" applyNumberFormat="1" applyFont="1" applyFill="1" applyBorder="1">
      <alignment vertical="center"/>
    </xf>
    <xf numFmtId="49" fontId="58" fillId="5" borderId="7" xfId="0" applyNumberFormat="1" applyFont="1" applyFill="1" applyBorder="1">
      <alignment vertical="center"/>
    </xf>
    <xf numFmtId="0" fontId="64" fillId="5" borderId="12" xfId="0" applyFont="1" applyFill="1" applyBorder="1">
      <alignment vertical="center"/>
    </xf>
    <xf numFmtId="49" fontId="52" fillId="6" borderId="2" xfId="0" applyNumberFormat="1" applyFont="1" applyFill="1" applyBorder="1" applyAlignment="1" applyProtection="1">
      <alignment horizontal="center" vertical="center"/>
      <protection locked="0"/>
    </xf>
    <xf numFmtId="0" fontId="0" fillId="6" borderId="7" xfId="0" applyFill="1" applyBorder="1" applyProtection="1">
      <alignment vertical="center"/>
      <protection locked="0"/>
    </xf>
    <xf numFmtId="0" fontId="0" fillId="6" borderId="12" xfId="0" applyFill="1" applyBorder="1" applyProtection="1">
      <alignment vertical="center"/>
      <protection locked="0"/>
    </xf>
    <xf numFmtId="0" fontId="4" fillId="0" borderId="6" xfId="0" applyFont="1" applyBorder="1" applyAlignment="1">
      <alignment horizontal="center" vertical="center"/>
    </xf>
    <xf numFmtId="0" fontId="3" fillId="6" borderId="32" xfId="0" applyFont="1" applyFill="1" applyBorder="1" applyAlignment="1" applyProtection="1">
      <alignment horizontal="center" vertical="center" wrapText="1"/>
      <protection locked="0"/>
    </xf>
    <xf numFmtId="0" fontId="3" fillId="6" borderId="33"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177" fontId="13" fillId="0" borderId="2" xfId="0" applyNumberFormat="1" applyFont="1" applyBorder="1" applyAlignment="1">
      <alignment horizontal="center" vertical="center"/>
    </xf>
    <xf numFmtId="177" fontId="13" fillId="0" borderId="7" xfId="0" applyNumberFormat="1" applyFont="1" applyBorder="1" applyAlignment="1">
      <alignment horizontal="center" vertical="center"/>
    </xf>
    <xf numFmtId="177" fontId="13" fillId="0" borderId="12"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12" xfId="0" applyFont="1" applyBorder="1" applyAlignment="1">
      <alignment horizontal="center" vertical="center"/>
    </xf>
    <xf numFmtId="49" fontId="65" fillId="5" borderId="4" xfId="0" applyNumberFormat="1" applyFont="1" applyFill="1" applyBorder="1" applyAlignment="1">
      <alignment horizontal="left" vertical="center" wrapText="1"/>
    </xf>
    <xf numFmtId="49" fontId="65" fillId="5" borderId="6" xfId="0" applyNumberFormat="1" applyFont="1" applyFill="1" applyBorder="1" applyAlignment="1">
      <alignment horizontal="left" vertical="center"/>
    </xf>
    <xf numFmtId="49" fontId="65" fillId="5" borderId="16" xfId="0" applyNumberFormat="1" applyFont="1" applyFill="1" applyBorder="1" applyAlignment="1">
      <alignment horizontal="left" vertical="center"/>
    </xf>
    <xf numFmtId="49" fontId="56" fillId="5" borderId="4" xfId="0" applyNumberFormat="1" applyFont="1" applyFill="1" applyBorder="1" applyAlignment="1">
      <alignment horizontal="left" vertical="center"/>
    </xf>
    <xf numFmtId="49" fontId="59" fillId="5" borderId="17" xfId="0" applyNumberFormat="1" applyFont="1" applyFill="1" applyBorder="1" applyAlignment="1">
      <alignment horizontal="center" vertical="center" wrapText="1"/>
    </xf>
    <xf numFmtId="49" fontId="59" fillId="5" borderId="13" xfId="0" applyNumberFormat="1" applyFont="1" applyFill="1" applyBorder="1" applyAlignment="1">
      <alignment horizontal="center" vertical="center" wrapText="1"/>
    </xf>
    <xf numFmtId="49" fontId="59" fillId="5" borderId="3" xfId="0" applyNumberFormat="1" applyFont="1" applyFill="1" applyBorder="1" applyAlignment="1">
      <alignment horizontal="center" vertical="center" wrapText="1"/>
    </xf>
    <xf numFmtId="49" fontId="3" fillId="0" borderId="7"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57" fillId="5" borderId="1" xfId="0" applyFont="1" applyFill="1" applyBorder="1" applyAlignment="1">
      <alignment horizontal="center" vertical="center"/>
    </xf>
    <xf numFmtId="49" fontId="3" fillId="0" borderId="5"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11" xfId="0" applyNumberFormat="1" applyFont="1" applyBorder="1" applyAlignment="1">
      <alignment horizontal="left" vertical="center" wrapText="1"/>
    </xf>
    <xf numFmtId="49" fontId="9" fillId="0" borderId="12" xfId="0" applyNumberFormat="1" applyFont="1" applyBorder="1" applyAlignment="1">
      <alignment horizontal="center" vertical="center" wrapText="1"/>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67" fillId="0" borderId="7" xfId="0" applyFont="1" applyBorder="1" applyAlignment="1">
      <alignment horizontal="left" vertical="center"/>
    </xf>
    <xf numFmtId="0" fontId="67" fillId="0" borderId="12" xfId="0" applyFont="1" applyBorder="1" applyAlignment="1">
      <alignment horizontal="left" vertical="center"/>
    </xf>
    <xf numFmtId="0" fontId="3" fillId="6" borderId="2"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58" fontId="45" fillId="0" borderId="7" xfId="0" applyNumberFormat="1" applyFont="1" applyBorder="1" applyAlignment="1">
      <alignment horizontal="right" vertical="center"/>
    </xf>
    <xf numFmtId="49" fontId="56" fillId="5" borderId="2" xfId="0" applyNumberFormat="1" applyFont="1" applyFill="1" applyBorder="1" applyAlignment="1">
      <alignment horizontal="left" vertical="center"/>
    </xf>
    <xf numFmtId="49" fontId="56" fillId="5" borderId="7" xfId="0" applyNumberFormat="1" applyFont="1" applyFill="1" applyBorder="1" applyAlignment="1">
      <alignment horizontal="left" vertical="center"/>
    </xf>
    <xf numFmtId="49" fontId="56" fillId="5" borderId="12" xfId="0" applyNumberFormat="1" applyFont="1" applyFill="1" applyBorder="1" applyAlignment="1">
      <alignment horizontal="left" vertical="center"/>
    </xf>
    <xf numFmtId="0" fontId="3" fillId="0" borderId="26" xfId="0" applyFont="1" applyBorder="1" applyAlignment="1">
      <alignment horizontal="center" vertical="center"/>
    </xf>
    <xf numFmtId="0" fontId="3" fillId="0" borderId="1" xfId="0" applyFont="1" applyBorder="1" applyAlignment="1">
      <alignment horizontal="center" vertical="center"/>
    </xf>
    <xf numFmtId="0" fontId="3" fillId="6" borderId="7" xfId="0" applyFont="1" applyFill="1" applyBorder="1" applyAlignment="1" applyProtection="1">
      <alignment horizontal="center" vertical="center"/>
      <protection locked="0"/>
    </xf>
    <xf numFmtId="0" fontId="64" fillId="5" borderId="5" xfId="0" applyFont="1" applyFill="1" applyBorder="1" applyAlignment="1">
      <alignment horizontal="center" vertical="center"/>
    </xf>
    <xf numFmtId="0" fontId="64" fillId="5" borderId="11" xfId="0" applyFont="1" applyFill="1" applyBorder="1" applyAlignment="1">
      <alignment horizontal="center" vertical="center"/>
    </xf>
    <xf numFmtId="49" fontId="4" fillId="0" borderId="4"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9" fontId="3" fillId="0" borderId="17" xfId="0" applyNumberFormat="1" applyFont="1" applyBorder="1" applyAlignment="1">
      <alignment horizontal="left" vertical="center" wrapText="1"/>
    </xf>
    <xf numFmtId="0" fontId="3" fillId="0" borderId="0" xfId="0" applyFont="1">
      <alignment vertical="center"/>
    </xf>
    <xf numFmtId="0" fontId="3" fillId="0" borderId="11" xfId="0" applyFont="1" applyBorder="1">
      <alignment vertical="center"/>
    </xf>
    <xf numFmtId="0" fontId="3" fillId="0" borderId="5" xfId="0" applyFont="1" applyBorder="1">
      <alignment vertical="center"/>
    </xf>
    <xf numFmtId="49" fontId="3" fillId="0" borderId="8"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49" fontId="4" fillId="0" borderId="5" xfId="0" applyNumberFormat="1" applyFont="1" applyBorder="1" applyAlignment="1">
      <alignment horizontal="center" vertical="center"/>
    </xf>
    <xf numFmtId="49" fontId="60" fillId="5" borderId="4" xfId="0" applyNumberFormat="1" applyFont="1" applyFill="1" applyBorder="1" applyAlignment="1">
      <alignment horizontal="left" vertical="center" wrapText="1"/>
    </xf>
    <xf numFmtId="49" fontId="62" fillId="5" borderId="6" xfId="0" applyNumberFormat="1" applyFont="1" applyFill="1" applyBorder="1" applyAlignment="1">
      <alignment horizontal="left" vertical="center"/>
    </xf>
    <xf numFmtId="49" fontId="62" fillId="5" borderId="16" xfId="0" applyNumberFormat="1" applyFont="1" applyFill="1" applyBorder="1" applyAlignment="1">
      <alignment horizontal="left" vertical="center"/>
    </xf>
    <xf numFmtId="49" fontId="57" fillId="5" borderId="10" xfId="0" applyNumberFormat="1" applyFont="1" applyFill="1" applyBorder="1" applyAlignment="1">
      <alignment horizontal="center" vertical="center" wrapText="1"/>
    </xf>
    <xf numFmtId="49" fontId="57" fillId="5" borderId="5" xfId="0" applyNumberFormat="1" applyFont="1" applyFill="1" applyBorder="1" applyAlignment="1">
      <alignment horizontal="center" vertical="center" wrapText="1"/>
    </xf>
    <xf numFmtId="49" fontId="57" fillId="5" borderId="11" xfId="0" applyNumberFormat="1" applyFont="1" applyFill="1" applyBorder="1" applyAlignment="1">
      <alignment horizontal="center" vertical="center" wrapText="1"/>
    </xf>
    <xf numFmtId="49" fontId="57" fillId="5" borderId="4" xfId="0" applyNumberFormat="1" applyFont="1" applyFill="1" applyBorder="1" applyAlignment="1">
      <alignment horizontal="center" vertical="center" wrapText="1"/>
    </xf>
    <xf numFmtId="49" fontId="57" fillId="5" borderId="16" xfId="0" applyNumberFormat="1" applyFont="1" applyFill="1" applyBorder="1" applyAlignment="1">
      <alignment horizontal="center" vertical="center" wrapText="1"/>
    </xf>
    <xf numFmtId="49" fontId="4" fillId="0" borderId="14"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64" fillId="5" borderId="10" xfId="0" applyFont="1" applyFill="1" applyBorder="1">
      <alignment vertical="center"/>
    </xf>
    <xf numFmtId="0" fontId="64" fillId="5" borderId="5" xfId="0" applyFont="1" applyFill="1" applyBorder="1">
      <alignment vertical="center"/>
    </xf>
    <xf numFmtId="0" fontId="64" fillId="5" borderId="11" xfId="0" applyFont="1" applyFill="1" applyBorder="1">
      <alignment vertical="center"/>
    </xf>
    <xf numFmtId="0" fontId="64" fillId="5" borderId="4" xfId="0" applyFont="1" applyFill="1" applyBorder="1">
      <alignment vertical="center"/>
    </xf>
    <xf numFmtId="0" fontId="64" fillId="5" borderId="16" xfId="0" applyFont="1" applyFill="1" applyBorder="1">
      <alignment vertical="center"/>
    </xf>
    <xf numFmtId="49" fontId="4" fillId="0" borderId="17" xfId="0" applyNumberFormat="1" applyFont="1" applyBorder="1" applyAlignment="1">
      <alignment horizontal="left" vertical="center"/>
    </xf>
    <xf numFmtId="49" fontId="4" fillId="6" borderId="30" xfId="0" applyNumberFormat="1" applyFont="1" applyFill="1" applyBorder="1" applyAlignment="1" applyProtection="1">
      <alignment horizontal="left" vertical="center"/>
      <protection locked="0"/>
    </xf>
    <xf numFmtId="49" fontId="4" fillId="6" borderId="42" xfId="0" applyNumberFormat="1" applyFont="1" applyFill="1" applyBorder="1" applyAlignment="1" applyProtection="1">
      <alignment horizontal="left" vertical="center"/>
      <protection locked="0"/>
    </xf>
    <xf numFmtId="49" fontId="4" fillId="6" borderId="31" xfId="0" applyNumberFormat="1" applyFont="1" applyFill="1" applyBorder="1" applyAlignment="1" applyProtection="1">
      <alignment horizontal="left" vertical="center"/>
      <protection locked="0"/>
    </xf>
    <xf numFmtId="49" fontId="3" fillId="0" borderId="6" xfId="0" applyNumberFormat="1" applyFont="1" applyBorder="1" applyAlignment="1">
      <alignment horizontal="center" vertical="center" wrapText="1"/>
    </xf>
    <xf numFmtId="49" fontId="4" fillId="6" borderId="27" xfId="0" applyNumberFormat="1" applyFont="1" applyFill="1" applyBorder="1" applyAlignment="1" applyProtection="1">
      <alignment horizontal="left" vertical="center" wrapText="1"/>
      <protection locked="0"/>
    </xf>
    <xf numFmtId="49" fontId="4" fillId="6" borderId="28" xfId="0" applyNumberFormat="1" applyFont="1" applyFill="1" applyBorder="1" applyAlignment="1" applyProtection="1">
      <alignment horizontal="left" vertical="center" wrapText="1"/>
      <protection locked="0"/>
    </xf>
    <xf numFmtId="49" fontId="4" fillId="6" borderId="29" xfId="0" applyNumberFormat="1" applyFont="1" applyFill="1" applyBorder="1" applyAlignment="1" applyProtection="1">
      <alignment horizontal="left" vertical="center" wrapText="1"/>
      <protection locked="0"/>
    </xf>
    <xf numFmtId="49" fontId="9" fillId="0" borderId="6"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3" fillId="6" borderId="38" xfId="0" applyFont="1" applyFill="1" applyBorder="1" applyAlignment="1" applyProtection="1">
      <alignment horizontal="center" vertical="center" wrapText="1"/>
      <protection locked="0"/>
    </xf>
    <xf numFmtId="0" fontId="3" fillId="6" borderId="39" xfId="0" applyFont="1" applyFill="1" applyBorder="1" applyAlignment="1" applyProtection="1">
      <alignment horizontal="center" vertical="center" wrapText="1"/>
      <protection locked="0"/>
    </xf>
    <xf numFmtId="49" fontId="59" fillId="5" borderId="1" xfId="0" applyNumberFormat="1" applyFont="1" applyFill="1" applyBorder="1" applyAlignment="1">
      <alignment horizontal="center" vertical="center" textRotation="255"/>
    </xf>
    <xf numFmtId="49" fontId="9" fillId="0" borderId="4" xfId="0" applyNumberFormat="1" applyFont="1" applyBorder="1" applyAlignment="1">
      <alignment horizontal="center" vertical="center" wrapText="1"/>
    </xf>
    <xf numFmtId="49" fontId="3" fillId="0" borderId="8"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49" fontId="3" fillId="0" borderId="2" xfId="0" applyNumberFormat="1" applyFont="1" applyBorder="1" applyAlignment="1" applyProtection="1">
      <alignment horizontal="center" vertical="center" wrapText="1"/>
      <protection locked="0"/>
    </xf>
    <xf numFmtId="49" fontId="3" fillId="0" borderId="12" xfId="0" applyNumberFormat="1" applyFont="1" applyBorder="1" applyAlignment="1" applyProtection="1">
      <alignment horizontal="center" vertical="center" wrapText="1"/>
      <protection locked="0"/>
    </xf>
    <xf numFmtId="0" fontId="4" fillId="0" borderId="27"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49" fontId="4" fillId="0" borderId="2"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56" fillId="5" borderId="5" xfId="0" applyNumberFormat="1" applyFont="1" applyFill="1" applyBorder="1" applyAlignment="1">
      <alignment horizontal="left" vertical="center" wrapText="1"/>
    </xf>
    <xf numFmtId="49" fontId="56" fillId="5" borderId="0" xfId="0" applyNumberFormat="1" applyFont="1" applyFill="1" applyAlignment="1">
      <alignment horizontal="left" vertical="center"/>
    </xf>
    <xf numFmtId="49" fontId="56" fillId="5" borderId="11" xfId="0" applyNumberFormat="1" applyFont="1" applyFill="1" applyBorder="1" applyAlignment="1">
      <alignment horizontal="left" vertical="center"/>
    </xf>
    <xf numFmtId="0" fontId="3" fillId="0" borderId="0" xfId="0" applyFont="1" applyAlignment="1">
      <alignment horizontal="left" vertical="center" wrapText="1"/>
    </xf>
    <xf numFmtId="0" fontId="3" fillId="0" borderId="11" xfId="0" applyFont="1" applyBorder="1" applyAlignment="1">
      <alignment horizontal="left" vertical="center" wrapText="1"/>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49" fontId="4" fillId="0" borderId="11" xfId="0" applyNumberFormat="1" applyFont="1" applyBorder="1" applyAlignment="1">
      <alignment horizontal="center" textRotation="255"/>
    </xf>
    <xf numFmtId="49" fontId="3" fillId="0" borderId="0" xfId="0" applyNumberFormat="1" applyFont="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77" fontId="3" fillId="0" borderId="0" xfId="0" applyNumberFormat="1" applyFont="1" applyAlignment="1">
      <alignment horizontal="center" vertical="center" wrapText="1"/>
    </xf>
    <xf numFmtId="49" fontId="3" fillId="0" borderId="14" xfId="0" applyNumberFormat="1" applyFont="1" applyBorder="1" applyAlignment="1">
      <alignment horizontal="center" vertical="center" wrapText="1"/>
    </xf>
    <xf numFmtId="49" fontId="4" fillId="0" borderId="3" xfId="0" applyNumberFormat="1" applyFont="1" applyBorder="1" applyAlignment="1">
      <alignment horizontal="left" vertical="center"/>
    </xf>
    <xf numFmtId="0" fontId="3" fillId="0" borderId="2" xfId="0" applyFont="1" applyBorder="1" applyAlignment="1">
      <alignment horizontal="left" vertical="center"/>
    </xf>
    <xf numFmtId="49" fontId="3" fillId="0" borderId="14"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16" xfId="0" applyNumberFormat="1" applyFont="1" applyBorder="1" applyAlignment="1">
      <alignment horizontal="left" vertical="center"/>
    </xf>
    <xf numFmtId="179" fontId="4" fillId="0" borderId="27" xfId="0" applyNumberFormat="1" applyFont="1" applyBorder="1" applyAlignment="1" applyProtection="1">
      <alignment horizontal="right" vertical="center"/>
      <protection locked="0"/>
    </xf>
    <xf numFmtId="179" fontId="4" fillId="0" borderId="28" xfId="0" applyNumberFormat="1" applyFont="1" applyBorder="1" applyAlignment="1" applyProtection="1">
      <alignment horizontal="right" vertical="center"/>
      <protection locked="0"/>
    </xf>
    <xf numFmtId="179" fontId="4" fillId="0" borderId="29" xfId="0" applyNumberFormat="1" applyFont="1" applyBorder="1" applyAlignment="1" applyProtection="1">
      <alignment horizontal="right" vertical="center"/>
      <protection locked="0"/>
    </xf>
    <xf numFmtId="178" fontId="4" fillId="0" borderId="4" xfId="0" applyNumberFormat="1" applyFont="1" applyBorder="1" applyAlignment="1">
      <alignment horizontal="right" vertical="center"/>
    </xf>
    <xf numFmtId="178" fontId="4" fillId="0" borderId="6" xfId="0" applyNumberFormat="1" applyFont="1" applyBorder="1" applyAlignment="1">
      <alignment horizontal="right" vertical="center"/>
    </xf>
    <xf numFmtId="49" fontId="4" fillId="0" borderId="17" xfId="0" applyNumberFormat="1" applyFont="1" applyBorder="1" applyAlignment="1">
      <alignment horizontal="center" vertical="center"/>
    </xf>
    <xf numFmtId="49" fontId="3" fillId="0" borderId="4" xfId="0" applyNumberFormat="1" applyFont="1" applyBorder="1" applyAlignment="1">
      <alignment horizontal="left" vertical="center"/>
    </xf>
    <xf numFmtId="49" fontId="9" fillId="0" borderId="5" xfId="0" applyNumberFormat="1" applyFont="1" applyBorder="1" applyAlignment="1">
      <alignment horizontal="left" vertical="center" wrapText="1"/>
    </xf>
    <xf numFmtId="49" fontId="9" fillId="0" borderId="0" xfId="0" applyNumberFormat="1" applyFont="1" applyAlignment="1">
      <alignment horizontal="left" vertical="center" wrapText="1"/>
    </xf>
    <xf numFmtId="49" fontId="9" fillId="0" borderId="11" xfId="0" applyNumberFormat="1" applyFont="1" applyBorder="1" applyAlignment="1">
      <alignment horizontal="left" vertical="center" wrapText="1"/>
    </xf>
    <xf numFmtId="178" fontId="4" fillId="6" borderId="27" xfId="0" applyNumberFormat="1" applyFont="1" applyFill="1" applyBorder="1" applyAlignment="1" applyProtection="1">
      <alignment horizontal="right" vertical="center"/>
      <protection locked="0"/>
    </xf>
    <xf numFmtId="178" fontId="4" fillId="6" borderId="28" xfId="0" applyNumberFormat="1" applyFont="1" applyFill="1" applyBorder="1" applyAlignment="1" applyProtection="1">
      <alignment horizontal="right" vertical="center"/>
      <protection locked="0"/>
    </xf>
    <xf numFmtId="178" fontId="4" fillId="6" borderId="29" xfId="0" applyNumberFormat="1" applyFont="1" applyFill="1" applyBorder="1" applyAlignment="1" applyProtection="1">
      <alignment horizontal="right" vertical="center"/>
      <protection locked="0"/>
    </xf>
    <xf numFmtId="49" fontId="54" fillId="5" borderId="1" xfId="0" applyNumberFormat="1" applyFont="1" applyFill="1" applyBorder="1" applyAlignment="1">
      <alignment horizontal="center" vertical="center" wrapText="1"/>
    </xf>
    <xf numFmtId="49" fontId="54" fillId="5" borderId="1" xfId="0" applyNumberFormat="1" applyFont="1" applyFill="1" applyBorder="1" applyAlignment="1">
      <alignment horizontal="center" vertical="center"/>
    </xf>
    <xf numFmtId="49" fontId="4" fillId="6" borderId="23" xfId="0" applyNumberFormat="1" applyFont="1" applyFill="1" applyBorder="1" applyAlignment="1" applyProtection="1">
      <alignment horizontal="center" vertical="center"/>
      <protection locked="0"/>
    </xf>
    <xf numFmtId="49" fontId="4" fillId="6" borderId="25" xfId="0" applyNumberFormat="1" applyFont="1" applyFill="1" applyBorder="1" applyAlignment="1" applyProtection="1">
      <alignment horizontal="center" vertical="center"/>
      <protection locked="0"/>
    </xf>
    <xf numFmtId="49" fontId="7"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6" borderId="76" xfId="0" applyNumberFormat="1" applyFont="1" applyFill="1" applyBorder="1" applyAlignment="1" applyProtection="1">
      <alignment horizontal="center" vertical="center"/>
      <protection locked="0"/>
    </xf>
    <xf numFmtId="49" fontId="4" fillId="6" borderId="77" xfId="0" applyNumberFormat="1" applyFont="1" applyFill="1" applyBorder="1" applyAlignment="1" applyProtection="1">
      <alignment horizontal="center" vertical="center"/>
      <protection locked="0"/>
    </xf>
    <xf numFmtId="49" fontId="59" fillId="5" borderId="8" xfId="0" applyNumberFormat="1" applyFont="1" applyFill="1" applyBorder="1" applyAlignment="1">
      <alignment horizontal="center" vertical="center" textRotation="255"/>
    </xf>
    <xf numFmtId="49" fontId="59" fillId="5" borderId="5" xfId="0" applyNumberFormat="1" applyFont="1" applyFill="1" applyBorder="1" applyAlignment="1">
      <alignment horizontal="center" vertical="center" textRotation="255"/>
    </xf>
    <xf numFmtId="49" fontId="59" fillId="5" borderId="4" xfId="0" applyNumberFormat="1" applyFont="1" applyFill="1" applyBorder="1" applyAlignment="1">
      <alignment horizontal="center" vertical="center" textRotation="255"/>
    </xf>
    <xf numFmtId="49" fontId="7" fillId="0" borderId="8" xfId="0" applyNumberFormat="1" applyFont="1" applyBorder="1" applyAlignment="1">
      <alignment horizontal="left" vertical="top" wrapText="1"/>
    </xf>
    <xf numFmtId="49" fontId="7" fillId="0" borderId="9" xfId="0" applyNumberFormat="1" applyFont="1" applyBorder="1" applyAlignment="1">
      <alignment horizontal="left" vertical="top" wrapText="1"/>
    </xf>
    <xf numFmtId="49" fontId="7" fillId="0" borderId="10" xfId="0" applyNumberFormat="1" applyFont="1" applyBorder="1" applyAlignment="1">
      <alignment horizontal="left" vertical="top" wrapText="1"/>
    </xf>
    <xf numFmtId="176" fontId="4" fillId="0" borderId="0" xfId="0" applyNumberFormat="1" applyFont="1" applyAlignment="1">
      <alignment horizontal="center" vertical="center"/>
    </xf>
    <xf numFmtId="49" fontId="57" fillId="5" borderId="9" xfId="0" applyNumberFormat="1" applyFont="1" applyFill="1" applyBorder="1" applyAlignment="1">
      <alignment horizontal="center" vertical="center" wrapText="1"/>
    </xf>
    <xf numFmtId="49" fontId="57" fillId="5" borderId="0" xfId="0" applyNumberFormat="1" applyFont="1" applyFill="1" applyAlignment="1">
      <alignment horizontal="center" vertical="center" wrapText="1"/>
    </xf>
    <xf numFmtId="49" fontId="55" fillId="0" borderId="8" xfId="0" applyNumberFormat="1" applyFont="1" applyBorder="1" applyAlignment="1">
      <alignment horizontal="left" vertical="center" wrapText="1"/>
    </xf>
    <xf numFmtId="49" fontId="55" fillId="0" borderId="9" xfId="0" applyNumberFormat="1" applyFont="1" applyBorder="1" applyAlignment="1">
      <alignment horizontal="left" vertical="center" wrapText="1"/>
    </xf>
    <xf numFmtId="49" fontId="55" fillId="0" borderId="10"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49" fontId="16" fillId="0" borderId="6" xfId="0" applyNumberFormat="1" applyFont="1" applyBorder="1" applyAlignment="1">
      <alignment horizontal="left" vertical="center" wrapText="1"/>
    </xf>
    <xf numFmtId="49" fontId="16" fillId="0" borderId="16" xfId="0" applyNumberFormat="1" applyFont="1" applyBorder="1" applyAlignment="1">
      <alignment horizontal="left" vertical="center" wrapText="1"/>
    </xf>
    <xf numFmtId="176" fontId="4" fillId="0" borderId="5" xfId="0" applyNumberFormat="1" applyFont="1" applyBorder="1" applyAlignment="1">
      <alignment horizontal="center" vertical="center"/>
    </xf>
    <xf numFmtId="49" fontId="56" fillId="5" borderId="17" xfId="0" applyNumberFormat="1" applyFont="1" applyFill="1" applyBorder="1" applyAlignment="1">
      <alignment horizontal="center" vertical="center"/>
    </xf>
    <xf numFmtId="49" fontId="56" fillId="5" borderId="13" xfId="0" applyNumberFormat="1" applyFont="1" applyFill="1" applyBorder="1" applyAlignment="1">
      <alignment horizontal="center" vertical="center"/>
    </xf>
    <xf numFmtId="49" fontId="56" fillId="5" borderId="3" xfId="0" applyNumberFormat="1" applyFont="1" applyFill="1" applyBorder="1" applyAlignment="1">
      <alignment horizontal="center" vertical="center"/>
    </xf>
    <xf numFmtId="49" fontId="4" fillId="0" borderId="1" xfId="0" applyNumberFormat="1" applyFont="1" applyBorder="1" applyAlignment="1">
      <alignment horizontal="left" vertical="center"/>
    </xf>
    <xf numFmtId="49" fontId="57" fillId="5" borderId="9" xfId="0" applyNumberFormat="1" applyFont="1" applyFill="1" applyBorder="1" applyAlignment="1">
      <alignment horizontal="center" vertical="center"/>
    </xf>
    <xf numFmtId="49" fontId="57" fillId="5" borderId="0" xfId="0" applyNumberFormat="1" applyFont="1" applyFill="1" applyAlignment="1">
      <alignment horizontal="center" vertical="center"/>
    </xf>
    <xf numFmtId="49" fontId="57" fillId="5" borderId="6" xfId="0" applyNumberFormat="1" applyFont="1" applyFill="1" applyBorder="1" applyAlignment="1">
      <alignment horizontal="center" vertical="center"/>
    </xf>
    <xf numFmtId="49" fontId="9" fillId="0" borderId="17"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63" fillId="5" borderId="2" xfId="0" applyNumberFormat="1" applyFont="1" applyFill="1" applyBorder="1" applyAlignment="1">
      <alignment horizontal="center" vertical="center"/>
    </xf>
    <xf numFmtId="49" fontId="63" fillId="5" borderId="7" xfId="0" applyNumberFormat="1" applyFont="1" applyFill="1" applyBorder="1" applyAlignment="1">
      <alignment horizontal="center" vertical="center"/>
    </xf>
    <xf numFmtId="49" fontId="63" fillId="5" borderId="12" xfId="0" applyNumberFormat="1" applyFont="1" applyFill="1" applyBorder="1" applyAlignment="1">
      <alignment horizontal="center" vertical="center"/>
    </xf>
    <xf numFmtId="49" fontId="4" fillId="0" borderId="27" xfId="0" applyNumberFormat="1" applyFont="1" applyBorder="1" applyAlignment="1" applyProtection="1">
      <alignment horizontal="center" vertical="center"/>
      <protection locked="0"/>
    </xf>
    <xf numFmtId="49" fontId="4" fillId="0" borderId="29" xfId="0" applyNumberFormat="1" applyFont="1" applyBorder="1" applyAlignment="1" applyProtection="1">
      <alignment horizontal="center" vertical="center"/>
      <protection locked="0"/>
    </xf>
    <xf numFmtId="49" fontId="3" fillId="0" borderId="13"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49" fontId="9" fillId="0" borderId="8" xfId="0" applyNumberFormat="1" applyFont="1" applyBorder="1" applyAlignment="1">
      <alignment horizontal="left" vertical="center" wrapText="1"/>
    </xf>
    <xf numFmtId="49" fontId="3" fillId="0" borderId="5" xfId="0" applyNumberFormat="1" applyFont="1" applyBorder="1" applyAlignment="1">
      <alignment horizontal="left" vertical="center"/>
    </xf>
    <xf numFmtId="49" fontId="3" fillId="0" borderId="0" xfId="0" applyNumberFormat="1" applyFont="1" applyAlignment="1">
      <alignment horizontal="left" vertical="center"/>
    </xf>
    <xf numFmtId="49" fontId="4" fillId="0" borderId="14"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16" xfId="0" applyNumberFormat="1" applyFont="1" applyBorder="1" applyAlignment="1">
      <alignment horizontal="left"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6" borderId="43" xfId="0" applyFont="1" applyFill="1" applyBorder="1" applyAlignment="1" applyProtection="1">
      <alignment horizontal="center" vertical="center"/>
      <protection locked="0"/>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3" fillId="6" borderId="1" xfId="0" applyFont="1" applyFill="1" applyBorder="1" applyAlignment="1" applyProtection="1">
      <alignment horizontal="center" vertical="center"/>
      <protection locked="0"/>
    </xf>
    <xf numFmtId="49" fontId="4" fillId="0" borderId="19" xfId="0" applyNumberFormat="1"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xf>
    <xf numFmtId="49" fontId="3" fillId="0" borderId="2"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12" xfId="0" applyNumberFormat="1" applyFont="1" applyBorder="1" applyAlignment="1">
      <alignment horizontal="left" vertical="center"/>
    </xf>
    <xf numFmtId="49" fontId="3" fillId="0" borderId="41"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45"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3" xfId="0" applyFont="1" applyBorder="1" applyAlignment="1">
      <alignment horizontal="center" vertical="center" wrapText="1"/>
    </xf>
    <xf numFmtId="49" fontId="3" fillId="0" borderId="1" xfId="0" applyNumberFormat="1" applyFont="1" applyBorder="1" applyAlignment="1">
      <alignment horizontal="left" vertical="center"/>
    </xf>
    <xf numFmtId="49" fontId="3" fillId="0" borderId="6" xfId="0" applyNumberFormat="1" applyFont="1" applyBorder="1" applyAlignment="1">
      <alignment horizontal="left" vertical="center" wrapText="1"/>
    </xf>
    <xf numFmtId="49" fontId="3" fillId="0" borderId="16" xfId="0" applyNumberFormat="1" applyFont="1" applyBorder="1" applyAlignment="1">
      <alignment horizontal="left" vertical="center" wrapTex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59" fillId="5" borderId="5" xfId="0" applyNumberFormat="1" applyFont="1" applyFill="1" applyBorder="1" applyAlignment="1">
      <alignment horizontal="left" vertical="center" wrapText="1"/>
    </xf>
    <xf numFmtId="49" fontId="59" fillId="5" borderId="0" xfId="0" applyNumberFormat="1" applyFont="1" applyFill="1" applyAlignment="1">
      <alignment horizontal="left" vertical="center" wrapText="1"/>
    </xf>
    <xf numFmtId="49" fontId="59" fillId="5" borderId="11" xfId="0" applyNumberFormat="1" applyFont="1" applyFill="1" applyBorder="1" applyAlignment="1">
      <alignment horizontal="left" vertical="center" wrapText="1"/>
    </xf>
    <xf numFmtId="49" fontId="59" fillId="5" borderId="4" xfId="0" applyNumberFormat="1" applyFont="1" applyFill="1" applyBorder="1" applyAlignment="1">
      <alignment horizontal="left" vertical="center" wrapText="1"/>
    </xf>
    <xf numFmtId="49" fontId="59" fillId="5" borderId="6" xfId="0" applyNumberFormat="1" applyFont="1" applyFill="1" applyBorder="1" applyAlignment="1">
      <alignment horizontal="left" vertical="center" wrapText="1"/>
    </xf>
    <xf numFmtId="49" fontId="59" fillId="5" borderId="16" xfId="0" applyNumberFormat="1" applyFont="1" applyFill="1" applyBorder="1" applyAlignment="1">
      <alignment horizontal="left" vertical="center" wrapText="1"/>
    </xf>
    <xf numFmtId="49" fontId="3" fillId="0" borderId="1" xfId="0" applyNumberFormat="1" applyFont="1" applyBorder="1" applyAlignment="1">
      <alignment horizontal="center" vertical="center" textRotation="255"/>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49" fontId="53" fillId="0" borderId="0" xfId="0" applyNumberFormat="1" applyFont="1" applyAlignment="1">
      <alignment horizontal="center" vertical="center"/>
    </xf>
    <xf numFmtId="49" fontId="56" fillId="5" borderId="17" xfId="0" applyNumberFormat="1" applyFont="1" applyFill="1" applyBorder="1" applyAlignment="1">
      <alignment horizontal="center" vertical="center" textRotation="255" wrapText="1"/>
    </xf>
    <xf numFmtId="49" fontId="56" fillId="5" borderId="13" xfId="0" applyNumberFormat="1" applyFont="1" applyFill="1" applyBorder="1" applyAlignment="1">
      <alignment horizontal="center" vertical="center" textRotation="255" wrapText="1"/>
    </xf>
    <xf numFmtId="49" fontId="56" fillId="5" borderId="3" xfId="0" applyNumberFormat="1" applyFont="1" applyFill="1" applyBorder="1" applyAlignment="1">
      <alignment horizontal="center" vertical="center" textRotation="255" wrapText="1"/>
    </xf>
    <xf numFmtId="0" fontId="4" fillId="4" borderId="2" xfId="0" applyFont="1" applyFill="1" applyBorder="1" applyAlignment="1">
      <alignment horizontal="left" vertical="center"/>
    </xf>
    <xf numFmtId="0" fontId="4" fillId="4" borderId="7" xfId="0" applyFont="1" applyFill="1" applyBorder="1" applyAlignment="1">
      <alignment horizontal="left" vertical="center"/>
    </xf>
    <xf numFmtId="0" fontId="4" fillId="4" borderId="12" xfId="0" applyFont="1" applyFill="1" applyBorder="1" applyAlignment="1">
      <alignment horizontal="left" vertical="center"/>
    </xf>
    <xf numFmtId="49" fontId="3" fillId="0" borderId="17"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7" xfId="0" applyNumberFormat="1" applyFont="1" applyBorder="1" applyAlignment="1">
      <alignment horizontal="center" vertical="center" textRotation="255" wrapText="1"/>
    </xf>
    <xf numFmtId="49" fontId="3" fillId="0" borderId="13" xfId="0" applyNumberFormat="1" applyFont="1" applyBorder="1" applyAlignment="1">
      <alignment horizontal="center" vertical="center" textRotation="255" wrapText="1"/>
    </xf>
    <xf numFmtId="49" fontId="3" fillId="0" borderId="3" xfId="0" applyNumberFormat="1" applyFont="1" applyBorder="1" applyAlignment="1">
      <alignment horizontal="center" vertical="center" textRotation="255" wrapText="1"/>
    </xf>
    <xf numFmtId="0" fontId="3" fillId="6" borderId="18" xfId="0" applyFont="1" applyFill="1" applyBorder="1" applyAlignment="1" applyProtection="1">
      <alignment horizontal="center" vertical="center" wrapText="1"/>
      <protection locked="0"/>
    </xf>
    <xf numFmtId="0" fontId="3" fillId="6" borderId="19" xfId="0" applyFont="1" applyFill="1" applyBorder="1" applyAlignment="1" applyProtection="1">
      <alignment horizontal="center" vertical="center" wrapText="1"/>
      <protection locked="0"/>
    </xf>
    <xf numFmtId="0" fontId="3" fillId="6" borderId="40" xfId="0" applyFont="1" applyFill="1" applyBorder="1" applyAlignment="1" applyProtection="1">
      <alignment horizontal="center" vertical="center" wrapText="1"/>
      <protection locked="0"/>
    </xf>
    <xf numFmtId="0" fontId="3" fillId="6" borderId="35" xfId="0" applyFont="1" applyFill="1" applyBorder="1" applyAlignment="1" applyProtection="1">
      <alignment horizontal="center" vertical="center" wrapText="1"/>
      <protection locked="0"/>
    </xf>
    <xf numFmtId="0" fontId="3" fillId="6" borderId="37" xfId="0" applyFont="1" applyFill="1" applyBorder="1" applyAlignment="1" applyProtection="1">
      <alignment horizontal="center" vertical="center" wrapText="1"/>
      <protection locked="0"/>
    </xf>
    <xf numFmtId="0" fontId="3" fillId="6" borderId="36"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49" fontId="5" fillId="0" borderId="12"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3" fillId="6" borderId="2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49" fontId="3" fillId="0" borderId="4" xfId="0" applyNumberFormat="1" applyFont="1" applyBorder="1" applyAlignment="1">
      <alignment horizontal="left" vertical="center" wrapText="1"/>
    </xf>
    <xf numFmtId="49" fontId="13" fillId="0" borderId="7" xfId="0" applyNumberFormat="1" applyFont="1" applyBorder="1" applyAlignment="1">
      <alignment horizontal="left" vertical="center"/>
    </xf>
    <xf numFmtId="49" fontId="13" fillId="0" borderId="12" xfId="0" applyNumberFormat="1"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6" borderId="4" xfId="0" applyFont="1" applyFill="1" applyBorder="1" applyAlignment="1" applyProtection="1">
      <alignment horizontal="center" vertical="center"/>
      <protection locked="0"/>
    </xf>
    <xf numFmtId="0" fontId="3" fillId="6" borderId="16" xfId="0" applyFont="1" applyFill="1" applyBorder="1" applyAlignment="1" applyProtection="1">
      <alignment horizontal="center" vertical="center"/>
      <protection locked="0"/>
    </xf>
    <xf numFmtId="49" fontId="13" fillId="0" borderId="17" xfId="0" applyNumberFormat="1" applyFont="1" applyBorder="1" applyAlignment="1">
      <alignment horizontal="center" vertical="center" wrapText="1"/>
    </xf>
    <xf numFmtId="177" fontId="13" fillId="0" borderId="1" xfId="0" applyNumberFormat="1" applyFont="1" applyBorder="1" applyAlignment="1">
      <alignment horizontal="center" vertical="center"/>
    </xf>
    <xf numFmtId="49" fontId="13" fillId="0" borderId="10"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0" borderId="11" xfId="0" applyNumberFormat="1" applyFont="1" applyBorder="1" applyAlignment="1">
      <alignment horizontal="center" vertical="center"/>
    </xf>
    <xf numFmtId="49" fontId="13" fillId="0" borderId="0" xfId="0" applyNumberFormat="1" applyFont="1" applyAlignment="1">
      <alignment horizontal="center" vertical="center"/>
    </xf>
    <xf numFmtId="49" fontId="14" fillId="0" borderId="0" xfId="0" applyNumberFormat="1" applyFont="1" applyAlignment="1">
      <alignment horizontal="center" vertical="center" wrapText="1"/>
    </xf>
    <xf numFmtId="49" fontId="14" fillId="0" borderId="11"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11" xfId="0" applyNumberFormat="1" applyFont="1" applyBorder="1" applyAlignment="1">
      <alignment horizontal="center"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49" fontId="4" fillId="6" borderId="24" xfId="0" applyNumberFormat="1" applyFont="1" applyFill="1" applyBorder="1" applyAlignment="1" applyProtection="1">
      <alignment horizontal="center" vertical="center"/>
      <protection locked="0"/>
    </xf>
    <xf numFmtId="49" fontId="3" fillId="0" borderId="18" xfId="0" applyNumberFormat="1" applyFont="1" applyBorder="1" applyAlignment="1">
      <alignment horizontal="center" vertical="center" wrapText="1"/>
    </xf>
    <xf numFmtId="49" fontId="56" fillId="5" borderId="8" xfId="0" applyNumberFormat="1" applyFont="1" applyFill="1" applyBorder="1" applyAlignment="1">
      <alignment horizontal="left" vertical="center" wrapText="1"/>
    </xf>
    <xf numFmtId="49" fontId="56" fillId="5" borderId="9" xfId="0" applyNumberFormat="1" applyFont="1" applyFill="1" applyBorder="1" applyAlignment="1">
      <alignment horizontal="left" vertical="center"/>
    </xf>
    <xf numFmtId="49" fontId="56" fillId="5" borderId="10" xfId="0" applyNumberFormat="1" applyFont="1" applyFill="1" applyBorder="1" applyAlignment="1">
      <alignment horizontal="left" vertical="center"/>
    </xf>
    <xf numFmtId="49" fontId="56" fillId="5" borderId="8" xfId="0" applyNumberFormat="1" applyFont="1" applyFill="1" applyBorder="1" applyAlignment="1">
      <alignment horizontal="center" vertical="center"/>
    </xf>
    <xf numFmtId="49" fontId="56" fillId="5" borderId="5" xfId="0" applyNumberFormat="1" applyFont="1" applyFill="1" applyBorder="1" applyAlignment="1">
      <alignment horizontal="center" vertical="center"/>
    </xf>
    <xf numFmtId="49" fontId="56" fillId="5" borderId="4" xfId="0" applyNumberFormat="1" applyFont="1"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49" fontId="7" fillId="0" borderId="2" xfId="0" applyNumberFormat="1" applyFont="1" applyBorder="1" applyAlignment="1">
      <alignment horizontal="left" vertical="center"/>
    </xf>
    <xf numFmtId="49" fontId="7" fillId="0" borderId="7" xfId="0" applyNumberFormat="1" applyFont="1" applyBorder="1" applyAlignment="1">
      <alignment horizontal="left" vertical="center"/>
    </xf>
    <xf numFmtId="49" fontId="7" fillId="0" borderId="12" xfId="0" applyNumberFormat="1" applyFont="1" applyBorder="1" applyAlignment="1">
      <alignment horizontal="left" vertical="center"/>
    </xf>
    <xf numFmtId="49" fontId="57" fillId="0" borderId="5" xfId="0" applyNumberFormat="1" applyFont="1" applyBorder="1" applyAlignment="1">
      <alignment horizontal="center" vertical="center" wrapText="1"/>
    </xf>
    <xf numFmtId="49" fontId="57" fillId="0" borderId="0" xfId="0" applyNumberFormat="1" applyFont="1" applyAlignment="1">
      <alignment horizontal="center" vertical="center" wrapText="1"/>
    </xf>
    <xf numFmtId="49" fontId="57" fillId="0" borderId="11" xfId="0" applyNumberFormat="1" applyFont="1" applyBorder="1" applyAlignment="1">
      <alignment horizontal="center" vertical="center" wrapText="1"/>
    </xf>
    <xf numFmtId="49" fontId="3" fillId="6" borderId="27" xfId="0" applyNumberFormat="1" applyFont="1" applyFill="1" applyBorder="1" applyAlignment="1" applyProtection="1">
      <alignment horizontal="left" vertical="center" shrinkToFit="1"/>
      <protection locked="0"/>
    </xf>
    <xf numFmtId="49" fontId="3" fillId="6" borderId="28" xfId="0" applyNumberFormat="1" applyFont="1" applyFill="1" applyBorder="1" applyAlignment="1" applyProtection="1">
      <alignment horizontal="left" vertical="center" shrinkToFit="1"/>
      <protection locked="0"/>
    </xf>
    <xf numFmtId="49" fontId="3" fillId="6" borderId="29" xfId="0" applyNumberFormat="1" applyFont="1" applyFill="1" applyBorder="1" applyAlignment="1" applyProtection="1">
      <alignment horizontal="left" vertical="center" shrinkToFit="1"/>
      <protection locked="0"/>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176" fontId="5" fillId="0" borderId="8" xfId="0" applyNumberFormat="1" applyFont="1" applyBorder="1" applyAlignment="1">
      <alignment horizontal="left" vertical="center" wrapText="1"/>
    </xf>
    <xf numFmtId="176" fontId="5" fillId="0" borderId="9" xfId="0" applyNumberFormat="1" applyFont="1" applyBorder="1" applyAlignment="1">
      <alignment horizontal="left" vertical="center" wrapText="1"/>
    </xf>
    <xf numFmtId="176" fontId="5" fillId="0" borderId="10" xfId="0" applyNumberFormat="1" applyFont="1" applyBorder="1" applyAlignment="1">
      <alignment horizontal="left" vertical="center" wrapText="1"/>
    </xf>
    <xf numFmtId="176" fontId="5" fillId="0" borderId="4" xfId="0" applyNumberFormat="1" applyFont="1" applyBorder="1" applyAlignment="1">
      <alignment horizontal="left" vertical="center" wrapText="1"/>
    </xf>
    <xf numFmtId="176" fontId="5" fillId="0" borderId="6" xfId="0" applyNumberFormat="1" applyFont="1" applyBorder="1" applyAlignment="1">
      <alignment horizontal="left" vertical="center" wrapText="1"/>
    </xf>
    <xf numFmtId="176" fontId="5" fillId="0" borderId="16" xfId="0" applyNumberFormat="1" applyFont="1" applyBorder="1" applyAlignment="1">
      <alignment horizontal="left" vertical="center" wrapText="1"/>
    </xf>
    <xf numFmtId="176" fontId="4" fillId="0" borderId="2" xfId="0" applyNumberFormat="1" applyFont="1" applyBorder="1" applyAlignment="1">
      <alignment horizontal="left" vertical="center"/>
    </xf>
    <xf numFmtId="176" fontId="4" fillId="0" borderId="7" xfId="0" applyNumberFormat="1" applyFont="1" applyBorder="1" applyAlignment="1">
      <alignment horizontal="left" vertical="center"/>
    </xf>
    <xf numFmtId="176" fontId="4" fillId="0" borderId="12" xfId="0" applyNumberFormat="1" applyFont="1" applyBorder="1" applyAlignment="1">
      <alignment horizontal="left" vertical="center"/>
    </xf>
    <xf numFmtId="49" fontId="4" fillId="6" borderId="1" xfId="0" applyNumberFormat="1" applyFont="1" applyFill="1" applyBorder="1" applyAlignment="1" applyProtection="1">
      <alignment horizontal="left" vertical="top"/>
      <protection locked="0"/>
    </xf>
    <xf numFmtId="49" fontId="3" fillId="0" borderId="9" xfId="0" applyNumberFormat="1" applyFont="1" applyBorder="1" applyAlignment="1">
      <alignment horizontal="center" vertical="center" wrapText="1"/>
    </xf>
    <xf numFmtId="0" fontId="56" fillId="5" borderId="1" xfId="0" applyFont="1" applyFill="1" applyBorder="1" applyAlignment="1">
      <alignment horizontal="left" vertical="center" wrapText="1"/>
    </xf>
    <xf numFmtId="49" fontId="4" fillId="0" borderId="18"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11" xfId="0" applyNumberFormat="1" applyFont="1" applyBorder="1" applyAlignment="1">
      <alignment horizontal="left" vertical="center"/>
    </xf>
    <xf numFmtId="49" fontId="59" fillId="5" borderId="1" xfId="0" applyNumberFormat="1" applyFont="1" applyFill="1" applyBorder="1" applyAlignment="1">
      <alignment vertical="center" textRotation="255"/>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2" xfId="0" applyFont="1" applyFill="1" applyBorder="1" applyAlignment="1">
      <alignment horizontal="left" vertical="center" shrinkToFit="1"/>
    </xf>
    <xf numFmtId="0" fontId="5" fillId="4" borderId="7" xfId="0" applyFont="1" applyFill="1" applyBorder="1" applyAlignment="1">
      <alignment horizontal="left" vertical="center" shrinkToFit="1"/>
    </xf>
    <xf numFmtId="0" fontId="5" fillId="4" borderId="12" xfId="0" applyFont="1" applyFill="1" applyBorder="1" applyAlignment="1">
      <alignment horizontal="left" vertical="center" shrinkToFit="1"/>
    </xf>
    <xf numFmtId="180" fontId="13" fillId="4" borderId="0" xfId="0" applyNumberFormat="1" applyFont="1" applyFill="1" applyAlignment="1">
      <alignment horizontal="right" vertical="center"/>
    </xf>
    <xf numFmtId="0" fontId="21" fillId="4" borderId="0" xfId="0" applyFont="1" applyFill="1" applyAlignment="1">
      <alignment horizontal="right" vertical="center"/>
    </xf>
    <xf numFmtId="182" fontId="13" fillId="4" borderId="0" xfId="0" applyNumberFormat="1" applyFont="1" applyFill="1" applyAlignment="1">
      <alignment horizontal="left" vertical="center"/>
    </xf>
    <xf numFmtId="182" fontId="0" fillId="4" borderId="0" xfId="0" applyNumberFormat="1" applyFill="1" applyAlignment="1">
      <alignment horizontal="left" vertical="center"/>
    </xf>
    <xf numFmtId="0" fontId="3" fillId="4" borderId="0" xfId="0" applyFont="1" applyFill="1" applyAlignment="1" applyProtection="1">
      <alignment horizontal="right" vertical="center"/>
      <protection hidden="1"/>
    </xf>
    <xf numFmtId="0" fontId="3" fillId="4" borderId="0" xfId="0" applyFont="1" applyFill="1" applyAlignment="1" applyProtection="1">
      <alignment horizontal="center" vertical="center"/>
      <protection hidden="1"/>
    </xf>
    <xf numFmtId="0" fontId="5" fillId="4" borderId="8" xfId="0" applyFont="1" applyFill="1" applyBorder="1" applyAlignment="1">
      <alignment horizontal="left" vertical="center"/>
    </xf>
    <xf numFmtId="0" fontId="5" fillId="4" borderId="9" xfId="0" applyFont="1" applyFill="1" applyBorder="1" applyAlignment="1">
      <alignment horizontal="left" vertical="center"/>
    </xf>
    <xf numFmtId="0" fontId="5" fillId="4" borderId="10" xfId="0" applyFont="1" applyFill="1" applyBorder="1" applyAlignment="1">
      <alignment horizontal="left" vertical="center"/>
    </xf>
    <xf numFmtId="0" fontId="5" fillId="4" borderId="4" xfId="0" applyFont="1" applyFill="1" applyBorder="1" applyAlignment="1">
      <alignment horizontal="left" vertical="center"/>
    </xf>
    <xf numFmtId="0" fontId="5" fillId="4" borderId="6" xfId="0" applyFont="1" applyFill="1" applyBorder="1" applyAlignment="1">
      <alignment horizontal="left" vertical="center"/>
    </xf>
    <xf numFmtId="0" fontId="5" fillId="4" borderId="16" xfId="0" applyFont="1" applyFill="1" applyBorder="1" applyAlignment="1">
      <alignment horizontal="left" vertical="center"/>
    </xf>
    <xf numFmtId="0" fontId="3" fillId="4" borderId="0" xfId="0" applyFont="1" applyFill="1" applyAlignment="1">
      <alignment horizontal="left" vertical="top"/>
    </xf>
    <xf numFmtId="0" fontId="3" fillId="4" borderId="0" xfId="0" applyFont="1" applyFill="1" applyAlignment="1">
      <alignment horizontal="left" vertical="top" wrapText="1"/>
    </xf>
    <xf numFmtId="0" fontId="4" fillId="4" borderId="0" xfId="0" applyFont="1" applyFill="1" applyAlignment="1">
      <alignment horizontal="center" vertical="center"/>
    </xf>
    <xf numFmtId="0" fontId="3" fillId="4" borderId="0" xfId="0" applyFont="1" applyFill="1" applyAlignment="1">
      <alignment horizontal="center" vertical="center"/>
    </xf>
    <xf numFmtId="0" fontId="7" fillId="4" borderId="0" xfId="0" applyFont="1" applyFill="1" applyAlignment="1">
      <alignment horizontal="center" vertical="center"/>
    </xf>
    <xf numFmtId="176" fontId="3" fillId="4" borderId="0" xfId="0" applyNumberFormat="1" applyFont="1" applyFill="1" applyAlignment="1">
      <alignment horizontal="center" vertical="center"/>
    </xf>
    <xf numFmtId="0" fontId="3" fillId="4" borderId="0" xfId="0" applyFont="1" applyFill="1" applyAlignment="1">
      <alignment horizontal="left" wrapText="1"/>
    </xf>
    <xf numFmtId="49" fontId="3" fillId="4"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26" fillId="0" borderId="0" xfId="0" applyFont="1" applyAlignment="1">
      <alignment horizontal="center" vertical="center"/>
    </xf>
    <xf numFmtId="180" fontId="13" fillId="0" borderId="0" xfId="0" applyNumberFormat="1" applyFont="1" applyAlignment="1">
      <alignment horizontal="right" vertical="center"/>
    </xf>
    <xf numFmtId="0" fontId="21" fillId="0" borderId="0" xfId="0" applyFont="1" applyAlignment="1">
      <alignment horizontal="right" vertical="center"/>
    </xf>
    <xf numFmtId="182" fontId="13" fillId="0" borderId="0" xfId="0" applyNumberFormat="1" applyFont="1" applyAlignment="1">
      <alignment horizontal="left" vertical="center"/>
    </xf>
    <xf numFmtId="182" fontId="0" fillId="0" borderId="0" xfId="0" applyNumberFormat="1" applyAlignment="1">
      <alignment horizontal="left" vertical="center"/>
    </xf>
    <xf numFmtId="181" fontId="13" fillId="0" borderId="0" xfId="0" applyNumberFormat="1" applyFont="1" applyAlignment="1">
      <alignment horizontal="left" vertical="center"/>
    </xf>
    <xf numFmtId="0" fontId="4" fillId="0" borderId="1" xfId="0" applyFont="1" applyBorder="1" applyAlignment="1">
      <alignment horizontal="center" vertical="center"/>
    </xf>
    <xf numFmtId="0" fontId="9" fillId="0" borderId="9" xfId="0" applyFont="1" applyBorder="1" applyAlignment="1">
      <alignment horizontal="center" vertical="center" textRotation="255"/>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16"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16" xfId="0" applyFont="1" applyBorder="1" applyAlignment="1">
      <alignment horizontal="left" vertical="center" wrapText="1"/>
    </xf>
    <xf numFmtId="49" fontId="9" fillId="0" borderId="51" xfId="0" applyNumberFormat="1" applyFont="1" applyBorder="1" applyAlignment="1" applyProtection="1">
      <alignment horizontal="center" vertical="center"/>
      <protection locked="0"/>
    </xf>
    <xf numFmtId="49" fontId="9" fillId="0" borderId="52" xfId="0" applyNumberFormat="1" applyFont="1" applyBorder="1" applyAlignment="1" applyProtection="1">
      <alignment horizontal="center" vertical="center"/>
      <protection locked="0"/>
    </xf>
    <xf numFmtId="0" fontId="13" fillId="0" borderId="51"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xf numFmtId="0" fontId="13" fillId="0" borderId="64" xfId="0" applyFont="1" applyBorder="1" applyAlignment="1" applyProtection="1">
      <alignment horizontal="center" vertical="center"/>
      <protection locked="0"/>
    </xf>
    <xf numFmtId="0" fontId="13" fillId="0" borderId="65" xfId="0" applyFont="1" applyBorder="1" applyAlignment="1" applyProtection="1">
      <alignment horizontal="center" vertical="center"/>
      <protection locked="0"/>
    </xf>
    <xf numFmtId="0" fontId="9" fillId="0" borderId="1" xfId="0" applyFont="1" applyBorder="1" applyAlignment="1">
      <alignment horizontal="center" vertical="center"/>
    </xf>
    <xf numFmtId="49" fontId="9" fillId="0" borderId="66" xfId="0" applyNumberFormat="1" applyFont="1" applyBorder="1" applyAlignment="1" applyProtection="1">
      <alignment horizontal="center" vertical="center"/>
      <protection locked="0"/>
    </xf>
    <xf numFmtId="49" fontId="9" fillId="0" borderId="67" xfId="0" applyNumberFormat="1" applyFon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16" fillId="0" borderId="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3" fillId="6" borderId="55" xfId="0" applyFont="1" applyFill="1" applyBorder="1" applyAlignment="1" applyProtection="1">
      <alignment horizontal="center" vertical="center"/>
      <protection locked="0"/>
    </xf>
    <xf numFmtId="0" fontId="3" fillId="6" borderId="56" xfId="0" applyFont="1" applyFill="1" applyBorder="1" applyAlignment="1" applyProtection="1">
      <alignment horizontal="center" vertical="center"/>
      <protection locked="0"/>
    </xf>
    <xf numFmtId="49" fontId="3" fillId="6" borderId="59" xfId="0" applyNumberFormat="1" applyFont="1" applyFill="1" applyBorder="1" applyAlignment="1" applyProtection="1">
      <alignment horizontal="center" vertical="center" wrapText="1"/>
      <protection locked="0"/>
    </xf>
    <xf numFmtId="49" fontId="3" fillId="6" borderId="9" xfId="0" applyNumberFormat="1" applyFont="1" applyFill="1" applyBorder="1" applyAlignment="1" applyProtection="1">
      <alignment horizontal="center" vertical="center" wrapText="1"/>
      <protection locked="0"/>
    </xf>
    <xf numFmtId="49" fontId="3" fillId="6" borderId="49" xfId="0" applyNumberFormat="1" applyFont="1" applyFill="1" applyBorder="1" applyAlignment="1" applyProtection="1">
      <alignment horizontal="center" vertical="center" wrapText="1"/>
      <protection locked="0"/>
    </xf>
    <xf numFmtId="49" fontId="3" fillId="6" borderId="60" xfId="0" applyNumberFormat="1" applyFont="1" applyFill="1" applyBorder="1" applyAlignment="1" applyProtection="1">
      <alignment horizontal="center" vertical="center" wrapText="1"/>
      <protection locked="0"/>
    </xf>
    <xf numFmtId="49" fontId="3" fillId="6" borderId="61" xfId="0" applyNumberFormat="1" applyFont="1" applyFill="1" applyBorder="1" applyAlignment="1" applyProtection="1">
      <alignment horizontal="center" vertical="center" wrapText="1"/>
      <protection locked="0"/>
    </xf>
    <xf numFmtId="49" fontId="3" fillId="6" borderId="62" xfId="0" applyNumberFormat="1" applyFont="1" applyFill="1" applyBorder="1" applyAlignment="1" applyProtection="1">
      <alignment horizontal="center" vertical="center" wrapText="1"/>
      <protection locked="0"/>
    </xf>
    <xf numFmtId="49" fontId="3" fillId="6" borderId="47" xfId="0" applyNumberFormat="1" applyFont="1" applyFill="1" applyBorder="1" applyAlignment="1" applyProtection="1">
      <alignment horizontal="center" vertical="center" wrapText="1"/>
      <protection locked="0"/>
    </xf>
    <xf numFmtId="178" fontId="3" fillId="6" borderId="55" xfId="0" applyNumberFormat="1" applyFont="1" applyFill="1" applyBorder="1" applyAlignment="1" applyProtection="1">
      <alignment horizontal="right" vertical="center"/>
      <protection locked="0"/>
    </xf>
    <xf numFmtId="178" fontId="3" fillId="6" borderId="47" xfId="0" applyNumberFormat="1" applyFont="1" applyFill="1" applyBorder="1" applyAlignment="1" applyProtection="1">
      <alignment horizontal="right" vertical="center"/>
      <protection locked="0"/>
    </xf>
    <xf numFmtId="178" fontId="3" fillId="6" borderId="54" xfId="0" applyNumberFormat="1" applyFont="1" applyFill="1" applyBorder="1" applyAlignment="1" applyProtection="1">
      <alignment horizontal="right" vertical="center"/>
      <protection locked="0"/>
    </xf>
    <xf numFmtId="0" fontId="9" fillId="0" borderId="2" xfId="0" applyFont="1" applyBorder="1" applyAlignment="1">
      <alignment horizontal="center" vertical="center"/>
    </xf>
    <xf numFmtId="0" fontId="9" fillId="0" borderId="12" xfId="0" applyFont="1" applyBorder="1" applyAlignment="1">
      <alignment horizontal="center" vertical="center"/>
    </xf>
    <xf numFmtId="49" fontId="9" fillId="0" borderId="2" xfId="0" applyNumberFormat="1" applyFont="1" applyBorder="1" applyAlignment="1">
      <alignment horizontal="left" vertical="center"/>
    </xf>
    <xf numFmtId="0" fontId="9" fillId="0" borderId="7" xfId="0" applyFont="1" applyBorder="1" applyAlignment="1">
      <alignment horizontal="left" vertical="center"/>
    </xf>
    <xf numFmtId="0" fontId="9" fillId="0" borderId="12" xfId="0" applyFont="1" applyBorder="1" applyAlignment="1">
      <alignment horizontal="left" vertical="center"/>
    </xf>
    <xf numFmtId="0" fontId="9" fillId="0" borderId="7" xfId="0" applyFont="1" applyBorder="1" applyAlignment="1">
      <alignment horizontal="center" vertical="center"/>
    </xf>
    <xf numFmtId="49" fontId="9" fillId="0" borderId="1" xfId="0" applyNumberFormat="1" applyFont="1" applyBorder="1" applyAlignment="1">
      <alignment horizontal="left" vertical="center"/>
    </xf>
    <xf numFmtId="49" fontId="3" fillId="6" borderId="48" xfId="0" applyNumberFormat="1" applyFont="1" applyFill="1" applyBorder="1" applyAlignment="1" applyProtection="1">
      <alignment horizontal="left" vertical="center" wrapText="1"/>
      <protection locked="0"/>
    </xf>
    <xf numFmtId="49" fontId="3" fillId="6" borderId="47" xfId="0" applyNumberFormat="1" applyFont="1" applyFill="1" applyBorder="1" applyAlignment="1" applyProtection="1">
      <alignment horizontal="left" vertical="center" wrapText="1"/>
      <protection locked="0"/>
    </xf>
    <xf numFmtId="49" fontId="3" fillId="6" borderId="53" xfId="0" applyNumberFormat="1" applyFont="1" applyFill="1" applyBorder="1" applyAlignment="1" applyProtection="1">
      <alignment horizontal="left" vertical="center" wrapText="1"/>
      <protection locked="0"/>
    </xf>
    <xf numFmtId="49" fontId="3" fillId="6" borderId="54" xfId="0" applyNumberFormat="1" applyFont="1" applyFill="1" applyBorder="1" applyAlignment="1" applyProtection="1">
      <alignment horizontal="left" vertical="center" wrapText="1"/>
      <protection locked="0"/>
    </xf>
    <xf numFmtId="49" fontId="3" fillId="6" borderId="54" xfId="0" applyNumberFormat="1" applyFont="1" applyFill="1" applyBorder="1" applyAlignment="1" applyProtection="1">
      <alignment horizontal="center" vertical="center" wrapText="1"/>
      <protection locked="0"/>
    </xf>
    <xf numFmtId="49" fontId="3" fillId="6" borderId="47" xfId="0" applyNumberFormat="1" applyFont="1" applyFill="1" applyBorder="1" applyAlignment="1" applyProtection="1">
      <alignment horizontal="center" vertical="center" shrinkToFit="1"/>
      <protection locked="0"/>
    </xf>
    <xf numFmtId="49" fontId="3" fillId="6" borderId="54" xfId="0" applyNumberFormat="1" applyFont="1" applyFill="1" applyBorder="1" applyAlignment="1" applyProtection="1">
      <alignment horizontal="center" vertical="center" shrinkToFit="1"/>
      <protection locked="0"/>
    </xf>
    <xf numFmtId="0" fontId="3" fillId="6" borderId="57" xfId="0" applyFont="1" applyFill="1" applyBorder="1" applyAlignment="1" applyProtection="1">
      <alignment horizontal="center" vertical="center"/>
      <protection locked="0"/>
    </xf>
    <xf numFmtId="0" fontId="3" fillId="6" borderId="58" xfId="0" applyFont="1" applyFill="1" applyBorder="1" applyAlignment="1" applyProtection="1">
      <alignment horizontal="center" vertical="center"/>
      <protection locked="0"/>
    </xf>
    <xf numFmtId="0" fontId="9" fillId="0" borderId="7"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3" fillId="0" borderId="9"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50" xfId="0" applyFont="1" applyBorder="1" applyAlignment="1" applyProtection="1">
      <alignment horizontal="center" vertical="center" wrapText="1"/>
      <protection locked="0"/>
    </xf>
    <xf numFmtId="49" fontId="9" fillId="0" borderId="51" xfId="0" applyNumberFormat="1" applyFont="1" applyBorder="1" applyAlignment="1" applyProtection="1">
      <alignment horizontal="center" vertical="center" wrapText="1"/>
      <protection locked="0"/>
    </xf>
    <xf numFmtId="49" fontId="3" fillId="6" borderId="68" xfId="0" applyNumberFormat="1" applyFont="1" applyFill="1" applyBorder="1" applyAlignment="1" applyProtection="1">
      <alignment horizontal="left" vertical="center" wrapText="1"/>
      <protection locked="0"/>
    </xf>
    <xf numFmtId="49" fontId="3" fillId="6" borderId="46" xfId="0" applyNumberFormat="1" applyFont="1" applyFill="1" applyBorder="1" applyAlignment="1" applyProtection="1">
      <alignment horizontal="left" vertical="center" wrapText="1"/>
      <protection locked="0"/>
    </xf>
    <xf numFmtId="49" fontId="3" fillId="6" borderId="46" xfId="0" applyNumberFormat="1" applyFont="1" applyFill="1" applyBorder="1" applyAlignment="1" applyProtection="1">
      <alignment horizontal="center" vertical="center" wrapText="1"/>
      <protection locked="0"/>
    </xf>
    <xf numFmtId="49" fontId="3" fillId="6" borderId="46" xfId="0" applyNumberFormat="1" applyFont="1" applyFill="1" applyBorder="1" applyAlignment="1" applyProtection="1">
      <alignment horizontal="center" vertical="center" shrinkToFit="1"/>
      <protection locked="0"/>
    </xf>
    <xf numFmtId="0" fontId="3" fillId="2" borderId="47" xfId="0" applyFont="1" applyFill="1" applyBorder="1" applyAlignment="1" applyProtection="1">
      <alignment horizontal="center" vertical="center" wrapText="1"/>
      <protection locked="0"/>
    </xf>
    <xf numFmtId="49" fontId="3" fillId="2" borderId="48" xfId="0" applyNumberFormat="1" applyFont="1" applyFill="1" applyBorder="1" applyAlignment="1" applyProtection="1">
      <alignment horizontal="left" vertical="center" wrapText="1"/>
      <protection locked="0"/>
    </xf>
    <xf numFmtId="49" fontId="3" fillId="2" borderId="47" xfId="0" applyNumberFormat="1" applyFont="1" applyFill="1" applyBorder="1" applyAlignment="1" applyProtection="1">
      <alignment horizontal="left" vertical="center" wrapText="1"/>
      <protection locked="0"/>
    </xf>
    <xf numFmtId="49" fontId="3" fillId="2" borderId="75" xfId="0" applyNumberFormat="1" applyFont="1" applyFill="1" applyBorder="1" applyAlignment="1" applyProtection="1">
      <alignment horizontal="left" vertical="center" wrapText="1"/>
      <protection locked="0"/>
    </xf>
    <xf numFmtId="49" fontId="3" fillId="2" borderId="64" xfId="0" applyNumberFormat="1" applyFont="1" applyFill="1" applyBorder="1" applyAlignment="1" applyProtection="1">
      <alignment horizontal="left" vertical="center" wrapText="1"/>
      <protection locked="0"/>
    </xf>
    <xf numFmtId="49" fontId="3" fillId="3" borderId="47" xfId="0" applyNumberFormat="1" applyFont="1" applyFill="1" applyBorder="1" applyAlignment="1" applyProtection="1">
      <alignment horizontal="center" vertical="center" wrapText="1"/>
      <protection locked="0"/>
    </xf>
    <xf numFmtId="49" fontId="3" fillId="3" borderId="64" xfId="0" applyNumberFormat="1" applyFont="1" applyFill="1" applyBorder="1" applyAlignment="1" applyProtection="1">
      <alignment horizontal="center" vertical="center" wrapText="1"/>
      <protection locked="0"/>
    </xf>
    <xf numFmtId="49" fontId="3" fillId="2" borderId="47" xfId="0" applyNumberFormat="1" applyFont="1" applyFill="1" applyBorder="1" applyAlignment="1" applyProtection="1">
      <alignment horizontal="center" vertical="center" wrapText="1"/>
      <protection locked="0"/>
    </xf>
    <xf numFmtId="49" fontId="3" fillId="2" borderId="64" xfId="0" applyNumberFormat="1" applyFont="1" applyFill="1" applyBorder="1" applyAlignment="1" applyProtection="1">
      <alignment horizontal="center" vertical="center" wrapText="1"/>
      <protection locked="0"/>
    </xf>
    <xf numFmtId="49" fontId="3" fillId="3" borderId="47" xfId="0" applyNumberFormat="1" applyFont="1" applyFill="1" applyBorder="1" applyAlignment="1" applyProtection="1">
      <alignment horizontal="left" vertical="center" wrapText="1"/>
      <protection locked="0"/>
    </xf>
    <xf numFmtId="49" fontId="3" fillId="3" borderId="64" xfId="0" applyNumberFormat="1" applyFont="1" applyFill="1" applyBorder="1" applyAlignment="1" applyProtection="1">
      <alignment horizontal="left" vertical="center" wrapText="1"/>
      <protection locked="0"/>
    </xf>
    <xf numFmtId="0" fontId="3" fillId="2" borderId="64" xfId="0" applyFont="1" applyFill="1" applyBorder="1" applyAlignment="1" applyProtection="1">
      <alignment horizontal="center" vertical="center" wrapText="1"/>
      <protection locked="0"/>
    </xf>
    <xf numFmtId="49" fontId="45" fillId="3" borderId="47" xfId="0" applyNumberFormat="1" applyFont="1" applyFill="1" applyBorder="1" applyAlignment="1" applyProtection="1">
      <alignment horizontal="left" vertical="center" wrapText="1"/>
      <protection locked="0"/>
    </xf>
    <xf numFmtId="49" fontId="3" fillId="2" borderId="68" xfId="0" applyNumberFormat="1" applyFont="1" applyFill="1" applyBorder="1" applyAlignment="1" applyProtection="1">
      <alignment horizontal="left" vertical="center" wrapText="1"/>
      <protection locked="0"/>
    </xf>
    <xf numFmtId="49" fontId="3" fillId="2" borderId="46" xfId="0" applyNumberFormat="1" applyFont="1" applyFill="1" applyBorder="1" applyAlignment="1" applyProtection="1">
      <alignment horizontal="left" vertical="center" wrapText="1"/>
      <protection locked="0"/>
    </xf>
    <xf numFmtId="49" fontId="3" fillId="3" borderId="46" xfId="0" applyNumberFormat="1" applyFont="1" applyFill="1" applyBorder="1" applyAlignment="1" applyProtection="1">
      <alignment horizontal="center" vertical="center" wrapText="1"/>
      <protection locked="0"/>
    </xf>
    <xf numFmtId="49" fontId="3" fillId="2" borderId="46" xfId="0" applyNumberFormat="1" applyFont="1" applyFill="1" applyBorder="1" applyAlignment="1" applyProtection="1">
      <alignment horizontal="center" vertical="center" wrapText="1"/>
      <protection locked="0"/>
    </xf>
    <xf numFmtId="49" fontId="3" fillId="3" borderId="46" xfId="0" applyNumberFormat="1" applyFont="1" applyFill="1" applyBorder="1" applyAlignment="1" applyProtection="1">
      <alignment horizontal="left" vertical="center" wrapText="1"/>
      <protection locked="0"/>
    </xf>
    <xf numFmtId="0" fontId="3" fillId="2" borderId="46"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49" fontId="3" fillId="3" borderId="59" xfId="0" applyNumberFormat="1" applyFont="1" applyFill="1" applyBorder="1" applyAlignment="1" applyProtection="1">
      <alignment horizontal="left" vertical="center" wrapText="1"/>
      <protection locked="0"/>
    </xf>
    <xf numFmtId="49" fontId="3" fillId="3" borderId="9" xfId="0" applyNumberFormat="1" applyFont="1" applyFill="1" applyBorder="1" applyAlignment="1" applyProtection="1">
      <alignment horizontal="left" vertical="center" wrapText="1"/>
      <protection locked="0"/>
    </xf>
    <xf numFmtId="49" fontId="3" fillId="3" borderId="49" xfId="0" applyNumberFormat="1" applyFont="1" applyFill="1" applyBorder="1" applyAlignment="1" applyProtection="1">
      <alignment horizontal="left" vertical="center" wrapText="1"/>
      <protection locked="0"/>
    </xf>
    <xf numFmtId="49" fontId="3" fillId="3" borderId="60" xfId="0" applyNumberFormat="1" applyFont="1" applyFill="1" applyBorder="1" applyAlignment="1" applyProtection="1">
      <alignment horizontal="left" vertical="center" wrapText="1"/>
      <protection locked="0"/>
    </xf>
    <xf numFmtId="49" fontId="3" fillId="3" borderId="61" xfId="0" applyNumberFormat="1" applyFont="1" applyFill="1" applyBorder="1" applyAlignment="1" applyProtection="1">
      <alignment horizontal="left" vertical="center" wrapText="1"/>
      <protection locked="0"/>
    </xf>
    <xf numFmtId="49" fontId="3" fillId="3" borderId="62" xfId="0" applyNumberFormat="1" applyFont="1" applyFill="1" applyBorder="1" applyAlignment="1" applyProtection="1">
      <alignment horizontal="left" vertical="center" wrapText="1"/>
      <protection locked="0"/>
    </xf>
    <xf numFmtId="178" fontId="3" fillId="3" borderId="55" xfId="0" applyNumberFormat="1" applyFont="1" applyFill="1" applyBorder="1" applyAlignment="1" applyProtection="1">
      <alignment horizontal="right" vertical="center"/>
      <protection locked="0"/>
    </xf>
    <xf numFmtId="178" fontId="3" fillId="3" borderId="47" xfId="0"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12" xfId="0" applyFont="1" applyBorder="1" applyAlignment="1">
      <alignment horizontal="center" vertical="center"/>
    </xf>
    <xf numFmtId="0" fontId="3" fillId="2" borderId="47" xfId="0" applyFont="1" applyFill="1" applyBorder="1" applyAlignment="1" applyProtection="1">
      <alignment horizontal="center" vertical="center"/>
      <protection locked="0"/>
    </xf>
    <xf numFmtId="0" fontId="3" fillId="2" borderId="74" xfId="0" applyFont="1" applyFill="1" applyBorder="1" applyAlignment="1" applyProtection="1">
      <alignment horizontal="center" vertical="center"/>
      <protection locked="0"/>
    </xf>
    <xf numFmtId="0" fontId="3" fillId="2" borderId="64" xfId="0" applyFont="1" applyFill="1" applyBorder="1" applyAlignment="1" applyProtection="1">
      <alignment horizontal="center" vertical="center"/>
      <protection locked="0"/>
    </xf>
    <xf numFmtId="0" fontId="3" fillId="2" borderId="65" xfId="0" applyFont="1" applyFill="1" applyBorder="1" applyAlignment="1" applyProtection="1">
      <alignment horizontal="center" vertical="center"/>
      <protection locked="0"/>
    </xf>
    <xf numFmtId="178" fontId="3" fillId="3" borderId="64" xfId="0" applyNumberFormat="1" applyFont="1" applyFill="1" applyBorder="1" applyAlignment="1" applyProtection="1">
      <alignment horizontal="right" vertical="center"/>
      <protection locked="0"/>
    </xf>
    <xf numFmtId="0" fontId="18" fillId="4" borderId="69" xfId="0" applyFont="1" applyFill="1" applyBorder="1" applyAlignment="1">
      <alignment horizontal="center" vertical="center"/>
    </xf>
    <xf numFmtId="0" fontId="18" fillId="4" borderId="70" xfId="0" applyFont="1" applyFill="1" applyBorder="1" applyAlignment="1">
      <alignment horizontal="center" vertical="center"/>
    </xf>
    <xf numFmtId="0" fontId="18" fillId="4" borderId="71" xfId="0" applyFont="1" applyFill="1" applyBorder="1" applyAlignment="1">
      <alignment horizontal="center" vertical="center"/>
    </xf>
    <xf numFmtId="0" fontId="18" fillId="4" borderId="72" xfId="0" applyFont="1" applyFill="1" applyBorder="1" applyAlignment="1">
      <alignment horizontal="center" vertical="center"/>
    </xf>
    <xf numFmtId="0" fontId="18" fillId="4" borderId="0" xfId="0" applyFont="1" applyFill="1" applyAlignment="1">
      <alignment horizontal="center" vertical="center"/>
    </xf>
    <xf numFmtId="0" fontId="18" fillId="4" borderId="73" xfId="0" applyFont="1" applyFill="1" applyBorder="1" applyAlignment="1">
      <alignment horizontal="center" vertical="center"/>
    </xf>
    <xf numFmtId="0" fontId="18" fillId="4" borderId="60" xfId="0" applyFont="1" applyFill="1" applyBorder="1" applyAlignment="1">
      <alignment horizontal="center" vertical="center"/>
    </xf>
    <xf numFmtId="0" fontId="18" fillId="4" borderId="61" xfId="0" applyFont="1" applyFill="1" applyBorder="1" applyAlignment="1">
      <alignment horizontal="center" vertical="center"/>
    </xf>
    <xf numFmtId="0" fontId="18" fillId="4" borderId="62" xfId="0" applyFont="1" applyFill="1" applyBorder="1" applyAlignment="1">
      <alignment horizontal="center" vertical="center"/>
    </xf>
    <xf numFmtId="176" fontId="3" fillId="4" borderId="0" xfId="0" applyNumberFormat="1" applyFont="1" applyFill="1" applyAlignment="1">
      <alignment horizontal="left" vertical="top" wrapText="1"/>
    </xf>
    <xf numFmtId="0" fontId="6" fillId="4" borderId="0" xfId="0" applyFont="1" applyFill="1" applyAlignment="1">
      <alignment horizontal="center" vertical="center"/>
    </xf>
    <xf numFmtId="0" fontId="3" fillId="4" borderId="0" xfId="0" applyFont="1" applyFill="1" applyAlignment="1">
      <alignment horizontal="left" vertical="center"/>
    </xf>
    <xf numFmtId="176" fontId="15" fillId="4" borderId="0" xfId="0" applyNumberFormat="1" applyFont="1" applyFill="1" applyAlignment="1" applyProtection="1">
      <alignment horizontal="left" vertical="center"/>
      <protection locked="0"/>
    </xf>
    <xf numFmtId="176" fontId="3" fillId="4" borderId="0" xfId="0" applyNumberFormat="1" applyFont="1" applyFill="1" applyAlignment="1" applyProtection="1">
      <alignment horizontal="left" vertical="center"/>
      <protection locked="0"/>
    </xf>
    <xf numFmtId="176" fontId="3" fillId="4" borderId="0" xfId="0" applyNumberFormat="1" applyFont="1" applyFill="1" applyAlignment="1" applyProtection="1">
      <alignment horizontal="left" vertical="center" shrinkToFit="1"/>
      <protection hidden="1"/>
    </xf>
    <xf numFmtId="0" fontId="6" fillId="4"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4" fillId="4" borderId="0" xfId="0" applyFont="1" applyFill="1" applyAlignment="1" applyProtection="1">
      <alignment horizontal="center" vertical="center"/>
      <protection hidden="1"/>
    </xf>
    <xf numFmtId="176" fontId="15" fillId="4" borderId="0" xfId="0" applyNumberFormat="1" applyFont="1" applyFill="1" applyAlignment="1" applyProtection="1">
      <alignment horizontal="center" vertical="center"/>
      <protection locked="0"/>
    </xf>
    <xf numFmtId="176" fontId="3" fillId="4" borderId="0" xfId="0" applyNumberFormat="1" applyFont="1" applyFill="1" applyAlignment="1" applyProtection="1">
      <alignment horizontal="center" vertical="center"/>
      <protection locked="0"/>
    </xf>
    <xf numFmtId="176" fontId="3" fillId="4" borderId="0" xfId="0" applyNumberFormat="1" applyFont="1" applyFill="1" applyAlignment="1" applyProtection="1">
      <alignment horizontal="left" vertical="center" wrapText="1"/>
      <protection hidden="1"/>
    </xf>
    <xf numFmtId="176" fontId="3" fillId="4" borderId="0" xfId="0" applyNumberFormat="1" applyFont="1" applyFill="1" applyAlignment="1" applyProtection="1">
      <alignment horizontal="left" vertical="top" wrapText="1"/>
      <protection hidden="1"/>
    </xf>
    <xf numFmtId="176" fontId="3" fillId="4" borderId="0" xfId="0" applyNumberFormat="1" applyFont="1" applyFill="1" applyAlignment="1" applyProtection="1">
      <alignment horizontal="left" vertical="center"/>
      <protection hidden="1"/>
    </xf>
    <xf numFmtId="176" fontId="3" fillId="4" borderId="11" xfId="0" applyNumberFormat="1" applyFont="1" applyFill="1" applyBorder="1" applyAlignment="1" applyProtection="1">
      <alignment horizontal="left" vertical="center" shrinkToFit="1"/>
      <protection hidden="1"/>
    </xf>
    <xf numFmtId="176" fontId="27" fillId="4" borderId="0" xfId="0" applyNumberFormat="1" applyFont="1" applyFill="1" applyAlignment="1" applyProtection="1">
      <alignment horizontal="left" shrinkToFit="1"/>
      <protection hidden="1"/>
    </xf>
  </cellXfs>
  <cellStyles count="2">
    <cellStyle name="ハイパーリンク" xfId="1" builtinId="8"/>
    <cellStyle name="標準" xfId="0" builtinId="0"/>
  </cellStyles>
  <dxfs count="0"/>
  <tableStyles count="0" defaultTableStyle="TableStyleMedium2" defaultPivotStyle="PivotStyleLight16"/>
  <colors>
    <mruColors>
      <color rgb="FFB3F3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fmlaLink="$AP$248"/>
</file>

<file path=xl/ctrlProps/ctrlProp10.xml><?xml version="1.0" encoding="utf-8"?>
<formControlPr xmlns="http://schemas.microsoft.com/office/spreadsheetml/2009/9/main" objectType="CheckBox" fmlaLink="$AP$256"/>
</file>

<file path=xl/ctrlProps/ctrlProp11.xml><?xml version="1.0" encoding="utf-8"?>
<formControlPr xmlns="http://schemas.microsoft.com/office/spreadsheetml/2009/9/main" objectType="CheckBox" fmlaLink="$AP$263"/>
</file>

<file path=xl/ctrlProps/ctrlProp12.xml><?xml version="1.0" encoding="utf-8"?>
<formControlPr xmlns="http://schemas.microsoft.com/office/spreadsheetml/2009/9/main" objectType="CheckBox" checked="Checked" fmlaLink="#REF!"/>
</file>

<file path=xl/ctrlProps/ctrlProp13.xml><?xml version="1.0" encoding="utf-8"?>
<formControlPr xmlns="http://schemas.microsoft.com/office/spreadsheetml/2009/9/main" objectType="CheckBox" fmlaLink="$AP$257"/>
</file>

<file path=xl/ctrlProps/ctrlProp14.xml><?xml version="1.0" encoding="utf-8"?>
<formControlPr xmlns="http://schemas.microsoft.com/office/spreadsheetml/2009/9/main" objectType="CheckBox" checked="Checked" fmlaLink="#REF!"/>
</file>

<file path=xl/ctrlProps/ctrlProp15.xml><?xml version="1.0" encoding="utf-8"?>
<formControlPr xmlns="http://schemas.microsoft.com/office/spreadsheetml/2009/9/main" objectType="CheckBox" fmlaLink="$AP$264"/>
</file>

<file path=xl/ctrlProps/ctrlProp16.xml><?xml version="1.0" encoding="utf-8"?>
<formControlPr xmlns="http://schemas.microsoft.com/office/spreadsheetml/2009/9/main" objectType="CheckBox" checked="Checked" fmlaLink="#REF!"/>
</file>

<file path=xl/ctrlProps/ctrlProp17.xml><?xml version="1.0" encoding="utf-8"?>
<formControlPr xmlns="http://schemas.microsoft.com/office/spreadsheetml/2009/9/main" objectType="CheckBox" fmlaLink="$AP$258"/>
</file>

<file path=xl/ctrlProps/ctrlProp18.xml><?xml version="1.0" encoding="utf-8"?>
<formControlPr xmlns="http://schemas.microsoft.com/office/spreadsheetml/2009/9/main" objectType="CheckBox" fmlaLink="$AP$265"/>
</file>

<file path=xl/ctrlProps/ctrlProp19.xml><?xml version="1.0" encoding="utf-8"?>
<formControlPr xmlns="http://schemas.microsoft.com/office/spreadsheetml/2009/9/main" objectType="CheckBox" checked="Checked" fmlaLink="#REF!"/>
</file>

<file path=xl/ctrlProps/ctrlProp2.xml><?xml version="1.0" encoding="utf-8"?>
<formControlPr xmlns="http://schemas.microsoft.com/office/spreadsheetml/2009/9/main" objectType="CheckBox" fmlaLink="$AP$250"/>
</file>

<file path=xl/ctrlProps/ctrlProp20.xml><?xml version="1.0" encoding="utf-8"?>
<formControlPr xmlns="http://schemas.microsoft.com/office/spreadsheetml/2009/9/main" objectType="CheckBox" checked="Checked" fmlaLink="#REF!"/>
</file>

<file path=xl/ctrlProps/ctrlProp21.xml><?xml version="1.0" encoding="utf-8"?>
<formControlPr xmlns="http://schemas.microsoft.com/office/spreadsheetml/2009/9/main" objectType="CheckBox" fmlaLink="$AP$259"/>
</file>

<file path=xl/ctrlProps/ctrlProp22.xml><?xml version="1.0" encoding="utf-8"?>
<formControlPr xmlns="http://schemas.microsoft.com/office/spreadsheetml/2009/9/main" objectType="CheckBox" fmlaLink="$AP$266"/>
</file>

<file path=xl/ctrlProps/ctrlProp23.xml><?xml version="1.0" encoding="utf-8"?>
<formControlPr xmlns="http://schemas.microsoft.com/office/spreadsheetml/2009/9/main" objectType="CheckBox" checked="Checked" fmlaLink="#REF!"/>
</file>

<file path=xl/ctrlProps/ctrlProp24.xml><?xml version="1.0" encoding="utf-8"?>
<formControlPr xmlns="http://schemas.microsoft.com/office/spreadsheetml/2009/9/main" objectType="CheckBox" fmlaLink="$AP$260"/>
</file>

<file path=xl/ctrlProps/ctrlProp25.xml><?xml version="1.0" encoding="utf-8"?>
<formControlPr xmlns="http://schemas.microsoft.com/office/spreadsheetml/2009/9/main" objectType="CheckBox" checked="Checked" fmlaLink="#REF!"/>
</file>

<file path=xl/ctrlProps/ctrlProp26.xml><?xml version="1.0" encoding="utf-8"?>
<formControlPr xmlns="http://schemas.microsoft.com/office/spreadsheetml/2009/9/main" objectType="CheckBox" fmlaLink="$AP$267"/>
</file>

<file path=xl/ctrlProps/ctrlProp27.xml><?xml version="1.0" encoding="utf-8"?>
<formControlPr xmlns="http://schemas.microsoft.com/office/spreadsheetml/2009/9/main" objectType="CheckBox" checked="Checked" fmlaLink="#REF!"/>
</file>

<file path=xl/ctrlProps/ctrlProp28.xml><?xml version="1.0" encoding="utf-8"?>
<formControlPr xmlns="http://schemas.microsoft.com/office/spreadsheetml/2009/9/main" objectType="CheckBox" fmlaLink="$AP$261"/>
</file>

<file path=xl/ctrlProps/ctrlProp29.xml><?xml version="1.0" encoding="utf-8"?>
<formControlPr xmlns="http://schemas.microsoft.com/office/spreadsheetml/2009/9/main" objectType="CheckBox" fmlaLink="$AP$268"/>
</file>

<file path=xl/ctrlProps/ctrlProp3.xml><?xml version="1.0" encoding="utf-8"?>
<formControlPr xmlns="http://schemas.microsoft.com/office/spreadsheetml/2009/9/main" objectType="CheckBox" fmlaLink="$AP$252"/>
</file>

<file path=xl/ctrlProps/ctrlProp30.xml><?xml version="1.0" encoding="utf-8"?>
<formControlPr xmlns="http://schemas.microsoft.com/office/spreadsheetml/2009/9/main" objectType="CheckBox" checked="Checked" fmlaLink="#REF!"/>
</file>

<file path=xl/ctrlProps/ctrlProp31.xml><?xml version="1.0" encoding="utf-8"?>
<formControlPr xmlns="http://schemas.microsoft.com/office/spreadsheetml/2009/9/main" objectType="CheckBox" fmlaLink="$AP$270"/>
</file>

<file path=xl/ctrlProps/ctrlProp32.xml><?xml version="1.0" encoding="utf-8"?>
<formControlPr xmlns="http://schemas.microsoft.com/office/spreadsheetml/2009/9/main" objectType="CheckBox" fmlaLink="$AP$271"/>
</file>

<file path=xl/ctrlProps/ctrlProp33.xml><?xml version="1.0" encoding="utf-8"?>
<formControlPr xmlns="http://schemas.microsoft.com/office/spreadsheetml/2009/9/main" objectType="CheckBox" fmlaLink="$AP$272"/>
</file>

<file path=xl/ctrlProps/ctrlProp34.xml><?xml version="1.0" encoding="utf-8"?>
<formControlPr xmlns="http://schemas.microsoft.com/office/spreadsheetml/2009/9/main" objectType="CheckBox" fmlaLink="$AP$273"/>
</file>

<file path=xl/ctrlProps/ctrlProp35.xml><?xml version="1.0" encoding="utf-8"?>
<formControlPr xmlns="http://schemas.microsoft.com/office/spreadsheetml/2009/9/main" objectType="CheckBox" fmlaLink="$AP$274"/>
</file>

<file path=xl/ctrlProps/ctrlProp36.xml><?xml version="1.0" encoding="utf-8"?>
<formControlPr xmlns="http://schemas.microsoft.com/office/spreadsheetml/2009/9/main" objectType="CheckBox" fmlaLink="$AP$275"/>
</file>

<file path=xl/ctrlProps/ctrlProp37.xml><?xml version="1.0" encoding="utf-8"?>
<formControlPr xmlns="http://schemas.microsoft.com/office/spreadsheetml/2009/9/main" objectType="CheckBox" fmlaLink="AP237"/>
</file>

<file path=xl/ctrlProps/ctrlProp38.xml><?xml version="1.0" encoding="utf-8"?>
<formControlPr xmlns="http://schemas.microsoft.com/office/spreadsheetml/2009/9/main" objectType="CheckBox" fmlaLink="AP184"/>
</file>

<file path=xl/ctrlProps/ctrlProp4.xml><?xml version="1.0" encoding="utf-8"?>
<formControlPr xmlns="http://schemas.microsoft.com/office/spreadsheetml/2009/9/main" objectType="CheckBox" fmlaLink="$AP$253"/>
</file>

<file path=xl/ctrlProps/ctrlProp5.xml><?xml version="1.0" encoding="utf-8"?>
<formControlPr xmlns="http://schemas.microsoft.com/office/spreadsheetml/2009/9/main" objectType="CheckBox" fmlaLink="$AP$254"/>
</file>

<file path=xl/ctrlProps/ctrlProp6.xml><?xml version="1.0" encoding="utf-8"?>
<formControlPr xmlns="http://schemas.microsoft.com/office/spreadsheetml/2009/9/main" objectType="CheckBox" fmlaLink="$AP$255"/>
</file>

<file path=xl/ctrlProps/ctrlProp7.xml><?xml version="1.0" encoding="utf-8"?>
<formControlPr xmlns="http://schemas.microsoft.com/office/spreadsheetml/2009/9/main" objectType="CheckBox" checked="Checked" fmlaLink="#REF!"/>
</file>

<file path=xl/ctrlProps/ctrlProp8.xml><?xml version="1.0" encoding="utf-8"?>
<formControlPr xmlns="http://schemas.microsoft.com/office/spreadsheetml/2009/9/main" objectType="CheckBox" fmlaLink="$AP$262"/>
</file>

<file path=xl/ctrlProps/ctrlProp9.xml><?xml version="1.0" encoding="utf-8"?>
<formControlPr xmlns="http://schemas.microsoft.com/office/spreadsheetml/2009/9/main" objectType="CheckBox" fmlaLink="$AP$26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249</xdr:row>
          <xdr:rowOff>38100</xdr:rowOff>
        </xdr:from>
        <xdr:to>
          <xdr:col>10</xdr:col>
          <xdr:colOff>28575</xdr:colOff>
          <xdr:row>249</xdr:row>
          <xdr:rowOff>266700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250</xdr:row>
          <xdr:rowOff>28575</xdr:rowOff>
        </xdr:from>
        <xdr:to>
          <xdr:col>10</xdr:col>
          <xdr:colOff>28575</xdr:colOff>
          <xdr:row>250</xdr:row>
          <xdr:rowOff>266700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251</xdr:row>
          <xdr:rowOff>28575</xdr:rowOff>
        </xdr:from>
        <xdr:to>
          <xdr:col>10</xdr:col>
          <xdr:colOff>28575</xdr:colOff>
          <xdr:row>251</xdr:row>
          <xdr:rowOff>266700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252</xdr:row>
          <xdr:rowOff>171450</xdr:rowOff>
        </xdr:from>
        <xdr:to>
          <xdr:col>10</xdr:col>
          <xdr:colOff>19050</xdr:colOff>
          <xdr:row>252</xdr:row>
          <xdr:rowOff>409575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253</xdr:row>
          <xdr:rowOff>28575</xdr:rowOff>
        </xdr:from>
        <xdr:to>
          <xdr:col>10</xdr:col>
          <xdr:colOff>28575</xdr:colOff>
          <xdr:row>253</xdr:row>
          <xdr:rowOff>266700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254</xdr:row>
          <xdr:rowOff>38100</xdr:rowOff>
        </xdr:from>
        <xdr:to>
          <xdr:col>12</xdr:col>
          <xdr:colOff>9525</xdr:colOff>
          <xdr:row>254</xdr:row>
          <xdr:rowOff>276225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255</xdr:row>
          <xdr:rowOff>38100</xdr:rowOff>
        </xdr:from>
        <xdr:to>
          <xdr:col>12</xdr:col>
          <xdr:colOff>9525</xdr:colOff>
          <xdr:row>255</xdr:row>
          <xdr:rowOff>276225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254</xdr:row>
          <xdr:rowOff>38100</xdr:rowOff>
        </xdr:from>
        <xdr:to>
          <xdr:col>25</xdr:col>
          <xdr:colOff>28575</xdr:colOff>
          <xdr:row>254</xdr:row>
          <xdr:rowOff>276225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254</xdr:row>
          <xdr:rowOff>38100</xdr:rowOff>
        </xdr:from>
        <xdr:to>
          <xdr:col>67</xdr:col>
          <xdr:colOff>28575</xdr:colOff>
          <xdr:row>254</xdr:row>
          <xdr:rowOff>276225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255</xdr:row>
          <xdr:rowOff>38100</xdr:rowOff>
        </xdr:from>
        <xdr:to>
          <xdr:col>12</xdr:col>
          <xdr:colOff>9525</xdr:colOff>
          <xdr:row>255</xdr:row>
          <xdr:rowOff>276225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255</xdr:row>
          <xdr:rowOff>38100</xdr:rowOff>
        </xdr:from>
        <xdr:to>
          <xdr:col>25</xdr:col>
          <xdr:colOff>28575</xdr:colOff>
          <xdr:row>255</xdr:row>
          <xdr:rowOff>276225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255</xdr:row>
          <xdr:rowOff>38100</xdr:rowOff>
        </xdr:from>
        <xdr:to>
          <xdr:col>67</xdr:col>
          <xdr:colOff>28575</xdr:colOff>
          <xdr:row>255</xdr:row>
          <xdr:rowOff>276225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256</xdr:row>
          <xdr:rowOff>38100</xdr:rowOff>
        </xdr:from>
        <xdr:to>
          <xdr:col>12</xdr:col>
          <xdr:colOff>9525</xdr:colOff>
          <xdr:row>256</xdr:row>
          <xdr:rowOff>276225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257</xdr:row>
          <xdr:rowOff>38100</xdr:rowOff>
        </xdr:from>
        <xdr:to>
          <xdr:col>12</xdr:col>
          <xdr:colOff>9525</xdr:colOff>
          <xdr:row>257</xdr:row>
          <xdr:rowOff>276225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256</xdr:row>
          <xdr:rowOff>38100</xdr:rowOff>
        </xdr:from>
        <xdr:to>
          <xdr:col>25</xdr:col>
          <xdr:colOff>28575</xdr:colOff>
          <xdr:row>256</xdr:row>
          <xdr:rowOff>276225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256</xdr:row>
          <xdr:rowOff>38100</xdr:rowOff>
        </xdr:from>
        <xdr:to>
          <xdr:col>67</xdr:col>
          <xdr:colOff>28575</xdr:colOff>
          <xdr:row>256</xdr:row>
          <xdr:rowOff>276225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257</xdr:row>
          <xdr:rowOff>38100</xdr:rowOff>
        </xdr:from>
        <xdr:to>
          <xdr:col>12</xdr:col>
          <xdr:colOff>9525</xdr:colOff>
          <xdr:row>257</xdr:row>
          <xdr:rowOff>276225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257</xdr:row>
          <xdr:rowOff>38100</xdr:rowOff>
        </xdr:from>
        <xdr:to>
          <xdr:col>25</xdr:col>
          <xdr:colOff>28575</xdr:colOff>
          <xdr:row>257</xdr:row>
          <xdr:rowOff>276225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257</xdr:row>
          <xdr:rowOff>38100</xdr:rowOff>
        </xdr:from>
        <xdr:to>
          <xdr:col>67</xdr:col>
          <xdr:colOff>28575</xdr:colOff>
          <xdr:row>257</xdr:row>
          <xdr:rowOff>276225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258</xdr:row>
          <xdr:rowOff>38100</xdr:rowOff>
        </xdr:from>
        <xdr:to>
          <xdr:col>12</xdr:col>
          <xdr:colOff>9525</xdr:colOff>
          <xdr:row>258</xdr:row>
          <xdr:rowOff>276225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258</xdr:row>
          <xdr:rowOff>38100</xdr:rowOff>
        </xdr:from>
        <xdr:to>
          <xdr:col>12</xdr:col>
          <xdr:colOff>9525</xdr:colOff>
          <xdr:row>258</xdr:row>
          <xdr:rowOff>276225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258</xdr:row>
          <xdr:rowOff>38100</xdr:rowOff>
        </xdr:from>
        <xdr:to>
          <xdr:col>25</xdr:col>
          <xdr:colOff>28575</xdr:colOff>
          <xdr:row>258</xdr:row>
          <xdr:rowOff>276225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258</xdr:row>
          <xdr:rowOff>38100</xdr:rowOff>
        </xdr:from>
        <xdr:to>
          <xdr:col>67</xdr:col>
          <xdr:colOff>28575</xdr:colOff>
          <xdr:row>258</xdr:row>
          <xdr:rowOff>276225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259</xdr:row>
          <xdr:rowOff>38100</xdr:rowOff>
        </xdr:from>
        <xdr:to>
          <xdr:col>12</xdr:col>
          <xdr:colOff>9525</xdr:colOff>
          <xdr:row>259</xdr:row>
          <xdr:rowOff>276225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260</xdr:row>
          <xdr:rowOff>38100</xdr:rowOff>
        </xdr:from>
        <xdr:to>
          <xdr:col>12</xdr:col>
          <xdr:colOff>9525</xdr:colOff>
          <xdr:row>260</xdr:row>
          <xdr:rowOff>276225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259</xdr:row>
          <xdr:rowOff>38100</xdr:rowOff>
        </xdr:from>
        <xdr:to>
          <xdr:col>25</xdr:col>
          <xdr:colOff>28575</xdr:colOff>
          <xdr:row>259</xdr:row>
          <xdr:rowOff>276225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259</xdr:row>
          <xdr:rowOff>38100</xdr:rowOff>
        </xdr:from>
        <xdr:to>
          <xdr:col>67</xdr:col>
          <xdr:colOff>28575</xdr:colOff>
          <xdr:row>259</xdr:row>
          <xdr:rowOff>276225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260</xdr:row>
          <xdr:rowOff>38100</xdr:rowOff>
        </xdr:from>
        <xdr:to>
          <xdr:col>12</xdr:col>
          <xdr:colOff>9525</xdr:colOff>
          <xdr:row>260</xdr:row>
          <xdr:rowOff>276225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260</xdr:row>
          <xdr:rowOff>38100</xdr:rowOff>
        </xdr:from>
        <xdr:to>
          <xdr:col>25</xdr:col>
          <xdr:colOff>28575</xdr:colOff>
          <xdr:row>260</xdr:row>
          <xdr:rowOff>276225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260</xdr:row>
          <xdr:rowOff>38100</xdr:rowOff>
        </xdr:from>
        <xdr:to>
          <xdr:col>67</xdr:col>
          <xdr:colOff>28575</xdr:colOff>
          <xdr:row>260</xdr:row>
          <xdr:rowOff>276225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255</xdr:row>
          <xdr:rowOff>38100</xdr:rowOff>
        </xdr:from>
        <xdr:to>
          <xdr:col>67</xdr:col>
          <xdr:colOff>28575</xdr:colOff>
          <xdr:row>255</xdr:row>
          <xdr:rowOff>276225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256</xdr:row>
          <xdr:rowOff>38100</xdr:rowOff>
        </xdr:from>
        <xdr:to>
          <xdr:col>67</xdr:col>
          <xdr:colOff>28575</xdr:colOff>
          <xdr:row>256</xdr:row>
          <xdr:rowOff>276225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257</xdr:row>
          <xdr:rowOff>38100</xdr:rowOff>
        </xdr:from>
        <xdr:to>
          <xdr:col>67</xdr:col>
          <xdr:colOff>28575</xdr:colOff>
          <xdr:row>257</xdr:row>
          <xdr:rowOff>276225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258</xdr:row>
          <xdr:rowOff>38100</xdr:rowOff>
        </xdr:from>
        <xdr:to>
          <xdr:col>67</xdr:col>
          <xdr:colOff>28575</xdr:colOff>
          <xdr:row>258</xdr:row>
          <xdr:rowOff>276225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259</xdr:row>
          <xdr:rowOff>38100</xdr:rowOff>
        </xdr:from>
        <xdr:to>
          <xdr:col>67</xdr:col>
          <xdr:colOff>28575</xdr:colOff>
          <xdr:row>259</xdr:row>
          <xdr:rowOff>276225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260</xdr:row>
          <xdr:rowOff>38100</xdr:rowOff>
        </xdr:from>
        <xdr:to>
          <xdr:col>67</xdr:col>
          <xdr:colOff>28575</xdr:colOff>
          <xdr:row>260</xdr:row>
          <xdr:rowOff>276225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236</xdr:row>
          <xdr:rowOff>0</xdr:rowOff>
        </xdr:from>
        <xdr:to>
          <xdr:col>9</xdr:col>
          <xdr:colOff>104775</xdr:colOff>
          <xdr:row>237</xdr:row>
          <xdr:rowOff>9525</xdr:rowOff>
        </xdr:to>
        <xdr:sp macro="" textlink="">
          <xdr:nvSpPr>
            <xdr:cNvPr id="10321" name="Check Box 1105"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182</xdr:row>
          <xdr:rowOff>638175</xdr:rowOff>
        </xdr:from>
        <xdr:to>
          <xdr:col>9</xdr:col>
          <xdr:colOff>104775</xdr:colOff>
          <xdr:row>184</xdr:row>
          <xdr:rowOff>0</xdr:rowOff>
        </xdr:to>
        <xdr:sp macro="" textlink="">
          <xdr:nvSpPr>
            <xdr:cNvPr id="10337" name="Check Box 1121"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200025</xdr:colOff>
      <xdr:row>8</xdr:row>
      <xdr:rowOff>28575</xdr:rowOff>
    </xdr:from>
    <xdr:to>
      <xdr:col>37</xdr:col>
      <xdr:colOff>57150</xdr:colOff>
      <xdr:row>24</xdr:row>
      <xdr:rowOff>47625</xdr:rowOff>
    </xdr:to>
    <xdr:sp macro="" textlink="">
      <xdr:nvSpPr>
        <xdr:cNvPr id="40" name="角丸四角形 39">
          <a:extLst>
            <a:ext uri="{FF2B5EF4-FFF2-40B4-BE49-F238E27FC236}">
              <a16:creationId xmlns:a16="http://schemas.microsoft.com/office/drawing/2014/main" id="{9FE326E1-DFB6-45F9-2EFB-24ACADA0A30C}"/>
            </a:ext>
          </a:extLst>
        </xdr:cNvPr>
        <xdr:cNvSpPr/>
      </xdr:nvSpPr>
      <xdr:spPr>
        <a:xfrm>
          <a:off x="200025" y="3552825"/>
          <a:ext cx="8677275" cy="3886200"/>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1"/>
            <a:t>　　　</a:t>
          </a:r>
          <a:r>
            <a:rPr kumimoji="1" lang="en-US" altLang="ja-JP" sz="1800" b="1"/>
            <a:t>※</a:t>
          </a:r>
          <a:r>
            <a:rPr kumimoji="1" lang="ja-JP" altLang="en-US" sz="1800" b="1"/>
            <a:t>　この欄は入力不要です。</a:t>
          </a:r>
          <a:r>
            <a:rPr kumimoji="1" lang="ja-JP" altLang="ja-JP" sz="1800" b="1">
              <a:solidFill>
                <a:schemeClr val="dk1"/>
              </a:solidFill>
              <a:effectLst/>
              <a:latin typeface="+mn-lt"/>
              <a:ea typeface="+mn-ea"/>
              <a:cs typeface="+mn-cs"/>
            </a:rPr>
            <a:t>（定期登録時のみ使用）</a:t>
          </a:r>
          <a:endParaRPr kumimoji="1" lang="ja-JP" altLang="en-US"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45267</xdr:colOff>
      <xdr:row>22</xdr:row>
      <xdr:rowOff>45265</xdr:rowOff>
    </xdr:from>
    <xdr:to>
      <xdr:col>21</xdr:col>
      <xdr:colOff>81481</xdr:colOff>
      <xdr:row>31</xdr:row>
      <xdr:rowOff>19049</xdr:rowOff>
    </xdr:to>
    <xdr:sp macro="" textlink="">
      <xdr:nvSpPr>
        <xdr:cNvPr id="2" name="上矢印吹き出し 1">
          <a:extLst>
            <a:ext uri="{FF2B5EF4-FFF2-40B4-BE49-F238E27FC236}">
              <a16:creationId xmlns:a16="http://schemas.microsoft.com/office/drawing/2014/main" id="{E90CBE38-6B19-6F66-1723-F0391712617C}"/>
            </a:ext>
          </a:extLst>
        </xdr:cNvPr>
        <xdr:cNvSpPr/>
      </xdr:nvSpPr>
      <xdr:spPr>
        <a:xfrm>
          <a:off x="3112317" y="3817165"/>
          <a:ext cx="1569739" cy="1431109"/>
        </a:xfrm>
        <a:prstGeom prst="upArrowCallou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業務名が長い場合、内容がわかる程度に省略してください。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144291</xdr:colOff>
      <xdr:row>19</xdr:row>
      <xdr:rowOff>161925</xdr:rowOff>
    </xdr:from>
    <xdr:to>
      <xdr:col>34</xdr:col>
      <xdr:colOff>86544</xdr:colOff>
      <xdr:row>25</xdr:row>
      <xdr:rowOff>153837</xdr:rowOff>
    </xdr:to>
    <xdr:sp macro="" textlink="">
      <xdr:nvSpPr>
        <xdr:cNvPr id="3078" name="Oval 6">
          <a:extLst>
            <a:ext uri="{FF2B5EF4-FFF2-40B4-BE49-F238E27FC236}">
              <a16:creationId xmlns:a16="http://schemas.microsoft.com/office/drawing/2014/main" id="{930DBA54-69A9-6894-0C2F-DCBC500D4B94}"/>
            </a:ext>
          </a:extLst>
        </xdr:cNvPr>
        <xdr:cNvSpPr>
          <a:spLocks noChangeArrowheads="1"/>
        </xdr:cNvSpPr>
      </xdr:nvSpPr>
      <xdr:spPr bwMode="auto">
        <a:xfrm>
          <a:off x="5543550" y="46796325"/>
          <a:ext cx="1152525" cy="111442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r>
            <a:rPr lang="ja-JP" altLang="en-US" sz="900" b="0" i="0" u="none" strike="noStrike" baseline="0">
              <a:solidFill>
                <a:srgbClr val="000000"/>
              </a:solidFill>
              <a:latin typeface="ＭＳ Ｐ明朝"/>
              <a:ea typeface="ＭＳ Ｐ明朝"/>
            </a:rPr>
            <a:t> </a:t>
          </a:r>
        </a:p>
      </xdr:txBody>
    </xdr:sp>
    <xdr:clientData/>
  </xdr:twoCellAnchor>
  <xdr:twoCellAnchor>
    <xdr:from>
      <xdr:col>25</xdr:col>
      <xdr:colOff>123265</xdr:colOff>
      <xdr:row>91</xdr:row>
      <xdr:rowOff>118222</xdr:rowOff>
    </xdr:from>
    <xdr:to>
      <xdr:col>31</xdr:col>
      <xdr:colOff>73689</xdr:colOff>
      <xdr:row>98</xdr:row>
      <xdr:rowOff>93605</xdr:rowOff>
    </xdr:to>
    <xdr:sp macro="" textlink="">
      <xdr:nvSpPr>
        <xdr:cNvPr id="7" name="Oval 1">
          <a:extLst>
            <a:ext uri="{FF2B5EF4-FFF2-40B4-BE49-F238E27FC236}">
              <a16:creationId xmlns:a16="http://schemas.microsoft.com/office/drawing/2014/main" id="{0E05E0E4-9D83-E23C-D0BD-00D59953592F}"/>
            </a:ext>
          </a:extLst>
        </xdr:cNvPr>
        <xdr:cNvSpPr>
          <a:spLocks noChangeAspect="1" noChangeArrowheads="1"/>
        </xdr:cNvSpPr>
      </xdr:nvSpPr>
      <xdr:spPr bwMode="auto">
        <a:xfrm>
          <a:off x="5333440" y="16891747"/>
          <a:ext cx="1150574" cy="1175533"/>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endParaRPr lang="ja-JP" altLang="en-US"/>
        </a:p>
      </xdr:txBody>
    </xdr:sp>
    <xdr:clientData/>
  </xdr:twoCellAnchor>
  <xdr:twoCellAnchor>
    <xdr:from>
      <xdr:col>25</xdr:col>
      <xdr:colOff>85165</xdr:colOff>
      <xdr:row>106</xdr:row>
      <xdr:rowOff>29136</xdr:rowOff>
    </xdr:from>
    <xdr:to>
      <xdr:col>31</xdr:col>
      <xdr:colOff>35589</xdr:colOff>
      <xdr:row>113</xdr:row>
      <xdr:rowOff>4518</xdr:rowOff>
    </xdr:to>
    <xdr:sp macro="" textlink="">
      <xdr:nvSpPr>
        <xdr:cNvPr id="8" name="Oval 5">
          <a:extLst>
            <a:ext uri="{FF2B5EF4-FFF2-40B4-BE49-F238E27FC236}">
              <a16:creationId xmlns:a16="http://schemas.microsoft.com/office/drawing/2014/main" id="{0E8EB9F6-15A9-898A-7F84-4299347BD9F5}"/>
            </a:ext>
          </a:extLst>
        </xdr:cNvPr>
        <xdr:cNvSpPr>
          <a:spLocks noChangeArrowheads="1"/>
        </xdr:cNvSpPr>
      </xdr:nvSpPr>
      <xdr:spPr bwMode="auto">
        <a:xfrm>
          <a:off x="5329518" y="19146371"/>
          <a:ext cx="1160659" cy="1152000"/>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使用印</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561975</xdr:colOff>
      <xdr:row>10</xdr:row>
      <xdr:rowOff>19050</xdr:rowOff>
    </xdr:from>
    <xdr:to>
      <xdr:col>8</xdr:col>
      <xdr:colOff>466725</xdr:colOff>
      <xdr:row>13</xdr:row>
      <xdr:rowOff>0</xdr:rowOff>
    </xdr:to>
    <xdr:sp macro="" textlink="">
      <xdr:nvSpPr>
        <xdr:cNvPr id="2" name="正方形/長方形 1">
          <a:extLst>
            <a:ext uri="{FF2B5EF4-FFF2-40B4-BE49-F238E27FC236}">
              <a16:creationId xmlns:a16="http://schemas.microsoft.com/office/drawing/2014/main" id="{58F0FF83-5538-F5C2-12A8-23CD55BEADEB}"/>
            </a:ext>
          </a:extLst>
        </xdr:cNvPr>
        <xdr:cNvSpPr/>
      </xdr:nvSpPr>
      <xdr:spPr>
        <a:xfrm>
          <a:off x="2619375" y="1733550"/>
          <a:ext cx="4038600" cy="495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HP</a:t>
          </a:r>
          <a:r>
            <a:rPr kumimoji="1" lang="ja-JP" altLang="en-US" sz="1100"/>
            <a:t>掲載時にはリストシートを非表示にすること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24037;&#20107;&#22865;&#32004;&#20418;/03_&#22865;&#32004;&#35506;&#24037;&#20107;&#22865;&#32004;&#20418;/20_&#26989;&#32773;&#30331;&#37682;&#38306;&#20418;/&#26989;&#32773;&#30331;&#37682;/R07/02_&#35036;&#20805;&#30331;&#37682;/01_&#35036;&#20805;&#30331;&#37682;&#65288;7&#26376;9&#26085;&#65374;8&#26376;2&#26085;&#65289;&#8251;R071001&#30331;&#37682;/01&#12288;&#30331;&#37682;&#35201;&#38936;&#12539;&#20837;&#21147;&#12471;&#12540;&#12488;&#65288;&#20418;&#20869;&#29031;&#20250;&#29992;&#65289;/03_&#20316;&#26989;/01-2&#20185;&#21488;&#24066;&#31478;&#20105;&#20837;&#26413;&#21442;&#21152;&#36039;&#26684;&#23529;&#26619;&#30003;&#35531;&#29992;&#20837;&#21147;&#27096;&#24335;&#65288;&#24037;&#20107;&#65289;&#20462;&#27491;&#20316;&#26989;&#20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hon02f04om\03_&#22865;&#32004;&#35506;&#24037;&#20107;&#22865;&#32004;&#20418;\Users\1830779\AppData\Local\Microsoft\Windows\Temporary%20Internet%20Files\Content.IE5\EY09YRIS\&#20185;&#21488;&#24066;&#31478;&#20105;&#20837;&#26413;&#21442;&#21152;&#36039;&#26684;&#30331;&#37682;&#35201;&#32177;&#21462;&#25201;&#35201;&#38936;&#65288;&#24179;&#25104;27&#24180;3&#26376;&#25913;&#27491;&#65289;\&#27096;&#24335;&#65288;&#24179;&#25104;27&#24180;3&#26376;&#25913;&#27491;&#65289;\&#27096;&#24335;&#31532;2&#21495;%20&#26989;&#21209;&#32076;&#27508;&#19968;&#35239;&#65288;&#24037;&#2010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要領"/>
      <sheetName val="入力シート"/>
      <sheetName val="入札参加資格審査申請書"/>
      <sheetName val="リストシート"/>
      <sheetName val="営業所等報告書"/>
      <sheetName val="工事経歴一覧"/>
      <sheetName val="【入力例】工事経歴一覧"/>
      <sheetName val="出力シート"/>
      <sheetName val="Sheet3"/>
    </sheetNames>
    <sheetDataSet>
      <sheetData sheetId="0"/>
      <sheetData sheetId="1">
        <row r="289">
          <cell r="AU289" t="str">
            <v>01</v>
          </cell>
          <cell r="AV289" t="str">
            <v>土</v>
          </cell>
          <cell r="AW289">
            <v>1</v>
          </cell>
          <cell r="AX289" t="str">
            <v>申請に必要な土木工事業の許可がありません。</v>
          </cell>
        </row>
        <row r="290">
          <cell r="AU290" t="str">
            <v>02</v>
          </cell>
          <cell r="AV290" t="str">
            <v>土orと</v>
          </cell>
          <cell r="AW290">
            <v>1</v>
          </cell>
          <cell r="AX290" t="str">
            <v>申請に必要な土木工事業またはとび・土工工事業の許可がありません。</v>
          </cell>
        </row>
        <row r="291">
          <cell r="AU291" t="str">
            <v>03</v>
          </cell>
          <cell r="AV291" t="str">
            <v>と</v>
          </cell>
          <cell r="AW291">
            <v>1</v>
          </cell>
          <cell r="AX291" t="str">
            <v>申請に必要なとび・土工工事業の許可がありません。</v>
          </cell>
        </row>
        <row r="292">
          <cell r="AU292" t="str">
            <v>04</v>
          </cell>
          <cell r="AV292" t="str">
            <v>土orと</v>
          </cell>
          <cell r="AW292">
            <v>1</v>
          </cell>
          <cell r="AX292" t="str">
            <v>申請に必要な土木工事業またはとび・土工工事業の許可がありません。</v>
          </cell>
        </row>
        <row r="293">
          <cell r="AU293" t="str">
            <v>05</v>
          </cell>
          <cell r="AV293" t="str">
            <v>鋼</v>
          </cell>
          <cell r="AW293">
            <v>1</v>
          </cell>
          <cell r="AX293" t="str">
            <v>申請に必要な鋼構造物設置工事業の許可がありません。</v>
          </cell>
        </row>
        <row r="294">
          <cell r="AU294" t="str">
            <v>06</v>
          </cell>
          <cell r="AV294" t="str">
            <v>ほ</v>
          </cell>
          <cell r="AW294">
            <v>1</v>
          </cell>
          <cell r="AX294" t="str">
            <v>申請に必要な舗装工事業の許可がありません。</v>
          </cell>
        </row>
        <row r="295">
          <cell r="AU295" t="str">
            <v>07</v>
          </cell>
          <cell r="AV295" t="str">
            <v>園</v>
          </cell>
          <cell r="AW295">
            <v>1</v>
          </cell>
          <cell r="AX295" t="str">
            <v>申請に必要な造園工事業の許可がありません。</v>
          </cell>
        </row>
        <row r="296">
          <cell r="AU296" t="str">
            <v>08</v>
          </cell>
          <cell r="AV296" t="str">
            <v>塗</v>
          </cell>
          <cell r="AW296">
            <v>1</v>
          </cell>
          <cell r="AX296" t="str">
            <v>申請に必要な塗装工事業の許可がありません。</v>
          </cell>
        </row>
        <row r="297">
          <cell r="AU297" t="str">
            <v>09</v>
          </cell>
          <cell r="AV297" t="str">
            <v>と</v>
          </cell>
          <cell r="AW297">
            <v>1</v>
          </cell>
          <cell r="AX297" t="str">
            <v>申請に必要なとび・土工工事業の許可がありません。</v>
          </cell>
        </row>
        <row r="298">
          <cell r="AU298" t="str">
            <v>10</v>
          </cell>
          <cell r="AV298" t="str">
            <v>しゅ</v>
          </cell>
          <cell r="AW298">
            <v>0</v>
          </cell>
          <cell r="AX298" t="str">
            <v/>
          </cell>
        </row>
        <row r="299">
          <cell r="AU299" t="str">
            <v>11</v>
          </cell>
          <cell r="AV299" t="str">
            <v>井</v>
          </cell>
          <cell r="AW299">
            <v>1</v>
          </cell>
          <cell r="AX299" t="str">
            <v>申請に必要なさく井工事業の許可がありません。</v>
          </cell>
        </row>
        <row r="300">
          <cell r="AU300" t="str">
            <v>12</v>
          </cell>
          <cell r="AV300" t="str">
            <v>建</v>
          </cell>
          <cell r="AW300">
            <v>1</v>
          </cell>
          <cell r="AX300" t="str">
            <v>申請に必要な建築工事業の許可がありません。</v>
          </cell>
        </row>
        <row r="301">
          <cell r="AU301" t="str">
            <v>13</v>
          </cell>
          <cell r="AV301" t="str">
            <v>建</v>
          </cell>
          <cell r="AW301">
            <v>1</v>
          </cell>
          <cell r="AX301" t="str">
            <v>申請に必要な建築工事業の許可がありません。</v>
          </cell>
        </row>
        <row r="302">
          <cell r="AU302" t="str">
            <v>14</v>
          </cell>
          <cell r="AV302" t="str">
            <v>建</v>
          </cell>
          <cell r="AW302">
            <v>1</v>
          </cell>
          <cell r="AX302" t="str">
            <v>申請に必要な建築工事業の許可がありません。</v>
          </cell>
        </row>
        <row r="304">
          <cell r="AU304" t="str">
            <v>15</v>
          </cell>
          <cell r="AV304" t="str">
            <v>解</v>
          </cell>
          <cell r="AW304">
            <v>1</v>
          </cell>
          <cell r="AX304" t="str">
            <v>申請に必要な解体工事業の許可がありません。</v>
          </cell>
        </row>
        <row r="305">
          <cell r="AU305" t="str">
            <v>16</v>
          </cell>
          <cell r="AV305" t="str">
            <v>塗</v>
          </cell>
          <cell r="AW305">
            <v>1</v>
          </cell>
          <cell r="AX305" t="str">
            <v>申請に必要な塗装工事業の許可がありません。</v>
          </cell>
        </row>
        <row r="306">
          <cell r="AU306" t="str">
            <v>17</v>
          </cell>
          <cell r="AV306" t="str">
            <v>防</v>
          </cell>
          <cell r="AW306">
            <v>1</v>
          </cell>
          <cell r="AX306" t="str">
            <v>申請に必要な防水工事業の許可がありません。</v>
          </cell>
        </row>
        <row r="307">
          <cell r="AU307" t="str">
            <v>18</v>
          </cell>
          <cell r="AV307" t="str">
            <v>大</v>
          </cell>
          <cell r="AW307">
            <v>1</v>
          </cell>
          <cell r="AX307" t="str">
            <v>申請に必要な大工工事業の許可がありません。</v>
          </cell>
        </row>
        <row r="308">
          <cell r="AU308" t="str">
            <v>19</v>
          </cell>
          <cell r="AV308" t="str">
            <v>左</v>
          </cell>
          <cell r="AW308">
            <v>1</v>
          </cell>
          <cell r="AX308" t="str">
            <v>申請に必要な左官工事業の許可がありません。</v>
          </cell>
        </row>
        <row r="309">
          <cell r="AU309" t="str">
            <v>20</v>
          </cell>
          <cell r="AV309" t="str">
            <v>石</v>
          </cell>
          <cell r="AW309">
            <v>1</v>
          </cell>
          <cell r="AX309" t="str">
            <v>申請に必要な石工事業の許可がありません。</v>
          </cell>
        </row>
        <row r="310">
          <cell r="AU310" t="str">
            <v>21</v>
          </cell>
          <cell r="AV310" t="str">
            <v>ガ</v>
          </cell>
          <cell r="AW310">
            <v>1</v>
          </cell>
          <cell r="AX310" t="str">
            <v>申請に必要なガラス工事業の許可がありません。</v>
          </cell>
        </row>
        <row r="311">
          <cell r="AU311" t="str">
            <v>22</v>
          </cell>
          <cell r="AV311" t="str">
            <v>タ</v>
          </cell>
          <cell r="AW311">
            <v>1</v>
          </cell>
          <cell r="AX311" t="str">
            <v>申請に必要なﾀｲﾙ・れんが・ﾌﾞﾛｯｸ工事業の許可がありません。</v>
          </cell>
        </row>
        <row r="312">
          <cell r="AU312" t="str">
            <v>23</v>
          </cell>
          <cell r="AV312" t="str">
            <v>筋</v>
          </cell>
          <cell r="AW312">
            <v>1</v>
          </cell>
          <cell r="AX312" t="str">
            <v>申請に必要な鉄筋工事業の許可がありません。</v>
          </cell>
        </row>
        <row r="313">
          <cell r="AU313" t="str">
            <v>24</v>
          </cell>
          <cell r="AV313" t="str">
            <v>屋</v>
          </cell>
          <cell r="AW313">
            <v>1</v>
          </cell>
          <cell r="AX313" t="str">
            <v>申請に必要な屋根工事業の許可がありません。</v>
          </cell>
        </row>
        <row r="314">
          <cell r="AU314" t="str">
            <v>25</v>
          </cell>
          <cell r="AV314" t="str">
            <v>板</v>
          </cell>
          <cell r="AW314">
            <v>1</v>
          </cell>
          <cell r="AX314" t="str">
            <v>申請に必要な板金工事業の許可がありません。</v>
          </cell>
        </row>
        <row r="315">
          <cell r="AU315" t="str">
            <v>26</v>
          </cell>
          <cell r="AV315" t="str">
            <v>具</v>
          </cell>
          <cell r="AW315">
            <v>1</v>
          </cell>
          <cell r="AX315" t="str">
            <v>申請に必要な建具工事業の許可がありません。</v>
          </cell>
        </row>
        <row r="316">
          <cell r="AU316" t="str">
            <v>27</v>
          </cell>
          <cell r="AV316" t="str">
            <v>内</v>
          </cell>
          <cell r="AW316">
            <v>1</v>
          </cell>
          <cell r="AX316" t="str">
            <v>申請に必要な内装仕上工事業の許可がありません。</v>
          </cell>
        </row>
        <row r="317">
          <cell r="AU317" t="str">
            <v>28</v>
          </cell>
          <cell r="AV317" t="str">
            <v>電</v>
          </cell>
          <cell r="AW317">
            <v>1</v>
          </cell>
          <cell r="AX317" t="str">
            <v>申請に必要な電気工事業の許可がありません。</v>
          </cell>
        </row>
        <row r="318">
          <cell r="AU318" t="str">
            <v>29</v>
          </cell>
          <cell r="AV318" t="str">
            <v>通</v>
          </cell>
          <cell r="AW318">
            <v>1</v>
          </cell>
          <cell r="AX318" t="str">
            <v>申請に必要な電気通信工事業の許可がありません。</v>
          </cell>
        </row>
        <row r="319">
          <cell r="AU319" t="str">
            <v>30</v>
          </cell>
          <cell r="AV319" t="str">
            <v>管</v>
          </cell>
          <cell r="AW319">
            <v>1</v>
          </cell>
          <cell r="AX319" t="str">
            <v>申請に必要な管工事業の許可がありません。</v>
          </cell>
        </row>
        <row r="320">
          <cell r="AU320" t="str">
            <v>31</v>
          </cell>
          <cell r="AV320" t="str">
            <v>水or機</v>
          </cell>
          <cell r="AW320">
            <v>1</v>
          </cell>
          <cell r="AX320" t="str">
            <v>申請に必要な水道施設工事業または機械器具設置工事業の許可がありません。</v>
          </cell>
        </row>
        <row r="321">
          <cell r="AU321" t="str">
            <v>32</v>
          </cell>
          <cell r="AV321" t="str">
            <v>清or機</v>
          </cell>
          <cell r="AW321">
            <v>1</v>
          </cell>
          <cell r="AX321" t="str">
            <v>申請に必要な清掃施設工事業または機械器具設置工事業の許可がありません。</v>
          </cell>
        </row>
        <row r="322">
          <cell r="AU322" t="str">
            <v>33</v>
          </cell>
          <cell r="AV322" t="str">
            <v>機</v>
          </cell>
          <cell r="AW322">
            <v>1</v>
          </cell>
          <cell r="AX322" t="str">
            <v>申請に必要な機械器具設置工事業の許可がありません。</v>
          </cell>
        </row>
        <row r="323">
          <cell r="AU323" t="str">
            <v>34</v>
          </cell>
          <cell r="AV323" t="str">
            <v>絶</v>
          </cell>
          <cell r="AW323">
            <v>1</v>
          </cell>
          <cell r="AX323" t="str">
            <v>申請に必要な熱絶縁工事業の許可がありません。</v>
          </cell>
        </row>
        <row r="324">
          <cell r="AU324" t="str">
            <v>35</v>
          </cell>
          <cell r="AV324" t="str">
            <v>消</v>
          </cell>
          <cell r="AW324">
            <v>1</v>
          </cell>
          <cell r="AX324" t="str">
            <v>申請に必要な消防施設工事業の許可がありません。</v>
          </cell>
        </row>
        <row r="325">
          <cell r="AU325" t="str">
            <v>36</v>
          </cell>
          <cell r="AV325" t="str">
            <v>鋼</v>
          </cell>
          <cell r="AW325">
            <v>1</v>
          </cell>
          <cell r="AX325" t="str">
            <v>申請に必要な鋼構造物設置工事業の許可がありません。</v>
          </cell>
        </row>
      </sheetData>
      <sheetData sheetId="2"/>
      <sheetData sheetId="3">
        <row r="1">
          <cell r="H1" t="str">
            <v>00 国土交通大臣許可</v>
          </cell>
        </row>
        <row r="2">
          <cell r="A2" t="str">
            <v>法人</v>
          </cell>
          <cell r="B2" t="str">
            <v>大正</v>
          </cell>
          <cell r="C2" t="str">
            <v>01</v>
          </cell>
          <cell r="D2" t="str">
            <v>01</v>
          </cell>
          <cell r="E2" t="str">
            <v>01</v>
          </cell>
          <cell r="F2" t="str">
            <v>男性</v>
          </cell>
          <cell r="G2" t="str">
            <v>01 北海道</v>
          </cell>
          <cell r="H2" t="str">
            <v>01 北海道知事許可</v>
          </cell>
          <cell r="I2" t="str">
            <v>1 特定建設業許可</v>
          </cell>
          <cell r="J2" t="str">
            <v>01 土木工事</v>
          </cell>
          <cell r="K2" t="str">
            <v>01</v>
          </cell>
          <cell r="L2" t="str">
            <v>総合評定値通知書の「土木一式工事」の総合評定値（Ｐ点）を入力欄に入力してください。</v>
          </cell>
        </row>
        <row r="3">
          <cell r="A3" t="str">
            <v>個人</v>
          </cell>
          <cell r="B3" t="str">
            <v>昭和</v>
          </cell>
          <cell r="C3" t="str">
            <v>02</v>
          </cell>
          <cell r="D3" t="str">
            <v>02</v>
          </cell>
          <cell r="E3" t="str">
            <v>02</v>
          </cell>
          <cell r="F3" t="str">
            <v>女性</v>
          </cell>
          <cell r="G3" t="str">
            <v>02 青森県</v>
          </cell>
          <cell r="H3" t="str">
            <v>02 青森県知事許可</v>
          </cell>
          <cell r="I3" t="str">
            <v>2 一般建設業許可</v>
          </cell>
          <cell r="J3" t="str">
            <v>02 法面処理工事</v>
          </cell>
          <cell r="K3" t="str">
            <v>02</v>
          </cell>
          <cell r="L3" t="str">
            <v>総合評定値通知書の「法面処理工事」の総合評定値（Ｐ点）を入力欄に入力してください。</v>
          </cell>
        </row>
        <row r="4">
          <cell r="B4" t="str">
            <v>平成</v>
          </cell>
          <cell r="C4" t="str">
            <v>03</v>
          </cell>
          <cell r="D4" t="str">
            <v>03</v>
          </cell>
          <cell r="E4" t="str">
            <v>03</v>
          </cell>
          <cell r="G4" t="str">
            <v>03 岩手県</v>
          </cell>
          <cell r="H4" t="str">
            <v>03 岩手県知事許可</v>
          </cell>
          <cell r="J4" t="str">
            <v>03 杭打工事</v>
          </cell>
          <cell r="K4" t="str">
            <v>03</v>
          </cell>
          <cell r="L4" t="str">
            <v>総合評定値通知書の「とび・土工・コンクリート工事」の総合評定値（Ｐ点）を入力欄に入力してください。</v>
          </cell>
        </row>
        <row r="5">
          <cell r="B5" t="str">
            <v>令和</v>
          </cell>
          <cell r="C5" t="str">
            <v>04</v>
          </cell>
          <cell r="D5" t="str">
            <v>04</v>
          </cell>
          <cell r="E5" t="str">
            <v>04</v>
          </cell>
          <cell r="G5" t="str">
            <v>04 宮城県</v>
          </cell>
          <cell r="H5" t="str">
            <v>04 宮城県知事許可</v>
          </cell>
          <cell r="J5" t="str">
            <v>04 ＰＣ桁工事</v>
          </cell>
          <cell r="K5" t="str">
            <v>04</v>
          </cell>
          <cell r="L5" t="str">
            <v>総合評定値通知書の「ﾌﾟﾚｽﾄﾚｽﾄｺﾝｸﾘｰﾄ工事」の総合評定値（Ｐ点）のを入力欄に入力してください。</v>
          </cell>
        </row>
        <row r="6">
          <cell r="C6" t="str">
            <v>05</v>
          </cell>
          <cell r="D6" t="str">
            <v>05</v>
          </cell>
          <cell r="E6" t="str">
            <v>05</v>
          </cell>
          <cell r="G6" t="str">
            <v>05 秋田県</v>
          </cell>
          <cell r="H6" t="str">
            <v>05 秋田県知事許可</v>
          </cell>
          <cell r="J6" t="str">
            <v>05 鋼橋上部工事</v>
          </cell>
          <cell r="K6" t="str">
            <v>05</v>
          </cell>
          <cell r="L6" t="str">
            <v>総合評定値通知書の「鋼橋上部工事」の総合評定値（Ｐ点）を入力欄に入力してください。</v>
          </cell>
        </row>
        <row r="7">
          <cell r="C7" t="str">
            <v>06</v>
          </cell>
          <cell r="D7" t="str">
            <v>06</v>
          </cell>
          <cell r="E7" t="str">
            <v>06</v>
          </cell>
          <cell r="G7" t="str">
            <v>06 山形県</v>
          </cell>
          <cell r="H7" t="str">
            <v>06 山形県知事許可</v>
          </cell>
          <cell r="J7" t="str">
            <v>06 舗装工事</v>
          </cell>
          <cell r="K7" t="str">
            <v>06</v>
          </cell>
          <cell r="L7" t="str">
            <v>総合評定値通知書の「舗装工事」の総合評定値（Ｐ点）を入力欄に入力してください。</v>
          </cell>
        </row>
        <row r="8">
          <cell r="C8" t="str">
            <v>07</v>
          </cell>
          <cell r="D8" t="str">
            <v>07</v>
          </cell>
          <cell r="E8" t="str">
            <v>07</v>
          </cell>
          <cell r="G8" t="str">
            <v>07 福島県</v>
          </cell>
          <cell r="H8" t="str">
            <v>07 福島県知事許可</v>
          </cell>
          <cell r="J8" t="str">
            <v>07 造園工事</v>
          </cell>
          <cell r="K8" t="str">
            <v>07</v>
          </cell>
          <cell r="L8" t="str">
            <v>総合評定値通知書の「造園工事」の総合評定値（Ｐ点）を入力欄に入力してください。</v>
          </cell>
        </row>
        <row r="9">
          <cell r="C9" t="str">
            <v>08</v>
          </cell>
          <cell r="D9" t="str">
            <v>08</v>
          </cell>
          <cell r="E9" t="str">
            <v>08</v>
          </cell>
          <cell r="G9" t="str">
            <v>08 茨城県</v>
          </cell>
          <cell r="H9" t="str">
            <v>08 茨城県知事許可</v>
          </cell>
          <cell r="J9" t="str">
            <v>08 区画線設置工事</v>
          </cell>
          <cell r="K9" t="str">
            <v>08</v>
          </cell>
          <cell r="L9" t="str">
            <v>総合評定値通知書の「塗装工事」の総合評定値（Ｐ点）を入力欄に入力してください。</v>
          </cell>
        </row>
        <row r="10">
          <cell r="A10" t="str">
            <v>新規</v>
          </cell>
          <cell r="C10" t="str">
            <v>09</v>
          </cell>
          <cell r="D10" t="str">
            <v>09</v>
          </cell>
          <cell r="E10" t="str">
            <v>09</v>
          </cell>
          <cell r="G10" t="str">
            <v>09 栃木県</v>
          </cell>
          <cell r="H10" t="str">
            <v>09 栃木県知事許可</v>
          </cell>
          <cell r="J10" t="str">
            <v>09 道路標識設置工事</v>
          </cell>
          <cell r="K10" t="str">
            <v>09</v>
          </cell>
          <cell r="L10" t="str">
            <v>総合評定値通知書の「とび・土工・コンクリート工事」の総合評定値（Ｐ点）を入力欄に入力してください。</v>
          </cell>
        </row>
        <row r="11">
          <cell r="A11" t="str">
            <v>継続</v>
          </cell>
          <cell r="C11" t="str">
            <v>10</v>
          </cell>
          <cell r="D11" t="str">
            <v>10</v>
          </cell>
          <cell r="E11" t="str">
            <v>10</v>
          </cell>
          <cell r="G11" t="str">
            <v>10 群馬県</v>
          </cell>
          <cell r="H11" t="str">
            <v>10 群馬県知事許可</v>
          </cell>
          <cell r="J11" t="str">
            <v>10 しゅんせつ工事</v>
          </cell>
          <cell r="K11" t="str">
            <v>10</v>
          </cell>
          <cell r="L11" t="str">
            <v>総合評定値通知書の「しゅんせつ工事」の総合評定値（Ｐ点）を入力欄に入力してください。</v>
          </cell>
        </row>
        <row r="12">
          <cell r="C12" t="str">
            <v>11</v>
          </cell>
          <cell r="D12" t="str">
            <v>11</v>
          </cell>
          <cell r="E12" t="str">
            <v>11</v>
          </cell>
          <cell r="G12" t="str">
            <v>11 埼玉県</v>
          </cell>
          <cell r="H12" t="str">
            <v>11 埼玉県知事許可</v>
          </cell>
          <cell r="J12" t="str">
            <v>11 さく井工事</v>
          </cell>
          <cell r="K12" t="str">
            <v>11</v>
          </cell>
          <cell r="L12" t="str">
            <v>総合評定値通知書の「さく井工事」の総合評定値（Ｐ点）を入力欄に入力してください。</v>
          </cell>
        </row>
        <row r="13">
          <cell r="C13" t="str">
            <v>12</v>
          </cell>
          <cell r="D13" t="str">
            <v>12</v>
          </cell>
          <cell r="E13" t="str">
            <v>12</v>
          </cell>
          <cell r="G13" t="str">
            <v>12 千葉県</v>
          </cell>
          <cell r="H13" t="str">
            <v>12 千葉県知事許可</v>
          </cell>
          <cell r="J13" t="str">
            <v>12 鉄骨・鉄筋ｺﾝｸﾘｰﾄ建築工事</v>
          </cell>
          <cell r="K13" t="str">
            <v>12</v>
          </cell>
          <cell r="L13" t="str">
            <v>総合評定値通知書の「建築一式工事」の総合評定値（Ｐ点）を入力欄に入力してください。</v>
          </cell>
        </row>
        <row r="14">
          <cell r="A14" t="str">
            <v>11青葉区</v>
          </cell>
          <cell r="C14" t="str">
            <v>13</v>
          </cell>
          <cell r="E14" t="str">
            <v>13</v>
          </cell>
          <cell r="G14" t="str">
            <v>13 東京都</v>
          </cell>
          <cell r="H14" t="str">
            <v>13 東京都知事許可</v>
          </cell>
          <cell r="J14" t="str">
            <v>13 木造建築工事</v>
          </cell>
          <cell r="K14" t="str">
            <v>13</v>
          </cell>
          <cell r="L14" t="str">
            <v>総合評定値通知書の「建築一式工事」の総合評定値（Ｐ点）を入力欄に入力してください。</v>
          </cell>
        </row>
        <row r="15">
          <cell r="A15" t="str">
            <v>12宮城総合支所</v>
          </cell>
          <cell r="C15" t="str">
            <v>14</v>
          </cell>
          <cell r="E15" t="str">
            <v>14</v>
          </cell>
          <cell r="G15" t="str">
            <v>14 神奈川県</v>
          </cell>
          <cell r="H15" t="str">
            <v>14 神奈川県知事許可</v>
          </cell>
          <cell r="J15" t="str">
            <v>14 プレハブ建築工事</v>
          </cell>
          <cell r="K15" t="str">
            <v>14</v>
          </cell>
          <cell r="L15" t="str">
            <v>総合評定値通知書の「建築一式工事」の総合評定値（Ｐ点）を入力欄に入力してください。</v>
          </cell>
        </row>
        <row r="16">
          <cell r="A16" t="str">
            <v>21宮城野区</v>
          </cell>
          <cell r="C16" t="str">
            <v>15</v>
          </cell>
          <cell r="E16" t="str">
            <v>15</v>
          </cell>
          <cell r="G16" t="str">
            <v>15 新潟県</v>
          </cell>
          <cell r="H16" t="str">
            <v>15 新潟県知事許可</v>
          </cell>
          <cell r="J16" t="str">
            <v>15 家屋解体工事</v>
          </cell>
          <cell r="K16" t="str">
            <v>15</v>
          </cell>
          <cell r="L16" t="str">
            <v>総合評定値通知書の「解体工事」の総合評定値（Ｐ点）を入力欄に入力してください。</v>
          </cell>
        </row>
        <row r="17">
          <cell r="A17" t="str">
            <v>31若林区</v>
          </cell>
          <cell r="C17" t="str">
            <v>16</v>
          </cell>
          <cell r="E17" t="str">
            <v>16</v>
          </cell>
          <cell r="G17" t="str">
            <v>16 富山県</v>
          </cell>
          <cell r="H17" t="str">
            <v>16 富山県知事許可</v>
          </cell>
          <cell r="J17" t="str">
            <v>16 塗装工事</v>
          </cell>
          <cell r="K17" t="str">
            <v>16</v>
          </cell>
          <cell r="L17" t="str">
            <v>総合評定値通知書の「塗装工事」の総合評定値（Ｐ点）を入力欄に入力してください。</v>
          </cell>
        </row>
        <row r="18">
          <cell r="A18" t="str">
            <v>41太白区</v>
          </cell>
          <cell r="C18" t="str">
            <v>17</v>
          </cell>
          <cell r="E18" t="str">
            <v>17</v>
          </cell>
          <cell r="G18" t="str">
            <v>17 石川県</v>
          </cell>
          <cell r="H18" t="str">
            <v>17 石川県知事許可</v>
          </cell>
          <cell r="J18" t="str">
            <v>17 防水工事</v>
          </cell>
          <cell r="K18" t="str">
            <v>17</v>
          </cell>
          <cell r="L18" t="str">
            <v>総合評定値通知書の「防水工事」の総合評定値（Ｐ点）を入力欄に入力してください。</v>
          </cell>
        </row>
        <row r="19">
          <cell r="A19" t="str">
            <v>42秋保総合支所</v>
          </cell>
          <cell r="C19" t="str">
            <v>18</v>
          </cell>
          <cell r="E19" t="str">
            <v>18</v>
          </cell>
          <cell r="G19" t="str">
            <v>18 福井県</v>
          </cell>
          <cell r="H19" t="str">
            <v>18 福井県知事許可</v>
          </cell>
          <cell r="J19" t="str">
            <v>18 大工工事</v>
          </cell>
          <cell r="K19" t="str">
            <v>18</v>
          </cell>
          <cell r="L19" t="str">
            <v>総合評定値通知書の「大工工事」の総合評定値（Ｐ点）を入力欄に入力してください。</v>
          </cell>
        </row>
        <row r="20">
          <cell r="A20" t="str">
            <v>51泉区</v>
          </cell>
          <cell r="C20" t="str">
            <v>19</v>
          </cell>
          <cell r="E20" t="str">
            <v>19</v>
          </cell>
          <cell r="G20" t="str">
            <v>19 山梨県</v>
          </cell>
          <cell r="H20" t="str">
            <v>19 山梨県知事許可</v>
          </cell>
          <cell r="J20" t="str">
            <v>19 左官工事</v>
          </cell>
          <cell r="K20" t="str">
            <v>19</v>
          </cell>
          <cell r="L20" t="str">
            <v>総合評定値通知書の「左官工事」の総合評定値（Ｐ点）を入力欄に入力してください。</v>
          </cell>
        </row>
        <row r="21">
          <cell r="C21" t="str">
            <v>20</v>
          </cell>
          <cell r="E21" t="str">
            <v>20</v>
          </cell>
          <cell r="G21" t="str">
            <v>20 長野県</v>
          </cell>
          <cell r="H21" t="str">
            <v>20 長野県知事許可</v>
          </cell>
          <cell r="J21" t="str">
            <v>20 石工事</v>
          </cell>
          <cell r="K21" t="str">
            <v>20</v>
          </cell>
          <cell r="L21" t="str">
            <v>総合評定値通知書の「石工事」の総合評定値（Ｐ点）を入力欄に入力してください。</v>
          </cell>
        </row>
        <row r="22">
          <cell r="C22" t="str">
            <v>21</v>
          </cell>
          <cell r="E22" t="str">
            <v>21</v>
          </cell>
          <cell r="G22" t="str">
            <v>21 岐阜県</v>
          </cell>
          <cell r="H22" t="str">
            <v>21 岐阜県知事許可</v>
          </cell>
          <cell r="J22" t="str">
            <v>21 ガラス工事</v>
          </cell>
          <cell r="K22" t="str">
            <v>21</v>
          </cell>
          <cell r="L22" t="str">
            <v>総合評定値通知書の「ガラス工事」の総合評定値（Ｐ点）を入力欄に入力してください。</v>
          </cell>
        </row>
        <row r="23">
          <cell r="C23" t="str">
            <v>22</v>
          </cell>
          <cell r="E23" t="str">
            <v>22</v>
          </cell>
          <cell r="G23" t="str">
            <v>22 静岡県</v>
          </cell>
          <cell r="H23" t="str">
            <v>22 静岡県知事許可</v>
          </cell>
          <cell r="J23" t="str">
            <v>22 ﾀｲﾙ・れんが・ﾌﾞﾛｯｸ工事</v>
          </cell>
          <cell r="K23" t="str">
            <v>22</v>
          </cell>
          <cell r="L23" t="str">
            <v>総合評定値通知書の「タイル・れんが・ブロック工事」の総合評定値（Ｐ点）を入力欄に入力してください。</v>
          </cell>
        </row>
        <row r="24">
          <cell r="C24" t="str">
            <v>23</v>
          </cell>
          <cell r="E24" t="str">
            <v>23</v>
          </cell>
          <cell r="G24" t="str">
            <v>23 愛知県</v>
          </cell>
          <cell r="H24" t="str">
            <v>23 愛知県知事許可</v>
          </cell>
          <cell r="J24" t="str">
            <v>23 鉄筋工事</v>
          </cell>
          <cell r="K24" t="str">
            <v>23</v>
          </cell>
          <cell r="L24" t="str">
            <v>総合評定値通知書の「鉄筋工事」の総合評定値（Ｐ点）を入力欄に入力してください。</v>
          </cell>
        </row>
        <row r="25">
          <cell r="C25" t="str">
            <v>24</v>
          </cell>
          <cell r="E25" t="str">
            <v>24</v>
          </cell>
          <cell r="G25" t="str">
            <v>24 三重県</v>
          </cell>
          <cell r="H25" t="str">
            <v>24 三重県知事許可</v>
          </cell>
          <cell r="J25" t="str">
            <v>24 屋根工事</v>
          </cell>
          <cell r="K25" t="str">
            <v>24</v>
          </cell>
          <cell r="L25" t="str">
            <v>総合評定値通知書の「屋根工事」の総合評定値（Ｐ点）を入力欄に入力してください。</v>
          </cell>
        </row>
        <row r="26">
          <cell r="C26" t="str">
            <v>25</v>
          </cell>
          <cell r="E26" t="str">
            <v>25</v>
          </cell>
          <cell r="G26" t="str">
            <v>25 滋賀県</v>
          </cell>
          <cell r="H26" t="str">
            <v>25 滋賀県知事許可</v>
          </cell>
          <cell r="J26" t="str">
            <v>25 板金工事</v>
          </cell>
          <cell r="K26" t="str">
            <v>25</v>
          </cell>
          <cell r="L26" t="str">
            <v>総合評定値通知書の「板金工事」の総合評定値（Ｐ点）を入力欄に入力してください。</v>
          </cell>
        </row>
        <row r="27">
          <cell r="C27" t="str">
            <v>26</v>
          </cell>
          <cell r="E27" t="str">
            <v>26</v>
          </cell>
          <cell r="G27" t="str">
            <v>26 京都府</v>
          </cell>
          <cell r="H27" t="str">
            <v>26 京都府知事許可</v>
          </cell>
          <cell r="J27" t="str">
            <v>26 建具工事</v>
          </cell>
          <cell r="K27" t="str">
            <v>26</v>
          </cell>
          <cell r="L27" t="str">
            <v>総合評定値通知書の「建具工事」の総合評定値（Ｐ点）を入力欄に入力してください。</v>
          </cell>
        </row>
        <row r="28">
          <cell r="C28" t="str">
            <v>27</v>
          </cell>
          <cell r="E28" t="str">
            <v>27</v>
          </cell>
          <cell r="G28" t="str">
            <v>27 大阪府</v>
          </cell>
          <cell r="H28" t="str">
            <v>27 大阪府知事許可</v>
          </cell>
          <cell r="J28" t="str">
            <v>27 内装仕上工事</v>
          </cell>
          <cell r="K28" t="str">
            <v>27</v>
          </cell>
          <cell r="L28" t="str">
            <v>総合評定値通知書の「内装仕上工事」の総合評定値（Ｐ点）を入力欄に入力してください。</v>
          </cell>
        </row>
        <row r="29">
          <cell r="C29" t="str">
            <v>28</v>
          </cell>
          <cell r="E29" t="str">
            <v>28</v>
          </cell>
          <cell r="G29" t="str">
            <v>28 兵庫県</v>
          </cell>
          <cell r="H29" t="str">
            <v>28 兵庫県知事許可</v>
          </cell>
          <cell r="J29" t="str">
            <v>28 電気設備工事</v>
          </cell>
          <cell r="K29" t="str">
            <v>28</v>
          </cell>
          <cell r="L29" t="str">
            <v>総合評定値通知書の「電気工事」の総合評定値（Ｐ点）を入力欄に入力してください。</v>
          </cell>
        </row>
        <row r="30">
          <cell r="C30" t="str">
            <v>29</v>
          </cell>
          <cell r="E30" t="str">
            <v>29</v>
          </cell>
          <cell r="G30" t="str">
            <v>29 奈良県</v>
          </cell>
          <cell r="H30" t="str">
            <v>29 奈良県知事許可</v>
          </cell>
          <cell r="J30" t="str">
            <v>29 電気通信設備工事</v>
          </cell>
          <cell r="K30" t="str">
            <v>29</v>
          </cell>
          <cell r="L30" t="str">
            <v>総合評定値通知書の「電気通信工事」の総合評定値（Ｐ点）を入力欄に入力してください。</v>
          </cell>
        </row>
        <row r="31">
          <cell r="C31" t="str">
            <v>30</v>
          </cell>
          <cell r="E31" t="str">
            <v>30</v>
          </cell>
          <cell r="G31" t="str">
            <v>30 和歌山県</v>
          </cell>
          <cell r="H31" t="str">
            <v>30 和歌山県知事許可</v>
          </cell>
          <cell r="J31" t="str">
            <v>30 給排水衛生冷暖房工事</v>
          </cell>
          <cell r="K31" t="str">
            <v>30</v>
          </cell>
          <cell r="L31" t="str">
            <v>総合評定値通知書の「管工事」の総合評定値（Ｐ点）を入力欄に入力してください。</v>
          </cell>
        </row>
        <row r="32">
          <cell r="C32" t="str">
            <v>31</v>
          </cell>
          <cell r="E32" t="str">
            <v>31</v>
          </cell>
          <cell r="G32" t="str">
            <v>31 鳥取県</v>
          </cell>
          <cell r="H32" t="str">
            <v>31 鳥取県知事許可</v>
          </cell>
          <cell r="J32" t="str">
            <v>31 水処理施設工事</v>
          </cell>
          <cell r="K32" t="str">
            <v>31</v>
          </cell>
          <cell r="L32" t="str">
            <v>総合評定値通知書の「水道施設工事」又は「機械器具設置工事」のいずれか高い総合評定値（Ｐ点）を入力欄に入力してください。</v>
          </cell>
        </row>
        <row r="33">
          <cell r="C33" t="str">
            <v>32</v>
          </cell>
          <cell r="G33" t="str">
            <v>32 島根県</v>
          </cell>
          <cell r="H33" t="str">
            <v>32 島根県知事許可</v>
          </cell>
          <cell r="J33" t="str">
            <v>32 ごみ・し尿処理施設工事</v>
          </cell>
          <cell r="K33" t="str">
            <v>32</v>
          </cell>
          <cell r="L33" t="str">
            <v>総合評定値通知書の「清掃施設工事」又は「機械器具設置工事」のいずれか高い総合評定値（Ｐ点）を入力欄に入力してください。</v>
          </cell>
        </row>
        <row r="34">
          <cell r="C34" t="str">
            <v>33</v>
          </cell>
          <cell r="G34" t="str">
            <v>33 岡山県</v>
          </cell>
          <cell r="H34" t="str">
            <v>33 岡山県知事許可</v>
          </cell>
          <cell r="J34" t="str">
            <v>33 その他機械器具設置工事</v>
          </cell>
          <cell r="K34" t="str">
            <v>33</v>
          </cell>
          <cell r="L34" t="str">
            <v>総合評定値通知書の「機械器具設置工事」の総合評定値（Ｐ点）を入力欄に入力してください。</v>
          </cell>
        </row>
        <row r="35">
          <cell r="C35" t="str">
            <v>34</v>
          </cell>
          <cell r="G35" t="str">
            <v>34 広島県</v>
          </cell>
          <cell r="H35" t="str">
            <v>34 広島県知事許可</v>
          </cell>
          <cell r="J35" t="str">
            <v>34 熱絶縁工事</v>
          </cell>
          <cell r="K35" t="str">
            <v>34</v>
          </cell>
          <cell r="L35" t="str">
            <v>総合評定値通知書の「熱絶縁工事」の総合評定値（Ｐ点）を入力欄に入力してください。</v>
          </cell>
        </row>
        <row r="36">
          <cell r="C36" t="str">
            <v>35</v>
          </cell>
          <cell r="G36" t="str">
            <v>35 山口県</v>
          </cell>
          <cell r="H36" t="str">
            <v>35 山口県知事許可</v>
          </cell>
          <cell r="J36" t="str">
            <v>35 消防施設工事</v>
          </cell>
          <cell r="K36" t="str">
            <v>35</v>
          </cell>
          <cell r="L36" t="str">
            <v>総合評定値通知書の「消防施設工事」の総合評定値（Ｐ点）を入力欄に入力してください。</v>
          </cell>
        </row>
        <row r="37">
          <cell r="C37" t="str">
            <v>36</v>
          </cell>
          <cell r="G37" t="str">
            <v>36 徳島県</v>
          </cell>
          <cell r="H37" t="str">
            <v>36 徳島県知事許可</v>
          </cell>
          <cell r="J37" t="str">
            <v>36 その他鋼構造物設置工事</v>
          </cell>
          <cell r="K37" t="str">
            <v>36</v>
          </cell>
          <cell r="L37" t="str">
            <v>総合評定値通知書の「鋼構造物工事」の総合評定値（Ｐ点）を入力欄に入力してください。</v>
          </cell>
        </row>
        <row r="38">
          <cell r="C38" t="str">
            <v>37</v>
          </cell>
          <cell r="G38" t="str">
            <v>37 香川県</v>
          </cell>
          <cell r="H38" t="str">
            <v>37 香川県知事許可</v>
          </cell>
          <cell r="K38" t="str">
            <v>00</v>
          </cell>
        </row>
        <row r="39">
          <cell r="C39" t="str">
            <v>38</v>
          </cell>
          <cell r="G39" t="str">
            <v>38 愛媛県</v>
          </cell>
          <cell r="H39" t="str">
            <v>38 愛媛県知事許可</v>
          </cell>
        </row>
        <row r="40">
          <cell r="C40" t="str">
            <v>39</v>
          </cell>
          <cell r="G40" t="str">
            <v>39 高知県</v>
          </cell>
          <cell r="H40" t="str">
            <v>39 高知県知事許可</v>
          </cell>
        </row>
        <row r="41">
          <cell r="C41" t="str">
            <v>40</v>
          </cell>
          <cell r="G41" t="str">
            <v>40 福岡県</v>
          </cell>
          <cell r="H41" t="str">
            <v>40 福岡県知事許可</v>
          </cell>
        </row>
        <row r="42">
          <cell r="C42" t="str">
            <v>41</v>
          </cell>
          <cell r="G42" t="str">
            <v>41 佐賀県</v>
          </cell>
          <cell r="H42" t="str">
            <v>41 佐賀県知事許可</v>
          </cell>
        </row>
        <row r="43">
          <cell r="C43" t="str">
            <v>42</v>
          </cell>
          <cell r="G43" t="str">
            <v>42 長崎県</v>
          </cell>
          <cell r="H43" t="str">
            <v>42 長崎県知事許可</v>
          </cell>
        </row>
        <row r="44">
          <cell r="C44" t="str">
            <v>43</v>
          </cell>
          <cell r="G44" t="str">
            <v>43 熊本県</v>
          </cell>
          <cell r="H44" t="str">
            <v>43 熊本県知事許可</v>
          </cell>
        </row>
        <row r="45">
          <cell r="C45" t="str">
            <v>44</v>
          </cell>
          <cell r="G45" t="str">
            <v>44 大分県</v>
          </cell>
          <cell r="H45" t="str">
            <v>44 大分県知事許可</v>
          </cell>
        </row>
        <row r="46">
          <cell r="C46" t="str">
            <v>45</v>
          </cell>
          <cell r="G46" t="str">
            <v>45 宮崎県</v>
          </cell>
          <cell r="H46" t="str">
            <v>45 宮崎県知事許可</v>
          </cell>
        </row>
        <row r="47">
          <cell r="C47" t="str">
            <v>46</v>
          </cell>
          <cell r="G47" t="str">
            <v>46 鹿児島県</v>
          </cell>
          <cell r="H47" t="str">
            <v>46 鹿児島県知事許可</v>
          </cell>
        </row>
        <row r="48">
          <cell r="C48" t="str">
            <v>47</v>
          </cell>
          <cell r="G48" t="str">
            <v>47 沖縄県</v>
          </cell>
          <cell r="H48" t="str">
            <v>47 沖縄県知事許可</v>
          </cell>
        </row>
        <row r="49">
          <cell r="C49" t="str">
            <v>48</v>
          </cell>
        </row>
        <row r="50">
          <cell r="C50" t="str">
            <v>49</v>
          </cell>
        </row>
        <row r="51">
          <cell r="C51" t="str">
            <v>50</v>
          </cell>
        </row>
        <row r="52">
          <cell r="C52" t="str">
            <v>51</v>
          </cell>
        </row>
        <row r="53">
          <cell r="C53" t="str">
            <v>52</v>
          </cell>
        </row>
        <row r="54">
          <cell r="C54" t="str">
            <v>53</v>
          </cell>
        </row>
        <row r="55">
          <cell r="C55" t="str">
            <v>54</v>
          </cell>
        </row>
        <row r="56">
          <cell r="C56" t="str">
            <v>55</v>
          </cell>
        </row>
        <row r="57">
          <cell r="C57" t="str">
            <v>56</v>
          </cell>
        </row>
        <row r="58">
          <cell r="C58" t="str">
            <v>57</v>
          </cell>
        </row>
        <row r="59">
          <cell r="C59" t="str">
            <v>58</v>
          </cell>
        </row>
        <row r="60">
          <cell r="C60" t="str">
            <v>59</v>
          </cell>
        </row>
        <row r="61">
          <cell r="C61" t="str">
            <v>60</v>
          </cell>
        </row>
        <row r="62">
          <cell r="C62" t="str">
            <v>61</v>
          </cell>
        </row>
        <row r="63">
          <cell r="C63" t="str">
            <v>62</v>
          </cell>
        </row>
        <row r="64">
          <cell r="C64" t="str">
            <v>63</v>
          </cell>
        </row>
        <row r="65">
          <cell r="C65" t="str">
            <v>64</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経歴一覧"/>
      <sheetName val="リストシート"/>
    </sheetNames>
    <sheetDataSet>
      <sheetData sheetId="0" refreshError="1"/>
      <sheetData sheetId="1">
        <row r="14">
          <cell r="A14" t="str">
            <v>元請</v>
          </cell>
        </row>
        <row r="15">
          <cell r="A15" t="str">
            <v>下請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sendai.jp/keyaku-kanri/jigyosha/keyaku/sankashikaku/uketsuke-02.html" TargetMode="External"/><Relationship Id="rId1" Type="http://schemas.openxmlformats.org/officeDocument/2006/relationships/hyperlink" Target="https://logoform.jp/form/3PrJ/965159"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BF79C-0621-48D9-A223-68ECCC4E7778}">
  <sheetPr codeName="Sheet4">
    <tabColor rgb="FFFFFF00"/>
  </sheetPr>
  <dimension ref="A1:I118"/>
  <sheetViews>
    <sheetView tabSelected="1" defaultGridColor="0" view="pageBreakPreview" colorId="55" zoomScale="130" zoomScaleNormal="100" zoomScaleSheetLayoutView="130" workbookViewId="0"/>
  </sheetViews>
  <sheetFormatPr defaultColWidth="9" defaultRowHeight="14.25"/>
  <cols>
    <col min="1" max="1" width="3" style="76" customWidth="1"/>
    <col min="2" max="8" width="10.625" style="71" customWidth="1"/>
    <col min="9" max="9" width="12.625" style="71" customWidth="1"/>
    <col min="10" max="10" width="23.125" style="71" customWidth="1"/>
    <col min="11" max="16384" width="9" style="71"/>
  </cols>
  <sheetData>
    <row r="1" spans="2:9" ht="17.25" customHeight="1">
      <c r="B1" s="235" t="s">
        <v>859</v>
      </c>
      <c r="C1" s="236"/>
      <c r="D1" s="236"/>
      <c r="E1" s="236"/>
      <c r="F1" s="236"/>
      <c r="G1" s="236"/>
      <c r="H1" s="236"/>
      <c r="I1" s="236"/>
    </row>
    <row r="2" spans="2:9">
      <c r="B2" s="237" t="s">
        <v>690</v>
      </c>
      <c r="C2" s="237"/>
      <c r="D2" s="237"/>
      <c r="E2" s="237"/>
      <c r="F2" s="237"/>
      <c r="G2" s="237"/>
      <c r="H2" s="237"/>
      <c r="I2" s="237"/>
    </row>
    <row r="3" spans="2:9" ht="27" customHeight="1">
      <c r="B3" s="238" t="s">
        <v>694</v>
      </c>
      <c r="C3" s="238"/>
      <c r="D3" s="238"/>
      <c r="E3" s="238"/>
      <c r="F3" s="238"/>
      <c r="G3" s="238"/>
      <c r="H3" s="238"/>
      <c r="I3" s="238"/>
    </row>
    <row r="4" spans="2:9" ht="39" customHeight="1">
      <c r="B4" s="239" t="s">
        <v>806</v>
      </c>
      <c r="C4" s="237"/>
      <c r="D4" s="237"/>
      <c r="E4" s="237"/>
      <c r="F4" s="237"/>
      <c r="G4" s="237"/>
      <c r="H4" s="237"/>
      <c r="I4" s="237"/>
    </row>
    <row r="5" spans="2:9" ht="70.5" customHeight="1">
      <c r="B5" s="240" t="s">
        <v>695</v>
      </c>
      <c r="C5" s="240"/>
      <c r="D5" s="240"/>
      <c r="E5" s="240"/>
      <c r="F5" s="240"/>
      <c r="G5" s="240"/>
      <c r="H5" s="240"/>
      <c r="I5" s="240"/>
    </row>
    <row r="6" spans="2:9" ht="12" customHeight="1">
      <c r="B6" s="72"/>
      <c r="C6" s="72"/>
      <c r="D6" s="72"/>
      <c r="E6" s="72"/>
      <c r="F6" s="72"/>
      <c r="G6" s="72"/>
      <c r="H6" s="72"/>
      <c r="I6" s="72"/>
    </row>
    <row r="7" spans="2:9" ht="76.5" customHeight="1">
      <c r="B7" s="208" t="s">
        <v>807</v>
      </c>
      <c r="C7" s="222"/>
      <c r="D7" s="222"/>
      <c r="E7" s="222"/>
      <c r="F7" s="222"/>
      <c r="G7" s="222"/>
      <c r="H7" s="222"/>
      <c r="I7" s="222"/>
    </row>
    <row r="8" spans="2:9" ht="21" customHeight="1">
      <c r="B8" s="72"/>
      <c r="C8" s="241" t="s">
        <v>696</v>
      </c>
      <c r="D8" s="241"/>
      <c r="E8" s="241"/>
      <c r="F8" s="241"/>
      <c r="G8" s="241"/>
      <c r="H8" s="241"/>
      <c r="I8" s="73"/>
    </row>
    <row r="9" spans="2:9" ht="17.25" customHeight="1">
      <c r="B9" s="74">
        <v>1</v>
      </c>
      <c r="C9" s="222" t="s">
        <v>697</v>
      </c>
      <c r="D9" s="222"/>
      <c r="E9" s="222"/>
      <c r="F9" s="222"/>
      <c r="G9" s="222"/>
      <c r="H9" s="75">
        <v>2</v>
      </c>
      <c r="I9" s="73"/>
    </row>
    <row r="10" spans="2:9" ht="17.25" customHeight="1">
      <c r="B10" s="74">
        <v>2</v>
      </c>
      <c r="C10" s="222" t="s">
        <v>698</v>
      </c>
      <c r="D10" s="222"/>
      <c r="E10" s="222"/>
      <c r="F10" s="222"/>
      <c r="G10" s="222"/>
      <c r="H10" s="75">
        <v>3</v>
      </c>
      <c r="I10" s="73"/>
    </row>
    <row r="11" spans="2:9" ht="17.25" customHeight="1">
      <c r="B11" s="74">
        <v>3</v>
      </c>
      <c r="C11" s="222" t="s">
        <v>699</v>
      </c>
      <c r="D11" s="222"/>
      <c r="E11" s="222"/>
      <c r="F11" s="222"/>
      <c r="G11" s="222"/>
      <c r="H11" s="75">
        <v>4</v>
      </c>
      <c r="I11" s="73"/>
    </row>
    <row r="12" spans="2:9" ht="17.25" customHeight="1">
      <c r="B12" s="74">
        <v>4</v>
      </c>
      <c r="C12" s="222" t="s">
        <v>700</v>
      </c>
      <c r="D12" s="222"/>
      <c r="E12" s="222"/>
      <c r="F12" s="222"/>
      <c r="G12" s="222"/>
      <c r="H12" s="75">
        <v>5</v>
      </c>
      <c r="I12" s="73"/>
    </row>
    <row r="13" spans="2:9" ht="17.25" customHeight="1">
      <c r="B13" s="74">
        <v>5</v>
      </c>
      <c r="C13" s="222" t="s">
        <v>814</v>
      </c>
      <c r="D13" s="222"/>
      <c r="E13" s="222"/>
      <c r="F13" s="222"/>
      <c r="G13" s="222"/>
      <c r="H13" s="75">
        <v>6</v>
      </c>
      <c r="I13" s="73"/>
    </row>
    <row r="14" spans="2:9" ht="9.75" customHeight="1">
      <c r="B14" s="72"/>
      <c r="C14" s="73"/>
      <c r="D14" s="73"/>
      <c r="E14" s="73"/>
      <c r="F14" s="73"/>
      <c r="G14" s="73"/>
      <c r="H14" s="73"/>
      <c r="I14" s="73"/>
    </row>
    <row r="15" spans="2:9" ht="14.25" customHeight="1">
      <c r="B15" s="72"/>
      <c r="C15" s="73"/>
      <c r="D15" s="73"/>
      <c r="E15" s="73"/>
      <c r="F15" s="73"/>
      <c r="G15" s="73"/>
      <c r="H15" s="73"/>
      <c r="I15" s="73"/>
    </row>
    <row r="16" spans="2:9" ht="21" customHeight="1">
      <c r="B16" s="232" t="s">
        <v>701</v>
      </c>
      <c r="C16" s="232"/>
      <c r="D16" s="232"/>
      <c r="E16" s="232"/>
      <c r="F16" s="232"/>
      <c r="G16" s="232"/>
      <c r="H16" s="232"/>
      <c r="I16" s="232"/>
    </row>
    <row r="17" spans="1:9" ht="18.75" customHeight="1">
      <c r="A17" s="76" t="s">
        <v>702</v>
      </c>
      <c r="B17" s="208" t="s">
        <v>703</v>
      </c>
      <c r="C17" s="208"/>
      <c r="D17" s="208"/>
      <c r="E17" s="208"/>
      <c r="F17" s="208"/>
      <c r="G17" s="208"/>
      <c r="H17" s="208"/>
      <c r="I17" s="208"/>
    </row>
    <row r="18" spans="1:9" ht="48" customHeight="1">
      <c r="A18" s="76" t="s">
        <v>702</v>
      </c>
      <c r="B18" s="208" t="s">
        <v>704</v>
      </c>
      <c r="C18" s="208"/>
      <c r="D18" s="208"/>
      <c r="E18" s="208"/>
      <c r="F18" s="208"/>
      <c r="G18" s="208"/>
      <c r="H18" s="208"/>
      <c r="I18" s="208"/>
    </row>
    <row r="19" spans="1:9" ht="47.25" customHeight="1">
      <c r="A19" s="76" t="s">
        <v>702</v>
      </c>
      <c r="B19" s="208" t="s">
        <v>808</v>
      </c>
      <c r="C19" s="208"/>
      <c r="D19" s="208"/>
      <c r="E19" s="208"/>
      <c r="F19" s="208"/>
      <c r="G19" s="208"/>
      <c r="H19" s="208"/>
      <c r="I19" s="208"/>
    </row>
    <row r="20" spans="1:9" ht="69" customHeight="1">
      <c r="A20" s="76" t="s">
        <v>702</v>
      </c>
      <c r="B20" s="234" t="s">
        <v>860</v>
      </c>
      <c r="C20" s="208"/>
      <c r="D20" s="208"/>
      <c r="E20" s="208"/>
      <c r="F20" s="208"/>
      <c r="G20" s="208"/>
      <c r="H20" s="208"/>
      <c r="I20" s="208"/>
    </row>
    <row r="21" spans="1:9" ht="43.5" customHeight="1">
      <c r="A21" s="76" t="s">
        <v>702</v>
      </c>
      <c r="B21" s="208" t="s">
        <v>809</v>
      </c>
      <c r="C21" s="208"/>
      <c r="D21" s="208"/>
      <c r="E21" s="208"/>
      <c r="F21" s="208"/>
      <c r="G21" s="208"/>
      <c r="H21" s="208"/>
      <c r="I21" s="208"/>
    </row>
    <row r="22" spans="1:9" ht="41.25" customHeight="1">
      <c r="A22" s="76" t="s">
        <v>702</v>
      </c>
      <c r="B22" s="208" t="s">
        <v>864</v>
      </c>
      <c r="C22" s="208"/>
      <c r="D22" s="208"/>
      <c r="E22" s="208"/>
      <c r="F22" s="208"/>
      <c r="G22" s="208"/>
      <c r="H22" s="208"/>
      <c r="I22" s="208"/>
    </row>
    <row r="23" spans="1:9" ht="34.5" customHeight="1">
      <c r="A23" s="76" t="s">
        <v>702</v>
      </c>
      <c r="B23" s="232" t="s">
        <v>705</v>
      </c>
      <c r="C23" s="232"/>
      <c r="D23" s="232"/>
      <c r="E23" s="232"/>
      <c r="F23" s="232"/>
      <c r="G23" s="232"/>
      <c r="H23" s="232"/>
      <c r="I23" s="232"/>
    </row>
    <row r="24" spans="1:9" ht="124.5" customHeight="1">
      <c r="A24" s="76" t="s">
        <v>702</v>
      </c>
      <c r="B24" s="232" t="s">
        <v>865</v>
      </c>
      <c r="C24" s="232"/>
      <c r="D24" s="232"/>
      <c r="E24" s="232"/>
      <c r="F24" s="232"/>
      <c r="G24" s="232"/>
      <c r="H24" s="232"/>
      <c r="I24" s="232"/>
    </row>
    <row r="25" spans="1:9" ht="14.25" customHeight="1">
      <c r="B25" s="72"/>
      <c r="C25" s="71" t="s">
        <v>706</v>
      </c>
      <c r="I25" s="73"/>
    </row>
    <row r="26" spans="1:9" ht="24.75" customHeight="1">
      <c r="A26" s="77" t="s">
        <v>707</v>
      </c>
      <c r="B26" s="233" t="s">
        <v>708</v>
      </c>
      <c r="C26" s="233"/>
      <c r="D26" s="233"/>
      <c r="E26" s="233"/>
      <c r="F26" s="233"/>
      <c r="G26" s="233"/>
      <c r="H26" s="233"/>
      <c r="I26" s="233"/>
    </row>
    <row r="27" spans="1:9" ht="146.25" customHeight="1">
      <c r="B27" s="208" t="s">
        <v>861</v>
      </c>
      <c r="C27" s="208"/>
      <c r="D27" s="208"/>
      <c r="E27" s="208"/>
      <c r="F27" s="208"/>
      <c r="G27" s="208"/>
      <c r="H27" s="208"/>
      <c r="I27" s="208"/>
    </row>
    <row r="28" spans="1:9" ht="10.5" customHeight="1">
      <c r="B28" s="72"/>
      <c r="C28" s="73"/>
      <c r="D28" s="73"/>
      <c r="E28" s="73"/>
      <c r="F28" s="73"/>
      <c r="G28" s="73"/>
      <c r="H28" s="73"/>
      <c r="I28" s="73"/>
    </row>
    <row r="29" spans="1:9" ht="21.75" customHeight="1">
      <c r="A29" s="77" t="s">
        <v>709</v>
      </c>
      <c r="B29" s="78" t="s">
        <v>710</v>
      </c>
      <c r="C29" s="79"/>
      <c r="D29" s="73"/>
      <c r="E29" s="73"/>
      <c r="F29" s="73"/>
      <c r="G29" s="73"/>
      <c r="H29" s="73"/>
      <c r="I29" s="73"/>
    </row>
    <row r="30" spans="1:9" ht="141.75" customHeight="1">
      <c r="B30" s="208" t="s">
        <v>862</v>
      </c>
      <c r="C30" s="208"/>
      <c r="D30" s="208"/>
      <c r="E30" s="208"/>
      <c r="F30" s="208"/>
      <c r="G30" s="208"/>
      <c r="H30" s="208"/>
      <c r="I30" s="208"/>
    </row>
    <row r="31" spans="1:9" ht="24.75" customHeight="1">
      <c r="A31" s="77" t="s">
        <v>711</v>
      </c>
      <c r="B31" s="78" t="s">
        <v>712</v>
      </c>
      <c r="C31" s="73"/>
      <c r="D31" s="73"/>
      <c r="E31" s="73"/>
      <c r="F31" s="73"/>
      <c r="G31" s="73"/>
      <c r="H31" s="73"/>
      <c r="I31" s="73"/>
    </row>
    <row r="32" spans="1:9" ht="70.5" customHeight="1">
      <c r="B32" s="208" t="s">
        <v>713</v>
      </c>
      <c r="C32" s="208"/>
      <c r="D32" s="208"/>
      <c r="E32" s="208"/>
      <c r="F32" s="208"/>
      <c r="G32" s="208"/>
      <c r="H32" s="208"/>
      <c r="I32" s="208"/>
    </row>
    <row r="33" spans="1:9" ht="25.5" customHeight="1">
      <c r="A33" s="77" t="s">
        <v>714</v>
      </c>
      <c r="B33" s="78" t="s">
        <v>715</v>
      </c>
      <c r="C33" s="73"/>
      <c r="D33" s="73"/>
      <c r="E33" s="73"/>
      <c r="F33" s="73"/>
      <c r="G33" s="73"/>
      <c r="H33" s="73"/>
      <c r="I33" s="73"/>
    </row>
    <row r="34" spans="1:9" ht="44.25" customHeight="1">
      <c r="A34" s="76" t="s">
        <v>702</v>
      </c>
      <c r="B34" s="208" t="s">
        <v>716</v>
      </c>
      <c r="C34" s="208"/>
      <c r="D34" s="208"/>
      <c r="E34" s="208"/>
      <c r="F34" s="208"/>
      <c r="G34" s="208"/>
      <c r="H34" s="208"/>
      <c r="I34" s="208"/>
    </row>
    <row r="35" spans="1:9" ht="206.25" customHeight="1">
      <c r="A35" s="76" t="s">
        <v>702</v>
      </c>
      <c r="B35" s="208" t="s">
        <v>839</v>
      </c>
      <c r="C35" s="208"/>
      <c r="D35" s="208"/>
      <c r="E35" s="208"/>
      <c r="F35" s="208"/>
      <c r="G35" s="208"/>
      <c r="H35" s="208"/>
      <c r="I35" s="208"/>
    </row>
    <row r="36" spans="1:9" ht="14.25" customHeight="1">
      <c r="B36" s="72"/>
      <c r="C36" s="73"/>
      <c r="D36" s="73"/>
      <c r="E36" s="73"/>
      <c r="F36" s="73"/>
      <c r="G36" s="73"/>
      <c r="H36" s="73"/>
      <c r="I36" s="73"/>
    </row>
    <row r="37" spans="1:9" ht="14.25" customHeight="1">
      <c r="B37" s="72"/>
      <c r="C37" s="73"/>
      <c r="D37" s="73"/>
      <c r="E37" s="73"/>
      <c r="F37" s="73"/>
      <c r="G37" s="73"/>
      <c r="H37" s="73"/>
      <c r="I37" s="73"/>
    </row>
    <row r="38" spans="1:9" ht="14.25" customHeight="1">
      <c r="B38" s="72"/>
      <c r="C38" s="73"/>
      <c r="D38" s="73"/>
      <c r="E38" s="73"/>
      <c r="F38" s="73"/>
      <c r="G38" s="73"/>
      <c r="H38" s="73"/>
      <c r="I38" s="73"/>
    </row>
    <row r="39" spans="1:9" ht="14.25" customHeight="1">
      <c r="B39" s="72"/>
      <c r="C39" s="73"/>
      <c r="D39" s="73"/>
      <c r="E39" s="73"/>
      <c r="F39" s="73"/>
      <c r="G39" s="73"/>
      <c r="H39" s="73"/>
      <c r="I39" s="73"/>
    </row>
    <row r="40" spans="1:9" ht="14.25" customHeight="1">
      <c r="B40" s="72"/>
      <c r="C40" s="73"/>
      <c r="D40" s="73"/>
      <c r="E40" s="73"/>
      <c r="F40" s="73"/>
      <c r="G40" s="73"/>
      <c r="H40" s="73"/>
      <c r="I40" s="73"/>
    </row>
    <row r="41" spans="1:9" ht="14.25" customHeight="1">
      <c r="B41" s="72"/>
      <c r="C41" s="73"/>
      <c r="D41" s="73"/>
      <c r="E41" s="73"/>
      <c r="F41" s="73"/>
      <c r="G41" s="73"/>
      <c r="H41" s="73"/>
      <c r="I41" s="73"/>
    </row>
    <row r="42" spans="1:9" ht="14.25" customHeight="1">
      <c r="B42" s="72"/>
      <c r="C42" s="73"/>
      <c r="D42" s="73"/>
      <c r="E42" s="73"/>
      <c r="F42" s="73"/>
      <c r="G42" s="73"/>
      <c r="H42" s="73"/>
      <c r="I42" s="73"/>
    </row>
    <row r="43" spans="1:9" ht="24.95" customHeight="1">
      <c r="A43" s="77">
        <v>2</v>
      </c>
      <c r="B43" s="221" t="s">
        <v>717</v>
      </c>
      <c r="C43" s="221"/>
      <c r="D43" s="221"/>
      <c r="E43" s="221"/>
      <c r="F43" s="221"/>
      <c r="G43" s="221"/>
      <c r="H43" s="221"/>
      <c r="I43" s="221"/>
    </row>
    <row r="44" spans="1:9" ht="24.95" customHeight="1">
      <c r="B44" s="222" t="s">
        <v>815</v>
      </c>
      <c r="C44" s="222"/>
      <c r="D44" s="222"/>
      <c r="E44" s="222"/>
      <c r="F44" s="222"/>
      <c r="G44" s="222"/>
      <c r="H44" s="222"/>
      <c r="I44" s="222"/>
    </row>
    <row r="45" spans="1:9" ht="31.5" customHeight="1">
      <c r="A45" s="80" t="s">
        <v>709</v>
      </c>
      <c r="B45" s="208" t="s">
        <v>718</v>
      </c>
      <c r="C45" s="208"/>
      <c r="D45" s="208"/>
      <c r="E45" s="208"/>
      <c r="F45" s="208"/>
      <c r="G45" s="208"/>
      <c r="H45" s="208"/>
      <c r="I45" s="208"/>
    </row>
    <row r="46" spans="1:9" ht="97.5" customHeight="1">
      <c r="A46" s="80"/>
      <c r="B46" s="208" t="s">
        <v>719</v>
      </c>
      <c r="C46" s="208"/>
      <c r="D46" s="208"/>
      <c r="E46" s="208"/>
      <c r="F46" s="208"/>
      <c r="G46" s="208"/>
      <c r="H46" s="208"/>
      <c r="I46" s="208"/>
    </row>
    <row r="47" spans="1:9" ht="37.5" customHeight="1">
      <c r="A47" s="80" t="s">
        <v>711</v>
      </c>
      <c r="B47" s="208" t="s">
        <v>813</v>
      </c>
      <c r="C47" s="208"/>
      <c r="D47" s="208"/>
      <c r="E47" s="208"/>
      <c r="F47" s="208"/>
      <c r="G47" s="208"/>
      <c r="H47" s="208"/>
      <c r="I47" s="208"/>
    </row>
    <row r="48" spans="1:9" ht="54.75" customHeight="1">
      <c r="A48" s="80" t="s">
        <v>714</v>
      </c>
      <c r="B48" s="208" t="s">
        <v>721</v>
      </c>
      <c r="C48" s="208"/>
      <c r="D48" s="208"/>
      <c r="E48" s="208"/>
      <c r="F48" s="208"/>
      <c r="G48" s="208"/>
      <c r="H48" s="208"/>
      <c r="I48" s="208"/>
    </row>
    <row r="49" spans="1:9" ht="24.95" customHeight="1">
      <c r="A49" s="80" t="s">
        <v>720</v>
      </c>
      <c r="B49" s="222" t="s">
        <v>723</v>
      </c>
      <c r="C49" s="222"/>
      <c r="D49" s="222"/>
      <c r="E49" s="222"/>
      <c r="F49" s="222"/>
      <c r="G49" s="222"/>
      <c r="H49" s="222"/>
      <c r="I49" s="222"/>
    </row>
    <row r="50" spans="1:9" ht="34.5" customHeight="1">
      <c r="A50" s="80" t="s">
        <v>722</v>
      </c>
      <c r="B50" s="208" t="s">
        <v>724</v>
      </c>
      <c r="C50" s="208"/>
      <c r="D50" s="208"/>
      <c r="E50" s="208"/>
      <c r="F50" s="208"/>
      <c r="G50" s="208"/>
      <c r="H50" s="208"/>
      <c r="I50" s="208"/>
    </row>
    <row r="51" spans="1:9" ht="99.75" customHeight="1">
      <c r="A51" s="80" t="s">
        <v>725</v>
      </c>
      <c r="B51" s="208" t="s">
        <v>726</v>
      </c>
      <c r="C51" s="208"/>
      <c r="D51" s="208"/>
      <c r="E51" s="208"/>
      <c r="F51" s="208"/>
      <c r="G51" s="208"/>
      <c r="H51" s="208"/>
      <c r="I51" s="208"/>
    </row>
    <row r="52" spans="1:9" ht="18" customHeight="1">
      <c r="A52" s="80"/>
      <c r="B52" s="223" t="s">
        <v>727</v>
      </c>
      <c r="C52" s="223"/>
      <c r="D52" s="223"/>
      <c r="E52" s="223"/>
      <c r="F52" s="223"/>
      <c r="G52" s="223"/>
      <c r="H52" s="223"/>
      <c r="I52" s="223"/>
    </row>
    <row r="53" spans="1:9" ht="261" customHeight="1">
      <c r="A53" s="80"/>
      <c r="B53" s="224" t="s">
        <v>728</v>
      </c>
      <c r="C53" s="225"/>
      <c r="D53" s="225"/>
      <c r="E53" s="225"/>
      <c r="F53" s="225"/>
      <c r="G53" s="225"/>
      <c r="H53" s="225"/>
      <c r="I53" s="226"/>
    </row>
    <row r="54" spans="1:9" ht="16.5" customHeight="1">
      <c r="A54" s="80"/>
      <c r="B54" s="72"/>
      <c r="C54" s="72"/>
      <c r="D54" s="72"/>
      <c r="E54" s="72"/>
      <c r="F54" s="72"/>
      <c r="G54" s="72"/>
      <c r="H54" s="72"/>
      <c r="I54" s="72"/>
    </row>
    <row r="55" spans="1:9" ht="31.5" customHeight="1">
      <c r="A55" s="77" t="s">
        <v>729</v>
      </c>
      <c r="B55" s="221" t="s">
        <v>730</v>
      </c>
      <c r="C55" s="221"/>
      <c r="D55" s="221"/>
      <c r="E55" s="221"/>
      <c r="F55" s="221"/>
      <c r="G55" s="221"/>
      <c r="H55" s="221"/>
      <c r="I55" s="221"/>
    </row>
    <row r="56" spans="1:9" ht="24.95" customHeight="1">
      <c r="A56" s="77" t="s">
        <v>709</v>
      </c>
      <c r="B56" s="79" t="s">
        <v>731</v>
      </c>
      <c r="C56" s="81"/>
      <c r="D56" s="81"/>
      <c r="E56" s="81"/>
      <c r="F56" s="81"/>
      <c r="G56" s="81"/>
      <c r="H56" s="81"/>
      <c r="I56" s="81"/>
    </row>
    <row r="57" spans="1:9" ht="42.75" customHeight="1">
      <c r="B57" s="208" t="s">
        <v>732</v>
      </c>
      <c r="C57" s="208"/>
      <c r="D57" s="208"/>
      <c r="E57" s="208"/>
      <c r="F57" s="208"/>
      <c r="G57" s="208"/>
      <c r="H57" s="208"/>
      <c r="I57" s="208"/>
    </row>
    <row r="58" spans="1:9" ht="16.5" customHeight="1">
      <c r="B58" s="222" t="s">
        <v>733</v>
      </c>
      <c r="C58" s="222"/>
      <c r="D58" s="222"/>
      <c r="E58" s="222"/>
      <c r="F58" s="222"/>
      <c r="G58" s="222"/>
      <c r="H58" s="222"/>
      <c r="I58" s="222"/>
    </row>
    <row r="59" spans="1:9" ht="35.25" customHeight="1">
      <c r="B59" s="227" t="s">
        <v>734</v>
      </c>
      <c r="C59" s="227"/>
      <c r="D59" s="227"/>
      <c r="E59" s="227"/>
      <c r="F59" s="227"/>
      <c r="G59" s="227"/>
      <c r="H59" s="227"/>
      <c r="I59" s="227"/>
    </row>
    <row r="60" spans="1:9" ht="24.95" customHeight="1">
      <c r="A60" s="77" t="s">
        <v>711</v>
      </c>
      <c r="B60" s="221" t="s">
        <v>735</v>
      </c>
      <c r="C60" s="221"/>
      <c r="D60" s="221"/>
      <c r="E60" s="221"/>
      <c r="F60" s="221"/>
      <c r="G60" s="221"/>
      <c r="H60" s="221"/>
      <c r="I60" s="221"/>
    </row>
    <row r="61" spans="1:9" ht="18.75" customHeight="1">
      <c r="B61" s="222" t="s">
        <v>736</v>
      </c>
      <c r="C61" s="222"/>
      <c r="D61" s="222"/>
      <c r="E61" s="222"/>
      <c r="F61" s="222"/>
      <c r="G61" s="222"/>
      <c r="H61" s="222"/>
      <c r="I61" s="222"/>
    </row>
    <row r="62" spans="1:9" ht="32.25" customHeight="1">
      <c r="B62" s="228" t="s">
        <v>830</v>
      </c>
      <c r="C62" s="229"/>
      <c r="D62" s="229"/>
      <c r="E62" s="229"/>
      <c r="F62" s="229"/>
      <c r="G62" s="229"/>
      <c r="H62" s="229"/>
      <c r="I62" s="229"/>
    </row>
    <row r="63" spans="1:9" ht="27.75" customHeight="1">
      <c r="B63" s="73"/>
      <c r="C63" s="73"/>
      <c r="D63" s="73"/>
      <c r="E63" s="73"/>
      <c r="F63" s="73"/>
      <c r="G63" s="73"/>
      <c r="H63" s="73"/>
      <c r="I63" s="73"/>
    </row>
    <row r="64" spans="1:9" ht="24.95" customHeight="1">
      <c r="A64" s="77" t="s">
        <v>714</v>
      </c>
      <c r="B64" s="221" t="s">
        <v>737</v>
      </c>
      <c r="C64" s="221"/>
      <c r="D64" s="221"/>
      <c r="E64" s="221"/>
      <c r="F64" s="221"/>
      <c r="G64" s="221"/>
      <c r="H64" s="221"/>
      <c r="I64" s="221"/>
    </row>
    <row r="65" spans="1:9" ht="27.75" customHeight="1">
      <c r="A65" s="212" t="s">
        <v>749</v>
      </c>
      <c r="B65" s="213"/>
      <c r="C65" s="213"/>
      <c r="D65" s="213"/>
      <c r="E65" s="213"/>
      <c r="F65" s="213"/>
      <c r="G65" s="213"/>
      <c r="H65" s="213"/>
      <c r="I65" s="213"/>
    </row>
    <row r="66" spans="1:9" ht="46.5" customHeight="1">
      <c r="A66" s="82" t="s">
        <v>738</v>
      </c>
      <c r="B66" s="230" t="s">
        <v>863</v>
      </c>
      <c r="C66" s="215"/>
      <c r="D66" s="215"/>
      <c r="E66" s="215"/>
      <c r="F66" s="215"/>
      <c r="G66" s="215"/>
      <c r="H66" s="215"/>
      <c r="I66" s="216"/>
    </row>
    <row r="67" spans="1:9" ht="42.75" customHeight="1">
      <c r="A67" s="83" t="s">
        <v>738</v>
      </c>
      <c r="B67" s="208" t="s">
        <v>739</v>
      </c>
      <c r="C67" s="222"/>
      <c r="D67" s="222"/>
      <c r="E67" s="222"/>
      <c r="F67" s="222"/>
      <c r="G67" s="222"/>
      <c r="H67" s="222"/>
      <c r="I67" s="231"/>
    </row>
    <row r="68" spans="1:9" ht="56.25" customHeight="1">
      <c r="A68" s="84" t="s">
        <v>738</v>
      </c>
      <c r="B68" s="209" t="s">
        <v>740</v>
      </c>
      <c r="C68" s="210"/>
      <c r="D68" s="210"/>
      <c r="E68" s="210"/>
      <c r="F68" s="210"/>
      <c r="G68" s="210"/>
      <c r="H68" s="210"/>
      <c r="I68" s="211"/>
    </row>
    <row r="69" spans="1:9" ht="33.75" customHeight="1">
      <c r="A69" s="85" t="s">
        <v>725</v>
      </c>
      <c r="B69" s="86" t="s">
        <v>741</v>
      </c>
      <c r="C69" s="87"/>
      <c r="D69" s="73"/>
      <c r="E69" s="73"/>
      <c r="F69" s="73"/>
      <c r="G69" s="73"/>
      <c r="H69" s="73"/>
      <c r="I69" s="73"/>
    </row>
    <row r="70" spans="1:9" ht="41.25" customHeight="1">
      <c r="A70" s="80"/>
      <c r="B70" s="208" t="s">
        <v>810</v>
      </c>
      <c r="C70" s="208"/>
      <c r="D70" s="208"/>
      <c r="E70" s="208"/>
      <c r="F70" s="208"/>
      <c r="G70" s="208"/>
      <c r="H70" s="208"/>
      <c r="I70" s="208"/>
    </row>
    <row r="71" spans="1:9" ht="37.5" customHeight="1">
      <c r="A71" s="80"/>
      <c r="B71" s="208" t="s">
        <v>840</v>
      </c>
      <c r="C71" s="208"/>
      <c r="D71" s="208"/>
      <c r="E71" s="208"/>
      <c r="F71" s="208"/>
      <c r="G71" s="208"/>
      <c r="H71" s="208"/>
      <c r="I71" s="208"/>
    </row>
    <row r="72" spans="1:9" ht="31.5" customHeight="1">
      <c r="A72" s="80"/>
      <c r="B72" s="73" t="s">
        <v>748</v>
      </c>
      <c r="C72" s="73"/>
      <c r="D72" s="73"/>
      <c r="E72" s="73"/>
      <c r="F72" s="73"/>
      <c r="G72" s="73"/>
      <c r="H72" s="73"/>
      <c r="I72" s="73"/>
    </row>
    <row r="73" spans="1:9" ht="98.25" customHeight="1">
      <c r="A73" s="80"/>
      <c r="B73" s="208" t="s">
        <v>831</v>
      </c>
      <c r="C73" s="208"/>
      <c r="D73" s="208"/>
      <c r="E73" s="208"/>
      <c r="F73" s="208"/>
      <c r="G73" s="208"/>
      <c r="H73" s="208"/>
      <c r="I73" s="208"/>
    </row>
    <row r="74" spans="1:9" ht="32.25" customHeight="1">
      <c r="A74" s="212" t="s">
        <v>750</v>
      </c>
      <c r="B74" s="213"/>
      <c r="C74" s="213"/>
      <c r="D74" s="213"/>
      <c r="E74" s="213"/>
      <c r="F74" s="213"/>
      <c r="G74" s="213"/>
      <c r="H74" s="213"/>
      <c r="I74" s="213"/>
    </row>
    <row r="75" spans="1:9" ht="48.75" customHeight="1">
      <c r="A75" s="82" t="s">
        <v>738</v>
      </c>
      <c r="B75" s="214" t="s">
        <v>811</v>
      </c>
      <c r="C75" s="215"/>
      <c r="D75" s="215"/>
      <c r="E75" s="215"/>
      <c r="F75" s="215"/>
      <c r="G75" s="215"/>
      <c r="H75" s="215"/>
      <c r="I75" s="216"/>
    </row>
    <row r="76" spans="1:9" ht="41.25" customHeight="1">
      <c r="A76" s="83" t="s">
        <v>738</v>
      </c>
      <c r="B76" s="217" t="s">
        <v>742</v>
      </c>
      <c r="C76" s="218"/>
      <c r="D76" s="218"/>
      <c r="E76" s="218"/>
      <c r="F76" s="218"/>
      <c r="G76" s="218"/>
      <c r="H76" s="218"/>
      <c r="I76" s="219"/>
    </row>
    <row r="77" spans="1:9" ht="63.75" customHeight="1">
      <c r="A77" s="83" t="s">
        <v>738</v>
      </c>
      <c r="B77" s="217" t="s">
        <v>751</v>
      </c>
      <c r="C77" s="217"/>
      <c r="D77" s="217"/>
      <c r="E77" s="217"/>
      <c r="F77" s="217"/>
      <c r="G77" s="217"/>
      <c r="H77" s="217"/>
      <c r="I77" s="220"/>
    </row>
    <row r="78" spans="1:9" ht="63.75" customHeight="1">
      <c r="A78" s="83" t="s">
        <v>738</v>
      </c>
      <c r="B78" s="217" t="s">
        <v>816</v>
      </c>
      <c r="C78" s="217"/>
      <c r="D78" s="217"/>
      <c r="E78" s="217"/>
      <c r="F78" s="217"/>
      <c r="G78" s="217"/>
      <c r="H78" s="217"/>
      <c r="I78" s="220"/>
    </row>
    <row r="79" spans="1:9" ht="111" customHeight="1">
      <c r="A79" s="84" t="s">
        <v>738</v>
      </c>
      <c r="B79" s="209" t="s">
        <v>812</v>
      </c>
      <c r="C79" s="210"/>
      <c r="D79" s="210"/>
      <c r="E79" s="210"/>
      <c r="F79" s="210"/>
      <c r="G79" s="210"/>
      <c r="H79" s="210"/>
      <c r="I79" s="211"/>
    </row>
    <row r="80" spans="1:9" ht="60.75" customHeight="1">
      <c r="A80" s="80"/>
      <c r="B80" s="72"/>
      <c r="C80" s="73"/>
      <c r="D80" s="73"/>
      <c r="E80" s="73"/>
      <c r="F80" s="73"/>
      <c r="G80" s="73"/>
      <c r="H80" s="73"/>
      <c r="I80" s="73"/>
    </row>
    <row r="81" spans="1:9" ht="24.95" customHeight="1">
      <c r="A81" s="77" t="s">
        <v>743</v>
      </c>
      <c r="B81" s="221" t="s">
        <v>744</v>
      </c>
      <c r="C81" s="221"/>
      <c r="D81" s="221"/>
      <c r="E81" s="221"/>
      <c r="F81" s="221"/>
      <c r="G81" s="221"/>
      <c r="H81" s="221"/>
      <c r="I81" s="221"/>
    </row>
    <row r="82" spans="1:9" ht="110.25" customHeight="1">
      <c r="B82" s="208" t="s">
        <v>817</v>
      </c>
      <c r="C82" s="208"/>
      <c r="D82" s="208"/>
      <c r="E82" s="208"/>
      <c r="F82" s="208"/>
      <c r="G82" s="208"/>
      <c r="H82" s="208"/>
      <c r="I82" s="208"/>
    </row>
    <row r="83" spans="1:9" ht="24.95" customHeight="1">
      <c r="A83" s="77" t="s">
        <v>745</v>
      </c>
      <c r="B83" s="88" t="s">
        <v>818</v>
      </c>
      <c r="C83" s="88"/>
    </row>
    <row r="84" spans="1:9" ht="24.95" customHeight="1">
      <c r="A84" s="77"/>
      <c r="B84" s="88"/>
      <c r="C84" s="88"/>
    </row>
    <row r="85" spans="1:9" ht="16.5" customHeight="1">
      <c r="B85" s="93" t="s">
        <v>819</v>
      </c>
    </row>
    <row r="86" spans="1:9" ht="29.25" customHeight="1">
      <c r="B86" s="198" t="s">
        <v>500</v>
      </c>
      <c r="C86" s="198"/>
      <c r="D86" s="198"/>
      <c r="E86" s="199" t="s">
        <v>752</v>
      </c>
      <c r="F86" s="200"/>
      <c r="G86" s="200"/>
      <c r="H86" s="201"/>
    </row>
    <row r="87" spans="1:9" ht="29.25" customHeight="1">
      <c r="B87" s="89" t="s">
        <v>746</v>
      </c>
      <c r="C87" s="198" t="s">
        <v>747</v>
      </c>
      <c r="D87" s="198"/>
      <c r="E87" s="202"/>
      <c r="F87" s="203"/>
      <c r="G87" s="203"/>
      <c r="H87" s="204"/>
    </row>
    <row r="88" spans="1:9" ht="44.25" customHeight="1">
      <c r="B88" s="89">
        <v>54</v>
      </c>
      <c r="C88" s="186" t="s">
        <v>753</v>
      </c>
      <c r="D88" s="187"/>
      <c r="E88" s="193" t="s">
        <v>765</v>
      </c>
      <c r="F88" s="194"/>
      <c r="G88" s="194"/>
      <c r="H88" s="195"/>
    </row>
    <row r="89" spans="1:9" ht="44.25" customHeight="1">
      <c r="B89" s="89">
        <v>55</v>
      </c>
      <c r="C89" s="186" t="s">
        <v>754</v>
      </c>
      <c r="D89" s="187"/>
      <c r="E89" s="205" t="s">
        <v>766</v>
      </c>
      <c r="F89" s="206"/>
      <c r="G89" s="206"/>
      <c r="H89" s="207"/>
    </row>
    <row r="90" spans="1:9" ht="44.25" customHeight="1">
      <c r="B90" s="89">
        <v>56</v>
      </c>
      <c r="C90" s="186" t="s">
        <v>755</v>
      </c>
      <c r="D90" s="187"/>
      <c r="E90" s="193" t="s">
        <v>767</v>
      </c>
      <c r="F90" s="194"/>
      <c r="G90" s="194"/>
      <c r="H90" s="195"/>
    </row>
    <row r="91" spans="1:9" ht="44.25" customHeight="1">
      <c r="B91" s="89">
        <v>57</v>
      </c>
      <c r="C91" s="186" t="s">
        <v>756</v>
      </c>
      <c r="D91" s="187"/>
      <c r="E91" s="205" t="s">
        <v>766</v>
      </c>
      <c r="F91" s="206"/>
      <c r="G91" s="206"/>
      <c r="H91" s="207"/>
    </row>
    <row r="92" spans="1:9" ht="44.25" customHeight="1">
      <c r="B92" s="89">
        <v>58</v>
      </c>
      <c r="C92" s="196" t="s">
        <v>757</v>
      </c>
      <c r="D92" s="197"/>
      <c r="E92" s="193" t="s">
        <v>768</v>
      </c>
      <c r="F92" s="194"/>
      <c r="G92" s="194"/>
      <c r="H92" s="195"/>
    </row>
    <row r="93" spans="1:9" ht="44.25" customHeight="1">
      <c r="B93" s="89">
        <v>59</v>
      </c>
      <c r="C93" s="196" t="s">
        <v>758</v>
      </c>
      <c r="D93" s="197"/>
      <c r="E93" s="193" t="s">
        <v>769</v>
      </c>
      <c r="F93" s="194"/>
      <c r="G93" s="194"/>
      <c r="H93" s="195"/>
    </row>
    <row r="94" spans="1:9" ht="44.25" customHeight="1">
      <c r="B94" s="89">
        <v>60</v>
      </c>
      <c r="C94" s="196" t="s">
        <v>759</v>
      </c>
      <c r="D94" s="197"/>
      <c r="E94" s="193" t="s">
        <v>770</v>
      </c>
      <c r="F94" s="194"/>
      <c r="G94" s="194"/>
      <c r="H94" s="195"/>
    </row>
    <row r="95" spans="1:9" ht="44.25" customHeight="1">
      <c r="B95" s="89">
        <v>61</v>
      </c>
      <c r="C95" s="196" t="s">
        <v>760</v>
      </c>
      <c r="D95" s="197"/>
      <c r="E95" s="193" t="s">
        <v>771</v>
      </c>
      <c r="F95" s="194"/>
      <c r="G95" s="194"/>
      <c r="H95" s="195"/>
    </row>
    <row r="96" spans="1:9" ht="44.25" customHeight="1">
      <c r="B96" s="89">
        <v>62</v>
      </c>
      <c r="C96" s="196" t="s">
        <v>761</v>
      </c>
      <c r="D96" s="197"/>
      <c r="E96" s="193" t="s">
        <v>772</v>
      </c>
      <c r="F96" s="194"/>
      <c r="G96" s="194"/>
      <c r="H96" s="195"/>
    </row>
    <row r="97" spans="2:8" ht="44.25" customHeight="1">
      <c r="B97" s="89">
        <v>63</v>
      </c>
      <c r="C97" s="196" t="s">
        <v>762</v>
      </c>
      <c r="D97" s="197"/>
      <c r="E97" s="193" t="s">
        <v>773</v>
      </c>
      <c r="F97" s="194"/>
      <c r="G97" s="194"/>
      <c r="H97" s="195"/>
    </row>
    <row r="98" spans="2:8" ht="44.25" customHeight="1">
      <c r="B98" s="89">
        <v>64</v>
      </c>
      <c r="C98" s="196" t="s">
        <v>763</v>
      </c>
      <c r="D98" s="197"/>
      <c r="E98" s="193" t="s">
        <v>774</v>
      </c>
      <c r="F98" s="194"/>
      <c r="G98" s="194"/>
      <c r="H98" s="195"/>
    </row>
    <row r="99" spans="2:8" ht="44.25" customHeight="1">
      <c r="B99" s="89">
        <v>65</v>
      </c>
      <c r="C99" s="196" t="s">
        <v>764</v>
      </c>
      <c r="D99" s="197"/>
      <c r="E99" s="193" t="s">
        <v>775</v>
      </c>
      <c r="F99" s="194"/>
      <c r="G99" s="194"/>
      <c r="H99" s="195"/>
    </row>
    <row r="100" spans="2:8" ht="44.25" customHeight="1">
      <c r="B100" s="89">
        <v>66</v>
      </c>
      <c r="C100" s="196" t="s">
        <v>777</v>
      </c>
      <c r="D100" s="197"/>
      <c r="E100" s="193" t="s">
        <v>778</v>
      </c>
      <c r="F100" s="194"/>
      <c r="G100" s="194"/>
      <c r="H100" s="195"/>
    </row>
    <row r="101" spans="2:8" ht="44.25" customHeight="1">
      <c r="B101" s="89">
        <v>67</v>
      </c>
      <c r="C101" s="196" t="s">
        <v>793</v>
      </c>
      <c r="D101" s="187"/>
      <c r="E101" s="190" t="s">
        <v>779</v>
      </c>
      <c r="F101" s="191"/>
      <c r="G101" s="191"/>
      <c r="H101" s="192"/>
    </row>
    <row r="102" spans="2:8" ht="44.25" customHeight="1">
      <c r="B102" s="90"/>
      <c r="C102" s="91"/>
      <c r="D102" s="90"/>
      <c r="E102" s="92"/>
      <c r="F102" s="92"/>
      <c r="G102" s="92"/>
      <c r="H102" s="92"/>
    </row>
    <row r="103" spans="2:8" ht="24.75" customHeight="1">
      <c r="B103" s="90"/>
      <c r="C103" s="91"/>
      <c r="D103" s="90"/>
      <c r="E103" s="92"/>
      <c r="F103" s="92"/>
      <c r="G103" s="92"/>
      <c r="H103" s="92"/>
    </row>
    <row r="104" spans="2:8" ht="29.25" customHeight="1">
      <c r="B104" s="198" t="s">
        <v>500</v>
      </c>
      <c r="C104" s="198"/>
      <c r="D104" s="198"/>
      <c r="E104" s="199" t="s">
        <v>752</v>
      </c>
      <c r="F104" s="200"/>
      <c r="G104" s="200"/>
      <c r="H104" s="201"/>
    </row>
    <row r="105" spans="2:8" ht="29.25" customHeight="1">
      <c r="B105" s="89" t="s">
        <v>746</v>
      </c>
      <c r="C105" s="198" t="s">
        <v>747</v>
      </c>
      <c r="D105" s="198"/>
      <c r="E105" s="202"/>
      <c r="F105" s="203"/>
      <c r="G105" s="203"/>
      <c r="H105" s="204"/>
    </row>
    <row r="106" spans="2:8" ht="44.25" customHeight="1">
      <c r="B106" s="89">
        <v>68</v>
      </c>
      <c r="C106" s="196" t="s">
        <v>794</v>
      </c>
      <c r="D106" s="187"/>
      <c r="E106" s="193" t="s">
        <v>780</v>
      </c>
      <c r="F106" s="194"/>
      <c r="G106" s="194"/>
      <c r="H106" s="195"/>
    </row>
    <row r="107" spans="2:8" ht="44.25" customHeight="1">
      <c r="B107" s="89">
        <v>69</v>
      </c>
      <c r="C107" s="196" t="s">
        <v>795</v>
      </c>
      <c r="D107" s="187"/>
      <c r="E107" s="190" t="s">
        <v>781</v>
      </c>
      <c r="F107" s="191"/>
      <c r="G107" s="191"/>
      <c r="H107" s="192"/>
    </row>
    <row r="108" spans="2:8" ht="44.25" customHeight="1">
      <c r="B108" s="89">
        <v>70</v>
      </c>
      <c r="C108" s="196" t="s">
        <v>796</v>
      </c>
      <c r="D108" s="197"/>
      <c r="E108" s="193" t="s">
        <v>782</v>
      </c>
      <c r="F108" s="194"/>
      <c r="G108" s="194"/>
      <c r="H108" s="195"/>
    </row>
    <row r="109" spans="2:8" ht="44.25" customHeight="1">
      <c r="B109" s="89">
        <v>71</v>
      </c>
      <c r="C109" s="196" t="s">
        <v>797</v>
      </c>
      <c r="D109" s="197"/>
      <c r="E109" s="193" t="s">
        <v>783</v>
      </c>
      <c r="F109" s="194"/>
      <c r="G109" s="194"/>
      <c r="H109" s="195"/>
    </row>
    <row r="110" spans="2:8" ht="44.25" customHeight="1">
      <c r="B110" s="89">
        <v>72</v>
      </c>
      <c r="C110" s="196" t="s">
        <v>798</v>
      </c>
      <c r="D110" s="197"/>
      <c r="E110" s="193" t="s">
        <v>784</v>
      </c>
      <c r="F110" s="194"/>
      <c r="G110" s="194"/>
      <c r="H110" s="195"/>
    </row>
    <row r="111" spans="2:8" ht="44.25" customHeight="1">
      <c r="B111" s="89">
        <v>73</v>
      </c>
      <c r="C111" s="196" t="s">
        <v>799</v>
      </c>
      <c r="D111" s="197"/>
      <c r="E111" s="193" t="s">
        <v>785</v>
      </c>
      <c r="F111" s="194"/>
      <c r="G111" s="194"/>
      <c r="H111" s="195"/>
    </row>
    <row r="112" spans="2:8" ht="44.25" customHeight="1">
      <c r="B112" s="89">
        <v>74</v>
      </c>
      <c r="C112" s="196" t="s">
        <v>800</v>
      </c>
      <c r="D112" s="197"/>
      <c r="E112" s="193" t="s">
        <v>786</v>
      </c>
      <c r="F112" s="194"/>
      <c r="G112" s="194"/>
      <c r="H112" s="195"/>
    </row>
    <row r="113" spans="2:8" ht="44.25" customHeight="1">
      <c r="B113" s="89">
        <v>75</v>
      </c>
      <c r="C113" s="196" t="s">
        <v>801</v>
      </c>
      <c r="D113" s="197"/>
      <c r="E113" s="193" t="s">
        <v>787</v>
      </c>
      <c r="F113" s="194"/>
      <c r="G113" s="194"/>
      <c r="H113" s="195"/>
    </row>
    <row r="114" spans="2:8" ht="44.25" customHeight="1">
      <c r="B114" s="89">
        <v>76</v>
      </c>
      <c r="C114" s="196" t="s">
        <v>802</v>
      </c>
      <c r="D114" s="197"/>
      <c r="E114" s="193" t="s">
        <v>788</v>
      </c>
      <c r="F114" s="194"/>
      <c r="G114" s="194"/>
      <c r="H114" s="195"/>
    </row>
    <row r="115" spans="2:8" ht="44.25" customHeight="1">
      <c r="B115" s="89">
        <v>77</v>
      </c>
      <c r="C115" s="196" t="s">
        <v>803</v>
      </c>
      <c r="D115" s="187"/>
      <c r="E115" s="190" t="s">
        <v>789</v>
      </c>
      <c r="F115" s="191"/>
      <c r="G115" s="191"/>
      <c r="H115" s="192"/>
    </row>
    <row r="116" spans="2:8" ht="44.25" customHeight="1">
      <c r="B116" s="89">
        <v>78</v>
      </c>
      <c r="C116" s="196" t="s">
        <v>804</v>
      </c>
      <c r="D116" s="187"/>
      <c r="E116" s="193" t="s">
        <v>790</v>
      </c>
      <c r="F116" s="194"/>
      <c r="G116" s="194"/>
      <c r="H116" s="195"/>
    </row>
    <row r="117" spans="2:8" ht="44.25" customHeight="1">
      <c r="B117" s="89">
        <v>79</v>
      </c>
      <c r="C117" s="186" t="s">
        <v>776</v>
      </c>
      <c r="D117" s="187"/>
      <c r="E117" s="190" t="s">
        <v>791</v>
      </c>
      <c r="F117" s="191"/>
      <c r="G117" s="191"/>
      <c r="H117" s="192"/>
    </row>
    <row r="118" spans="2:8" ht="44.25" customHeight="1">
      <c r="B118" s="89">
        <v>80</v>
      </c>
      <c r="C118" s="188" t="s">
        <v>805</v>
      </c>
      <c r="D118" s="189"/>
      <c r="E118" s="193" t="s">
        <v>792</v>
      </c>
      <c r="F118" s="194"/>
      <c r="G118" s="194"/>
      <c r="H118" s="195"/>
    </row>
  </sheetData>
  <sheetProtection algorithmName="SHA-512" hashValue="xU5bTVWDrrrHoqQz/+iWFF71YASn1MHwvVsHvIaluts/wPowzrPSdyM57GsfC3YC8EcM9PsH5MT5AAGbxpspXA==" saltValue="Qnmq7Iwly4M2mVFRhN/suA==" spinCount="100000" sheet="1" objects="1" scenarios="1"/>
  <mergeCells count="121">
    <mergeCell ref="B1:I1"/>
    <mergeCell ref="B2:I2"/>
    <mergeCell ref="B3:I3"/>
    <mergeCell ref="B4:I4"/>
    <mergeCell ref="B5:I5"/>
    <mergeCell ref="B7:I7"/>
    <mergeCell ref="C8:H8"/>
    <mergeCell ref="C9:G9"/>
    <mergeCell ref="C10:G10"/>
    <mergeCell ref="C11:G11"/>
    <mergeCell ref="C12:G12"/>
    <mergeCell ref="C13:G13"/>
    <mergeCell ref="B16:I16"/>
    <mergeCell ref="B17:I17"/>
    <mergeCell ref="B18:I18"/>
    <mergeCell ref="B19:I19"/>
    <mergeCell ref="B20:I20"/>
    <mergeCell ref="B21:I21"/>
    <mergeCell ref="B22:I22"/>
    <mergeCell ref="B23:I23"/>
    <mergeCell ref="B24:I24"/>
    <mergeCell ref="B26:I26"/>
    <mergeCell ref="B27:I27"/>
    <mergeCell ref="B30:I30"/>
    <mergeCell ref="B32:I32"/>
    <mergeCell ref="B34:I34"/>
    <mergeCell ref="B35:I35"/>
    <mergeCell ref="B43:I43"/>
    <mergeCell ref="B44:I44"/>
    <mergeCell ref="B45:I45"/>
    <mergeCell ref="B46:I46"/>
    <mergeCell ref="B47:I47"/>
    <mergeCell ref="B48:I48"/>
    <mergeCell ref="B49:I49"/>
    <mergeCell ref="B50:I50"/>
    <mergeCell ref="B78:I78"/>
    <mergeCell ref="B51:I51"/>
    <mergeCell ref="B52:I52"/>
    <mergeCell ref="B53:I53"/>
    <mergeCell ref="B55:I55"/>
    <mergeCell ref="B57:I57"/>
    <mergeCell ref="B58:I58"/>
    <mergeCell ref="B59:I59"/>
    <mergeCell ref="B60:I60"/>
    <mergeCell ref="B61:I61"/>
    <mergeCell ref="B62:I62"/>
    <mergeCell ref="B64:I64"/>
    <mergeCell ref="A65:I65"/>
    <mergeCell ref="B66:I66"/>
    <mergeCell ref="B67:I67"/>
    <mergeCell ref="B68:I68"/>
    <mergeCell ref="B70:I70"/>
    <mergeCell ref="B71:I71"/>
    <mergeCell ref="B79:I79"/>
    <mergeCell ref="B73:I73"/>
    <mergeCell ref="A74:I74"/>
    <mergeCell ref="B75:I75"/>
    <mergeCell ref="B76:I76"/>
    <mergeCell ref="B77:I77"/>
    <mergeCell ref="E93:H93"/>
    <mergeCell ref="B81:I81"/>
    <mergeCell ref="B82:I82"/>
    <mergeCell ref="B86:D86"/>
    <mergeCell ref="C87:D87"/>
    <mergeCell ref="E86:H87"/>
    <mergeCell ref="C88:D88"/>
    <mergeCell ref="C89:D89"/>
    <mergeCell ref="C90:D90"/>
    <mergeCell ref="E88:H88"/>
    <mergeCell ref="E89:H89"/>
    <mergeCell ref="E90:H90"/>
    <mergeCell ref="E94:H94"/>
    <mergeCell ref="C91:D91"/>
    <mergeCell ref="C92:D92"/>
    <mergeCell ref="E91:H91"/>
    <mergeCell ref="E92:H92"/>
    <mergeCell ref="C96:D96"/>
    <mergeCell ref="E95:H95"/>
    <mergeCell ref="C97:D97"/>
    <mergeCell ref="C95:D95"/>
    <mergeCell ref="E96:H96"/>
    <mergeCell ref="C94:D94"/>
    <mergeCell ref="C93:D93"/>
    <mergeCell ref="E99:H99"/>
    <mergeCell ref="E104:H105"/>
    <mergeCell ref="E106:H106"/>
    <mergeCell ref="C105:D105"/>
    <mergeCell ref="C108:D108"/>
    <mergeCell ref="C109:D109"/>
    <mergeCell ref="C98:D98"/>
    <mergeCell ref="C99:D99"/>
    <mergeCell ref="E97:H97"/>
    <mergeCell ref="E98:H98"/>
    <mergeCell ref="C106:D106"/>
    <mergeCell ref="C101:D101"/>
    <mergeCell ref="E107:H107"/>
    <mergeCell ref="E108:H108"/>
    <mergeCell ref="E109:H109"/>
    <mergeCell ref="E101:H101"/>
    <mergeCell ref="C117:D117"/>
    <mergeCell ref="C118:D118"/>
    <mergeCell ref="E117:H117"/>
    <mergeCell ref="E118:H118"/>
    <mergeCell ref="C100:D100"/>
    <mergeCell ref="C115:D115"/>
    <mergeCell ref="C116:D116"/>
    <mergeCell ref="E100:H100"/>
    <mergeCell ref="E115:H115"/>
    <mergeCell ref="E116:H116"/>
    <mergeCell ref="C112:D112"/>
    <mergeCell ref="E112:H112"/>
    <mergeCell ref="C113:D113"/>
    <mergeCell ref="E113:H113"/>
    <mergeCell ref="C114:D114"/>
    <mergeCell ref="E114:H114"/>
    <mergeCell ref="C110:D110"/>
    <mergeCell ref="C111:D111"/>
    <mergeCell ref="B104:D104"/>
    <mergeCell ref="C107:D107"/>
    <mergeCell ref="E111:H111"/>
    <mergeCell ref="E110:H110"/>
  </mergeCells>
  <phoneticPr fontId="2"/>
  <hyperlinks>
    <hyperlink ref="B59" r:id="rId1" xr:uid="{C0F94C06-9DBB-41DE-97B3-915189223169}"/>
    <hyperlink ref="B62" r:id="rId2" xr:uid="{FB3043BA-E3A5-472C-A230-85A21D05280D}"/>
    <hyperlink ref="H9" location="申請要領!A26" display="申請要領!A26" xr:uid="{F36E2F88-041B-4506-A7DE-9AD81E79D49E}"/>
    <hyperlink ref="H10" location="申請要領!A43" display="申請要領!A43" xr:uid="{4EEE9524-6720-452D-8473-DD1FA4611075}"/>
    <hyperlink ref="H12" location="申請要領!A81" display="申請要領!A81" xr:uid="{EF86A3A5-926C-479C-82B1-F0444B45F30C}"/>
    <hyperlink ref="H13" location="申請要領!A83" display="申請要領!A83" xr:uid="{B4A89987-7F06-4474-9185-E3C59293D70A}"/>
    <hyperlink ref="H11" location="申請要領!A55" display="申請要領!A55" xr:uid="{E9A28CEA-3515-4E00-9E90-52D973546F46}"/>
  </hyperlinks>
  <printOptions horizontalCentered="1"/>
  <pageMargins left="0.59055118110236227" right="0.59055118110236227" top="0.59055118110236227" bottom="0.59055118110236227" header="0.39370078740157483" footer="0.39370078740157483"/>
  <pageSetup paperSize="9" scale="99" orientation="portrait" r:id="rId3"/>
  <headerFooter alignWithMargins="0">
    <oddFooter>&amp;C&amp;P</oddFooter>
  </headerFooter>
  <rowBreaks count="6" manualBreakCount="6">
    <brk id="24" max="8" man="1"/>
    <brk id="42" max="16383" man="1"/>
    <brk id="54" max="16383" man="1"/>
    <brk id="73" max="16383" man="1"/>
    <brk id="82" max="16383" man="1"/>
    <brk id="101"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5D92F-4095-489F-A9C8-5FC976910E97}">
  <sheetPr codeName="Sheet1">
    <tabColor rgb="FF00B0F0"/>
  </sheetPr>
  <dimension ref="A1:BR352"/>
  <sheetViews>
    <sheetView view="pageBreakPreview" zoomScaleNormal="100" zoomScaleSheetLayoutView="100" workbookViewId="0">
      <selection activeCell="H8" sqref="H8:I8"/>
    </sheetView>
  </sheetViews>
  <sheetFormatPr defaultColWidth="9" defaultRowHeight="17.25"/>
  <cols>
    <col min="1" max="3" width="5.375" style="94" customWidth="1"/>
    <col min="4" max="4" width="13" style="94" customWidth="1"/>
    <col min="5" max="38" width="2.625" style="94" customWidth="1"/>
    <col min="39" max="39" width="5.75" style="94" hidden="1" customWidth="1"/>
    <col min="40" max="41" width="8.875" style="96" hidden="1" customWidth="1"/>
    <col min="42" max="42" width="8.625" style="96" hidden="1" customWidth="1"/>
    <col min="43" max="52" width="8.875" style="96" hidden="1" customWidth="1"/>
    <col min="53" max="53" width="8.75" style="96" hidden="1" customWidth="1"/>
    <col min="54" max="59" width="8.875" style="96" hidden="1" customWidth="1"/>
    <col min="60" max="64" width="8.875" style="94" hidden="1" customWidth="1"/>
    <col min="65" max="65" width="0.125" style="94" hidden="1" customWidth="1"/>
    <col min="66" max="66" width="9" style="94" hidden="1" customWidth="1"/>
    <col min="67" max="67" width="0" style="94" hidden="1" customWidth="1"/>
    <col min="68" max="16384" width="9" style="94"/>
  </cols>
  <sheetData>
    <row r="1" spans="1:42" ht="80.25" customHeight="1">
      <c r="A1" s="461" t="s">
        <v>829</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N1" s="95" t="s">
        <v>674</v>
      </c>
    </row>
    <row r="2" spans="1:42" ht="45" customHeight="1">
      <c r="A2" s="478" t="s">
        <v>866</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80"/>
      <c r="AN2" s="95"/>
    </row>
    <row r="3" spans="1:42" ht="18" customHeight="1">
      <c r="A3" s="167"/>
      <c r="B3" s="168"/>
      <c r="C3" s="169"/>
      <c r="D3" s="481" t="s">
        <v>821</v>
      </c>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3"/>
      <c r="AN3" s="95"/>
    </row>
    <row r="4" spans="1:42" ht="21" customHeight="1">
      <c r="A4" s="472"/>
      <c r="B4" s="473"/>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4"/>
    </row>
    <row r="5" spans="1:42" ht="30" customHeight="1">
      <c r="A5" s="368" t="s">
        <v>618</v>
      </c>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70"/>
    </row>
    <row r="6" spans="1:42" ht="30" customHeight="1">
      <c r="A6" s="368" t="s">
        <v>619</v>
      </c>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70"/>
    </row>
    <row r="7" spans="1:42" ht="30.75" customHeight="1" thickBot="1">
      <c r="A7" s="324" t="s">
        <v>331</v>
      </c>
      <c r="B7" s="476"/>
      <c r="C7" s="392"/>
      <c r="D7" s="98" t="s">
        <v>77</v>
      </c>
      <c r="E7" s="418" t="s">
        <v>832</v>
      </c>
      <c r="F7" s="419"/>
      <c r="G7" s="419"/>
      <c r="H7" s="419"/>
      <c r="I7" s="419"/>
      <c r="J7" s="419"/>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419"/>
      <c r="AJ7" s="419"/>
      <c r="AK7" s="419"/>
      <c r="AL7" s="419"/>
      <c r="AM7" s="99" t="s">
        <v>672</v>
      </c>
      <c r="AO7" s="96" t="s">
        <v>667</v>
      </c>
    </row>
    <row r="8" spans="1:42" ht="22.5" customHeight="1">
      <c r="A8" s="393"/>
      <c r="B8" s="477"/>
      <c r="C8" s="394"/>
      <c r="D8" s="182" t="s">
        <v>76</v>
      </c>
      <c r="E8" s="388" t="s">
        <v>668</v>
      </c>
      <c r="F8" s="308"/>
      <c r="G8" s="308"/>
      <c r="H8" s="467"/>
      <c r="I8" s="468"/>
      <c r="J8" s="101" t="s">
        <v>211</v>
      </c>
      <c r="K8" s="463"/>
      <c r="L8" s="464"/>
      <c r="M8" s="101" t="s">
        <v>210</v>
      </c>
      <c r="N8" s="463"/>
      <c r="O8" s="464"/>
      <c r="P8" s="102" t="s">
        <v>209</v>
      </c>
      <c r="Q8" s="308"/>
      <c r="R8" s="308"/>
      <c r="S8" s="308"/>
      <c r="T8" s="308"/>
      <c r="U8" s="308"/>
      <c r="V8" s="308"/>
      <c r="W8" s="308"/>
      <c r="X8" s="308"/>
      <c r="Y8" s="308"/>
      <c r="Z8" s="308"/>
      <c r="AA8" s="308"/>
      <c r="AB8" s="308"/>
      <c r="AC8" s="308"/>
      <c r="AD8" s="308"/>
      <c r="AE8" s="308"/>
      <c r="AF8" s="308"/>
      <c r="AG8" s="308"/>
      <c r="AH8" s="308"/>
      <c r="AI8" s="308"/>
      <c r="AJ8" s="308"/>
      <c r="AK8" s="308"/>
      <c r="AL8" s="466"/>
      <c r="AM8" s="103"/>
      <c r="AP8" s="104"/>
    </row>
    <row r="9" spans="1:42" ht="30" customHeight="1">
      <c r="A9" s="605" t="s">
        <v>21</v>
      </c>
      <c r="B9" s="606"/>
      <c r="C9" s="606"/>
      <c r="D9" s="606"/>
      <c r="E9" s="606"/>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606"/>
      <c r="AI9" s="606"/>
      <c r="AJ9" s="606"/>
      <c r="AK9" s="606"/>
      <c r="AL9" s="607"/>
      <c r="AO9" s="96" t="s">
        <v>203</v>
      </c>
    </row>
    <row r="10" spans="1:42" ht="18.75" customHeight="1" thickBot="1">
      <c r="A10" s="293" t="s">
        <v>22</v>
      </c>
      <c r="B10" s="384" t="s">
        <v>23</v>
      </c>
      <c r="C10" s="385"/>
      <c r="D10" s="105" t="s">
        <v>77</v>
      </c>
      <c r="E10" s="418" t="s">
        <v>24</v>
      </c>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19"/>
      <c r="AL10" s="420"/>
      <c r="AO10" s="106"/>
    </row>
    <row r="11" spans="1:42" ht="22.5" customHeight="1" thickBot="1">
      <c r="A11" s="294"/>
      <c r="B11" s="386"/>
      <c r="C11" s="387"/>
      <c r="D11" s="107" t="s">
        <v>76</v>
      </c>
      <c r="E11" s="314" t="s">
        <v>358</v>
      </c>
      <c r="F11" s="315"/>
      <c r="G11" s="315"/>
      <c r="H11" s="315"/>
      <c r="I11" s="316"/>
      <c r="J11" s="592" t="str">
        <f>IF(E11="継続",AN13,"　")</f>
        <v>　</v>
      </c>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593"/>
      <c r="AN11" s="96" t="s">
        <v>651</v>
      </c>
    </row>
    <row r="12" spans="1:42" ht="7.5" customHeight="1">
      <c r="A12" s="294"/>
      <c r="B12" s="484"/>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row>
    <row r="13" spans="1:42" ht="31.15" customHeight="1">
      <c r="A13" s="294"/>
      <c r="B13" s="623" t="s">
        <v>25</v>
      </c>
      <c r="C13" s="624"/>
      <c r="D13" s="624"/>
      <c r="E13" s="624"/>
      <c r="F13" s="624"/>
      <c r="G13" s="624"/>
      <c r="H13" s="624"/>
      <c r="I13" s="624"/>
      <c r="J13" s="624"/>
      <c r="K13" s="624"/>
      <c r="L13" s="624"/>
      <c r="M13" s="624"/>
      <c r="N13" s="624"/>
      <c r="O13" s="624"/>
      <c r="P13" s="624"/>
      <c r="Q13" s="624"/>
      <c r="R13" s="624"/>
      <c r="S13" s="624"/>
      <c r="T13" s="624"/>
      <c r="U13" s="624"/>
      <c r="V13" s="624"/>
      <c r="W13" s="624"/>
      <c r="X13" s="624"/>
      <c r="Y13" s="624"/>
      <c r="Z13" s="624"/>
      <c r="AA13" s="624"/>
      <c r="AB13" s="624"/>
      <c r="AC13" s="624"/>
      <c r="AD13" s="624"/>
      <c r="AE13" s="624"/>
      <c r="AF13" s="624"/>
      <c r="AG13" s="624"/>
      <c r="AH13" s="624"/>
      <c r="AI13" s="624"/>
      <c r="AJ13" s="624"/>
      <c r="AK13" s="624"/>
      <c r="AL13" s="625"/>
      <c r="AN13" s="96" t="s">
        <v>666</v>
      </c>
    </row>
    <row r="14" spans="1:42" ht="18.75" customHeight="1">
      <c r="A14" s="294"/>
      <c r="B14" s="257" t="s">
        <v>198</v>
      </c>
      <c r="C14" s="258"/>
      <c r="D14" s="108" t="s">
        <v>75</v>
      </c>
      <c r="E14" s="297" t="s">
        <v>28</v>
      </c>
      <c r="F14" s="298"/>
      <c r="G14" s="298"/>
      <c r="H14" s="298"/>
      <c r="I14" s="298"/>
      <c r="J14" s="298"/>
      <c r="K14" s="298"/>
      <c r="L14" s="298"/>
      <c r="M14" s="299"/>
      <c r="N14" s="428"/>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429"/>
    </row>
    <row r="15" spans="1:42" ht="17.25" customHeight="1">
      <c r="A15" s="294"/>
      <c r="B15" s="257"/>
      <c r="C15" s="258"/>
      <c r="D15" s="492" t="s">
        <v>77</v>
      </c>
      <c r="E15" s="358" t="s">
        <v>663</v>
      </c>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9"/>
    </row>
    <row r="16" spans="1:42">
      <c r="A16" s="294"/>
      <c r="B16" s="257"/>
      <c r="C16" s="258"/>
      <c r="D16" s="493"/>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9"/>
      <c r="AN16" s="96" t="s">
        <v>26</v>
      </c>
    </row>
    <row r="17" spans="1:40" ht="18" thickBot="1">
      <c r="A17" s="294"/>
      <c r="B17" s="257"/>
      <c r="C17" s="258"/>
      <c r="D17" s="440"/>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9"/>
      <c r="AN17" s="96" t="s">
        <v>27</v>
      </c>
    </row>
    <row r="18" spans="1:40" ht="22.5" customHeight="1" thickBot="1">
      <c r="A18" s="294"/>
      <c r="B18" s="259"/>
      <c r="C18" s="260"/>
      <c r="D18" s="107" t="s">
        <v>76</v>
      </c>
      <c r="E18" s="261"/>
      <c r="F18" s="262"/>
      <c r="G18" s="262"/>
      <c r="H18" s="262"/>
      <c r="I18" s="262"/>
      <c r="J18" s="262"/>
      <c r="K18" s="262"/>
      <c r="L18" s="262"/>
      <c r="M18" s="263"/>
      <c r="N18" s="111"/>
      <c r="O18" s="255" t="str">
        <f>IF(E11="","",IF(E11="新規",AN17,IF(AND(E11="継続",E18=""),AN18,"")))</f>
        <v>新規申請の方は入力しないでください。</v>
      </c>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6"/>
      <c r="AN18" s="96" t="s">
        <v>407</v>
      </c>
    </row>
    <row r="19" spans="1:40" ht="7.5" customHeight="1">
      <c r="A19" s="294"/>
      <c r="B19" s="475"/>
      <c r="C19" s="475"/>
      <c r="D19" s="475"/>
      <c r="E19" s="475"/>
      <c r="F19" s="475"/>
      <c r="G19" s="475"/>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row>
    <row r="20" spans="1:40" ht="18.75" customHeight="1">
      <c r="A20" s="294"/>
      <c r="B20" s="257" t="s">
        <v>662</v>
      </c>
      <c r="C20" s="258"/>
      <c r="D20" s="108" t="s">
        <v>75</v>
      </c>
      <c r="E20" s="297" t="s">
        <v>664</v>
      </c>
      <c r="F20" s="298"/>
      <c r="G20" s="298"/>
      <c r="H20" s="298"/>
      <c r="I20" s="298"/>
      <c r="J20" s="298"/>
      <c r="K20" s="298"/>
      <c r="L20" s="298"/>
      <c r="M20" s="299"/>
      <c r="N20" s="428"/>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429"/>
    </row>
    <row r="21" spans="1:40" ht="17.25" customHeight="1">
      <c r="A21" s="294"/>
      <c r="B21" s="257"/>
      <c r="C21" s="258"/>
      <c r="D21" s="492" t="s">
        <v>77</v>
      </c>
      <c r="E21" s="358" t="s">
        <v>693</v>
      </c>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9"/>
    </row>
    <row r="22" spans="1:40">
      <c r="A22" s="294"/>
      <c r="B22" s="257"/>
      <c r="C22" s="258"/>
      <c r="D22" s="493"/>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c r="AL22" s="359"/>
      <c r="AN22" s="96" t="s">
        <v>26</v>
      </c>
    </row>
    <row r="23" spans="1:40" ht="18" thickBot="1">
      <c r="A23" s="294"/>
      <c r="B23" s="257"/>
      <c r="C23" s="258"/>
      <c r="D23" s="440"/>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9"/>
      <c r="AN23" s="96" t="s">
        <v>27</v>
      </c>
    </row>
    <row r="24" spans="1:40" ht="22.5" customHeight="1" thickBot="1">
      <c r="A24" s="295"/>
      <c r="B24" s="259"/>
      <c r="C24" s="260"/>
      <c r="D24" s="107" t="s">
        <v>76</v>
      </c>
      <c r="E24" s="261"/>
      <c r="F24" s="262"/>
      <c r="G24" s="262"/>
      <c r="H24" s="262"/>
      <c r="I24" s="262"/>
      <c r="J24" s="262"/>
      <c r="K24" s="262"/>
      <c r="L24" s="262"/>
      <c r="M24" s="263"/>
      <c r="N24" s="111"/>
      <c r="O24" s="255" t="str">
        <f>IF(E11="","",IF(E11="新規",AN23,IF(AND(E11="継続",E24=""),AN24,"")))</f>
        <v>新規申請の方は入力しないでください。</v>
      </c>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6"/>
      <c r="AN24" s="96" t="s">
        <v>665</v>
      </c>
    </row>
    <row r="25" spans="1:40" ht="7.5" customHeight="1">
      <c r="A25" s="112"/>
      <c r="B25" s="296"/>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row>
    <row r="26" spans="1:40" ht="79.150000000000006" customHeight="1">
      <c r="A26" s="282" t="s">
        <v>822</v>
      </c>
      <c r="B26" s="369"/>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1:40" ht="18.75" customHeight="1">
      <c r="A27" s="469" t="s">
        <v>184</v>
      </c>
      <c r="B27" s="318" t="s">
        <v>58</v>
      </c>
      <c r="C27" s="319"/>
      <c r="D27" s="113" t="s">
        <v>75</v>
      </c>
      <c r="E27" s="488" t="s">
        <v>185</v>
      </c>
      <c r="F27" s="488"/>
      <c r="G27" s="488"/>
      <c r="H27" s="488"/>
      <c r="I27" s="488"/>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88"/>
      <c r="AL27" s="488"/>
      <c r="AN27" s="96" t="s">
        <v>649</v>
      </c>
    </row>
    <row r="28" spans="1:40" ht="17.25" customHeight="1">
      <c r="A28" s="470"/>
      <c r="B28" s="320"/>
      <c r="C28" s="321"/>
      <c r="D28" s="317" t="s">
        <v>77</v>
      </c>
      <c r="E28" s="249" t="s">
        <v>841</v>
      </c>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row>
    <row r="29" spans="1:40" ht="21" customHeight="1" thickBot="1">
      <c r="A29" s="470"/>
      <c r="B29" s="320"/>
      <c r="C29" s="321"/>
      <c r="D29" s="317"/>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row>
    <row r="30" spans="1:40" ht="22.5" customHeight="1" thickBot="1">
      <c r="A30" s="470"/>
      <c r="B30" s="322"/>
      <c r="C30" s="323"/>
      <c r="D30" s="113" t="s">
        <v>76</v>
      </c>
      <c r="E30" s="405"/>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7"/>
    </row>
    <row r="31" spans="1:40" ht="7.5" customHeight="1">
      <c r="A31" s="470"/>
      <c r="B31" s="38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row>
    <row r="32" spans="1:40" ht="18.75" customHeight="1">
      <c r="A32" s="470"/>
      <c r="B32" s="318" t="s">
        <v>59</v>
      </c>
      <c r="C32" s="319"/>
      <c r="D32" s="113" t="s">
        <v>75</v>
      </c>
      <c r="E32" s="488" t="s">
        <v>150</v>
      </c>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row>
    <row r="33" spans="1:42" ht="11.25" customHeight="1">
      <c r="A33" s="470"/>
      <c r="B33" s="320"/>
      <c r="C33" s="321"/>
      <c r="D33" s="317" t="s">
        <v>77</v>
      </c>
      <c r="E33" s="249" t="s">
        <v>842</v>
      </c>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row>
    <row r="34" spans="1:42" ht="7.5" customHeight="1" thickBot="1">
      <c r="A34" s="470"/>
      <c r="B34" s="320"/>
      <c r="C34" s="321"/>
      <c r="D34" s="317"/>
      <c r="E34" s="378"/>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row>
    <row r="35" spans="1:42" ht="22.5" customHeight="1" thickBot="1">
      <c r="A35" s="470"/>
      <c r="B35" s="322"/>
      <c r="C35" s="323"/>
      <c r="D35" s="113" t="s">
        <v>76</v>
      </c>
      <c r="E35" s="405"/>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7"/>
    </row>
    <row r="36" spans="1:42" ht="7.5" customHeight="1">
      <c r="A36" s="470"/>
      <c r="B36" s="388"/>
      <c r="C36" s="308"/>
      <c r="D36" s="308"/>
      <c r="E36" s="308"/>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row>
    <row r="37" spans="1:42" ht="18.75" customHeight="1">
      <c r="A37" s="470"/>
      <c r="B37" s="318" t="s">
        <v>449</v>
      </c>
      <c r="C37" s="319"/>
      <c r="D37" s="113" t="s">
        <v>75</v>
      </c>
      <c r="E37" s="488" t="s">
        <v>448</v>
      </c>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8"/>
      <c r="AJ37" s="488"/>
      <c r="AK37" s="488"/>
      <c r="AL37" s="488"/>
    </row>
    <row r="38" spans="1:42" ht="11.25" customHeight="1">
      <c r="A38" s="470"/>
      <c r="B38" s="320"/>
      <c r="C38" s="321"/>
      <c r="D38" s="317" t="s">
        <v>77</v>
      </c>
      <c r="E38" s="249" t="s">
        <v>843</v>
      </c>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row>
    <row r="39" spans="1:42" ht="7.5" customHeight="1" thickBot="1">
      <c r="A39" s="470"/>
      <c r="B39" s="320"/>
      <c r="C39" s="321"/>
      <c r="D39" s="317"/>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row>
    <row r="40" spans="1:42" ht="22.5" customHeight="1" thickBot="1">
      <c r="A40" s="470"/>
      <c r="B40" s="322"/>
      <c r="C40" s="323"/>
      <c r="D40" s="113" t="s">
        <v>76</v>
      </c>
      <c r="E40" s="405"/>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6"/>
      <c r="AE40" s="406"/>
      <c r="AF40" s="406"/>
      <c r="AG40" s="406"/>
      <c r="AH40" s="406"/>
      <c r="AI40" s="406"/>
      <c r="AJ40" s="406"/>
      <c r="AK40" s="406"/>
      <c r="AL40" s="407"/>
    </row>
    <row r="41" spans="1:42" ht="7.5" customHeight="1">
      <c r="A41" s="470"/>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row>
    <row r="42" spans="1:42" ht="18.75" customHeight="1" thickBot="1">
      <c r="A42" s="470"/>
      <c r="B42" s="324" t="s">
        <v>836</v>
      </c>
      <c r="C42" s="392"/>
      <c r="D42" s="185" t="s">
        <v>77</v>
      </c>
      <c r="E42" s="614" t="s">
        <v>838</v>
      </c>
      <c r="F42" s="615"/>
      <c r="G42" s="615"/>
      <c r="H42" s="615"/>
      <c r="I42" s="615"/>
      <c r="J42" s="615"/>
      <c r="K42" s="615"/>
      <c r="L42" s="615"/>
      <c r="M42" s="615"/>
      <c r="N42" s="615"/>
      <c r="O42" s="615"/>
      <c r="P42" s="615"/>
      <c r="Q42" s="615"/>
      <c r="R42" s="615"/>
      <c r="S42" s="615"/>
      <c r="T42" s="615"/>
      <c r="U42" s="615"/>
      <c r="V42" s="615"/>
      <c r="W42" s="615"/>
      <c r="X42" s="615"/>
      <c r="Y42" s="615"/>
      <c r="Z42" s="615"/>
      <c r="AA42" s="615"/>
      <c r="AB42" s="615"/>
      <c r="AC42" s="615"/>
      <c r="AD42" s="615"/>
      <c r="AE42" s="615"/>
      <c r="AF42" s="615"/>
      <c r="AG42" s="615"/>
      <c r="AH42" s="615"/>
      <c r="AI42" s="615"/>
      <c r="AJ42" s="615"/>
      <c r="AK42" s="615"/>
      <c r="AL42" s="616"/>
    </row>
    <row r="43" spans="1:42" ht="25.5" customHeight="1" thickBot="1">
      <c r="A43" s="470"/>
      <c r="B43" s="393"/>
      <c r="C43" s="394"/>
      <c r="D43" s="181" t="s">
        <v>837</v>
      </c>
      <c r="E43" s="611"/>
      <c r="F43" s="612"/>
      <c r="G43" s="612"/>
      <c r="H43" s="612"/>
      <c r="I43" s="612"/>
      <c r="J43" s="612"/>
      <c r="K43" s="612"/>
      <c r="L43" s="612"/>
      <c r="M43" s="612"/>
      <c r="N43" s="612"/>
      <c r="O43" s="612"/>
      <c r="P43" s="612"/>
      <c r="Q43" s="612"/>
      <c r="R43" s="612"/>
      <c r="S43" s="612"/>
      <c r="T43" s="612"/>
      <c r="U43" s="612"/>
      <c r="V43" s="612"/>
      <c r="W43" s="612"/>
      <c r="X43" s="612"/>
      <c r="Y43" s="612"/>
      <c r="Z43" s="612"/>
      <c r="AA43" s="612"/>
      <c r="AB43" s="612"/>
      <c r="AC43" s="612"/>
      <c r="AD43" s="612"/>
      <c r="AE43" s="612"/>
      <c r="AF43" s="612"/>
      <c r="AG43" s="612"/>
      <c r="AH43" s="612"/>
      <c r="AI43" s="612"/>
      <c r="AJ43" s="612"/>
      <c r="AK43" s="613"/>
      <c r="AL43" s="184"/>
    </row>
    <row r="44" spans="1:42" ht="7.5" customHeight="1" thickBot="1">
      <c r="A44" s="470"/>
      <c r="B44" s="608"/>
      <c r="C44" s="609"/>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609"/>
      <c r="AI44" s="609"/>
      <c r="AJ44" s="609"/>
      <c r="AK44" s="609"/>
      <c r="AL44" s="610"/>
    </row>
    <row r="45" spans="1:42" ht="22.5" customHeight="1" thickBot="1">
      <c r="A45" s="470"/>
      <c r="B45" s="393" t="s">
        <v>835</v>
      </c>
      <c r="C45" s="394"/>
      <c r="D45" s="120" t="s">
        <v>76</v>
      </c>
      <c r="E45" s="305"/>
      <c r="F45" s="306"/>
      <c r="G45" s="306"/>
      <c r="H45" s="306"/>
      <c r="I45" s="306"/>
      <c r="J45" s="306"/>
      <c r="K45" s="306"/>
      <c r="L45" s="306"/>
      <c r="M45" s="306"/>
      <c r="N45" s="306"/>
      <c r="O45" s="306"/>
      <c r="P45" s="306"/>
      <c r="Q45" s="306"/>
      <c r="R45" s="306"/>
      <c r="S45" s="306"/>
      <c r="T45" s="617" t="s">
        <v>834</v>
      </c>
      <c r="U45" s="618"/>
      <c r="V45" s="618"/>
      <c r="W45" s="618"/>
      <c r="X45" s="618"/>
      <c r="Y45" s="618"/>
      <c r="Z45" s="618"/>
      <c r="AA45" s="618"/>
      <c r="AB45" s="618"/>
      <c r="AC45" s="618"/>
      <c r="AD45" s="618"/>
      <c r="AE45" s="618"/>
      <c r="AF45" s="618"/>
      <c r="AG45" s="618"/>
      <c r="AH45" s="618"/>
      <c r="AI45" s="618"/>
      <c r="AJ45" s="618"/>
      <c r="AK45" s="618"/>
      <c r="AL45" s="619"/>
    </row>
    <row r="46" spans="1:42" ht="22.5" customHeight="1" thickBot="1">
      <c r="A46" s="471"/>
      <c r="B46" s="395" t="s">
        <v>30</v>
      </c>
      <c r="C46" s="396"/>
      <c r="D46" s="120" t="s">
        <v>76</v>
      </c>
      <c r="E46" s="305"/>
      <c r="F46" s="306"/>
      <c r="G46" s="306"/>
      <c r="H46" s="306"/>
      <c r="I46" s="306"/>
      <c r="J46" s="306"/>
      <c r="K46" s="306"/>
      <c r="L46" s="306"/>
      <c r="M46" s="306"/>
      <c r="N46" s="306"/>
      <c r="O46" s="306"/>
      <c r="P46" s="306"/>
      <c r="Q46" s="306"/>
      <c r="R46" s="306"/>
      <c r="S46" s="306"/>
      <c r="T46" s="620"/>
      <c r="U46" s="621"/>
      <c r="V46" s="621"/>
      <c r="W46" s="621"/>
      <c r="X46" s="621"/>
      <c r="Y46" s="621"/>
      <c r="Z46" s="621"/>
      <c r="AA46" s="621"/>
      <c r="AB46" s="621"/>
      <c r="AC46" s="621"/>
      <c r="AD46" s="621"/>
      <c r="AE46" s="621"/>
      <c r="AF46" s="621"/>
      <c r="AG46" s="621"/>
      <c r="AH46" s="621"/>
      <c r="AI46" s="621"/>
      <c r="AJ46" s="621"/>
      <c r="AK46" s="621"/>
      <c r="AL46" s="622"/>
    </row>
    <row r="47" spans="1:42" ht="30" customHeight="1">
      <c r="A47" s="465"/>
      <c r="B47" s="465"/>
      <c r="C47" s="465"/>
      <c r="D47" s="465"/>
      <c r="E47" s="465"/>
      <c r="F47" s="465"/>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P47" s="104"/>
    </row>
    <row r="48" spans="1:42" ht="30" customHeight="1">
      <c r="A48" s="368" t="s">
        <v>620</v>
      </c>
      <c r="B48" s="369"/>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70"/>
    </row>
    <row r="49" spans="1:42" ht="30" customHeight="1">
      <c r="A49" s="368" t="s">
        <v>621</v>
      </c>
      <c r="B49" s="369"/>
      <c r="C49" s="369"/>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70"/>
    </row>
    <row r="50" spans="1:42" ht="11.25" customHeight="1">
      <c r="A50" s="485"/>
      <c r="B50" s="324" t="s">
        <v>70</v>
      </c>
      <c r="C50" s="392"/>
      <c r="D50" s="317" t="s">
        <v>77</v>
      </c>
      <c r="E50" s="357" t="s">
        <v>134</v>
      </c>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c r="AJ50" s="358"/>
      <c r="AK50" s="358"/>
      <c r="AL50" s="359"/>
    </row>
    <row r="51" spans="1:42" ht="7.5" customHeight="1" thickBot="1">
      <c r="A51" s="486"/>
      <c r="B51" s="393"/>
      <c r="C51" s="394"/>
      <c r="D51" s="317"/>
      <c r="E51" s="357"/>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c r="AJ51" s="358"/>
      <c r="AK51" s="358"/>
      <c r="AL51" s="359"/>
    </row>
    <row r="52" spans="1:42" ht="22.5" customHeight="1" thickBot="1">
      <c r="A52" s="487"/>
      <c r="B52" s="395"/>
      <c r="C52" s="396"/>
      <c r="D52" s="113" t="s">
        <v>76</v>
      </c>
      <c r="E52" s="314"/>
      <c r="F52" s="315"/>
      <c r="G52" s="315"/>
      <c r="H52" s="316"/>
      <c r="I52" s="397"/>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1"/>
    </row>
    <row r="53" spans="1:42" ht="7.5" customHeight="1">
      <c r="A53" s="177"/>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row>
    <row r="54" spans="1:42" ht="18.75" customHeight="1">
      <c r="A54" s="485"/>
      <c r="B54" s="324" t="s">
        <v>669</v>
      </c>
      <c r="C54" s="319"/>
      <c r="D54" s="113" t="s">
        <v>75</v>
      </c>
      <c r="E54" s="488" t="s">
        <v>823</v>
      </c>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c r="AL54" s="488"/>
    </row>
    <row r="55" spans="1:42" ht="11.25" customHeight="1">
      <c r="A55" s="486"/>
      <c r="B55" s="320"/>
      <c r="C55" s="321"/>
      <c r="D55" s="317" t="s">
        <v>77</v>
      </c>
      <c r="E55" s="249" t="s">
        <v>844</v>
      </c>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row>
    <row r="56" spans="1:42" ht="7.5" customHeight="1" thickBot="1">
      <c r="A56" s="486"/>
      <c r="B56" s="320"/>
      <c r="C56" s="321"/>
      <c r="D56" s="317"/>
      <c r="E56" s="378"/>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row>
    <row r="57" spans="1:42" ht="22.5" customHeight="1" thickBot="1">
      <c r="A57" s="487"/>
      <c r="B57" s="322"/>
      <c r="C57" s="323"/>
      <c r="D57" s="113" t="s">
        <v>76</v>
      </c>
      <c r="E57" s="405"/>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7"/>
      <c r="AP57" s="117"/>
    </row>
    <row r="58" spans="1:42" ht="7.5" customHeight="1">
      <c r="A58" s="178"/>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row>
    <row r="59" spans="1:42" ht="18.75" customHeight="1">
      <c r="A59" s="632" t="s">
        <v>74</v>
      </c>
      <c r="B59" s="318" t="s">
        <v>204</v>
      </c>
      <c r="C59" s="319"/>
      <c r="D59" s="113" t="s">
        <v>75</v>
      </c>
      <c r="E59" s="488" t="s">
        <v>824</v>
      </c>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8"/>
      <c r="AJ59" s="488"/>
      <c r="AK59" s="488"/>
      <c r="AL59" s="488"/>
    </row>
    <row r="60" spans="1:42" ht="17.25" customHeight="1">
      <c r="A60" s="632"/>
      <c r="B60" s="320"/>
      <c r="C60" s="321"/>
      <c r="D60" s="317" t="s">
        <v>77</v>
      </c>
      <c r="E60" s="249" t="s">
        <v>845</v>
      </c>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row>
    <row r="61" spans="1:42">
      <c r="A61" s="632"/>
      <c r="B61" s="320"/>
      <c r="C61" s="321"/>
      <c r="D61" s="317"/>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row>
    <row r="62" spans="1:42">
      <c r="A62" s="632"/>
      <c r="B62" s="320"/>
      <c r="C62" s="321"/>
      <c r="D62" s="317"/>
      <c r="E62" s="251"/>
      <c r="F62" s="251"/>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row>
    <row r="63" spans="1:42">
      <c r="A63" s="632"/>
      <c r="B63" s="320"/>
      <c r="C63" s="321"/>
      <c r="D63" s="317"/>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row>
    <row r="64" spans="1:42" ht="18" thickBot="1">
      <c r="A64" s="632"/>
      <c r="B64" s="320"/>
      <c r="C64" s="321"/>
      <c r="D64" s="317"/>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row>
    <row r="65" spans="1:42" ht="35.25" customHeight="1" thickBot="1">
      <c r="A65" s="632"/>
      <c r="B65" s="322"/>
      <c r="C65" s="323"/>
      <c r="D65" s="113" t="s">
        <v>76</v>
      </c>
      <c r="E65" s="409"/>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1"/>
    </row>
    <row r="66" spans="1:42" ht="7.5" customHeight="1">
      <c r="A66" s="632"/>
      <c r="B66" s="38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row>
    <row r="67" spans="1:42" ht="18.75" customHeight="1">
      <c r="A67" s="632"/>
      <c r="B67" s="318" t="s">
        <v>438</v>
      </c>
      <c r="C67" s="319"/>
      <c r="D67" s="113" t="s">
        <v>75</v>
      </c>
      <c r="E67" s="488" t="s">
        <v>825</v>
      </c>
      <c r="F67" s="488"/>
      <c r="G67" s="488"/>
      <c r="H67" s="488"/>
      <c r="I67" s="488"/>
      <c r="J67" s="488"/>
      <c r="K67" s="488"/>
      <c r="L67" s="488"/>
      <c r="M67" s="488"/>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row>
    <row r="68" spans="1:42" ht="17.25" customHeight="1">
      <c r="A68" s="632"/>
      <c r="B68" s="320"/>
      <c r="C68" s="321"/>
      <c r="D68" s="317" t="s">
        <v>77</v>
      </c>
      <c r="E68" s="249" t="s">
        <v>846</v>
      </c>
      <c r="F68" s="250"/>
      <c r="G68" s="250"/>
      <c r="H68" s="250"/>
      <c r="I68" s="250"/>
      <c r="J68" s="250"/>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row>
    <row r="69" spans="1:42" ht="18" thickBot="1">
      <c r="A69" s="632"/>
      <c r="B69" s="320"/>
      <c r="C69" s="321"/>
      <c r="D69" s="317"/>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row>
    <row r="70" spans="1:42" ht="35.25" customHeight="1" thickBot="1">
      <c r="A70" s="632"/>
      <c r="B70" s="322"/>
      <c r="C70" s="323"/>
      <c r="D70" s="113" t="s">
        <v>76</v>
      </c>
      <c r="E70" s="409"/>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c r="AL70" s="411"/>
    </row>
    <row r="71" spans="1:42" ht="7.5" customHeight="1">
      <c r="A71" s="178"/>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row>
    <row r="72" spans="1:42" ht="18.75" customHeight="1">
      <c r="A72" s="273" t="s">
        <v>57</v>
      </c>
      <c r="B72" s="318" t="s">
        <v>61</v>
      </c>
      <c r="C72" s="319"/>
      <c r="D72" s="113" t="s">
        <v>75</v>
      </c>
      <c r="E72" s="404" t="s">
        <v>79</v>
      </c>
      <c r="F72" s="404"/>
      <c r="G72" s="404"/>
      <c r="H72" s="404"/>
      <c r="I72" s="404"/>
      <c r="J72" s="404"/>
      <c r="K72" s="404"/>
      <c r="L72" s="404"/>
      <c r="M72" s="404"/>
      <c r="N72" s="404"/>
      <c r="O72" s="404"/>
      <c r="P72" s="404"/>
      <c r="Q72" s="404"/>
      <c r="R72" s="404"/>
      <c r="S72" s="404"/>
      <c r="T72" s="404"/>
      <c r="U72" s="404"/>
      <c r="V72" s="404"/>
      <c r="W72" s="404"/>
      <c r="X72" s="404"/>
      <c r="Y72" s="404"/>
      <c r="Z72" s="404"/>
      <c r="AA72" s="404"/>
      <c r="AB72" s="404"/>
      <c r="AC72" s="404"/>
      <c r="AD72" s="404"/>
      <c r="AE72" s="404"/>
      <c r="AF72" s="404"/>
      <c r="AG72" s="404"/>
      <c r="AH72" s="404"/>
      <c r="AI72" s="404"/>
      <c r="AJ72" s="404"/>
      <c r="AK72" s="404"/>
      <c r="AL72" s="404"/>
    </row>
    <row r="73" spans="1:42" ht="11.25" customHeight="1">
      <c r="A73" s="274"/>
      <c r="B73" s="320"/>
      <c r="C73" s="321"/>
      <c r="D73" s="317" t="s">
        <v>77</v>
      </c>
      <c r="E73" s="249" t="s">
        <v>847</v>
      </c>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row>
    <row r="74" spans="1:42" ht="7.5" customHeight="1" thickBot="1">
      <c r="A74" s="274"/>
      <c r="B74" s="320"/>
      <c r="C74" s="321"/>
      <c r="D74" s="317"/>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row>
    <row r="75" spans="1:42" ht="22.5" customHeight="1" thickBot="1">
      <c r="A75" s="274"/>
      <c r="B75" s="322"/>
      <c r="C75" s="323"/>
      <c r="D75" s="113" t="s">
        <v>76</v>
      </c>
      <c r="E75" s="305"/>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06"/>
      <c r="AJ75" s="306"/>
      <c r="AK75" s="306"/>
      <c r="AL75" s="307"/>
    </row>
    <row r="76" spans="1:42" ht="7.5" customHeight="1">
      <c r="A76" s="274"/>
      <c r="B76" s="388"/>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308"/>
      <c r="AL76" s="308"/>
    </row>
    <row r="77" spans="1:42" ht="18.75" customHeight="1">
      <c r="A77" s="274"/>
      <c r="B77" s="318" t="s">
        <v>202</v>
      </c>
      <c r="C77" s="319"/>
      <c r="D77" s="113" t="s">
        <v>75</v>
      </c>
      <c r="E77" s="488" t="s">
        <v>80</v>
      </c>
      <c r="F77" s="488"/>
      <c r="G77" s="488"/>
      <c r="H77" s="488"/>
      <c r="I77" s="488"/>
      <c r="J77" s="488"/>
      <c r="K77" s="488"/>
      <c r="L77" s="488"/>
      <c r="M77" s="488"/>
      <c r="N77" s="488"/>
      <c r="O77" s="488"/>
      <c r="P77" s="488"/>
      <c r="Q77" s="488"/>
      <c r="R77" s="488"/>
      <c r="S77" s="488"/>
      <c r="T77" s="488"/>
      <c r="U77" s="488"/>
      <c r="V77" s="488"/>
      <c r="W77" s="488"/>
      <c r="X77" s="488"/>
      <c r="Y77" s="488"/>
      <c r="Z77" s="488"/>
      <c r="AA77" s="488"/>
      <c r="AB77" s="488"/>
      <c r="AC77" s="488"/>
      <c r="AD77" s="488"/>
      <c r="AE77" s="488"/>
      <c r="AF77" s="488"/>
      <c r="AG77" s="488"/>
      <c r="AH77" s="488"/>
      <c r="AI77" s="488"/>
      <c r="AJ77" s="488"/>
      <c r="AK77" s="488"/>
      <c r="AL77" s="488"/>
    </row>
    <row r="78" spans="1:42" ht="11.25" customHeight="1">
      <c r="A78" s="274"/>
      <c r="B78" s="320"/>
      <c r="C78" s="321"/>
      <c r="D78" s="317" t="s">
        <v>77</v>
      </c>
      <c r="E78" s="249" t="s">
        <v>848</v>
      </c>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row>
    <row r="79" spans="1:42" ht="7.5" customHeight="1" thickBot="1">
      <c r="A79" s="274"/>
      <c r="B79" s="320"/>
      <c r="C79" s="321"/>
      <c r="D79" s="317"/>
      <c r="E79" s="378"/>
      <c r="F79" s="378"/>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8"/>
      <c r="AL79" s="378"/>
    </row>
    <row r="80" spans="1:42" ht="22.5" customHeight="1" thickBot="1">
      <c r="A80" s="274"/>
      <c r="B80" s="322"/>
      <c r="C80" s="323"/>
      <c r="D80" s="113" t="s">
        <v>76</v>
      </c>
      <c r="E80" s="405"/>
      <c r="F80" s="406"/>
      <c r="G80" s="406"/>
      <c r="H80" s="406"/>
      <c r="I80" s="406"/>
      <c r="J80" s="406"/>
      <c r="K80" s="406"/>
      <c r="L80" s="406"/>
      <c r="M80" s="406"/>
      <c r="N80" s="406"/>
      <c r="O80" s="406"/>
      <c r="P80" s="406"/>
      <c r="Q80" s="406"/>
      <c r="R80" s="406"/>
      <c r="S80" s="406"/>
      <c r="T80" s="406"/>
      <c r="U80" s="406"/>
      <c r="V80" s="406"/>
      <c r="W80" s="406"/>
      <c r="X80" s="406"/>
      <c r="Y80" s="406"/>
      <c r="Z80" s="406"/>
      <c r="AA80" s="406"/>
      <c r="AB80" s="406"/>
      <c r="AC80" s="406"/>
      <c r="AD80" s="406"/>
      <c r="AE80" s="406"/>
      <c r="AF80" s="406"/>
      <c r="AG80" s="406"/>
      <c r="AH80" s="406"/>
      <c r="AI80" s="406"/>
      <c r="AJ80" s="406"/>
      <c r="AK80" s="406"/>
      <c r="AL80" s="407"/>
      <c r="AP80" s="117"/>
    </row>
    <row r="81" spans="1:41" ht="7.5" customHeight="1">
      <c r="A81" s="274"/>
      <c r="B81" s="376"/>
      <c r="C81" s="310"/>
      <c r="D81" s="310"/>
      <c r="E81" s="310"/>
      <c r="F81" s="310"/>
      <c r="G81" s="310"/>
      <c r="H81" s="310"/>
      <c r="I81" s="310"/>
      <c r="J81" s="310"/>
      <c r="K81" s="310"/>
      <c r="L81" s="310"/>
      <c r="M81" s="310"/>
      <c r="N81" s="310"/>
      <c r="O81" s="310"/>
      <c r="P81" s="310"/>
      <c r="Q81" s="310"/>
      <c r="R81" s="310"/>
      <c r="S81" s="310"/>
      <c r="T81" s="310"/>
      <c r="U81" s="310"/>
      <c r="V81" s="310"/>
      <c r="W81" s="310"/>
      <c r="X81" s="310"/>
      <c r="Y81" s="310"/>
      <c r="Z81" s="310"/>
      <c r="AA81" s="310"/>
      <c r="AB81" s="310"/>
      <c r="AC81" s="310"/>
      <c r="AD81" s="310"/>
      <c r="AE81" s="310"/>
      <c r="AF81" s="310"/>
      <c r="AG81" s="310"/>
      <c r="AH81" s="310"/>
      <c r="AI81" s="310"/>
      <c r="AJ81" s="310"/>
      <c r="AK81" s="310"/>
      <c r="AL81" s="310"/>
    </row>
    <row r="82" spans="1:41" ht="18.75" customHeight="1">
      <c r="A82" s="274"/>
      <c r="B82" s="318" t="s">
        <v>439</v>
      </c>
      <c r="C82" s="319"/>
      <c r="D82" s="113" t="s">
        <v>75</v>
      </c>
      <c r="E82" s="488" t="s">
        <v>440</v>
      </c>
      <c r="F82" s="488"/>
      <c r="G82" s="488"/>
      <c r="H82" s="488"/>
      <c r="I82" s="488"/>
      <c r="J82" s="488"/>
      <c r="K82" s="488"/>
      <c r="L82" s="488"/>
      <c r="M82" s="488"/>
      <c r="N82" s="488"/>
      <c r="O82" s="488"/>
      <c r="P82" s="488"/>
      <c r="Q82" s="488"/>
      <c r="R82" s="488"/>
      <c r="S82" s="488"/>
      <c r="T82" s="488"/>
      <c r="U82" s="488"/>
      <c r="V82" s="488"/>
      <c r="W82" s="488"/>
      <c r="X82" s="488"/>
      <c r="Y82" s="488"/>
      <c r="Z82" s="488"/>
      <c r="AA82" s="488"/>
      <c r="AB82" s="488"/>
      <c r="AC82" s="488"/>
      <c r="AD82" s="488"/>
      <c r="AE82" s="488"/>
      <c r="AF82" s="488"/>
      <c r="AG82" s="488"/>
      <c r="AH82" s="488"/>
      <c r="AI82" s="488"/>
      <c r="AJ82" s="488"/>
      <c r="AK82" s="488"/>
      <c r="AL82" s="488"/>
    </row>
    <row r="83" spans="1:41" ht="11.25" customHeight="1">
      <c r="A83" s="274"/>
      <c r="B83" s="320"/>
      <c r="C83" s="321"/>
      <c r="D83" s="317" t="s">
        <v>77</v>
      </c>
      <c r="E83" s="249" t="s">
        <v>849</v>
      </c>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row>
    <row r="84" spans="1:41" ht="7.5" customHeight="1" thickBot="1">
      <c r="A84" s="274"/>
      <c r="B84" s="320"/>
      <c r="C84" s="321"/>
      <c r="D84" s="317"/>
      <c r="E84" s="378"/>
      <c r="F84" s="378"/>
      <c r="G84" s="378"/>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8"/>
      <c r="AL84" s="378"/>
    </row>
    <row r="85" spans="1:41" ht="22.5" customHeight="1" thickBot="1">
      <c r="A85" s="274"/>
      <c r="B85" s="322"/>
      <c r="C85" s="323"/>
      <c r="D85" s="113" t="s">
        <v>76</v>
      </c>
      <c r="E85" s="405"/>
      <c r="F85" s="406"/>
      <c r="G85" s="406"/>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7"/>
      <c r="AN85" s="104" t="str">
        <f>ASC(E85)</f>
        <v/>
      </c>
      <c r="AO85" s="104"/>
    </row>
    <row r="86" spans="1:41" ht="7.5" customHeight="1">
      <c r="A86" s="274"/>
      <c r="B86" s="376"/>
      <c r="C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row>
    <row r="87" spans="1:41" ht="7.5" customHeight="1">
      <c r="A87" s="274"/>
      <c r="B87" s="318" t="s">
        <v>164</v>
      </c>
      <c r="C87" s="319"/>
      <c r="D87" s="417" t="s">
        <v>77</v>
      </c>
      <c r="E87" s="357" t="s">
        <v>135</v>
      </c>
      <c r="F87" s="358"/>
      <c r="G87" s="358"/>
      <c r="H87" s="358"/>
      <c r="I87" s="358"/>
      <c r="J87" s="358"/>
      <c r="K87" s="358"/>
      <c r="L87" s="358"/>
      <c r="M87" s="358"/>
      <c r="N87" s="358"/>
      <c r="O87" s="358"/>
      <c r="P87" s="358"/>
      <c r="Q87" s="358"/>
      <c r="R87" s="358"/>
      <c r="S87" s="358"/>
      <c r="T87" s="358"/>
      <c r="U87" s="358"/>
      <c r="V87" s="358"/>
      <c r="W87" s="358"/>
      <c r="X87" s="358"/>
      <c r="Y87" s="358"/>
      <c r="Z87" s="358"/>
      <c r="AA87" s="358"/>
      <c r="AB87" s="358"/>
      <c r="AC87" s="358"/>
      <c r="AD87" s="358"/>
      <c r="AE87" s="358"/>
      <c r="AF87" s="358"/>
      <c r="AG87" s="358"/>
      <c r="AH87" s="358"/>
      <c r="AI87" s="358"/>
      <c r="AJ87" s="358"/>
      <c r="AK87" s="358"/>
      <c r="AL87" s="359"/>
    </row>
    <row r="88" spans="1:41" ht="11.25" customHeight="1" thickBot="1">
      <c r="A88" s="274"/>
      <c r="B88" s="320"/>
      <c r="C88" s="321"/>
      <c r="D88" s="317"/>
      <c r="E88" s="357"/>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8"/>
      <c r="AL88" s="359"/>
    </row>
    <row r="89" spans="1:41" ht="22.5" customHeight="1" thickBot="1">
      <c r="A89" s="274"/>
      <c r="B89" s="322"/>
      <c r="C89" s="323"/>
      <c r="D89" s="113" t="s">
        <v>76</v>
      </c>
      <c r="E89" s="314"/>
      <c r="F89" s="315"/>
      <c r="G89" s="316"/>
      <c r="H89" s="314"/>
      <c r="I89" s="316"/>
      <c r="J89" s="118" t="s">
        <v>211</v>
      </c>
      <c r="K89" s="314"/>
      <c r="L89" s="316"/>
      <c r="M89" s="118" t="s">
        <v>210</v>
      </c>
      <c r="N89" s="314"/>
      <c r="O89" s="316"/>
      <c r="P89" s="119" t="s">
        <v>209</v>
      </c>
      <c r="Q89" s="310"/>
      <c r="R89" s="310"/>
      <c r="S89" s="310"/>
      <c r="T89" s="310"/>
      <c r="U89" s="310"/>
      <c r="V89" s="310"/>
      <c r="W89" s="310"/>
      <c r="X89" s="310"/>
      <c r="Y89" s="310"/>
      <c r="Z89" s="310"/>
      <c r="AA89" s="310"/>
      <c r="AB89" s="310"/>
      <c r="AC89" s="310"/>
      <c r="AD89" s="310"/>
      <c r="AE89" s="310"/>
      <c r="AF89" s="310"/>
      <c r="AG89" s="310"/>
      <c r="AH89" s="310"/>
      <c r="AI89" s="310"/>
      <c r="AJ89" s="310"/>
      <c r="AK89" s="310"/>
      <c r="AL89" s="311"/>
    </row>
    <row r="90" spans="1:41" ht="7.5" customHeight="1">
      <c r="A90" s="274"/>
      <c r="B90" s="376"/>
      <c r="C90" s="310"/>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row>
    <row r="91" spans="1:41" ht="7.5" customHeight="1">
      <c r="A91" s="274"/>
      <c r="B91" s="318" t="s">
        <v>62</v>
      </c>
      <c r="C91" s="319"/>
      <c r="D91" s="417" t="s">
        <v>77</v>
      </c>
      <c r="E91" s="357" t="s">
        <v>136</v>
      </c>
      <c r="F91" s="358"/>
      <c r="G91" s="358"/>
      <c r="H91" s="358"/>
      <c r="I91" s="358"/>
      <c r="J91" s="358"/>
      <c r="K91" s="358"/>
      <c r="L91" s="358"/>
      <c r="M91" s="358"/>
      <c r="N91" s="358"/>
      <c r="O91" s="358"/>
      <c r="P91" s="358"/>
      <c r="Q91" s="358"/>
      <c r="R91" s="358"/>
      <c r="S91" s="358"/>
      <c r="T91" s="358"/>
      <c r="U91" s="358"/>
      <c r="V91" s="358"/>
      <c r="W91" s="358"/>
      <c r="X91" s="358"/>
      <c r="Y91" s="358"/>
      <c r="Z91" s="358"/>
      <c r="AA91" s="358"/>
      <c r="AB91" s="358"/>
      <c r="AC91" s="358"/>
      <c r="AD91" s="358"/>
      <c r="AE91" s="358"/>
      <c r="AF91" s="358"/>
      <c r="AG91" s="358"/>
      <c r="AH91" s="358"/>
      <c r="AI91" s="358"/>
      <c r="AJ91" s="358"/>
      <c r="AK91" s="358"/>
      <c r="AL91" s="359"/>
    </row>
    <row r="92" spans="1:41" ht="11.25" customHeight="1" thickBot="1">
      <c r="A92" s="274"/>
      <c r="B92" s="320"/>
      <c r="C92" s="321"/>
      <c r="D92" s="317"/>
      <c r="E92" s="357"/>
      <c r="F92" s="358"/>
      <c r="G92" s="358"/>
      <c r="H92" s="358"/>
      <c r="I92" s="358"/>
      <c r="J92" s="358"/>
      <c r="K92" s="358"/>
      <c r="L92" s="358"/>
      <c r="M92" s="358"/>
      <c r="N92" s="358"/>
      <c r="O92" s="358"/>
      <c r="P92" s="358"/>
      <c r="Q92" s="358"/>
      <c r="R92" s="358"/>
      <c r="S92" s="358"/>
      <c r="T92" s="358"/>
      <c r="U92" s="358"/>
      <c r="V92" s="358"/>
      <c r="W92" s="358"/>
      <c r="X92" s="358"/>
      <c r="Y92" s="358"/>
      <c r="Z92" s="358"/>
      <c r="AA92" s="358"/>
      <c r="AB92" s="358"/>
      <c r="AC92" s="358"/>
      <c r="AD92" s="358"/>
      <c r="AE92" s="358"/>
      <c r="AF92" s="358"/>
      <c r="AG92" s="358"/>
      <c r="AH92" s="358"/>
      <c r="AI92" s="358"/>
      <c r="AJ92" s="358"/>
      <c r="AK92" s="358"/>
      <c r="AL92" s="359"/>
    </row>
    <row r="93" spans="1:41" ht="22.5" customHeight="1">
      <c r="A93" s="274"/>
      <c r="B93" s="320"/>
      <c r="C93" s="321"/>
      <c r="D93" s="182" t="s">
        <v>76</v>
      </c>
      <c r="E93" s="463"/>
      <c r="F93" s="594"/>
      <c r="G93" s="464"/>
      <c r="H93" s="629"/>
      <c r="I93" s="630"/>
      <c r="J93" s="630"/>
      <c r="K93" s="630"/>
      <c r="L93" s="630"/>
      <c r="M93" s="630"/>
      <c r="N93" s="630"/>
      <c r="O93" s="630"/>
      <c r="P93" s="630"/>
      <c r="Q93" s="630"/>
      <c r="R93" s="630"/>
      <c r="S93" s="630"/>
      <c r="T93" s="630"/>
      <c r="U93" s="630"/>
      <c r="V93" s="630"/>
      <c r="W93" s="630"/>
      <c r="X93" s="630"/>
      <c r="Y93" s="630"/>
      <c r="Z93" s="630"/>
      <c r="AA93" s="630"/>
      <c r="AB93" s="630"/>
      <c r="AC93" s="630"/>
      <c r="AD93" s="630"/>
      <c r="AE93" s="630"/>
      <c r="AF93" s="630"/>
      <c r="AG93" s="630"/>
      <c r="AH93" s="630"/>
      <c r="AI93" s="630"/>
      <c r="AJ93" s="630"/>
      <c r="AK93" s="630"/>
      <c r="AL93" s="631"/>
    </row>
    <row r="94" spans="1:41" ht="18.75" customHeight="1">
      <c r="A94" s="355"/>
      <c r="B94" s="355"/>
      <c r="C94" s="355"/>
      <c r="D94" s="355"/>
      <c r="E94" s="355"/>
      <c r="F94" s="355"/>
      <c r="G94" s="355"/>
      <c r="H94" s="355"/>
      <c r="I94" s="355"/>
      <c r="J94" s="355"/>
      <c r="K94" s="355"/>
      <c r="L94" s="355"/>
      <c r="M94" s="355"/>
      <c r="N94" s="355"/>
      <c r="O94" s="355"/>
      <c r="P94" s="355"/>
      <c r="Q94" s="355"/>
      <c r="R94" s="355"/>
      <c r="S94" s="355"/>
      <c r="T94" s="355"/>
      <c r="U94" s="355"/>
      <c r="V94" s="355"/>
      <c r="W94" s="355"/>
      <c r="X94" s="355"/>
      <c r="Y94" s="355"/>
      <c r="Z94" s="355"/>
      <c r="AA94" s="355"/>
      <c r="AB94" s="355"/>
      <c r="AC94" s="355"/>
      <c r="AD94" s="355"/>
      <c r="AE94" s="355"/>
      <c r="AF94" s="355"/>
      <c r="AG94" s="355"/>
      <c r="AH94" s="355"/>
      <c r="AI94" s="355"/>
      <c r="AJ94" s="355"/>
      <c r="AK94" s="355"/>
      <c r="AL94" s="355"/>
    </row>
    <row r="95" spans="1:41" ht="29.25" customHeight="1">
      <c r="A95" s="349" t="s">
        <v>622</v>
      </c>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5"/>
    </row>
    <row r="96" spans="1:41" ht="18.75" customHeight="1">
      <c r="A96" s="273" t="s">
        <v>386</v>
      </c>
      <c r="B96" s="318" t="s">
        <v>81</v>
      </c>
      <c r="C96" s="319"/>
      <c r="D96" s="120" t="s">
        <v>75</v>
      </c>
      <c r="E96" s="297" t="s">
        <v>443</v>
      </c>
      <c r="F96" s="298"/>
      <c r="G96" s="299"/>
      <c r="H96" s="121" t="s">
        <v>441</v>
      </c>
      <c r="I96" s="297" t="s">
        <v>442</v>
      </c>
      <c r="J96" s="298"/>
      <c r="K96" s="298"/>
      <c r="L96" s="299"/>
      <c r="M96" s="122"/>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4"/>
    </row>
    <row r="97" spans="1:43" ht="11.25" customHeight="1">
      <c r="A97" s="274"/>
      <c r="B97" s="320"/>
      <c r="C97" s="321"/>
      <c r="D97" s="413" t="s">
        <v>77</v>
      </c>
      <c r="E97" s="357" t="s">
        <v>671</v>
      </c>
      <c r="F97" s="358"/>
      <c r="G97" s="358"/>
      <c r="H97" s="358"/>
      <c r="I97" s="358"/>
      <c r="J97" s="358"/>
      <c r="K97" s="358"/>
      <c r="L97" s="358"/>
      <c r="M97" s="358"/>
      <c r="N97" s="358"/>
      <c r="O97" s="358"/>
      <c r="P97" s="358"/>
      <c r="Q97" s="358"/>
      <c r="R97" s="358"/>
      <c r="S97" s="358"/>
      <c r="T97" s="358"/>
      <c r="U97" s="358"/>
      <c r="V97" s="358"/>
      <c r="W97" s="358"/>
      <c r="X97" s="358"/>
      <c r="Y97" s="358"/>
      <c r="Z97" s="358"/>
      <c r="AA97" s="358"/>
      <c r="AB97" s="358"/>
      <c r="AC97" s="358"/>
      <c r="AD97" s="358"/>
      <c r="AE97" s="358"/>
      <c r="AF97" s="358"/>
      <c r="AG97" s="358"/>
      <c r="AH97" s="358"/>
      <c r="AI97" s="358"/>
      <c r="AJ97" s="358"/>
      <c r="AK97" s="358"/>
      <c r="AL97" s="359"/>
    </row>
    <row r="98" spans="1:43" ht="7.5" customHeight="1" thickBot="1">
      <c r="A98" s="274"/>
      <c r="B98" s="320"/>
      <c r="C98" s="321"/>
      <c r="D98" s="413"/>
      <c r="E98" s="357"/>
      <c r="F98" s="358"/>
      <c r="G98" s="358"/>
      <c r="H98" s="358"/>
      <c r="I98" s="358"/>
      <c r="J98" s="358"/>
      <c r="K98" s="358"/>
      <c r="L98" s="358"/>
      <c r="M98" s="358"/>
      <c r="N98" s="358"/>
      <c r="O98" s="358"/>
      <c r="P98" s="358"/>
      <c r="Q98" s="358"/>
      <c r="R98" s="358"/>
      <c r="S98" s="358"/>
      <c r="T98" s="358"/>
      <c r="U98" s="358"/>
      <c r="V98" s="358"/>
      <c r="W98" s="358"/>
      <c r="X98" s="358"/>
      <c r="Y98" s="358"/>
      <c r="Z98" s="358"/>
      <c r="AA98" s="358"/>
      <c r="AB98" s="358"/>
      <c r="AC98" s="358"/>
      <c r="AD98" s="358"/>
      <c r="AE98" s="358"/>
      <c r="AF98" s="358"/>
      <c r="AG98" s="358"/>
      <c r="AH98" s="358"/>
      <c r="AI98" s="358"/>
      <c r="AJ98" s="358"/>
      <c r="AK98" s="358"/>
      <c r="AL98" s="359"/>
    </row>
    <row r="99" spans="1:43" ht="22.5" customHeight="1" thickBot="1">
      <c r="A99" s="274"/>
      <c r="B99" s="322"/>
      <c r="C99" s="323"/>
      <c r="D99" s="120" t="s">
        <v>76</v>
      </c>
      <c r="E99" s="314"/>
      <c r="F99" s="315"/>
      <c r="G99" s="316"/>
      <c r="H99" s="109" t="s">
        <v>657</v>
      </c>
      <c r="I99" s="314"/>
      <c r="J99" s="315"/>
      <c r="K99" s="315"/>
      <c r="L99" s="316"/>
      <c r="M99" s="442"/>
      <c r="N99" s="408"/>
      <c r="O99" s="408"/>
      <c r="P99" s="408"/>
      <c r="Q99" s="408"/>
      <c r="R99" s="408"/>
      <c r="S99" s="408"/>
      <c r="T99" s="408"/>
      <c r="U99" s="408"/>
      <c r="V99" s="408"/>
      <c r="W99" s="408"/>
      <c r="X99" s="408"/>
      <c r="Y99" s="408"/>
      <c r="Z99" s="408"/>
      <c r="AA99" s="408"/>
      <c r="AB99" s="408"/>
      <c r="AC99" s="408"/>
      <c r="AD99" s="408"/>
      <c r="AE99" s="408"/>
      <c r="AF99" s="408"/>
      <c r="AG99" s="408"/>
      <c r="AH99" s="408"/>
      <c r="AI99" s="408"/>
      <c r="AJ99" s="408"/>
      <c r="AK99" s="408"/>
      <c r="AL99" s="387"/>
      <c r="AN99" s="104"/>
      <c r="AO99" s="104"/>
      <c r="AP99" s="104"/>
      <c r="AQ99" s="104" t="str">
        <f>LEFT(G99,1)</f>
        <v/>
      </c>
    </row>
    <row r="100" spans="1:43" ht="7.5" customHeight="1">
      <c r="A100" s="274"/>
      <c r="B100" s="376"/>
      <c r="C100" s="310"/>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0"/>
      <c r="Z100" s="310"/>
      <c r="AA100" s="310"/>
      <c r="AB100" s="310"/>
      <c r="AC100" s="310"/>
      <c r="AD100" s="310"/>
      <c r="AE100" s="310"/>
      <c r="AF100" s="310"/>
      <c r="AG100" s="310"/>
      <c r="AH100" s="310"/>
      <c r="AI100" s="310"/>
      <c r="AJ100" s="310"/>
      <c r="AK100" s="310"/>
      <c r="AL100" s="310"/>
    </row>
    <row r="101" spans="1:43" ht="11.25" customHeight="1">
      <c r="A101" s="274"/>
      <c r="B101" s="324" t="s">
        <v>332</v>
      </c>
      <c r="C101" s="392"/>
      <c r="D101" s="412" t="s">
        <v>77</v>
      </c>
      <c r="E101" s="357" t="s">
        <v>137</v>
      </c>
      <c r="F101" s="358"/>
      <c r="G101" s="358"/>
      <c r="H101" s="358"/>
      <c r="I101" s="358"/>
      <c r="J101" s="358"/>
      <c r="K101" s="358"/>
      <c r="L101" s="358"/>
      <c r="M101" s="358"/>
      <c r="N101" s="358"/>
      <c r="O101" s="358"/>
      <c r="P101" s="358"/>
      <c r="Q101" s="358"/>
      <c r="R101" s="358"/>
      <c r="S101" s="358"/>
      <c r="T101" s="358"/>
      <c r="U101" s="358"/>
      <c r="V101" s="358"/>
      <c r="W101" s="358"/>
      <c r="X101" s="358"/>
      <c r="Y101" s="358"/>
      <c r="Z101" s="358"/>
      <c r="AA101" s="358"/>
      <c r="AB101" s="358"/>
      <c r="AC101" s="358"/>
      <c r="AD101" s="358"/>
      <c r="AE101" s="358"/>
      <c r="AF101" s="358"/>
      <c r="AG101" s="358"/>
      <c r="AH101" s="358"/>
      <c r="AI101" s="358"/>
      <c r="AJ101" s="358"/>
      <c r="AK101" s="358"/>
      <c r="AL101" s="359"/>
    </row>
    <row r="102" spans="1:43" ht="7.5" customHeight="1" thickBot="1">
      <c r="A102" s="274"/>
      <c r="B102" s="393"/>
      <c r="C102" s="394"/>
      <c r="D102" s="413"/>
      <c r="E102" s="357"/>
      <c r="F102" s="358"/>
      <c r="G102" s="358"/>
      <c r="H102" s="358"/>
      <c r="I102" s="358"/>
      <c r="J102" s="358"/>
      <c r="K102" s="358"/>
      <c r="L102" s="358"/>
      <c r="M102" s="358"/>
      <c r="N102" s="358"/>
      <c r="O102" s="358"/>
      <c r="P102" s="358"/>
      <c r="Q102" s="358"/>
      <c r="R102" s="358"/>
      <c r="S102" s="358"/>
      <c r="T102" s="358"/>
      <c r="U102" s="358"/>
      <c r="V102" s="358"/>
      <c r="W102" s="358"/>
      <c r="X102" s="358"/>
      <c r="Y102" s="358"/>
      <c r="Z102" s="358"/>
      <c r="AA102" s="358"/>
      <c r="AB102" s="358"/>
      <c r="AC102" s="358"/>
      <c r="AD102" s="358"/>
      <c r="AE102" s="358"/>
      <c r="AF102" s="358"/>
      <c r="AG102" s="358"/>
      <c r="AH102" s="358"/>
      <c r="AI102" s="358"/>
      <c r="AJ102" s="358"/>
      <c r="AK102" s="358"/>
      <c r="AL102" s="359"/>
    </row>
    <row r="103" spans="1:43" ht="22.5" customHeight="1" thickBot="1">
      <c r="A103" s="274"/>
      <c r="B103" s="395"/>
      <c r="C103" s="396"/>
      <c r="D103" s="120" t="s">
        <v>76</v>
      </c>
      <c r="E103" s="314"/>
      <c r="F103" s="315"/>
      <c r="G103" s="315"/>
      <c r="H103" s="315"/>
      <c r="I103" s="315"/>
      <c r="J103" s="315"/>
      <c r="K103" s="315"/>
      <c r="L103" s="316"/>
      <c r="M103" s="442"/>
      <c r="N103" s="408"/>
      <c r="O103" s="408"/>
      <c r="P103" s="408"/>
      <c r="Q103" s="408"/>
      <c r="R103" s="408"/>
      <c r="S103" s="408"/>
      <c r="T103" s="408"/>
      <c r="U103" s="408"/>
      <c r="V103" s="408"/>
      <c r="W103" s="408"/>
      <c r="X103" s="408"/>
      <c r="Y103" s="408"/>
      <c r="Z103" s="408"/>
      <c r="AA103" s="408"/>
      <c r="AB103" s="408"/>
      <c r="AC103" s="408"/>
      <c r="AD103" s="408"/>
      <c r="AE103" s="408"/>
      <c r="AF103" s="408"/>
      <c r="AG103" s="408"/>
      <c r="AH103" s="408"/>
      <c r="AI103" s="408"/>
      <c r="AJ103" s="408"/>
      <c r="AK103" s="408"/>
      <c r="AL103" s="387"/>
      <c r="AN103" s="104"/>
      <c r="AO103" s="104"/>
      <c r="AP103" s="104"/>
      <c r="AQ103" s="104"/>
    </row>
    <row r="104" spans="1:43" ht="7.5" customHeight="1">
      <c r="A104" s="274"/>
      <c r="B104" s="38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row>
    <row r="105" spans="1:43" ht="18.75" customHeight="1">
      <c r="A105" s="274"/>
      <c r="B105" s="324" t="s">
        <v>133</v>
      </c>
      <c r="C105" s="392"/>
      <c r="D105" s="113" t="s">
        <v>75</v>
      </c>
      <c r="E105" s="488" t="s">
        <v>867</v>
      </c>
      <c r="F105" s="488"/>
      <c r="G105" s="488"/>
      <c r="H105" s="488"/>
      <c r="I105" s="488"/>
      <c r="J105" s="488"/>
      <c r="K105" s="488"/>
      <c r="L105" s="488"/>
      <c r="M105" s="488"/>
      <c r="N105" s="488"/>
      <c r="O105" s="488"/>
      <c r="P105" s="488"/>
      <c r="Q105" s="488"/>
      <c r="R105" s="488"/>
      <c r="S105" s="488"/>
      <c r="T105" s="488"/>
      <c r="U105" s="488"/>
      <c r="V105" s="488"/>
      <c r="W105" s="488"/>
      <c r="X105" s="488"/>
      <c r="Y105" s="488"/>
      <c r="Z105" s="488"/>
      <c r="AA105" s="488"/>
      <c r="AB105" s="488"/>
      <c r="AC105" s="488"/>
      <c r="AD105" s="488"/>
      <c r="AE105" s="488"/>
      <c r="AF105" s="488"/>
      <c r="AG105" s="488"/>
      <c r="AH105" s="488"/>
      <c r="AI105" s="488"/>
      <c r="AJ105" s="488"/>
      <c r="AK105" s="488"/>
      <c r="AL105" s="488"/>
    </row>
    <row r="106" spans="1:43" ht="17.25" customHeight="1">
      <c r="A106" s="274"/>
      <c r="B106" s="393"/>
      <c r="C106" s="394"/>
      <c r="D106" s="317" t="s">
        <v>77</v>
      </c>
      <c r="E106" s="249" t="s">
        <v>868</v>
      </c>
      <c r="F106" s="250"/>
      <c r="G106" s="250"/>
      <c r="H106" s="250"/>
      <c r="I106" s="250"/>
      <c r="J106" s="250"/>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row>
    <row r="107" spans="1:43">
      <c r="A107" s="274"/>
      <c r="B107" s="393"/>
      <c r="C107" s="394"/>
      <c r="D107" s="317"/>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row>
    <row r="108" spans="1:43">
      <c r="A108" s="274"/>
      <c r="B108" s="393"/>
      <c r="C108" s="394"/>
      <c r="D108" s="317"/>
      <c r="E108" s="251"/>
      <c r="F108" s="251"/>
      <c r="G108" s="251"/>
      <c r="H108" s="251"/>
      <c r="I108" s="251"/>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c r="AG108" s="251"/>
      <c r="AH108" s="251"/>
      <c r="AI108" s="251"/>
      <c r="AJ108" s="251"/>
      <c r="AK108" s="251"/>
      <c r="AL108" s="251"/>
    </row>
    <row r="109" spans="1:43" ht="18" thickBot="1">
      <c r="A109" s="274"/>
      <c r="B109" s="393"/>
      <c r="C109" s="394"/>
      <c r="D109" s="317"/>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row>
    <row r="110" spans="1:43" ht="45.4" customHeight="1" thickBot="1">
      <c r="A110" s="274"/>
      <c r="B110" s="395"/>
      <c r="C110" s="396"/>
      <c r="D110" s="113" t="s">
        <v>76</v>
      </c>
      <c r="E110" s="409"/>
      <c r="F110" s="410"/>
      <c r="G110" s="410"/>
      <c r="H110" s="410"/>
      <c r="I110" s="410"/>
      <c r="J110" s="410"/>
      <c r="K110" s="410"/>
      <c r="L110" s="410"/>
      <c r="M110" s="410"/>
      <c r="N110" s="410"/>
      <c r="O110" s="410"/>
      <c r="P110" s="410"/>
      <c r="Q110" s="410"/>
      <c r="R110" s="410"/>
      <c r="S110" s="410"/>
      <c r="T110" s="410"/>
      <c r="U110" s="410"/>
      <c r="V110" s="410"/>
      <c r="W110" s="410"/>
      <c r="X110" s="410"/>
      <c r="Y110" s="410"/>
      <c r="Z110" s="410"/>
      <c r="AA110" s="410"/>
      <c r="AB110" s="410"/>
      <c r="AC110" s="410"/>
      <c r="AD110" s="410"/>
      <c r="AE110" s="410"/>
      <c r="AF110" s="410"/>
      <c r="AG110" s="410"/>
      <c r="AH110" s="410"/>
      <c r="AI110" s="410"/>
      <c r="AJ110" s="410"/>
      <c r="AK110" s="410"/>
      <c r="AL110" s="411"/>
    </row>
    <row r="111" spans="1:43" ht="17.25" customHeight="1">
      <c r="A111" s="274"/>
      <c r="B111" s="318" t="s">
        <v>574</v>
      </c>
      <c r="C111" s="489"/>
      <c r="D111" s="492" t="s">
        <v>77</v>
      </c>
      <c r="E111" s="418" t="s">
        <v>670</v>
      </c>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419"/>
      <c r="AE111" s="419"/>
      <c r="AF111" s="419"/>
      <c r="AG111" s="419"/>
      <c r="AH111" s="419"/>
      <c r="AI111" s="419"/>
      <c r="AJ111" s="419"/>
      <c r="AK111" s="419"/>
      <c r="AL111" s="420"/>
    </row>
    <row r="112" spans="1:43">
      <c r="A112" s="274"/>
      <c r="B112" s="320"/>
      <c r="C112" s="490"/>
      <c r="D112" s="493"/>
      <c r="E112" s="357"/>
      <c r="F112" s="358"/>
      <c r="G112" s="358"/>
      <c r="H112" s="358"/>
      <c r="I112" s="358"/>
      <c r="J112" s="358"/>
      <c r="K112" s="358"/>
      <c r="L112" s="358"/>
      <c r="M112" s="358"/>
      <c r="N112" s="358"/>
      <c r="O112" s="358"/>
      <c r="P112" s="358"/>
      <c r="Q112" s="358"/>
      <c r="R112" s="358"/>
      <c r="S112" s="358"/>
      <c r="T112" s="358"/>
      <c r="U112" s="358"/>
      <c r="V112" s="358"/>
      <c r="W112" s="358"/>
      <c r="X112" s="358"/>
      <c r="Y112" s="358"/>
      <c r="Z112" s="358"/>
      <c r="AA112" s="358"/>
      <c r="AB112" s="358"/>
      <c r="AC112" s="358"/>
      <c r="AD112" s="358"/>
      <c r="AE112" s="358"/>
      <c r="AF112" s="358"/>
      <c r="AG112" s="358"/>
      <c r="AH112" s="358"/>
      <c r="AI112" s="358"/>
      <c r="AJ112" s="358"/>
      <c r="AK112" s="358"/>
      <c r="AL112" s="359"/>
    </row>
    <row r="113" spans="1:43" ht="15" customHeight="1" thickBot="1">
      <c r="A113" s="274"/>
      <c r="B113" s="320"/>
      <c r="C113" s="490"/>
      <c r="D113" s="440"/>
      <c r="E113" s="357"/>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9"/>
    </row>
    <row r="114" spans="1:43" ht="22.5" customHeight="1" thickBot="1">
      <c r="A114" s="275"/>
      <c r="B114" s="322"/>
      <c r="C114" s="491"/>
      <c r="D114" s="113" t="s">
        <v>76</v>
      </c>
      <c r="E114" s="261"/>
      <c r="F114" s="262"/>
      <c r="G114" s="262"/>
      <c r="H114" s="262"/>
      <c r="I114" s="262"/>
      <c r="J114" s="262"/>
      <c r="K114" s="262"/>
      <c r="L114" s="262"/>
      <c r="M114" s="262"/>
      <c r="N114" s="263"/>
      <c r="O114" s="111"/>
      <c r="P114" s="255" t="str">
        <f>IF(E114=0,IF(MID(E110,1,3)="仙台市",AN114,""),"")</f>
        <v/>
      </c>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6"/>
      <c r="AN114" s="96" t="s">
        <v>350</v>
      </c>
    </row>
    <row r="115" spans="1:43" ht="18.75" customHeight="1">
      <c r="A115" s="494"/>
      <c r="B115" s="494"/>
      <c r="C115" s="494"/>
      <c r="D115" s="494"/>
      <c r="E115" s="494"/>
      <c r="F115" s="494"/>
      <c r="G115" s="494"/>
      <c r="H115" s="494"/>
      <c r="I115" s="494"/>
      <c r="J115" s="494"/>
      <c r="K115" s="494"/>
      <c r="L115" s="494"/>
      <c r="M115" s="494"/>
      <c r="N115" s="494"/>
      <c r="O115" s="494"/>
      <c r="P115" s="494"/>
      <c r="Q115" s="494"/>
      <c r="R115" s="494"/>
      <c r="S115" s="494"/>
      <c r="T115" s="494"/>
      <c r="U115" s="494"/>
      <c r="V115" s="494"/>
      <c r="W115" s="494"/>
      <c r="X115" s="494"/>
      <c r="Y115" s="494"/>
      <c r="Z115" s="494"/>
      <c r="AA115" s="494"/>
      <c r="AB115" s="494"/>
      <c r="AC115" s="494"/>
      <c r="AD115" s="494"/>
      <c r="AE115" s="494"/>
      <c r="AF115" s="494"/>
      <c r="AG115" s="494"/>
      <c r="AH115" s="494"/>
      <c r="AI115" s="494"/>
      <c r="AJ115" s="494"/>
      <c r="AK115" s="494"/>
      <c r="AL115" s="494"/>
    </row>
    <row r="116" spans="1:43" ht="60.2" customHeight="1">
      <c r="A116" s="282" t="s">
        <v>826</v>
      </c>
      <c r="B116" s="369"/>
      <c r="C116" s="369"/>
      <c r="D116" s="369"/>
      <c r="E116" s="369"/>
      <c r="F116" s="369"/>
      <c r="G116" s="369"/>
      <c r="H116" s="369"/>
      <c r="I116" s="369"/>
      <c r="J116" s="369"/>
      <c r="K116" s="369"/>
      <c r="L116" s="369"/>
      <c r="M116" s="369"/>
      <c r="N116" s="369"/>
      <c r="O116" s="369"/>
      <c r="P116" s="369"/>
      <c r="Q116" s="369"/>
      <c r="R116" s="369"/>
      <c r="S116" s="369"/>
      <c r="T116" s="369"/>
      <c r="U116" s="369"/>
      <c r="V116" s="369"/>
      <c r="W116" s="369"/>
      <c r="X116" s="369"/>
      <c r="Y116" s="369"/>
      <c r="Z116" s="369"/>
      <c r="AA116" s="369"/>
      <c r="AB116" s="369"/>
      <c r="AC116" s="369"/>
      <c r="AD116" s="369"/>
      <c r="AE116" s="369"/>
      <c r="AF116" s="369"/>
      <c r="AG116" s="369"/>
      <c r="AH116" s="369"/>
      <c r="AI116" s="369"/>
      <c r="AJ116" s="369"/>
      <c r="AK116" s="369"/>
      <c r="AL116" s="370"/>
    </row>
    <row r="117" spans="1:43" ht="18.75" customHeight="1">
      <c r="A117" s="273" t="s">
        <v>333</v>
      </c>
      <c r="B117" s="318" t="s">
        <v>81</v>
      </c>
      <c r="C117" s="319"/>
      <c r="D117" s="120" t="s">
        <v>75</v>
      </c>
      <c r="E117" s="297" t="s">
        <v>443</v>
      </c>
      <c r="F117" s="298"/>
      <c r="G117" s="299"/>
      <c r="H117" s="121" t="s">
        <v>441</v>
      </c>
      <c r="I117" s="297" t="s">
        <v>442</v>
      </c>
      <c r="J117" s="298"/>
      <c r="K117" s="298"/>
      <c r="L117" s="299"/>
      <c r="M117" s="122"/>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4"/>
    </row>
    <row r="118" spans="1:43" ht="11.25" customHeight="1">
      <c r="A118" s="274"/>
      <c r="B118" s="320"/>
      <c r="C118" s="321"/>
      <c r="D118" s="413" t="s">
        <v>77</v>
      </c>
      <c r="E118" s="357" t="s">
        <v>671</v>
      </c>
      <c r="F118" s="358"/>
      <c r="G118" s="358"/>
      <c r="H118" s="358"/>
      <c r="I118" s="358"/>
      <c r="J118" s="358"/>
      <c r="K118" s="358"/>
      <c r="L118" s="358"/>
      <c r="M118" s="358"/>
      <c r="N118" s="358"/>
      <c r="O118" s="358"/>
      <c r="P118" s="358"/>
      <c r="Q118" s="358"/>
      <c r="R118" s="358"/>
      <c r="S118" s="358"/>
      <c r="T118" s="358"/>
      <c r="U118" s="358"/>
      <c r="V118" s="358"/>
      <c r="W118" s="358"/>
      <c r="X118" s="358"/>
      <c r="Y118" s="358"/>
      <c r="Z118" s="358"/>
      <c r="AA118" s="358"/>
      <c r="AB118" s="358"/>
      <c r="AC118" s="358"/>
      <c r="AD118" s="358"/>
      <c r="AE118" s="358"/>
      <c r="AF118" s="358"/>
      <c r="AG118" s="358"/>
      <c r="AH118" s="358"/>
      <c r="AI118" s="358"/>
      <c r="AJ118" s="358"/>
      <c r="AK118" s="358"/>
      <c r="AL118" s="359"/>
    </row>
    <row r="119" spans="1:43" ht="11.25" customHeight="1" thickBot="1">
      <c r="A119" s="274"/>
      <c r="B119" s="320"/>
      <c r="C119" s="321"/>
      <c r="D119" s="413"/>
      <c r="E119" s="357"/>
      <c r="F119" s="358"/>
      <c r="G119" s="358"/>
      <c r="H119" s="358"/>
      <c r="I119" s="358"/>
      <c r="J119" s="358"/>
      <c r="K119" s="358"/>
      <c r="L119" s="358"/>
      <c r="M119" s="358"/>
      <c r="N119" s="358"/>
      <c r="O119" s="358"/>
      <c r="P119" s="358"/>
      <c r="Q119" s="358"/>
      <c r="R119" s="358"/>
      <c r="S119" s="358"/>
      <c r="T119" s="358"/>
      <c r="U119" s="358"/>
      <c r="V119" s="358"/>
      <c r="W119" s="358"/>
      <c r="X119" s="358"/>
      <c r="Y119" s="358"/>
      <c r="Z119" s="358"/>
      <c r="AA119" s="358"/>
      <c r="AB119" s="358"/>
      <c r="AC119" s="358"/>
      <c r="AD119" s="358"/>
      <c r="AE119" s="358"/>
      <c r="AF119" s="358"/>
      <c r="AG119" s="358"/>
      <c r="AH119" s="358"/>
      <c r="AI119" s="358"/>
      <c r="AJ119" s="358"/>
      <c r="AK119" s="358"/>
      <c r="AL119" s="359"/>
    </row>
    <row r="120" spans="1:43" ht="22.5" customHeight="1">
      <c r="A120" s="274"/>
      <c r="B120" s="320"/>
      <c r="C120" s="321"/>
      <c r="D120" s="183" t="s">
        <v>76</v>
      </c>
      <c r="E120" s="463"/>
      <c r="F120" s="594"/>
      <c r="G120" s="464"/>
      <c r="H120" s="110" t="s">
        <v>441</v>
      </c>
      <c r="I120" s="463"/>
      <c r="J120" s="594"/>
      <c r="K120" s="594"/>
      <c r="L120" s="464"/>
      <c r="M120" s="595"/>
      <c r="N120" s="438"/>
      <c r="O120" s="438"/>
      <c r="P120" s="438"/>
      <c r="Q120" s="438"/>
      <c r="R120" s="438"/>
      <c r="S120" s="438"/>
      <c r="T120" s="438"/>
      <c r="U120" s="438"/>
      <c r="V120" s="438"/>
      <c r="W120" s="438"/>
      <c r="X120" s="438"/>
      <c r="Y120" s="438"/>
      <c r="Z120" s="438"/>
      <c r="AA120" s="438"/>
      <c r="AB120" s="438"/>
      <c r="AC120" s="438"/>
      <c r="AD120" s="438"/>
      <c r="AE120" s="438"/>
      <c r="AF120" s="438"/>
      <c r="AG120" s="438"/>
      <c r="AH120" s="438"/>
      <c r="AI120" s="438"/>
      <c r="AJ120" s="438"/>
      <c r="AK120" s="438"/>
      <c r="AL120" s="385"/>
      <c r="AN120" s="104"/>
      <c r="AO120" s="104"/>
      <c r="AP120" s="104"/>
      <c r="AQ120" s="104" t="str">
        <f>LEFT(G120,1)</f>
        <v/>
      </c>
    </row>
    <row r="121" spans="1:43" ht="7.5" customHeight="1">
      <c r="A121" s="274"/>
      <c r="B121" s="297"/>
      <c r="C121" s="298"/>
      <c r="D121" s="298"/>
      <c r="E121" s="298"/>
      <c r="F121" s="298"/>
      <c r="G121" s="298"/>
      <c r="H121" s="298"/>
      <c r="I121" s="298"/>
      <c r="J121" s="298"/>
      <c r="K121" s="298"/>
      <c r="L121" s="298"/>
      <c r="M121" s="298"/>
      <c r="N121" s="298"/>
      <c r="O121" s="298"/>
      <c r="P121" s="298"/>
      <c r="Q121" s="298"/>
      <c r="R121" s="298"/>
      <c r="S121" s="298"/>
      <c r="T121" s="298"/>
      <c r="U121" s="298"/>
      <c r="V121" s="298"/>
      <c r="W121" s="298"/>
      <c r="X121" s="298"/>
      <c r="Y121" s="298"/>
      <c r="Z121" s="298"/>
      <c r="AA121" s="298"/>
      <c r="AB121" s="298"/>
      <c r="AC121" s="298"/>
      <c r="AD121" s="298"/>
      <c r="AE121" s="298"/>
      <c r="AF121" s="298"/>
      <c r="AG121" s="298"/>
      <c r="AH121" s="298"/>
      <c r="AI121" s="298"/>
      <c r="AJ121" s="298"/>
      <c r="AK121" s="298"/>
      <c r="AL121" s="299"/>
    </row>
    <row r="122" spans="1:43" ht="11.25" customHeight="1">
      <c r="A122" s="274"/>
      <c r="B122" s="324" t="s">
        <v>332</v>
      </c>
      <c r="C122" s="392"/>
      <c r="D122" s="412" t="s">
        <v>77</v>
      </c>
      <c r="E122" s="357" t="s">
        <v>137</v>
      </c>
      <c r="F122" s="358"/>
      <c r="G122" s="358"/>
      <c r="H122" s="358"/>
      <c r="I122" s="358"/>
      <c r="J122" s="358"/>
      <c r="K122" s="358"/>
      <c r="L122" s="358"/>
      <c r="M122" s="358"/>
      <c r="N122" s="358"/>
      <c r="O122" s="358"/>
      <c r="P122" s="358"/>
      <c r="Q122" s="358"/>
      <c r="R122" s="358"/>
      <c r="S122" s="358"/>
      <c r="T122" s="358"/>
      <c r="U122" s="358"/>
      <c r="V122" s="358"/>
      <c r="W122" s="358"/>
      <c r="X122" s="358"/>
      <c r="Y122" s="358"/>
      <c r="Z122" s="358"/>
      <c r="AA122" s="358"/>
      <c r="AB122" s="358"/>
      <c r="AC122" s="358"/>
      <c r="AD122" s="358"/>
      <c r="AE122" s="358"/>
      <c r="AF122" s="358"/>
      <c r="AG122" s="358"/>
      <c r="AH122" s="358"/>
      <c r="AI122" s="358"/>
      <c r="AJ122" s="358"/>
      <c r="AK122" s="358"/>
      <c r="AL122" s="359"/>
    </row>
    <row r="123" spans="1:43" ht="7.5" customHeight="1" thickBot="1">
      <c r="A123" s="274"/>
      <c r="B123" s="393"/>
      <c r="C123" s="394"/>
      <c r="D123" s="413"/>
      <c r="E123" s="357"/>
      <c r="F123" s="358"/>
      <c r="G123" s="358"/>
      <c r="H123" s="358"/>
      <c r="I123" s="358"/>
      <c r="J123" s="358"/>
      <c r="K123" s="358"/>
      <c r="L123" s="358"/>
      <c r="M123" s="358"/>
      <c r="N123" s="358"/>
      <c r="O123" s="358"/>
      <c r="P123" s="358"/>
      <c r="Q123" s="358"/>
      <c r="R123" s="358"/>
      <c r="S123" s="358"/>
      <c r="T123" s="358"/>
      <c r="U123" s="358"/>
      <c r="V123" s="358"/>
      <c r="W123" s="358"/>
      <c r="X123" s="358"/>
      <c r="Y123" s="358"/>
      <c r="Z123" s="358"/>
      <c r="AA123" s="358"/>
      <c r="AB123" s="358"/>
      <c r="AC123" s="358"/>
      <c r="AD123" s="358"/>
      <c r="AE123" s="358"/>
      <c r="AF123" s="358"/>
      <c r="AG123" s="358"/>
      <c r="AH123" s="358"/>
      <c r="AI123" s="358"/>
      <c r="AJ123" s="358"/>
      <c r="AK123" s="358"/>
      <c r="AL123" s="359"/>
    </row>
    <row r="124" spans="1:43" ht="22.5" customHeight="1" thickBot="1">
      <c r="A124" s="274"/>
      <c r="B124" s="395"/>
      <c r="C124" s="396"/>
      <c r="D124" s="120" t="s">
        <v>76</v>
      </c>
      <c r="E124" s="305"/>
      <c r="F124" s="306"/>
      <c r="G124" s="306"/>
      <c r="H124" s="306"/>
      <c r="I124" s="306"/>
      <c r="J124" s="306"/>
      <c r="K124" s="306"/>
      <c r="L124" s="307"/>
      <c r="M124" s="442"/>
      <c r="N124" s="408"/>
      <c r="O124" s="408"/>
      <c r="P124" s="408"/>
      <c r="Q124" s="408"/>
      <c r="R124" s="408"/>
      <c r="S124" s="408"/>
      <c r="T124" s="408"/>
      <c r="U124" s="408"/>
      <c r="V124" s="408"/>
      <c r="W124" s="408"/>
      <c r="X124" s="408"/>
      <c r="Y124" s="408"/>
      <c r="Z124" s="408"/>
      <c r="AA124" s="408"/>
      <c r="AB124" s="408"/>
      <c r="AC124" s="408"/>
      <c r="AD124" s="408"/>
      <c r="AE124" s="408"/>
      <c r="AF124" s="408"/>
      <c r="AG124" s="408"/>
      <c r="AH124" s="408"/>
      <c r="AI124" s="408"/>
      <c r="AJ124" s="408"/>
      <c r="AK124" s="408"/>
      <c r="AL124" s="387"/>
      <c r="AN124" s="104"/>
      <c r="AO124" s="104"/>
      <c r="AP124" s="104"/>
      <c r="AQ124" s="104"/>
    </row>
    <row r="125" spans="1:43" ht="7.5" customHeight="1">
      <c r="A125" s="274"/>
      <c r="B125" s="376"/>
      <c r="C125" s="310"/>
      <c r="D125" s="310"/>
      <c r="E125" s="310"/>
      <c r="F125" s="310"/>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310"/>
      <c r="AJ125" s="310"/>
      <c r="AK125" s="310"/>
      <c r="AL125" s="310"/>
    </row>
    <row r="126" spans="1:43" ht="18.75" customHeight="1">
      <c r="A126" s="274"/>
      <c r="B126" s="393" t="s">
        <v>133</v>
      </c>
      <c r="C126" s="394"/>
      <c r="D126" s="108" t="s">
        <v>75</v>
      </c>
      <c r="E126" s="443" t="s">
        <v>850</v>
      </c>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443"/>
      <c r="AC126" s="443"/>
      <c r="AD126" s="443"/>
      <c r="AE126" s="443"/>
      <c r="AF126" s="443"/>
      <c r="AG126" s="443"/>
      <c r="AH126" s="443"/>
      <c r="AI126" s="443"/>
      <c r="AJ126" s="443"/>
      <c r="AK126" s="443"/>
      <c r="AL126" s="443"/>
    </row>
    <row r="127" spans="1:43" ht="17.25" customHeight="1">
      <c r="A127" s="274"/>
      <c r="B127" s="393"/>
      <c r="C127" s="394"/>
      <c r="D127" s="317" t="s">
        <v>77</v>
      </c>
      <c r="E127" s="249" t="s">
        <v>869</v>
      </c>
      <c r="F127" s="250"/>
      <c r="G127" s="250"/>
      <c r="H127" s="250"/>
      <c r="I127" s="250"/>
      <c r="J127" s="250"/>
      <c r="K127" s="250"/>
      <c r="L127" s="250"/>
      <c r="M127" s="250"/>
      <c r="N127" s="250"/>
      <c r="O127" s="250"/>
      <c r="P127" s="250"/>
      <c r="Q127" s="250"/>
      <c r="R127" s="250"/>
      <c r="S127" s="250"/>
      <c r="T127" s="250"/>
      <c r="U127" s="250"/>
      <c r="V127" s="250"/>
      <c r="W127" s="250"/>
      <c r="X127" s="250"/>
      <c r="Y127" s="250"/>
      <c r="Z127" s="250"/>
      <c r="AA127" s="250"/>
      <c r="AB127" s="250"/>
      <c r="AC127" s="250"/>
      <c r="AD127" s="250"/>
      <c r="AE127" s="250"/>
      <c r="AF127" s="250"/>
      <c r="AG127" s="250"/>
      <c r="AH127" s="250"/>
      <c r="AI127" s="250"/>
      <c r="AJ127" s="250"/>
      <c r="AK127" s="250"/>
      <c r="AL127" s="250"/>
    </row>
    <row r="128" spans="1:43">
      <c r="A128" s="274"/>
      <c r="B128" s="393"/>
      <c r="C128" s="394"/>
      <c r="D128" s="317"/>
      <c r="E128" s="250"/>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0"/>
      <c r="AB128" s="250"/>
      <c r="AC128" s="250"/>
      <c r="AD128" s="250"/>
      <c r="AE128" s="250"/>
      <c r="AF128" s="250"/>
      <c r="AG128" s="250"/>
      <c r="AH128" s="250"/>
      <c r="AI128" s="250"/>
      <c r="AJ128" s="250"/>
      <c r="AK128" s="250"/>
      <c r="AL128" s="250"/>
    </row>
    <row r="129" spans="1:42">
      <c r="A129" s="274"/>
      <c r="B129" s="393"/>
      <c r="C129" s="394"/>
      <c r="D129" s="317"/>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row>
    <row r="130" spans="1:42" ht="18" thickBot="1">
      <c r="A130" s="274"/>
      <c r="B130" s="393"/>
      <c r="C130" s="394"/>
      <c r="D130" s="317"/>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row>
    <row r="131" spans="1:42" ht="45.4" customHeight="1" thickBot="1">
      <c r="A131" s="275"/>
      <c r="B131" s="395"/>
      <c r="C131" s="396"/>
      <c r="D131" s="113" t="s">
        <v>76</v>
      </c>
      <c r="E131" s="409"/>
      <c r="F131" s="410"/>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1"/>
    </row>
    <row r="132" spans="1:42" ht="10.7" customHeight="1">
      <c r="A132" s="310"/>
      <c r="B132" s="310"/>
      <c r="C132" s="310"/>
      <c r="D132" s="310"/>
      <c r="E132" s="310"/>
      <c r="F132" s="310"/>
      <c r="G132" s="310"/>
      <c r="H132" s="310"/>
      <c r="I132" s="310"/>
      <c r="J132" s="310"/>
      <c r="K132" s="310"/>
      <c r="L132" s="310"/>
      <c r="M132" s="310"/>
      <c r="N132" s="310"/>
      <c r="O132" s="310"/>
      <c r="P132" s="310"/>
      <c r="Q132" s="310"/>
      <c r="R132" s="310"/>
      <c r="S132" s="310"/>
      <c r="T132" s="310"/>
      <c r="U132" s="310"/>
      <c r="V132" s="310"/>
      <c r="W132" s="310"/>
      <c r="X132" s="310"/>
      <c r="Y132" s="310"/>
      <c r="Z132" s="310"/>
      <c r="AA132" s="310"/>
      <c r="AB132" s="310"/>
      <c r="AC132" s="310"/>
      <c r="AD132" s="310"/>
      <c r="AE132" s="310"/>
      <c r="AF132" s="310"/>
      <c r="AG132" s="310"/>
      <c r="AH132" s="310"/>
      <c r="AI132" s="310"/>
      <c r="AJ132" s="310"/>
      <c r="AK132" s="310"/>
      <c r="AL132" s="310"/>
    </row>
    <row r="133" spans="1:42" ht="18.75" customHeight="1">
      <c r="A133" s="368" t="s">
        <v>623</v>
      </c>
      <c r="B133" s="369"/>
      <c r="C133" s="369"/>
      <c r="D133" s="369"/>
      <c r="E133" s="369"/>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c r="AB133" s="369"/>
      <c r="AC133" s="369"/>
      <c r="AD133" s="369"/>
      <c r="AE133" s="369"/>
      <c r="AF133" s="369"/>
      <c r="AG133" s="369"/>
      <c r="AH133" s="369"/>
      <c r="AI133" s="369"/>
      <c r="AJ133" s="369"/>
      <c r="AK133" s="369"/>
      <c r="AL133" s="370"/>
    </row>
    <row r="134" spans="1:42" ht="18.75" customHeight="1">
      <c r="A134" s="274" t="s">
        <v>151</v>
      </c>
      <c r="B134" s="318" t="s">
        <v>151</v>
      </c>
      <c r="C134" s="319"/>
      <c r="D134" s="115" t="s">
        <v>75</v>
      </c>
      <c r="E134" s="451">
        <v>100000</v>
      </c>
      <c r="F134" s="452"/>
      <c r="G134" s="452"/>
      <c r="H134" s="452"/>
      <c r="I134" s="452"/>
      <c r="J134" s="452"/>
      <c r="K134" s="452"/>
      <c r="L134" s="452"/>
      <c r="M134" s="452"/>
      <c r="N134" s="452"/>
      <c r="O134" s="452"/>
      <c r="P134" s="505" t="s">
        <v>152</v>
      </c>
      <c r="Q134" s="506"/>
      <c r="R134" s="506"/>
      <c r="S134" s="506"/>
      <c r="T134" s="506"/>
      <c r="U134" s="506"/>
      <c r="V134" s="506"/>
      <c r="W134" s="506"/>
      <c r="X134" s="506"/>
      <c r="Y134" s="506"/>
      <c r="Z134" s="506"/>
      <c r="AA134" s="506"/>
      <c r="AB134" s="506"/>
      <c r="AC134" s="506"/>
      <c r="AD134" s="506"/>
      <c r="AE134" s="506"/>
      <c r="AF134" s="506"/>
      <c r="AG134" s="506"/>
      <c r="AH134" s="506"/>
      <c r="AI134" s="506"/>
      <c r="AJ134" s="506"/>
      <c r="AK134" s="506"/>
      <c r="AL134" s="506"/>
      <c r="AM134" s="103"/>
      <c r="AP134" s="104"/>
    </row>
    <row r="135" spans="1:42" ht="11.25" customHeight="1">
      <c r="A135" s="274"/>
      <c r="B135" s="320"/>
      <c r="C135" s="321"/>
      <c r="D135" s="413" t="s">
        <v>77</v>
      </c>
      <c r="E135" s="377" t="s">
        <v>851</v>
      </c>
      <c r="F135" s="502"/>
      <c r="G135" s="502"/>
      <c r="H135" s="502"/>
      <c r="I135" s="502"/>
      <c r="J135" s="502"/>
      <c r="K135" s="502"/>
      <c r="L135" s="502"/>
      <c r="M135" s="502"/>
      <c r="N135" s="502"/>
      <c r="O135" s="502"/>
      <c r="P135" s="502"/>
      <c r="Q135" s="502"/>
      <c r="R135" s="502"/>
      <c r="S135" s="502"/>
      <c r="T135" s="502"/>
      <c r="U135" s="502"/>
      <c r="V135" s="502"/>
      <c r="W135" s="502"/>
      <c r="X135" s="502"/>
      <c r="Y135" s="502"/>
      <c r="Z135" s="502"/>
      <c r="AA135" s="502"/>
      <c r="AB135" s="502"/>
      <c r="AC135" s="502"/>
      <c r="AD135" s="502"/>
      <c r="AE135" s="502"/>
      <c r="AF135" s="502"/>
      <c r="AG135" s="502"/>
      <c r="AH135" s="502"/>
      <c r="AI135" s="502"/>
      <c r="AJ135" s="502"/>
      <c r="AK135" s="502"/>
      <c r="AL135" s="503"/>
      <c r="AM135" s="103"/>
    </row>
    <row r="136" spans="1:42" ht="7.5" customHeight="1" thickBot="1">
      <c r="A136" s="274"/>
      <c r="B136" s="320"/>
      <c r="C136" s="321"/>
      <c r="D136" s="413"/>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1"/>
      <c r="AK136" s="251"/>
      <c r="AL136" s="504"/>
      <c r="AM136" s="103"/>
    </row>
    <row r="137" spans="1:42" ht="22.5" customHeight="1" thickBot="1">
      <c r="A137" s="275"/>
      <c r="B137" s="322"/>
      <c r="C137" s="323"/>
      <c r="D137" s="120" t="s">
        <v>76</v>
      </c>
      <c r="E137" s="458"/>
      <c r="F137" s="459"/>
      <c r="G137" s="459"/>
      <c r="H137" s="459"/>
      <c r="I137" s="459"/>
      <c r="J137" s="459"/>
      <c r="K137" s="459"/>
      <c r="L137" s="459"/>
      <c r="M137" s="459"/>
      <c r="N137" s="459"/>
      <c r="O137" s="459"/>
      <c r="P137" s="454" t="s">
        <v>152</v>
      </c>
      <c r="Q137" s="446"/>
      <c r="R137" s="446"/>
      <c r="S137" s="446"/>
      <c r="T137" s="446"/>
      <c r="U137" s="446"/>
      <c r="V137" s="446"/>
      <c r="W137" s="446"/>
      <c r="X137" s="446"/>
      <c r="Y137" s="446"/>
      <c r="Z137" s="446"/>
      <c r="AA137" s="446"/>
      <c r="AB137" s="446"/>
      <c r="AC137" s="446"/>
      <c r="AD137" s="446"/>
      <c r="AE137" s="446"/>
      <c r="AF137" s="446"/>
      <c r="AG137" s="446"/>
      <c r="AH137" s="446"/>
      <c r="AI137" s="446"/>
      <c r="AJ137" s="446"/>
      <c r="AK137" s="446"/>
      <c r="AL137" s="446"/>
      <c r="AM137" s="103"/>
    </row>
    <row r="138" spans="1:42" ht="7.5" customHeight="1">
      <c r="A138" s="273" t="s">
        <v>94</v>
      </c>
      <c r="B138" s="388"/>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c r="AC138" s="308"/>
      <c r="AD138" s="308"/>
      <c r="AE138" s="308"/>
      <c r="AF138" s="308"/>
      <c r="AG138" s="308"/>
      <c r="AH138" s="308"/>
      <c r="AI138" s="308"/>
      <c r="AJ138" s="308"/>
      <c r="AK138" s="308"/>
      <c r="AL138" s="308"/>
    </row>
    <row r="139" spans="1:42" ht="18.75" customHeight="1">
      <c r="A139" s="274"/>
      <c r="B139" s="324" t="s">
        <v>29</v>
      </c>
      <c r="C139" s="319"/>
      <c r="D139" s="120" t="s">
        <v>75</v>
      </c>
      <c r="E139" s="425" t="s">
        <v>444</v>
      </c>
      <c r="F139" s="426"/>
      <c r="G139" s="426"/>
      <c r="H139" s="426"/>
      <c r="I139" s="426"/>
      <c r="J139" s="426"/>
      <c r="K139" s="426"/>
      <c r="L139" s="426"/>
      <c r="M139" s="426"/>
      <c r="N139" s="426"/>
      <c r="O139" s="426"/>
      <c r="P139" s="426"/>
      <c r="Q139" s="426"/>
      <c r="R139" s="426"/>
      <c r="S139" s="427"/>
      <c r="T139" s="453"/>
      <c r="U139" s="453"/>
      <c r="V139" s="453"/>
      <c r="W139" s="453"/>
      <c r="X139" s="453"/>
      <c r="Y139" s="453"/>
      <c r="Z139" s="453"/>
      <c r="AA139" s="453"/>
      <c r="AB139" s="453"/>
      <c r="AC139" s="453"/>
      <c r="AD139" s="453"/>
      <c r="AE139" s="453"/>
      <c r="AF139" s="453"/>
      <c r="AG139" s="453"/>
      <c r="AH139" s="453"/>
      <c r="AI139" s="453"/>
      <c r="AJ139" s="453"/>
      <c r="AK139" s="453"/>
      <c r="AL139" s="453"/>
    </row>
    <row r="140" spans="1:42" ht="11.25" customHeight="1">
      <c r="A140" s="274"/>
      <c r="B140" s="320"/>
      <c r="C140" s="321"/>
      <c r="D140" s="360" t="s">
        <v>77</v>
      </c>
      <c r="E140" s="358" t="s">
        <v>852</v>
      </c>
      <c r="F140" s="358"/>
      <c r="G140" s="358"/>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AE140" s="358"/>
      <c r="AF140" s="358"/>
      <c r="AG140" s="358"/>
      <c r="AH140" s="358"/>
      <c r="AI140" s="358"/>
      <c r="AJ140" s="358"/>
      <c r="AK140" s="358"/>
      <c r="AL140" s="359"/>
      <c r="AM140" s="103"/>
    </row>
    <row r="141" spans="1:42" ht="7.5" customHeight="1" thickBot="1">
      <c r="A141" s="274"/>
      <c r="B141" s="320"/>
      <c r="C141" s="321"/>
      <c r="D141" s="360"/>
      <c r="E141" s="358"/>
      <c r="F141" s="358"/>
      <c r="G141" s="358"/>
      <c r="H141" s="358"/>
      <c r="I141" s="358"/>
      <c r="J141" s="358"/>
      <c r="K141" s="358"/>
      <c r="L141" s="358"/>
      <c r="M141" s="358"/>
      <c r="N141" s="358"/>
      <c r="O141" s="358"/>
      <c r="P141" s="358"/>
      <c r="Q141" s="358"/>
      <c r="R141" s="358"/>
      <c r="S141" s="358"/>
      <c r="T141" s="358"/>
      <c r="U141" s="358"/>
      <c r="V141" s="358"/>
      <c r="W141" s="358"/>
      <c r="X141" s="358"/>
      <c r="Y141" s="358"/>
      <c r="Z141" s="358"/>
      <c r="AA141" s="358"/>
      <c r="AB141" s="358"/>
      <c r="AC141" s="358"/>
      <c r="AD141" s="358"/>
      <c r="AE141" s="358"/>
      <c r="AF141" s="358"/>
      <c r="AG141" s="358"/>
      <c r="AH141" s="358"/>
      <c r="AI141" s="358"/>
      <c r="AJ141" s="358"/>
      <c r="AK141" s="358"/>
      <c r="AL141" s="359"/>
      <c r="AM141" s="103"/>
    </row>
    <row r="142" spans="1:42" ht="22.5" customHeight="1" thickBot="1">
      <c r="A142" s="274"/>
      <c r="B142" s="320"/>
      <c r="C142" s="321"/>
      <c r="D142" s="120" t="s">
        <v>78</v>
      </c>
      <c r="E142" s="305"/>
      <c r="F142" s="306"/>
      <c r="G142" s="306"/>
      <c r="H142" s="306"/>
      <c r="I142" s="306"/>
      <c r="J142" s="306"/>
      <c r="K142" s="306"/>
      <c r="L142" s="306"/>
      <c r="M142" s="306"/>
      <c r="N142" s="306"/>
      <c r="O142" s="306"/>
      <c r="P142" s="306"/>
      <c r="Q142" s="306"/>
      <c r="R142" s="306"/>
      <c r="S142" s="307"/>
      <c r="T142" s="311"/>
      <c r="U142" s="398"/>
      <c r="V142" s="398"/>
      <c r="W142" s="398"/>
      <c r="X142" s="398"/>
      <c r="Y142" s="398"/>
      <c r="Z142" s="398"/>
      <c r="AA142" s="398"/>
      <c r="AB142" s="398"/>
      <c r="AC142" s="398"/>
      <c r="AD142" s="398"/>
      <c r="AE142" s="398"/>
      <c r="AF142" s="398"/>
      <c r="AG142" s="398"/>
      <c r="AH142" s="398"/>
      <c r="AI142" s="398"/>
      <c r="AJ142" s="398"/>
      <c r="AK142" s="398"/>
      <c r="AL142" s="398"/>
    </row>
    <row r="143" spans="1:42" ht="22.5" customHeight="1" thickBot="1">
      <c r="A143" s="274"/>
      <c r="B143" s="322"/>
      <c r="C143" s="323"/>
      <c r="D143" s="120" t="s">
        <v>30</v>
      </c>
      <c r="E143" s="305"/>
      <c r="F143" s="306"/>
      <c r="G143" s="306"/>
      <c r="H143" s="306"/>
      <c r="I143" s="306"/>
      <c r="J143" s="306"/>
      <c r="K143" s="306"/>
      <c r="L143" s="306"/>
      <c r="M143" s="306"/>
      <c r="N143" s="306"/>
      <c r="O143" s="306"/>
      <c r="P143" s="306"/>
      <c r="Q143" s="306"/>
      <c r="R143" s="306"/>
      <c r="S143" s="307"/>
      <c r="T143" s="397"/>
      <c r="U143" s="310"/>
      <c r="V143" s="310"/>
      <c r="W143" s="310"/>
      <c r="X143" s="310"/>
      <c r="Y143" s="310"/>
      <c r="Z143" s="310"/>
      <c r="AA143" s="310"/>
      <c r="AB143" s="310"/>
      <c r="AC143" s="310"/>
      <c r="AD143" s="310"/>
      <c r="AE143" s="310"/>
      <c r="AF143" s="310"/>
      <c r="AG143" s="310"/>
      <c r="AH143" s="310"/>
      <c r="AI143" s="310"/>
      <c r="AJ143" s="310"/>
      <c r="AK143" s="310"/>
      <c r="AL143" s="311"/>
    </row>
    <row r="144" spans="1:42" ht="7.5" customHeight="1">
      <c r="A144" s="275"/>
      <c r="B144" s="376"/>
      <c r="C144" s="310"/>
      <c r="D144" s="310"/>
      <c r="E144" s="310"/>
      <c r="F144" s="310"/>
      <c r="G144" s="310"/>
      <c r="H144" s="310"/>
      <c r="I144" s="310"/>
      <c r="J144" s="310"/>
      <c r="K144" s="310"/>
      <c r="L144" s="310"/>
      <c r="M144" s="310"/>
      <c r="N144" s="310"/>
      <c r="O144" s="310"/>
      <c r="P144" s="310"/>
      <c r="Q144" s="310"/>
      <c r="R144" s="310"/>
      <c r="S144" s="310"/>
      <c r="T144" s="310"/>
      <c r="U144" s="310"/>
      <c r="V144" s="310"/>
      <c r="W144" s="310"/>
      <c r="X144" s="310"/>
      <c r="Y144" s="310"/>
      <c r="Z144" s="310"/>
      <c r="AA144" s="310"/>
      <c r="AB144" s="310"/>
      <c r="AC144" s="310"/>
      <c r="AD144" s="310"/>
      <c r="AE144" s="310"/>
      <c r="AF144" s="310"/>
      <c r="AG144" s="310"/>
      <c r="AH144" s="310"/>
      <c r="AI144" s="310"/>
      <c r="AJ144" s="310"/>
      <c r="AK144" s="310"/>
      <c r="AL144" s="310"/>
    </row>
    <row r="145" spans="1:40" ht="17.25" customHeight="1">
      <c r="A145" s="273" t="s">
        <v>650</v>
      </c>
      <c r="B145" s="318" t="s">
        <v>141</v>
      </c>
      <c r="C145" s="319"/>
      <c r="D145" s="412" t="s">
        <v>77</v>
      </c>
      <c r="E145" s="377" t="s">
        <v>853</v>
      </c>
      <c r="F145" s="377"/>
      <c r="G145" s="377"/>
      <c r="H145" s="377"/>
      <c r="I145" s="377"/>
      <c r="J145" s="377"/>
      <c r="K145" s="377"/>
      <c r="L145" s="377"/>
      <c r="M145" s="377"/>
      <c r="N145" s="377"/>
      <c r="O145" s="377"/>
      <c r="P145" s="377"/>
      <c r="Q145" s="377"/>
      <c r="R145" s="377"/>
      <c r="S145" s="377"/>
      <c r="T145" s="377"/>
      <c r="U145" s="377"/>
      <c r="V145" s="377"/>
      <c r="W145" s="377"/>
      <c r="X145" s="377"/>
      <c r="Y145" s="377"/>
      <c r="Z145" s="377"/>
      <c r="AA145" s="377"/>
      <c r="AB145" s="377"/>
      <c r="AC145" s="377"/>
      <c r="AD145" s="377"/>
      <c r="AE145" s="377"/>
      <c r="AF145" s="377"/>
      <c r="AG145" s="377"/>
      <c r="AH145" s="377"/>
      <c r="AI145" s="377"/>
      <c r="AJ145" s="377"/>
      <c r="AK145" s="377"/>
      <c r="AL145" s="377"/>
    </row>
    <row r="146" spans="1:40" ht="18" thickBot="1">
      <c r="A146" s="274"/>
      <c r="B146" s="320"/>
      <c r="C146" s="321"/>
      <c r="D146" s="413"/>
      <c r="E146" s="378"/>
      <c r="F146" s="378"/>
      <c r="G146" s="378"/>
      <c r="H146" s="378"/>
      <c r="I146" s="378"/>
      <c r="J146" s="378"/>
      <c r="K146" s="378"/>
      <c r="L146" s="378"/>
      <c r="M146" s="378"/>
      <c r="N146" s="378"/>
      <c r="O146" s="378"/>
      <c r="P146" s="378"/>
      <c r="Q146" s="378"/>
      <c r="R146" s="378"/>
      <c r="S146" s="378"/>
      <c r="T146" s="378"/>
      <c r="U146" s="378"/>
      <c r="V146" s="378"/>
      <c r="W146" s="378"/>
      <c r="X146" s="378"/>
      <c r="Y146" s="378"/>
      <c r="Z146" s="378"/>
      <c r="AA146" s="378"/>
      <c r="AB146" s="378"/>
      <c r="AC146" s="378"/>
      <c r="AD146" s="378"/>
      <c r="AE146" s="378"/>
      <c r="AF146" s="378"/>
      <c r="AG146" s="378"/>
      <c r="AH146" s="378"/>
      <c r="AI146" s="378"/>
      <c r="AJ146" s="378"/>
      <c r="AK146" s="378"/>
      <c r="AL146" s="378"/>
    </row>
    <row r="147" spans="1:40" ht="22.5" customHeight="1" thickBot="1">
      <c r="A147" s="274"/>
      <c r="B147" s="322"/>
      <c r="C147" s="323"/>
      <c r="D147" s="120" t="s">
        <v>76</v>
      </c>
      <c r="E147" s="458"/>
      <c r="F147" s="459"/>
      <c r="G147" s="459"/>
      <c r="H147" s="459"/>
      <c r="I147" s="459"/>
      <c r="J147" s="460"/>
      <c r="K147" s="445" t="s">
        <v>142</v>
      </c>
      <c r="L147" s="446"/>
      <c r="M147" s="446"/>
      <c r="N147" s="446"/>
      <c r="O147" s="446"/>
      <c r="P147" s="446"/>
      <c r="Q147" s="446"/>
      <c r="R147" s="446"/>
      <c r="S147" s="446"/>
      <c r="T147" s="446"/>
      <c r="U147" s="446"/>
      <c r="V147" s="446"/>
      <c r="W147" s="446"/>
      <c r="X147" s="446"/>
      <c r="Y147" s="446"/>
      <c r="Z147" s="446"/>
      <c r="AA147" s="446"/>
      <c r="AB147" s="446"/>
      <c r="AC147" s="446"/>
      <c r="AD147" s="446"/>
      <c r="AE147" s="446"/>
      <c r="AF147" s="446"/>
      <c r="AG147" s="446"/>
      <c r="AH147" s="446"/>
      <c r="AI147" s="446"/>
      <c r="AJ147" s="446"/>
      <c r="AK147" s="446"/>
      <c r="AL147" s="447"/>
    </row>
    <row r="148" spans="1:40" ht="7.5" hidden="1" customHeight="1">
      <c r="A148" s="274"/>
      <c r="B148" s="376"/>
      <c r="C148" s="310"/>
      <c r="D148" s="310"/>
      <c r="E148" s="310"/>
      <c r="F148" s="310"/>
      <c r="G148" s="310"/>
      <c r="H148" s="310"/>
      <c r="I148" s="310"/>
      <c r="J148" s="310"/>
      <c r="K148" s="310"/>
      <c r="L148" s="310"/>
      <c r="M148" s="310"/>
      <c r="N148" s="310"/>
      <c r="O148" s="310"/>
      <c r="P148" s="310"/>
      <c r="Q148" s="310"/>
      <c r="R148" s="310"/>
      <c r="S148" s="310"/>
      <c r="T148" s="310"/>
      <c r="U148" s="310"/>
      <c r="V148" s="310"/>
      <c r="W148" s="310"/>
      <c r="X148" s="310"/>
      <c r="Y148" s="310"/>
      <c r="Z148" s="310"/>
      <c r="AA148" s="310"/>
      <c r="AB148" s="310"/>
      <c r="AC148" s="310"/>
      <c r="AD148" s="310"/>
      <c r="AE148" s="310"/>
      <c r="AF148" s="310"/>
      <c r="AG148" s="310"/>
      <c r="AH148" s="310"/>
      <c r="AI148" s="310"/>
      <c r="AJ148" s="310"/>
      <c r="AK148" s="310"/>
      <c r="AL148" s="310"/>
    </row>
    <row r="149" spans="1:40" ht="17.25" hidden="1" customHeight="1">
      <c r="A149" s="274"/>
      <c r="B149" s="382" t="s">
        <v>143</v>
      </c>
      <c r="C149" s="383"/>
      <c r="D149" s="412" t="s">
        <v>77</v>
      </c>
      <c r="E149" s="357" t="s">
        <v>494</v>
      </c>
      <c r="F149" s="379"/>
      <c r="G149" s="379"/>
      <c r="H149" s="379"/>
      <c r="I149" s="379"/>
      <c r="J149" s="379"/>
      <c r="K149" s="379"/>
      <c r="L149" s="379"/>
      <c r="M149" s="379"/>
      <c r="N149" s="379"/>
      <c r="O149" s="379"/>
      <c r="P149" s="379"/>
      <c r="Q149" s="379"/>
      <c r="R149" s="379"/>
      <c r="S149" s="379"/>
      <c r="T149" s="379"/>
      <c r="U149" s="379"/>
      <c r="V149" s="379"/>
      <c r="W149" s="379"/>
      <c r="X149" s="379"/>
      <c r="Y149" s="379"/>
      <c r="Z149" s="379"/>
      <c r="AA149" s="379"/>
      <c r="AB149" s="379"/>
      <c r="AC149" s="379"/>
      <c r="AD149" s="379"/>
      <c r="AE149" s="379"/>
      <c r="AF149" s="379"/>
      <c r="AG149" s="379"/>
      <c r="AH149" s="379"/>
      <c r="AI149" s="379"/>
      <c r="AJ149" s="379"/>
      <c r="AK149" s="379"/>
      <c r="AL149" s="380"/>
    </row>
    <row r="150" spans="1:40" hidden="1">
      <c r="A150" s="274"/>
      <c r="B150" s="384"/>
      <c r="C150" s="385"/>
      <c r="D150" s="413"/>
      <c r="E150" s="381"/>
      <c r="F150" s="379"/>
      <c r="G150" s="379"/>
      <c r="H150" s="379"/>
      <c r="I150" s="379"/>
      <c r="J150" s="379"/>
      <c r="K150" s="379"/>
      <c r="L150" s="379"/>
      <c r="M150" s="379"/>
      <c r="N150" s="379"/>
      <c r="O150" s="379"/>
      <c r="P150" s="379"/>
      <c r="Q150" s="379"/>
      <c r="R150" s="379"/>
      <c r="S150" s="379"/>
      <c r="T150" s="379"/>
      <c r="U150" s="379"/>
      <c r="V150" s="379"/>
      <c r="W150" s="379"/>
      <c r="X150" s="379"/>
      <c r="Y150" s="379"/>
      <c r="Z150" s="379"/>
      <c r="AA150" s="379"/>
      <c r="AB150" s="379"/>
      <c r="AC150" s="379"/>
      <c r="AD150" s="379"/>
      <c r="AE150" s="379"/>
      <c r="AF150" s="379"/>
      <c r="AG150" s="379"/>
      <c r="AH150" s="379"/>
      <c r="AI150" s="379"/>
      <c r="AJ150" s="379"/>
      <c r="AK150" s="379"/>
      <c r="AL150" s="380"/>
    </row>
    <row r="151" spans="1:40" ht="22.5" hidden="1" customHeight="1" thickBot="1">
      <c r="A151" s="274"/>
      <c r="B151" s="386"/>
      <c r="C151" s="387"/>
      <c r="D151" s="116" t="s">
        <v>76</v>
      </c>
      <c r="E151" s="448"/>
      <c r="F151" s="449"/>
      <c r="G151" s="449"/>
      <c r="H151" s="450"/>
      <c r="I151" s="126" t="s">
        <v>142</v>
      </c>
      <c r="J151" s="269" t="str">
        <f>IF(E147&lt;E151,AN151,"")</f>
        <v/>
      </c>
      <c r="K151" s="269"/>
      <c r="L151" s="269"/>
      <c r="M151" s="269"/>
      <c r="N151" s="269"/>
      <c r="O151" s="269"/>
      <c r="P151" s="269"/>
      <c r="Q151" s="269"/>
      <c r="R151" s="269"/>
      <c r="S151" s="269"/>
      <c r="T151" s="269"/>
      <c r="U151" s="269"/>
      <c r="V151" s="269"/>
      <c r="W151" s="269"/>
      <c r="X151" s="269"/>
      <c r="Y151" s="269"/>
      <c r="Z151" s="269"/>
      <c r="AA151" s="269"/>
      <c r="AB151" s="269"/>
      <c r="AC151" s="269"/>
      <c r="AD151" s="269"/>
      <c r="AE151" s="269"/>
      <c r="AF151" s="269"/>
      <c r="AG151" s="269"/>
      <c r="AH151" s="269"/>
      <c r="AI151" s="269"/>
      <c r="AJ151" s="269"/>
      <c r="AK151" s="269"/>
      <c r="AL151" s="270"/>
      <c r="AN151" s="96" t="s">
        <v>351</v>
      </c>
    </row>
    <row r="152" spans="1:40" ht="7.5" hidden="1" customHeight="1">
      <c r="A152" s="274"/>
      <c r="B152" s="376"/>
      <c r="C152" s="310"/>
      <c r="D152" s="310"/>
      <c r="E152" s="310"/>
      <c r="F152" s="310"/>
      <c r="G152" s="310"/>
      <c r="H152" s="310"/>
      <c r="I152" s="310"/>
      <c r="J152" s="310"/>
      <c r="K152" s="310"/>
      <c r="L152" s="310"/>
      <c r="M152" s="310"/>
      <c r="N152" s="310"/>
      <c r="O152" s="310"/>
      <c r="P152" s="310"/>
      <c r="Q152" s="310"/>
      <c r="R152" s="310"/>
      <c r="S152" s="310"/>
      <c r="T152" s="310"/>
      <c r="U152" s="310"/>
      <c r="V152" s="310"/>
      <c r="W152" s="310"/>
      <c r="X152" s="310"/>
      <c r="Y152" s="310"/>
      <c r="Z152" s="310"/>
      <c r="AA152" s="310"/>
      <c r="AB152" s="310"/>
      <c r="AC152" s="310"/>
      <c r="AD152" s="310"/>
      <c r="AE152" s="310"/>
      <c r="AF152" s="310"/>
      <c r="AG152" s="310"/>
      <c r="AH152" s="310"/>
      <c r="AI152" s="310"/>
      <c r="AJ152" s="310"/>
      <c r="AK152" s="310"/>
      <c r="AL152" s="310"/>
    </row>
    <row r="153" spans="1:40" ht="17.25" hidden="1" customHeight="1">
      <c r="A153" s="274"/>
      <c r="B153" s="382" t="s">
        <v>144</v>
      </c>
      <c r="C153" s="383"/>
      <c r="D153" s="412" t="s">
        <v>77</v>
      </c>
      <c r="E153" s="377" t="s">
        <v>495</v>
      </c>
      <c r="F153" s="377"/>
      <c r="G153" s="377"/>
      <c r="H153" s="377"/>
      <c r="I153" s="377"/>
      <c r="J153" s="377"/>
      <c r="K153" s="377"/>
      <c r="L153" s="377"/>
      <c r="M153" s="377"/>
      <c r="N153" s="377"/>
      <c r="O153" s="377"/>
      <c r="P153" s="377"/>
      <c r="Q153" s="377"/>
      <c r="R153" s="377"/>
      <c r="S153" s="377"/>
      <c r="T153" s="377"/>
      <c r="U153" s="377"/>
      <c r="V153" s="377"/>
      <c r="W153" s="377"/>
      <c r="X153" s="377"/>
      <c r="Y153" s="377"/>
      <c r="Z153" s="377"/>
      <c r="AA153" s="377"/>
      <c r="AB153" s="377"/>
      <c r="AC153" s="377"/>
      <c r="AD153" s="377"/>
      <c r="AE153" s="377"/>
      <c r="AF153" s="377"/>
      <c r="AG153" s="377"/>
      <c r="AH153" s="377"/>
      <c r="AI153" s="377"/>
      <c r="AJ153" s="377"/>
      <c r="AK153" s="377"/>
      <c r="AL153" s="377"/>
    </row>
    <row r="154" spans="1:40" ht="24.75" hidden="1" customHeight="1" thickBot="1">
      <c r="A154" s="274"/>
      <c r="B154" s="384"/>
      <c r="C154" s="385"/>
      <c r="D154" s="413"/>
      <c r="E154" s="378"/>
      <c r="F154" s="378"/>
      <c r="G154" s="378"/>
      <c r="H154" s="378"/>
      <c r="I154" s="378"/>
      <c r="J154" s="378"/>
      <c r="K154" s="378"/>
      <c r="L154" s="378"/>
      <c r="M154" s="378"/>
      <c r="N154" s="378"/>
      <c r="O154" s="378"/>
      <c r="P154" s="378"/>
      <c r="Q154" s="378"/>
      <c r="R154" s="378"/>
      <c r="S154" s="378"/>
      <c r="T154" s="378"/>
      <c r="U154" s="378"/>
      <c r="V154" s="378"/>
      <c r="W154" s="378"/>
      <c r="X154" s="378"/>
      <c r="Y154" s="378"/>
      <c r="Z154" s="378"/>
      <c r="AA154" s="378"/>
      <c r="AB154" s="378"/>
      <c r="AC154" s="378"/>
      <c r="AD154" s="378"/>
      <c r="AE154" s="378"/>
      <c r="AF154" s="378"/>
      <c r="AG154" s="378"/>
      <c r="AH154" s="378"/>
      <c r="AI154" s="378"/>
      <c r="AJ154" s="378"/>
      <c r="AK154" s="378"/>
      <c r="AL154" s="378"/>
    </row>
    <row r="155" spans="1:40" ht="22.5" hidden="1" customHeight="1" thickBot="1">
      <c r="A155" s="274"/>
      <c r="B155" s="386"/>
      <c r="C155" s="387"/>
      <c r="D155" s="116" t="s">
        <v>76</v>
      </c>
      <c r="E155" s="448"/>
      <c r="F155" s="449"/>
      <c r="G155" s="449"/>
      <c r="H155" s="450"/>
      <c r="I155" s="126" t="s">
        <v>142</v>
      </c>
      <c r="J155" s="269" t="str">
        <f>IF(E147&lt;E155,AN151,"")</f>
        <v/>
      </c>
      <c r="K155" s="269"/>
      <c r="L155" s="269"/>
      <c r="M155" s="269"/>
      <c r="N155" s="269"/>
      <c r="O155" s="269"/>
      <c r="P155" s="269"/>
      <c r="Q155" s="269"/>
      <c r="R155" s="269"/>
      <c r="S155" s="269"/>
      <c r="T155" s="269"/>
      <c r="U155" s="269"/>
      <c r="V155" s="269"/>
      <c r="W155" s="269"/>
      <c r="X155" s="269"/>
      <c r="Y155" s="269"/>
      <c r="Z155" s="269"/>
      <c r="AA155" s="269"/>
      <c r="AB155" s="269"/>
      <c r="AC155" s="269"/>
      <c r="AD155" s="269"/>
      <c r="AE155" s="269"/>
      <c r="AF155" s="269"/>
      <c r="AG155" s="269"/>
      <c r="AH155" s="269"/>
      <c r="AI155" s="269"/>
      <c r="AJ155" s="269"/>
      <c r="AK155" s="269"/>
      <c r="AL155" s="270"/>
    </row>
    <row r="156" spans="1:40" ht="7.5" hidden="1" customHeight="1">
      <c r="A156" s="274"/>
      <c r="B156" s="376"/>
      <c r="C156" s="310"/>
      <c r="D156" s="310"/>
      <c r="E156" s="310"/>
      <c r="F156" s="310"/>
      <c r="G156" s="310"/>
      <c r="H156" s="310"/>
      <c r="I156" s="310"/>
      <c r="J156" s="310"/>
      <c r="K156" s="310"/>
      <c r="L156" s="310"/>
      <c r="M156" s="310"/>
      <c r="N156" s="310"/>
      <c r="O156" s="310"/>
      <c r="P156" s="310"/>
      <c r="Q156" s="310"/>
      <c r="R156" s="310"/>
      <c r="S156" s="310"/>
      <c r="T156" s="310"/>
      <c r="U156" s="310"/>
      <c r="V156" s="310"/>
      <c r="W156" s="310"/>
      <c r="X156" s="310"/>
      <c r="Y156" s="310"/>
      <c r="Z156" s="310"/>
      <c r="AA156" s="310"/>
      <c r="AB156" s="310"/>
      <c r="AC156" s="310"/>
      <c r="AD156" s="310"/>
      <c r="AE156" s="310"/>
      <c r="AF156" s="310"/>
      <c r="AG156" s="310"/>
      <c r="AH156" s="310"/>
      <c r="AI156" s="310"/>
      <c r="AJ156" s="310"/>
      <c r="AK156" s="310"/>
      <c r="AL156" s="310"/>
    </row>
    <row r="157" spans="1:40" ht="17.25" hidden="1" customHeight="1">
      <c r="A157" s="274"/>
      <c r="B157" s="382" t="s">
        <v>334</v>
      </c>
      <c r="C157" s="383"/>
      <c r="D157" s="412" t="s">
        <v>77</v>
      </c>
      <c r="E157" s="455" t="s">
        <v>573</v>
      </c>
      <c r="F157" s="456"/>
      <c r="G157" s="456"/>
      <c r="H157" s="456"/>
      <c r="I157" s="456"/>
      <c r="J157" s="456"/>
      <c r="K157" s="456"/>
      <c r="L157" s="456"/>
      <c r="M157" s="456"/>
      <c r="N157" s="456"/>
      <c r="O157" s="456"/>
      <c r="P157" s="456"/>
      <c r="Q157" s="456"/>
      <c r="R157" s="456"/>
      <c r="S157" s="456"/>
      <c r="T157" s="456"/>
      <c r="U157" s="456"/>
      <c r="V157" s="456"/>
      <c r="W157" s="456"/>
      <c r="X157" s="456"/>
      <c r="Y157" s="456"/>
      <c r="Z157" s="456"/>
      <c r="AA157" s="456"/>
      <c r="AB157" s="456"/>
      <c r="AC157" s="456"/>
      <c r="AD157" s="456"/>
      <c r="AE157" s="456"/>
      <c r="AF157" s="456"/>
      <c r="AG157" s="456"/>
      <c r="AH157" s="456"/>
      <c r="AI157" s="456"/>
      <c r="AJ157" s="456"/>
      <c r="AK157" s="456"/>
      <c r="AL157" s="457"/>
      <c r="AN157" s="96" t="s">
        <v>479</v>
      </c>
    </row>
    <row r="158" spans="1:40" hidden="1">
      <c r="A158" s="274"/>
      <c r="B158" s="384"/>
      <c r="C158" s="385"/>
      <c r="D158" s="413"/>
      <c r="E158" s="455"/>
      <c r="F158" s="456"/>
      <c r="G158" s="456"/>
      <c r="H158" s="456"/>
      <c r="I158" s="456"/>
      <c r="J158" s="456"/>
      <c r="K158" s="456"/>
      <c r="L158" s="456"/>
      <c r="M158" s="456"/>
      <c r="N158" s="456"/>
      <c r="O158" s="456"/>
      <c r="P158" s="456"/>
      <c r="Q158" s="456"/>
      <c r="R158" s="456"/>
      <c r="S158" s="456"/>
      <c r="T158" s="456"/>
      <c r="U158" s="456"/>
      <c r="V158" s="456"/>
      <c r="W158" s="456"/>
      <c r="X158" s="456"/>
      <c r="Y158" s="456"/>
      <c r="Z158" s="456"/>
      <c r="AA158" s="456"/>
      <c r="AB158" s="456"/>
      <c r="AC158" s="456"/>
      <c r="AD158" s="456"/>
      <c r="AE158" s="456"/>
      <c r="AF158" s="456"/>
      <c r="AG158" s="456"/>
      <c r="AH158" s="456"/>
      <c r="AI158" s="456"/>
      <c r="AJ158" s="456"/>
      <c r="AK158" s="456"/>
      <c r="AL158" s="457"/>
      <c r="AN158" s="96" t="s">
        <v>563</v>
      </c>
    </row>
    <row r="159" spans="1:40" hidden="1">
      <c r="A159" s="274"/>
      <c r="B159" s="384"/>
      <c r="C159" s="385"/>
      <c r="D159" s="413"/>
      <c r="E159" s="455"/>
      <c r="F159" s="456"/>
      <c r="G159" s="456"/>
      <c r="H159" s="456"/>
      <c r="I159" s="456"/>
      <c r="J159" s="456"/>
      <c r="K159" s="456"/>
      <c r="L159" s="456"/>
      <c r="M159" s="456"/>
      <c r="N159" s="456"/>
      <c r="O159" s="456"/>
      <c r="P159" s="456"/>
      <c r="Q159" s="456"/>
      <c r="R159" s="456"/>
      <c r="S159" s="456"/>
      <c r="T159" s="456"/>
      <c r="U159" s="456"/>
      <c r="V159" s="456"/>
      <c r="W159" s="456"/>
      <c r="X159" s="456"/>
      <c r="Y159" s="456"/>
      <c r="Z159" s="456"/>
      <c r="AA159" s="456"/>
      <c r="AB159" s="456"/>
      <c r="AC159" s="456"/>
      <c r="AD159" s="456"/>
      <c r="AE159" s="456"/>
      <c r="AF159" s="456"/>
      <c r="AG159" s="456"/>
      <c r="AH159" s="456"/>
      <c r="AI159" s="456"/>
      <c r="AJ159" s="456"/>
      <c r="AK159" s="456"/>
      <c r="AL159" s="457"/>
      <c r="AN159" s="127" t="s">
        <v>564</v>
      </c>
    </row>
    <row r="160" spans="1:40" hidden="1">
      <c r="A160" s="274"/>
      <c r="B160" s="384"/>
      <c r="C160" s="385"/>
      <c r="D160" s="413"/>
      <c r="E160" s="455"/>
      <c r="F160" s="456"/>
      <c r="G160" s="456"/>
      <c r="H160" s="456"/>
      <c r="I160" s="456"/>
      <c r="J160" s="456"/>
      <c r="K160" s="456"/>
      <c r="L160" s="456"/>
      <c r="M160" s="456"/>
      <c r="N160" s="456"/>
      <c r="O160" s="456"/>
      <c r="P160" s="456"/>
      <c r="Q160" s="456"/>
      <c r="R160" s="456"/>
      <c r="S160" s="456"/>
      <c r="T160" s="456"/>
      <c r="U160" s="456"/>
      <c r="V160" s="456"/>
      <c r="W160" s="456"/>
      <c r="X160" s="456"/>
      <c r="Y160" s="456"/>
      <c r="Z160" s="456"/>
      <c r="AA160" s="456"/>
      <c r="AB160" s="456"/>
      <c r="AC160" s="456"/>
      <c r="AD160" s="456"/>
      <c r="AE160" s="456"/>
      <c r="AF160" s="456"/>
      <c r="AG160" s="456"/>
      <c r="AH160" s="456"/>
      <c r="AI160" s="456"/>
      <c r="AJ160" s="456"/>
      <c r="AK160" s="456"/>
      <c r="AL160" s="457"/>
      <c r="AN160" s="96" t="s">
        <v>192</v>
      </c>
    </row>
    <row r="161" spans="1:56" ht="22.5" hidden="1" customHeight="1" thickBot="1">
      <c r="A161" s="274"/>
      <c r="B161" s="386"/>
      <c r="C161" s="387"/>
      <c r="D161" s="116" t="s">
        <v>76</v>
      </c>
      <c r="E161" s="423"/>
      <c r="F161" s="424"/>
      <c r="G161" s="397"/>
      <c r="H161" s="310"/>
      <c r="I161" s="310"/>
      <c r="J161" s="310"/>
      <c r="K161" s="310"/>
      <c r="L161" s="310"/>
      <c r="M161" s="310"/>
      <c r="N161" s="310"/>
      <c r="O161" s="310"/>
      <c r="P161" s="310"/>
      <c r="Q161" s="310"/>
      <c r="R161" s="310"/>
      <c r="S161" s="310"/>
      <c r="T161" s="310"/>
      <c r="U161" s="310"/>
      <c r="V161" s="310"/>
      <c r="W161" s="310"/>
      <c r="X161" s="310"/>
      <c r="Y161" s="310"/>
      <c r="Z161" s="310"/>
      <c r="AA161" s="310"/>
      <c r="AB161" s="310"/>
      <c r="AC161" s="310"/>
      <c r="AD161" s="310"/>
      <c r="AE161" s="310"/>
      <c r="AF161" s="310"/>
      <c r="AG161" s="310"/>
      <c r="AH161" s="310"/>
      <c r="AI161" s="310"/>
      <c r="AJ161" s="310"/>
      <c r="AK161" s="310"/>
      <c r="AL161" s="311"/>
      <c r="AN161" s="96" t="s">
        <v>93</v>
      </c>
    </row>
    <row r="162" spans="1:56" ht="7.5" hidden="1" customHeight="1">
      <c r="A162" s="275"/>
      <c r="B162" s="376"/>
      <c r="C162" s="310"/>
      <c r="D162" s="310"/>
      <c r="E162" s="310"/>
      <c r="F162" s="310"/>
      <c r="G162" s="310"/>
      <c r="H162" s="310"/>
      <c r="I162" s="310"/>
      <c r="J162" s="310"/>
      <c r="K162" s="310"/>
      <c r="L162" s="310"/>
      <c r="M162" s="310"/>
      <c r="N162" s="310"/>
      <c r="O162" s="310"/>
      <c r="P162" s="310"/>
      <c r="Q162" s="310"/>
      <c r="R162" s="310"/>
      <c r="S162" s="310"/>
      <c r="T162" s="310"/>
      <c r="U162" s="310"/>
      <c r="V162" s="310"/>
      <c r="W162" s="310"/>
      <c r="X162" s="310"/>
      <c r="Y162" s="310"/>
      <c r="Z162" s="310"/>
      <c r="AA162" s="310"/>
      <c r="AB162" s="310"/>
      <c r="AC162" s="310"/>
      <c r="AD162" s="310"/>
      <c r="AE162" s="310"/>
      <c r="AF162" s="310"/>
      <c r="AG162" s="310"/>
      <c r="AH162" s="310"/>
      <c r="AI162" s="310"/>
      <c r="AJ162" s="310"/>
      <c r="AK162" s="310"/>
      <c r="AL162" s="310"/>
    </row>
    <row r="163" spans="1:56" ht="18.75" hidden="1" customHeight="1" thickBot="1">
      <c r="A163" s="437" t="s">
        <v>364</v>
      </c>
      <c r="B163" s="382" t="s">
        <v>445</v>
      </c>
      <c r="C163" s="383"/>
      <c r="D163" s="125" t="s">
        <v>77</v>
      </c>
      <c r="E163" s="377" t="s">
        <v>362</v>
      </c>
      <c r="F163" s="377"/>
      <c r="G163" s="501"/>
      <c r="H163" s="501"/>
      <c r="I163" s="501"/>
      <c r="J163" s="501"/>
      <c r="K163" s="501"/>
      <c r="L163" s="501"/>
      <c r="M163" s="501"/>
      <c r="N163" s="501"/>
      <c r="O163" s="501"/>
      <c r="P163" s="501"/>
      <c r="Q163" s="501"/>
      <c r="R163" s="501"/>
      <c r="S163" s="501"/>
      <c r="T163" s="501"/>
      <c r="U163" s="501"/>
      <c r="V163" s="501"/>
      <c r="W163" s="501"/>
      <c r="X163" s="501"/>
      <c r="Y163" s="501"/>
      <c r="Z163" s="501"/>
      <c r="AA163" s="501"/>
      <c r="AB163" s="501"/>
      <c r="AC163" s="501"/>
      <c r="AD163" s="501"/>
      <c r="AE163" s="501"/>
      <c r="AF163" s="501"/>
      <c r="AG163" s="501"/>
      <c r="AH163" s="501"/>
      <c r="AI163" s="501"/>
      <c r="AJ163" s="501"/>
      <c r="AK163" s="501"/>
      <c r="AL163" s="501"/>
      <c r="AN163" s="96" t="s">
        <v>474</v>
      </c>
      <c r="AQ163" s="117"/>
    </row>
    <row r="164" spans="1:56" ht="22.5" hidden="1" customHeight="1" thickBot="1">
      <c r="A164" s="437"/>
      <c r="B164" s="384"/>
      <c r="C164" s="385"/>
      <c r="D164" s="116" t="s">
        <v>76</v>
      </c>
      <c r="E164" s="423"/>
      <c r="F164" s="424"/>
      <c r="G164" s="397"/>
      <c r="H164" s="310"/>
      <c r="I164" s="310"/>
      <c r="J164" s="310"/>
      <c r="K164" s="310"/>
      <c r="L164" s="310"/>
      <c r="M164" s="310"/>
      <c r="N164" s="310"/>
      <c r="O164" s="310"/>
      <c r="P164" s="310"/>
      <c r="Q164" s="310"/>
      <c r="R164" s="310"/>
      <c r="S164" s="310"/>
      <c r="T164" s="310"/>
      <c r="U164" s="310"/>
      <c r="V164" s="310"/>
      <c r="W164" s="310"/>
      <c r="X164" s="310"/>
      <c r="Y164" s="310"/>
      <c r="Z164" s="310"/>
      <c r="AA164" s="310"/>
      <c r="AB164" s="310"/>
      <c r="AC164" s="310"/>
      <c r="AD164" s="310"/>
      <c r="AE164" s="310"/>
      <c r="AF164" s="310"/>
      <c r="AG164" s="310"/>
      <c r="AH164" s="310"/>
      <c r="AI164" s="310"/>
      <c r="AJ164" s="310"/>
      <c r="AK164" s="310"/>
      <c r="AL164" s="311"/>
      <c r="AN164" s="96" t="s">
        <v>475</v>
      </c>
      <c r="AP164" s="128" t="e">
        <f>#REF!</f>
        <v>#REF!</v>
      </c>
      <c r="AQ164" s="96" t="s">
        <v>476</v>
      </c>
      <c r="AW164" s="96" t="s">
        <v>471</v>
      </c>
      <c r="BD164" s="96" t="s">
        <v>473</v>
      </c>
    </row>
    <row r="165" spans="1:56" ht="18.75" hidden="1" customHeight="1">
      <c r="A165" s="437"/>
      <c r="B165" s="384"/>
      <c r="C165" s="385"/>
      <c r="D165" s="439" t="s">
        <v>77</v>
      </c>
      <c r="E165" s="384" t="s">
        <v>361</v>
      </c>
      <c r="F165" s="438"/>
      <c r="G165" s="438"/>
      <c r="H165" s="438"/>
      <c r="I165" s="438"/>
      <c r="J165" s="441" t="e">
        <f>#REF!</f>
        <v>#REF!</v>
      </c>
      <c r="K165" s="441"/>
      <c r="L165" s="441"/>
      <c r="M165" s="441"/>
      <c r="N165" s="441"/>
      <c r="O165" s="441"/>
      <c r="P165" s="441"/>
      <c r="Q165" s="358" t="s">
        <v>646</v>
      </c>
      <c r="R165" s="358"/>
      <c r="S165" s="358"/>
      <c r="T165" s="358"/>
      <c r="U165" s="358"/>
      <c r="V165" s="358"/>
      <c r="W165" s="358"/>
      <c r="X165" s="358"/>
      <c r="Y165" s="358"/>
      <c r="Z165" s="358"/>
      <c r="AA165" s="358"/>
      <c r="AB165" s="358"/>
      <c r="AC165" s="358"/>
      <c r="AD165" s="358"/>
      <c r="AE165" s="358"/>
      <c r="AF165" s="358"/>
      <c r="AG165" s="358"/>
      <c r="AH165" s="358"/>
      <c r="AI165" s="358"/>
      <c r="AJ165" s="358"/>
      <c r="AK165" s="358"/>
      <c r="AL165" s="359"/>
      <c r="AN165" s="96" t="s">
        <v>477</v>
      </c>
      <c r="AP165" s="128" t="e">
        <f>DATEVALUE(AQ165)</f>
        <v>#VALUE!</v>
      </c>
      <c r="AQ165" s="129" t="str">
        <f>E167&amp;H167&amp;J167&amp;K167&amp;M167&amp;N167&amp;P167</f>
        <v>平成年月日</v>
      </c>
      <c r="AR165" s="129"/>
      <c r="AS165" s="117"/>
      <c r="AT165" s="117"/>
      <c r="AU165" s="117"/>
      <c r="AV165" s="117"/>
      <c r="AW165" s="128" t="str">
        <f>IF(OR(H167=0,K167=0,N167=0),AN160,AW167)</f>
        <v>認証登録の有効期限を選択してください。</v>
      </c>
      <c r="BD165" s="128" t="str">
        <f>IF(AND(H167=0,K167=0,N167=0),"",AN161)</f>
        <v/>
      </c>
    </row>
    <row r="166" spans="1:56" ht="18.75" hidden="1" customHeight="1" thickBot="1">
      <c r="A166" s="437"/>
      <c r="B166" s="384"/>
      <c r="C166" s="385"/>
      <c r="D166" s="440"/>
      <c r="E166" s="421"/>
      <c r="F166" s="422"/>
      <c r="G166" s="358" t="s">
        <v>493</v>
      </c>
      <c r="H166" s="358"/>
      <c r="I166" s="358"/>
      <c r="J166" s="358"/>
      <c r="K166" s="358"/>
      <c r="L166" s="358"/>
      <c r="M166" s="358"/>
      <c r="N166" s="358"/>
      <c r="O166" s="358"/>
      <c r="P166" s="358"/>
      <c r="Q166" s="358"/>
      <c r="R166" s="358"/>
      <c r="S166" s="358"/>
      <c r="T166" s="358"/>
      <c r="U166" s="358"/>
      <c r="V166" s="358"/>
      <c r="W166" s="358"/>
      <c r="X166" s="358"/>
      <c r="Y166" s="358"/>
      <c r="Z166" s="358"/>
      <c r="AA166" s="358"/>
      <c r="AB166" s="358"/>
      <c r="AC166" s="358"/>
      <c r="AD166" s="358"/>
      <c r="AE166" s="358"/>
      <c r="AF166" s="358"/>
      <c r="AG166" s="358"/>
      <c r="AH166" s="358"/>
      <c r="AI166" s="358"/>
      <c r="AJ166" s="358"/>
      <c r="AK166" s="358"/>
      <c r="AL166" s="359"/>
      <c r="AN166" s="588" t="s">
        <v>478</v>
      </c>
      <c r="AO166" s="589"/>
      <c r="AP166" s="130" t="b">
        <v>0</v>
      </c>
      <c r="AR166" s="129"/>
      <c r="AS166" s="117"/>
      <c r="AT166" s="117"/>
      <c r="AU166" s="117"/>
      <c r="AV166" s="117"/>
      <c r="AW166" s="96" t="s">
        <v>472</v>
      </c>
      <c r="AX166" s="117"/>
    </row>
    <row r="167" spans="1:56" ht="26.25" hidden="1" customHeight="1" thickBot="1">
      <c r="A167" s="437"/>
      <c r="B167" s="386"/>
      <c r="C167" s="387"/>
      <c r="D167" s="131" t="s">
        <v>76</v>
      </c>
      <c r="E167" s="376" t="s">
        <v>215</v>
      </c>
      <c r="F167" s="310"/>
      <c r="G167" s="495"/>
      <c r="H167" s="499"/>
      <c r="I167" s="500"/>
      <c r="J167" s="118" t="s">
        <v>211</v>
      </c>
      <c r="K167" s="499"/>
      <c r="L167" s="500"/>
      <c r="M167" s="118" t="s">
        <v>210</v>
      </c>
      <c r="N167" s="499"/>
      <c r="O167" s="500"/>
      <c r="P167" s="119" t="s">
        <v>209</v>
      </c>
      <c r="Q167" s="255" t="str">
        <f>IF(E164=1,AW165,BD165)</f>
        <v/>
      </c>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6"/>
      <c r="AS167" s="117"/>
      <c r="AT167" s="117"/>
      <c r="AU167" s="117"/>
      <c r="AV167" s="117"/>
      <c r="AW167" s="128" t="e">
        <f>IF(AP164&lt;=AP165,"",IF(AP166=TRUE,AN159,AN158))</f>
        <v>#REF!</v>
      </c>
    </row>
    <row r="168" spans="1:56" ht="7.5" hidden="1" customHeight="1">
      <c r="A168" s="437"/>
      <c r="B168" s="376"/>
      <c r="C168" s="310"/>
      <c r="D168" s="310"/>
      <c r="E168" s="310"/>
      <c r="F168" s="310"/>
      <c r="G168" s="310"/>
      <c r="H168" s="310"/>
      <c r="I168" s="310"/>
      <c r="J168" s="310"/>
      <c r="K168" s="310"/>
      <c r="L168" s="310"/>
      <c r="M168" s="310"/>
      <c r="N168" s="310"/>
      <c r="O168" s="310"/>
      <c r="P168" s="310"/>
      <c r="Q168" s="310"/>
      <c r="R168" s="310"/>
      <c r="S168" s="310"/>
      <c r="T168" s="310"/>
      <c r="U168" s="310"/>
      <c r="V168" s="310"/>
      <c r="W168" s="310"/>
      <c r="X168" s="310"/>
      <c r="Y168" s="310"/>
      <c r="Z168" s="310"/>
      <c r="AA168" s="310"/>
      <c r="AB168" s="310"/>
      <c r="AC168" s="310"/>
      <c r="AD168" s="310"/>
      <c r="AE168" s="310"/>
      <c r="AF168" s="310"/>
      <c r="AG168" s="310"/>
      <c r="AH168" s="310"/>
      <c r="AI168" s="310"/>
      <c r="AJ168" s="310"/>
      <c r="AK168" s="310"/>
      <c r="AL168" s="310"/>
    </row>
    <row r="169" spans="1:56" ht="18.75" hidden="1" customHeight="1" thickBot="1">
      <c r="A169" s="437"/>
      <c r="B169" s="382" t="s">
        <v>446</v>
      </c>
      <c r="C169" s="383"/>
      <c r="D169" s="125" t="s">
        <v>77</v>
      </c>
      <c r="E169" s="377" t="s">
        <v>363</v>
      </c>
      <c r="F169" s="377"/>
      <c r="G169" s="501"/>
      <c r="H169" s="501"/>
      <c r="I169" s="501"/>
      <c r="J169" s="501"/>
      <c r="K169" s="501"/>
      <c r="L169" s="501"/>
      <c r="M169" s="501"/>
      <c r="N169" s="501"/>
      <c r="O169" s="501"/>
      <c r="P169" s="501"/>
      <c r="Q169" s="501"/>
      <c r="R169" s="501"/>
      <c r="S169" s="501"/>
      <c r="T169" s="501"/>
      <c r="U169" s="501"/>
      <c r="V169" s="501"/>
      <c r="W169" s="501"/>
      <c r="X169" s="501"/>
      <c r="Y169" s="501"/>
      <c r="Z169" s="501"/>
      <c r="AA169" s="501"/>
      <c r="AB169" s="501"/>
      <c r="AC169" s="501"/>
      <c r="AD169" s="501"/>
      <c r="AE169" s="501"/>
      <c r="AF169" s="501"/>
      <c r="AG169" s="501"/>
      <c r="AH169" s="501"/>
      <c r="AI169" s="501"/>
      <c r="AJ169" s="501"/>
      <c r="AK169" s="501"/>
      <c r="AL169" s="501"/>
      <c r="AN169" s="96" t="s">
        <v>480</v>
      </c>
    </row>
    <row r="170" spans="1:56" ht="22.5" hidden="1" customHeight="1" thickBot="1">
      <c r="A170" s="437"/>
      <c r="B170" s="384"/>
      <c r="C170" s="385"/>
      <c r="D170" s="116" t="s">
        <v>76</v>
      </c>
      <c r="E170" s="423"/>
      <c r="F170" s="424"/>
      <c r="G170" s="397"/>
      <c r="H170" s="310"/>
      <c r="I170" s="310"/>
      <c r="J170" s="310"/>
      <c r="K170" s="310"/>
      <c r="L170" s="310"/>
      <c r="M170" s="310"/>
      <c r="N170" s="310"/>
      <c r="O170" s="310"/>
      <c r="P170" s="310"/>
      <c r="Q170" s="310"/>
      <c r="R170" s="310"/>
      <c r="S170" s="310"/>
      <c r="T170" s="310"/>
      <c r="U170" s="310"/>
      <c r="V170" s="310"/>
      <c r="W170" s="310"/>
      <c r="X170" s="310"/>
      <c r="Y170" s="310"/>
      <c r="Z170" s="310"/>
      <c r="AA170" s="310"/>
      <c r="AB170" s="310"/>
      <c r="AC170" s="310"/>
      <c r="AD170" s="310"/>
      <c r="AE170" s="310"/>
      <c r="AF170" s="310"/>
      <c r="AG170" s="310"/>
      <c r="AH170" s="310"/>
      <c r="AI170" s="310"/>
      <c r="AJ170" s="310"/>
      <c r="AK170" s="310"/>
      <c r="AL170" s="311"/>
      <c r="AN170" s="96" t="s">
        <v>475</v>
      </c>
      <c r="AP170" s="128" t="e">
        <f>AP164</f>
        <v>#REF!</v>
      </c>
      <c r="AW170" s="96" t="s">
        <v>471</v>
      </c>
      <c r="BD170" s="96" t="s">
        <v>473</v>
      </c>
    </row>
    <row r="171" spans="1:56" ht="18.75" hidden="1" customHeight="1">
      <c r="A171" s="437"/>
      <c r="B171" s="384"/>
      <c r="C171" s="385"/>
      <c r="D171" s="98" t="s">
        <v>77</v>
      </c>
      <c r="E171" s="384" t="s">
        <v>361</v>
      </c>
      <c r="F171" s="438"/>
      <c r="G171" s="438"/>
      <c r="H171" s="438"/>
      <c r="I171" s="438"/>
      <c r="J171" s="441" t="e">
        <f>#REF!</f>
        <v>#REF!</v>
      </c>
      <c r="K171" s="441"/>
      <c r="L171" s="441"/>
      <c r="M171" s="441"/>
      <c r="N171" s="441"/>
      <c r="O171" s="441"/>
      <c r="P171" s="441"/>
      <c r="Q171" s="358" t="s">
        <v>646</v>
      </c>
      <c r="R171" s="358"/>
      <c r="S171" s="358"/>
      <c r="T171" s="358"/>
      <c r="U171" s="358"/>
      <c r="V171" s="358"/>
      <c r="W171" s="358"/>
      <c r="X171" s="358"/>
      <c r="Y171" s="358"/>
      <c r="Z171" s="358"/>
      <c r="AA171" s="358"/>
      <c r="AB171" s="358"/>
      <c r="AC171" s="358"/>
      <c r="AD171" s="358"/>
      <c r="AE171" s="358"/>
      <c r="AF171" s="358"/>
      <c r="AG171" s="358"/>
      <c r="AH171" s="358"/>
      <c r="AI171" s="358"/>
      <c r="AJ171" s="358"/>
      <c r="AK171" s="358"/>
      <c r="AL171" s="359"/>
      <c r="AN171" s="96" t="s">
        <v>477</v>
      </c>
      <c r="AP171" s="128" t="e">
        <f>DATEVALUE(AQ171)</f>
        <v>#VALUE!</v>
      </c>
      <c r="AQ171" s="129" t="str">
        <f>E173&amp;H173&amp;J173&amp;K173&amp;M173&amp;N173&amp;P173</f>
        <v>平成年月日</v>
      </c>
      <c r="AR171" s="129"/>
      <c r="AS171" s="117"/>
      <c r="AT171" s="117"/>
      <c r="AU171" s="117"/>
      <c r="AV171" s="117"/>
      <c r="AW171" s="128" t="str">
        <f>IF(OR(H173=0,K173=0,N173=0),AN160,AW173)</f>
        <v>認証登録の有効期限を選択してください。</v>
      </c>
      <c r="AX171" s="117"/>
      <c r="BD171" s="128" t="str">
        <f>IF(AND(H173=0,K173=0,N173=0),"",AN161)</f>
        <v/>
      </c>
    </row>
    <row r="172" spans="1:56" ht="18.75" hidden="1" customHeight="1" thickBot="1">
      <c r="A172" s="437"/>
      <c r="B172" s="384"/>
      <c r="C172" s="385"/>
      <c r="D172" s="98"/>
      <c r="E172" s="421"/>
      <c r="F172" s="422"/>
      <c r="G172" s="358" t="s">
        <v>493</v>
      </c>
      <c r="H172" s="358"/>
      <c r="I172" s="358"/>
      <c r="J172" s="358"/>
      <c r="K172" s="358"/>
      <c r="L172" s="358"/>
      <c r="M172" s="358"/>
      <c r="N172" s="358"/>
      <c r="O172" s="358"/>
      <c r="P172" s="358"/>
      <c r="Q172" s="358"/>
      <c r="R172" s="358"/>
      <c r="S172" s="358"/>
      <c r="T172" s="358"/>
      <c r="U172" s="358"/>
      <c r="V172" s="358"/>
      <c r="W172" s="358"/>
      <c r="X172" s="358"/>
      <c r="Y172" s="358"/>
      <c r="Z172" s="358"/>
      <c r="AA172" s="358"/>
      <c r="AB172" s="358"/>
      <c r="AC172" s="358"/>
      <c r="AD172" s="358"/>
      <c r="AE172" s="358"/>
      <c r="AF172" s="358"/>
      <c r="AG172" s="358"/>
      <c r="AH172" s="358"/>
      <c r="AI172" s="358"/>
      <c r="AJ172" s="358"/>
      <c r="AK172" s="358"/>
      <c r="AL172" s="359"/>
      <c r="AN172" s="588" t="s">
        <v>478</v>
      </c>
      <c r="AO172" s="589"/>
      <c r="AP172" s="130" t="b">
        <v>0</v>
      </c>
      <c r="AR172" s="129"/>
      <c r="AS172" s="117"/>
      <c r="AT172" s="117"/>
      <c r="AU172" s="117"/>
      <c r="AV172" s="117"/>
      <c r="AW172" s="96" t="s">
        <v>472</v>
      </c>
      <c r="AX172" s="117"/>
    </row>
    <row r="173" spans="1:56" ht="26.25" hidden="1" customHeight="1" thickBot="1">
      <c r="A173" s="437"/>
      <c r="B173" s="386"/>
      <c r="C173" s="387"/>
      <c r="D173" s="131" t="s">
        <v>76</v>
      </c>
      <c r="E173" s="376" t="s">
        <v>215</v>
      </c>
      <c r="F173" s="310"/>
      <c r="G173" s="495"/>
      <c r="H173" s="499"/>
      <c r="I173" s="500"/>
      <c r="J173" s="118" t="s">
        <v>211</v>
      </c>
      <c r="K173" s="499"/>
      <c r="L173" s="500"/>
      <c r="M173" s="118" t="s">
        <v>210</v>
      </c>
      <c r="N173" s="499"/>
      <c r="O173" s="500"/>
      <c r="P173" s="119" t="s">
        <v>209</v>
      </c>
      <c r="Q173" s="255" t="str">
        <f>IF(E170=1,AW171,BD171)</f>
        <v/>
      </c>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6"/>
      <c r="AS173" s="117"/>
      <c r="AT173" s="117"/>
      <c r="AU173" s="117"/>
      <c r="AV173" s="117"/>
      <c r="AW173" s="128" t="e">
        <f>IF(AP170&lt;=AP171,"",IF(AP172=TRUE,AN159,AN158))</f>
        <v>#REF!</v>
      </c>
    </row>
    <row r="174" spans="1:56" ht="7.5" hidden="1" customHeight="1">
      <c r="A174" s="437"/>
      <c r="B174" s="376"/>
      <c r="C174" s="310"/>
      <c r="D174" s="310"/>
      <c r="E174" s="310"/>
      <c r="F174" s="310"/>
      <c r="G174" s="310"/>
      <c r="H174" s="310"/>
      <c r="I174" s="310"/>
      <c r="J174" s="310"/>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row>
    <row r="175" spans="1:56" ht="17.25" hidden="1" customHeight="1">
      <c r="A175" s="437"/>
      <c r="B175" s="382" t="s">
        <v>145</v>
      </c>
      <c r="C175" s="383"/>
      <c r="D175" s="412" t="s">
        <v>77</v>
      </c>
      <c r="E175" s="377" t="s">
        <v>365</v>
      </c>
      <c r="F175" s="377"/>
      <c r="G175" s="377"/>
      <c r="H175" s="377"/>
      <c r="I175" s="377"/>
      <c r="J175" s="377"/>
      <c r="K175" s="377"/>
      <c r="L175" s="377"/>
      <c r="M175" s="377"/>
      <c r="N175" s="377"/>
      <c r="O175" s="377"/>
      <c r="P175" s="377"/>
      <c r="Q175" s="377"/>
      <c r="R175" s="377"/>
      <c r="S175" s="377"/>
      <c r="T175" s="377"/>
      <c r="U175" s="377"/>
      <c r="V175" s="377"/>
      <c r="W175" s="377"/>
      <c r="X175" s="377"/>
      <c r="Y175" s="377"/>
      <c r="Z175" s="377"/>
      <c r="AA175" s="377"/>
      <c r="AB175" s="377"/>
      <c r="AC175" s="377"/>
      <c r="AD175" s="377"/>
      <c r="AE175" s="377"/>
      <c r="AF175" s="377"/>
      <c r="AG175" s="377"/>
      <c r="AH175" s="377"/>
      <c r="AI175" s="377"/>
      <c r="AJ175" s="377"/>
      <c r="AK175" s="377"/>
      <c r="AL175" s="377"/>
      <c r="AN175" s="96" t="s">
        <v>481</v>
      </c>
    </row>
    <row r="176" spans="1:56" hidden="1">
      <c r="A176" s="437"/>
      <c r="B176" s="384"/>
      <c r="C176" s="385"/>
      <c r="D176" s="413"/>
      <c r="E176" s="378"/>
      <c r="F176" s="378"/>
      <c r="G176" s="378"/>
      <c r="H176" s="378"/>
      <c r="I176" s="378"/>
      <c r="J176" s="378"/>
      <c r="K176" s="378"/>
      <c r="L176" s="378"/>
      <c r="M176" s="378"/>
      <c r="N176" s="378"/>
      <c r="O176" s="378"/>
      <c r="P176" s="378"/>
      <c r="Q176" s="378"/>
      <c r="R176" s="378"/>
      <c r="S176" s="378"/>
      <c r="T176" s="378"/>
      <c r="U176" s="378"/>
      <c r="V176" s="378"/>
      <c r="W176" s="378"/>
      <c r="X176" s="378"/>
      <c r="Y176" s="378"/>
      <c r="Z176" s="378"/>
      <c r="AA176" s="378"/>
      <c r="AB176" s="378"/>
      <c r="AC176" s="378"/>
      <c r="AD176" s="378"/>
      <c r="AE176" s="378"/>
      <c r="AF176" s="378"/>
      <c r="AG176" s="378"/>
      <c r="AH176" s="378"/>
      <c r="AI176" s="378"/>
      <c r="AJ176" s="378"/>
      <c r="AK176" s="378"/>
      <c r="AL176" s="378"/>
      <c r="AN176" s="96" t="s">
        <v>475</v>
      </c>
      <c r="AP176" s="128" t="e">
        <f>AP164</f>
        <v>#REF!</v>
      </c>
      <c r="AW176" s="96" t="s">
        <v>471</v>
      </c>
      <c r="BD176" s="96" t="s">
        <v>473</v>
      </c>
    </row>
    <row r="177" spans="1:56" ht="22.5" hidden="1" customHeight="1" thickBot="1">
      <c r="A177" s="437"/>
      <c r="B177" s="384"/>
      <c r="C177" s="385"/>
      <c r="D177" s="116" t="s">
        <v>76</v>
      </c>
      <c r="E177" s="423"/>
      <c r="F177" s="424"/>
      <c r="G177" s="397"/>
      <c r="H177" s="310"/>
      <c r="I177" s="310"/>
      <c r="J177" s="310"/>
      <c r="K177" s="310"/>
      <c r="L177" s="310"/>
      <c r="M177" s="310"/>
      <c r="N177" s="310"/>
      <c r="O177" s="310"/>
      <c r="P177" s="310"/>
      <c r="Q177" s="310"/>
      <c r="R177" s="310"/>
      <c r="S177" s="310"/>
      <c r="T177" s="310"/>
      <c r="U177" s="310"/>
      <c r="V177" s="310"/>
      <c r="W177" s="310"/>
      <c r="X177" s="310"/>
      <c r="Y177" s="310"/>
      <c r="Z177" s="310"/>
      <c r="AA177" s="310"/>
      <c r="AB177" s="310"/>
      <c r="AC177" s="310"/>
      <c r="AD177" s="310"/>
      <c r="AE177" s="310"/>
      <c r="AF177" s="310"/>
      <c r="AG177" s="310"/>
      <c r="AH177" s="310"/>
      <c r="AI177" s="310"/>
      <c r="AJ177" s="310"/>
      <c r="AK177" s="310"/>
      <c r="AL177" s="311"/>
      <c r="AN177" s="96" t="s">
        <v>477</v>
      </c>
      <c r="AP177" s="128" t="e">
        <f>DATEVALUE(AQ177)</f>
        <v>#VALUE!</v>
      </c>
      <c r="AQ177" s="129" t="str">
        <f>E180&amp;H180&amp;J180&amp;K180&amp;M180&amp;N180&amp;P180</f>
        <v>平成年月日</v>
      </c>
      <c r="AR177" s="117"/>
      <c r="AW177" s="128" t="str">
        <f>IF(OR(H180=0,K180=0,N180=0),AN160,AW179)</f>
        <v>認証登録の有効期限を選択してください。</v>
      </c>
      <c r="BD177" s="128" t="str">
        <f>IF(AND(H180=0,K180=0,N180=0),"",AN161)</f>
        <v/>
      </c>
    </row>
    <row r="178" spans="1:56" ht="18.75" hidden="1" customHeight="1">
      <c r="A178" s="437"/>
      <c r="B178" s="384"/>
      <c r="C178" s="385"/>
      <c r="D178" s="98" t="s">
        <v>77</v>
      </c>
      <c r="E178" s="384" t="s">
        <v>361</v>
      </c>
      <c r="F178" s="438"/>
      <c r="G178" s="438"/>
      <c r="H178" s="438"/>
      <c r="I178" s="438"/>
      <c r="J178" s="441" t="e">
        <f>#REF!</f>
        <v>#REF!</v>
      </c>
      <c r="K178" s="441"/>
      <c r="L178" s="441"/>
      <c r="M178" s="441"/>
      <c r="N178" s="441"/>
      <c r="O178" s="441"/>
      <c r="P178" s="441"/>
      <c r="Q178" s="358" t="s">
        <v>646</v>
      </c>
      <c r="R178" s="358"/>
      <c r="S178" s="358"/>
      <c r="T178" s="358"/>
      <c r="U178" s="358"/>
      <c r="V178" s="358"/>
      <c r="W178" s="358"/>
      <c r="X178" s="358"/>
      <c r="Y178" s="358"/>
      <c r="Z178" s="358"/>
      <c r="AA178" s="358"/>
      <c r="AB178" s="358"/>
      <c r="AC178" s="358"/>
      <c r="AD178" s="358"/>
      <c r="AE178" s="358"/>
      <c r="AF178" s="358"/>
      <c r="AG178" s="358"/>
      <c r="AH178" s="358"/>
      <c r="AI178" s="358"/>
      <c r="AJ178" s="358"/>
      <c r="AK178" s="358"/>
      <c r="AL178" s="359"/>
      <c r="AN178" s="590" t="s">
        <v>482</v>
      </c>
      <c r="AO178" s="591"/>
      <c r="AP178" s="130" t="b">
        <v>0</v>
      </c>
      <c r="AR178" s="129"/>
      <c r="AS178" s="117"/>
      <c r="AT178" s="117"/>
      <c r="AU178" s="117"/>
      <c r="AV178" s="117"/>
      <c r="AW178" s="96" t="s">
        <v>472</v>
      </c>
      <c r="AX178" s="117"/>
    </row>
    <row r="179" spans="1:56" ht="18.75" hidden="1" customHeight="1" thickBot="1">
      <c r="A179" s="437"/>
      <c r="B179" s="384"/>
      <c r="C179" s="385"/>
      <c r="D179" s="98"/>
      <c r="E179" s="421"/>
      <c r="F179" s="422"/>
      <c r="G179" s="358" t="s">
        <v>493</v>
      </c>
      <c r="H179" s="358"/>
      <c r="I179" s="358"/>
      <c r="J179" s="358"/>
      <c r="K179" s="358"/>
      <c r="L179" s="358"/>
      <c r="M179" s="358"/>
      <c r="N179" s="358"/>
      <c r="O179" s="358"/>
      <c r="P179" s="358"/>
      <c r="Q179" s="358"/>
      <c r="R179" s="358"/>
      <c r="S179" s="358"/>
      <c r="T179" s="358"/>
      <c r="U179" s="358"/>
      <c r="V179" s="358"/>
      <c r="W179" s="358"/>
      <c r="X179" s="358"/>
      <c r="Y179" s="358"/>
      <c r="Z179" s="358"/>
      <c r="AA179" s="358"/>
      <c r="AB179" s="358"/>
      <c r="AC179" s="358"/>
      <c r="AD179" s="358"/>
      <c r="AE179" s="358"/>
      <c r="AF179" s="358"/>
      <c r="AG179" s="358"/>
      <c r="AH179" s="358"/>
      <c r="AI179" s="358"/>
      <c r="AJ179" s="358"/>
      <c r="AK179" s="358"/>
      <c r="AL179" s="359"/>
      <c r="AN179" s="132"/>
      <c r="AR179" s="129"/>
      <c r="AS179" s="117"/>
      <c r="AT179" s="117"/>
      <c r="AU179" s="117"/>
      <c r="AV179" s="117"/>
      <c r="AW179" s="128" t="e">
        <f>IF(AP176&lt;=AP177,"",IF(AP178=TRUE,AN159,AN158))</f>
        <v>#REF!</v>
      </c>
      <c r="AX179" s="117"/>
    </row>
    <row r="180" spans="1:56" ht="11.45" hidden="1" customHeight="1" thickBot="1">
      <c r="A180" s="437"/>
      <c r="B180" s="384"/>
      <c r="C180" s="385"/>
      <c r="D180" s="133" t="s">
        <v>76</v>
      </c>
      <c r="E180" s="388" t="s">
        <v>215</v>
      </c>
      <c r="F180" s="308"/>
      <c r="G180" s="518"/>
      <c r="H180" s="435"/>
      <c r="I180" s="436"/>
      <c r="J180" s="101" t="s">
        <v>211</v>
      </c>
      <c r="K180" s="435"/>
      <c r="L180" s="436"/>
      <c r="M180" s="101" t="s">
        <v>210</v>
      </c>
      <c r="N180" s="435"/>
      <c r="O180" s="436"/>
      <c r="P180" s="102" t="s">
        <v>209</v>
      </c>
      <c r="Q180" s="433" t="str">
        <f>IF(E177=1,AW177,BD177)</f>
        <v/>
      </c>
      <c r="R180" s="433"/>
      <c r="S180" s="433"/>
      <c r="T180" s="433"/>
      <c r="U180" s="433"/>
      <c r="V180" s="433"/>
      <c r="W180" s="433"/>
      <c r="X180" s="433"/>
      <c r="Y180" s="433"/>
      <c r="Z180" s="433"/>
      <c r="AA180" s="433"/>
      <c r="AB180" s="433"/>
      <c r="AC180" s="433"/>
      <c r="AD180" s="433"/>
      <c r="AE180" s="433"/>
      <c r="AF180" s="433"/>
      <c r="AG180" s="433"/>
      <c r="AH180" s="433"/>
      <c r="AI180" s="433"/>
      <c r="AJ180" s="433"/>
      <c r="AK180" s="433"/>
      <c r="AL180" s="434"/>
      <c r="AS180" s="117"/>
      <c r="AT180" s="117"/>
      <c r="AU180" s="117"/>
      <c r="AV180" s="117"/>
      <c r="AW180" s="117"/>
    </row>
    <row r="181" spans="1:56" ht="9.9499999999999993" customHeight="1">
      <c r="A181" s="355"/>
      <c r="B181" s="355"/>
      <c r="C181" s="355"/>
      <c r="D181" s="355"/>
      <c r="E181" s="355"/>
      <c r="F181" s="355"/>
      <c r="G181" s="355"/>
      <c r="H181" s="355"/>
      <c r="I181" s="355"/>
      <c r="J181" s="355"/>
      <c r="K181" s="355"/>
      <c r="L181" s="355"/>
      <c r="M181" s="355"/>
      <c r="N181" s="355"/>
      <c r="O181" s="355"/>
      <c r="P181" s="355"/>
      <c r="Q181" s="355"/>
      <c r="R181" s="355"/>
      <c r="S181" s="355"/>
      <c r="T181" s="355"/>
      <c r="U181" s="355"/>
      <c r="V181" s="355"/>
      <c r="W181" s="355"/>
      <c r="X181" s="355"/>
      <c r="Y181" s="355"/>
      <c r="Z181" s="355"/>
      <c r="AA181" s="355"/>
      <c r="AB181" s="355"/>
      <c r="AC181" s="355"/>
      <c r="AD181" s="355"/>
      <c r="AE181" s="355"/>
      <c r="AF181" s="355"/>
      <c r="AG181" s="355"/>
      <c r="AH181" s="355"/>
      <c r="AI181" s="355"/>
      <c r="AJ181" s="355"/>
      <c r="AK181" s="355"/>
      <c r="AL181" s="355"/>
    </row>
    <row r="182" spans="1:56" ht="51" customHeight="1">
      <c r="A182" s="430" t="s">
        <v>652</v>
      </c>
      <c r="B182" s="431"/>
      <c r="C182" s="431"/>
      <c r="D182" s="431"/>
      <c r="E182" s="431"/>
      <c r="F182" s="431"/>
      <c r="G182" s="431"/>
      <c r="H182" s="431"/>
      <c r="I182" s="431"/>
      <c r="J182" s="431"/>
      <c r="K182" s="431"/>
      <c r="L182" s="431"/>
      <c r="M182" s="431"/>
      <c r="N182" s="431"/>
      <c r="O182" s="431"/>
      <c r="P182" s="431"/>
      <c r="Q182" s="431"/>
      <c r="R182" s="431"/>
      <c r="S182" s="431"/>
      <c r="T182" s="431"/>
      <c r="U182" s="431"/>
      <c r="V182" s="431"/>
      <c r="W182" s="431"/>
      <c r="X182" s="431"/>
      <c r="Y182" s="431"/>
      <c r="Z182" s="431"/>
      <c r="AA182" s="431"/>
      <c r="AB182" s="431"/>
      <c r="AC182" s="431"/>
      <c r="AD182" s="431"/>
      <c r="AE182" s="431"/>
      <c r="AF182" s="431"/>
      <c r="AG182" s="431"/>
      <c r="AH182" s="431"/>
      <c r="AI182" s="431"/>
      <c r="AJ182" s="431"/>
      <c r="AK182" s="431"/>
      <c r="AL182" s="432"/>
    </row>
    <row r="183" spans="1:56" ht="51" customHeight="1">
      <c r="A183" s="389" t="s">
        <v>827</v>
      </c>
      <c r="B183" s="390"/>
      <c r="C183" s="390"/>
      <c r="D183" s="390"/>
      <c r="E183" s="390"/>
      <c r="F183" s="390"/>
      <c r="G183" s="390"/>
      <c r="H183" s="390"/>
      <c r="I183" s="390"/>
      <c r="J183" s="390"/>
      <c r="K183" s="390"/>
      <c r="L183" s="390"/>
      <c r="M183" s="390"/>
      <c r="N183" s="390"/>
      <c r="O183" s="390"/>
      <c r="P183" s="390"/>
      <c r="Q183" s="390"/>
      <c r="R183" s="390"/>
      <c r="S183" s="390"/>
      <c r="T183" s="390"/>
      <c r="U183" s="390"/>
      <c r="V183" s="390"/>
      <c r="W183" s="390"/>
      <c r="X183" s="390"/>
      <c r="Y183" s="390"/>
      <c r="Z183" s="390"/>
      <c r="AA183" s="390"/>
      <c r="AB183" s="390"/>
      <c r="AC183" s="390"/>
      <c r="AD183" s="390"/>
      <c r="AE183" s="390"/>
      <c r="AF183" s="390"/>
      <c r="AG183" s="390"/>
      <c r="AH183" s="390"/>
      <c r="AI183" s="390"/>
      <c r="AJ183" s="390"/>
      <c r="AK183" s="390"/>
      <c r="AL183" s="391"/>
    </row>
    <row r="184" spans="1:56" ht="18" customHeight="1">
      <c r="A184" s="172"/>
      <c r="B184" s="496" t="s">
        <v>199</v>
      </c>
      <c r="C184" s="497"/>
      <c r="D184" s="498"/>
      <c r="E184" s="303"/>
      <c r="F184" s="304"/>
      <c r="G184" s="444" t="str">
        <f>IF(AP184=TRUE,AN185,"")</f>
        <v/>
      </c>
      <c r="H184" s="361"/>
      <c r="I184" s="361"/>
      <c r="J184" s="361"/>
      <c r="K184" s="361"/>
      <c r="L184" s="361"/>
      <c r="M184" s="361"/>
      <c r="N184" s="361"/>
      <c r="O184" s="361"/>
      <c r="P184" s="361"/>
      <c r="Q184" s="361"/>
      <c r="R184" s="361"/>
      <c r="S184" s="361"/>
      <c r="T184" s="361"/>
      <c r="U184" s="361"/>
      <c r="V184" s="361"/>
      <c r="W184" s="361"/>
      <c r="X184" s="361"/>
      <c r="Y184" s="361"/>
      <c r="Z184" s="361"/>
      <c r="AA184" s="361"/>
      <c r="AB184" s="361"/>
      <c r="AC184" s="361"/>
      <c r="AD184" s="361"/>
      <c r="AE184" s="361"/>
      <c r="AF184" s="361"/>
      <c r="AG184" s="361"/>
      <c r="AH184" s="361"/>
      <c r="AI184" s="361"/>
      <c r="AJ184" s="361"/>
      <c r="AK184" s="361"/>
      <c r="AL184" s="362"/>
      <c r="AN184" s="587" t="s">
        <v>586</v>
      </c>
      <c r="AO184" s="586"/>
      <c r="AP184" s="130" t="b">
        <v>0</v>
      </c>
      <c r="AQ184" s="94"/>
    </row>
    <row r="185" spans="1:56" ht="30" customHeight="1">
      <c r="A185" s="273" t="s">
        <v>147</v>
      </c>
      <c r="B185" s="318" t="s">
        <v>204</v>
      </c>
      <c r="C185" s="319"/>
      <c r="D185" s="113" t="s">
        <v>75</v>
      </c>
      <c r="E185" s="488" t="s">
        <v>146</v>
      </c>
      <c r="F185" s="488"/>
      <c r="G185" s="488"/>
      <c r="H185" s="488"/>
      <c r="I185" s="488"/>
      <c r="J185" s="488"/>
      <c r="K185" s="488"/>
      <c r="L185" s="488"/>
      <c r="M185" s="488"/>
      <c r="N185" s="488"/>
      <c r="O185" s="488"/>
      <c r="P185" s="488"/>
      <c r="Q185" s="488"/>
      <c r="R185" s="488"/>
      <c r="S185" s="488"/>
      <c r="T185" s="488"/>
      <c r="U185" s="488"/>
      <c r="V185" s="488"/>
      <c r="W185" s="488"/>
      <c r="X185" s="488"/>
      <c r="Y185" s="488"/>
      <c r="Z185" s="488"/>
      <c r="AA185" s="488"/>
      <c r="AB185" s="488"/>
      <c r="AC185" s="488"/>
      <c r="AD185" s="488"/>
      <c r="AE185" s="488"/>
      <c r="AF185" s="488"/>
      <c r="AG185" s="488"/>
      <c r="AH185" s="488"/>
      <c r="AI185" s="488"/>
      <c r="AJ185" s="488"/>
      <c r="AK185" s="488"/>
      <c r="AL185" s="488"/>
      <c r="AN185" s="96" t="s">
        <v>190</v>
      </c>
    </row>
    <row r="186" spans="1:56" ht="17.25" customHeight="1">
      <c r="A186" s="274"/>
      <c r="B186" s="320"/>
      <c r="C186" s="321"/>
      <c r="D186" s="317" t="s">
        <v>77</v>
      </c>
      <c r="E186" s="249" t="s">
        <v>854</v>
      </c>
      <c r="F186" s="250"/>
      <c r="G186" s="250"/>
      <c r="H186" s="250"/>
      <c r="I186" s="250"/>
      <c r="J186" s="250"/>
      <c r="K186" s="250"/>
      <c r="L186" s="250"/>
      <c r="M186" s="250"/>
      <c r="N186" s="250"/>
      <c r="O186" s="250"/>
      <c r="P186" s="250"/>
      <c r="Q186" s="250"/>
      <c r="R186" s="250"/>
      <c r="S186" s="250"/>
      <c r="T186" s="250"/>
      <c r="U186" s="250"/>
      <c r="V186" s="250"/>
      <c r="W186" s="250"/>
      <c r="X186" s="250"/>
      <c r="Y186" s="250"/>
      <c r="Z186" s="250"/>
      <c r="AA186" s="250"/>
      <c r="AB186" s="250"/>
      <c r="AC186" s="250"/>
      <c r="AD186" s="250"/>
      <c r="AE186" s="250"/>
      <c r="AF186" s="250"/>
      <c r="AG186" s="250"/>
      <c r="AH186" s="250"/>
      <c r="AI186" s="250"/>
      <c r="AJ186" s="250"/>
      <c r="AK186" s="250"/>
      <c r="AL186" s="250"/>
    </row>
    <row r="187" spans="1:56" ht="21" customHeight="1" thickBot="1">
      <c r="A187" s="274"/>
      <c r="B187" s="320"/>
      <c r="C187" s="321"/>
      <c r="D187" s="317"/>
      <c r="E187" s="250"/>
      <c r="F187" s="250"/>
      <c r="G187" s="250"/>
      <c r="H187" s="250"/>
      <c r="I187" s="250"/>
      <c r="J187" s="250"/>
      <c r="K187" s="250"/>
      <c r="L187" s="250"/>
      <c r="M187" s="250"/>
      <c r="N187" s="250"/>
      <c r="O187" s="250"/>
      <c r="P187" s="250"/>
      <c r="Q187" s="250"/>
      <c r="R187" s="250"/>
      <c r="S187" s="250"/>
      <c r="T187" s="250"/>
      <c r="U187" s="250"/>
      <c r="V187" s="250"/>
      <c r="W187" s="250"/>
      <c r="X187" s="250"/>
      <c r="Y187" s="250"/>
      <c r="Z187" s="250"/>
      <c r="AA187" s="250"/>
      <c r="AB187" s="250"/>
      <c r="AC187" s="250"/>
      <c r="AD187" s="250"/>
      <c r="AE187" s="250"/>
      <c r="AF187" s="250"/>
      <c r="AG187" s="250"/>
      <c r="AH187" s="250"/>
      <c r="AI187" s="250"/>
      <c r="AJ187" s="250"/>
      <c r="AK187" s="250"/>
      <c r="AL187" s="250"/>
    </row>
    <row r="188" spans="1:56" ht="22.5" customHeight="1" thickBot="1">
      <c r="A188" s="274"/>
      <c r="B188" s="322"/>
      <c r="C188" s="323"/>
      <c r="D188" s="113" t="s">
        <v>76</v>
      </c>
      <c r="E188" s="405"/>
      <c r="F188" s="406"/>
      <c r="G188" s="406"/>
      <c r="H188" s="406"/>
      <c r="I188" s="406"/>
      <c r="J188" s="406"/>
      <c r="K188" s="406"/>
      <c r="L188" s="406"/>
      <c r="M188" s="406"/>
      <c r="N188" s="406"/>
      <c r="O188" s="406"/>
      <c r="P188" s="406"/>
      <c r="Q188" s="406"/>
      <c r="R188" s="406"/>
      <c r="S188" s="406"/>
      <c r="T188" s="406"/>
      <c r="U188" s="406"/>
      <c r="V188" s="406"/>
      <c r="W188" s="406"/>
      <c r="X188" s="406"/>
      <c r="Y188" s="406"/>
      <c r="Z188" s="406"/>
      <c r="AA188" s="406"/>
      <c r="AB188" s="406"/>
      <c r="AC188" s="406"/>
      <c r="AD188" s="406"/>
      <c r="AE188" s="406"/>
      <c r="AF188" s="406"/>
      <c r="AG188" s="406"/>
      <c r="AH188" s="406"/>
      <c r="AI188" s="406"/>
      <c r="AJ188" s="406"/>
      <c r="AK188" s="406"/>
      <c r="AL188" s="407"/>
    </row>
    <row r="189" spans="1:56" ht="7.5" customHeight="1">
      <c r="A189" s="274"/>
      <c r="B189" s="376"/>
      <c r="C189" s="310"/>
      <c r="D189" s="310"/>
      <c r="E189" s="310"/>
      <c r="F189" s="310"/>
      <c r="G189" s="310"/>
      <c r="H189" s="310"/>
      <c r="I189" s="310"/>
      <c r="J189" s="310"/>
      <c r="K189" s="310"/>
      <c r="L189" s="310"/>
      <c r="M189" s="310"/>
      <c r="N189" s="310"/>
      <c r="O189" s="310"/>
      <c r="P189" s="310"/>
      <c r="Q189" s="310"/>
      <c r="R189" s="310"/>
      <c r="S189" s="310"/>
      <c r="T189" s="310"/>
      <c r="U189" s="310"/>
      <c r="V189" s="310"/>
      <c r="W189" s="310"/>
      <c r="X189" s="310"/>
      <c r="Y189" s="310"/>
      <c r="Z189" s="310"/>
      <c r="AA189" s="310"/>
      <c r="AB189" s="310"/>
      <c r="AC189" s="310"/>
      <c r="AD189" s="310"/>
      <c r="AE189" s="310"/>
      <c r="AF189" s="310"/>
      <c r="AG189" s="310"/>
      <c r="AH189" s="310"/>
      <c r="AI189" s="310"/>
      <c r="AJ189" s="310"/>
      <c r="AK189" s="310"/>
      <c r="AL189" s="310"/>
    </row>
    <row r="190" spans="1:56" ht="18.75" customHeight="1">
      <c r="A190" s="274"/>
      <c r="B190" s="318" t="s">
        <v>81</v>
      </c>
      <c r="C190" s="319"/>
      <c r="D190" s="115" t="s">
        <v>75</v>
      </c>
      <c r="E190" s="376" t="s">
        <v>659</v>
      </c>
      <c r="F190" s="310"/>
      <c r="G190" s="311"/>
      <c r="H190" s="100" t="s">
        <v>441</v>
      </c>
      <c r="I190" s="376" t="s">
        <v>660</v>
      </c>
      <c r="J190" s="310"/>
      <c r="K190" s="310"/>
      <c r="L190" s="311"/>
      <c r="M190" s="384"/>
      <c r="N190" s="438"/>
      <c r="O190" s="438"/>
      <c r="P190" s="438"/>
      <c r="Q190" s="438"/>
      <c r="R190" s="438"/>
      <c r="S190" s="438"/>
      <c r="T190" s="438"/>
      <c r="U190" s="438"/>
      <c r="V190" s="438"/>
      <c r="W190" s="438"/>
      <c r="X190" s="438"/>
      <c r="Y190" s="438"/>
      <c r="Z190" s="438"/>
      <c r="AA190" s="438"/>
      <c r="AB190" s="438"/>
      <c r="AC190" s="438"/>
      <c r="AD190" s="438"/>
      <c r="AE190" s="438"/>
      <c r="AF190" s="438"/>
      <c r="AG190" s="438"/>
      <c r="AH190" s="438"/>
      <c r="AI190" s="438"/>
      <c r="AJ190" s="438"/>
      <c r="AK190" s="438"/>
      <c r="AL190" s="385"/>
    </row>
    <row r="191" spans="1:56" ht="11.25" customHeight="1">
      <c r="A191" s="274"/>
      <c r="B191" s="320"/>
      <c r="C191" s="321"/>
      <c r="D191" s="413" t="s">
        <v>77</v>
      </c>
      <c r="E191" s="357" t="s">
        <v>60</v>
      </c>
      <c r="F191" s="358"/>
      <c r="G191" s="358"/>
      <c r="H191" s="358"/>
      <c r="I191" s="358"/>
      <c r="J191" s="358"/>
      <c r="K191" s="358"/>
      <c r="L191" s="358"/>
      <c r="M191" s="358"/>
      <c r="N191" s="358"/>
      <c r="O191" s="358"/>
      <c r="P191" s="358"/>
      <c r="Q191" s="358"/>
      <c r="R191" s="358"/>
      <c r="S191" s="358"/>
      <c r="T191" s="358"/>
      <c r="U191" s="358"/>
      <c r="V191" s="358"/>
      <c r="W191" s="358"/>
      <c r="X191" s="358"/>
      <c r="Y191" s="358"/>
      <c r="Z191" s="358"/>
      <c r="AA191" s="358"/>
      <c r="AB191" s="358"/>
      <c r="AC191" s="358"/>
      <c r="AD191" s="358"/>
      <c r="AE191" s="358"/>
      <c r="AF191" s="358"/>
      <c r="AG191" s="358"/>
      <c r="AH191" s="358"/>
      <c r="AI191" s="358"/>
      <c r="AJ191" s="358"/>
      <c r="AK191" s="358"/>
      <c r="AL191" s="359"/>
    </row>
    <row r="192" spans="1:56" ht="7.5" customHeight="1" thickBot="1">
      <c r="A192" s="274"/>
      <c r="B192" s="320"/>
      <c r="C192" s="321"/>
      <c r="D192" s="413"/>
      <c r="E192" s="357"/>
      <c r="F192" s="358"/>
      <c r="G192" s="358"/>
      <c r="H192" s="358"/>
      <c r="I192" s="358"/>
      <c r="J192" s="358"/>
      <c r="K192" s="358"/>
      <c r="L192" s="358"/>
      <c r="M192" s="358"/>
      <c r="N192" s="358"/>
      <c r="O192" s="358"/>
      <c r="P192" s="358"/>
      <c r="Q192" s="358"/>
      <c r="R192" s="358"/>
      <c r="S192" s="358"/>
      <c r="T192" s="358"/>
      <c r="U192" s="358"/>
      <c r="V192" s="358"/>
      <c r="W192" s="358"/>
      <c r="X192" s="358"/>
      <c r="Y192" s="358"/>
      <c r="Z192" s="358"/>
      <c r="AA192" s="358"/>
      <c r="AB192" s="358"/>
      <c r="AC192" s="358"/>
      <c r="AD192" s="358"/>
      <c r="AE192" s="358"/>
      <c r="AF192" s="358"/>
      <c r="AG192" s="358"/>
      <c r="AH192" s="358"/>
      <c r="AI192" s="358"/>
      <c r="AJ192" s="358"/>
      <c r="AK192" s="358"/>
      <c r="AL192" s="359"/>
    </row>
    <row r="193" spans="1:43" ht="22.5" customHeight="1" thickBot="1">
      <c r="A193" s="274"/>
      <c r="B193" s="322"/>
      <c r="C193" s="323"/>
      <c r="D193" s="120" t="s">
        <v>76</v>
      </c>
      <c r="E193" s="314"/>
      <c r="F193" s="315"/>
      <c r="G193" s="316"/>
      <c r="H193" s="114" t="s">
        <v>441</v>
      </c>
      <c r="I193" s="314"/>
      <c r="J193" s="315"/>
      <c r="K193" s="315"/>
      <c r="L193" s="316"/>
      <c r="M193" s="408"/>
      <c r="N193" s="408"/>
      <c r="O193" s="408"/>
      <c r="P193" s="408"/>
      <c r="Q193" s="408"/>
      <c r="R193" s="408"/>
      <c r="S193" s="408"/>
      <c r="T193" s="408"/>
      <c r="U193" s="408"/>
      <c r="V193" s="408"/>
      <c r="W193" s="408"/>
      <c r="X193" s="408"/>
      <c r="Y193" s="408"/>
      <c r="Z193" s="408"/>
      <c r="AA193" s="408"/>
      <c r="AB193" s="408"/>
      <c r="AC193" s="408"/>
      <c r="AD193" s="408"/>
      <c r="AE193" s="408"/>
      <c r="AF193" s="408"/>
      <c r="AG193" s="408"/>
      <c r="AH193" s="408"/>
      <c r="AI193" s="408"/>
      <c r="AJ193" s="408"/>
      <c r="AK193" s="408"/>
      <c r="AL193" s="387"/>
    </row>
    <row r="194" spans="1:43" ht="7.5" customHeight="1">
      <c r="A194" s="274"/>
      <c r="B194" s="376"/>
      <c r="C194" s="310"/>
      <c r="D194" s="310"/>
      <c r="E194" s="310"/>
      <c r="F194" s="310"/>
      <c r="G194" s="310"/>
      <c r="H194" s="310"/>
      <c r="I194" s="310"/>
      <c r="J194" s="310"/>
      <c r="K194" s="310"/>
      <c r="L194" s="310"/>
      <c r="M194" s="310"/>
      <c r="N194" s="310"/>
      <c r="O194" s="310"/>
      <c r="P194" s="310"/>
      <c r="Q194" s="310"/>
      <c r="R194" s="310"/>
      <c r="S194" s="310"/>
      <c r="T194" s="310"/>
      <c r="U194" s="310"/>
      <c r="V194" s="310"/>
      <c r="W194" s="310"/>
      <c r="X194" s="310"/>
      <c r="Y194" s="310"/>
      <c r="Z194" s="310"/>
      <c r="AA194" s="310"/>
      <c r="AB194" s="310"/>
      <c r="AC194" s="310"/>
      <c r="AD194" s="310"/>
      <c r="AE194" s="310"/>
      <c r="AF194" s="310"/>
      <c r="AG194" s="310"/>
      <c r="AH194" s="310"/>
      <c r="AI194" s="310"/>
      <c r="AJ194" s="310"/>
      <c r="AK194" s="310"/>
      <c r="AL194" s="310"/>
    </row>
    <row r="195" spans="1:43" ht="11.25" customHeight="1">
      <c r="A195" s="274"/>
      <c r="B195" s="324" t="s">
        <v>332</v>
      </c>
      <c r="C195" s="392"/>
      <c r="D195" s="412" t="s">
        <v>77</v>
      </c>
      <c r="E195" s="357" t="s">
        <v>137</v>
      </c>
      <c r="F195" s="358"/>
      <c r="G195" s="358"/>
      <c r="H195" s="358"/>
      <c r="I195" s="358"/>
      <c r="J195" s="358"/>
      <c r="K195" s="358"/>
      <c r="L195" s="358"/>
      <c r="M195" s="358"/>
      <c r="N195" s="358"/>
      <c r="O195" s="358"/>
      <c r="P195" s="358"/>
      <c r="Q195" s="358"/>
      <c r="R195" s="358"/>
      <c r="S195" s="358"/>
      <c r="T195" s="358"/>
      <c r="U195" s="358"/>
      <c r="V195" s="358"/>
      <c r="W195" s="358"/>
      <c r="X195" s="358"/>
      <c r="Y195" s="358"/>
      <c r="Z195" s="358"/>
      <c r="AA195" s="358"/>
      <c r="AB195" s="358"/>
      <c r="AC195" s="358"/>
      <c r="AD195" s="358"/>
      <c r="AE195" s="358"/>
      <c r="AF195" s="358"/>
      <c r="AG195" s="358"/>
      <c r="AH195" s="358"/>
      <c r="AI195" s="358"/>
      <c r="AJ195" s="358"/>
      <c r="AK195" s="358"/>
      <c r="AL195" s="359"/>
    </row>
    <row r="196" spans="1:43" ht="7.5" customHeight="1" thickBot="1">
      <c r="A196" s="274"/>
      <c r="B196" s="393"/>
      <c r="C196" s="394"/>
      <c r="D196" s="413"/>
      <c r="E196" s="357"/>
      <c r="F196" s="358"/>
      <c r="G196" s="358"/>
      <c r="H196" s="358"/>
      <c r="I196" s="358"/>
      <c r="J196" s="358"/>
      <c r="K196" s="358"/>
      <c r="L196" s="358"/>
      <c r="M196" s="358"/>
      <c r="N196" s="358"/>
      <c r="O196" s="358"/>
      <c r="P196" s="358"/>
      <c r="Q196" s="358"/>
      <c r="R196" s="358"/>
      <c r="S196" s="358"/>
      <c r="T196" s="358"/>
      <c r="U196" s="358"/>
      <c r="V196" s="358"/>
      <c r="W196" s="358"/>
      <c r="X196" s="358"/>
      <c r="Y196" s="358"/>
      <c r="Z196" s="358"/>
      <c r="AA196" s="358"/>
      <c r="AB196" s="358"/>
      <c r="AC196" s="358"/>
      <c r="AD196" s="358"/>
      <c r="AE196" s="358"/>
      <c r="AF196" s="358"/>
      <c r="AG196" s="358"/>
      <c r="AH196" s="358"/>
      <c r="AI196" s="358"/>
      <c r="AJ196" s="358"/>
      <c r="AK196" s="358"/>
      <c r="AL196" s="359"/>
    </row>
    <row r="197" spans="1:43" ht="22.5" customHeight="1" thickBot="1">
      <c r="A197" s="274"/>
      <c r="B197" s="395"/>
      <c r="C197" s="396"/>
      <c r="D197" s="120" t="s">
        <v>76</v>
      </c>
      <c r="E197" s="314"/>
      <c r="F197" s="315"/>
      <c r="G197" s="315"/>
      <c r="H197" s="315"/>
      <c r="I197" s="315"/>
      <c r="J197" s="315"/>
      <c r="K197" s="315"/>
      <c r="L197" s="316"/>
      <c r="M197" s="442"/>
      <c r="N197" s="408"/>
      <c r="O197" s="408"/>
      <c r="P197" s="408"/>
      <c r="Q197" s="408"/>
      <c r="R197" s="408"/>
      <c r="S197" s="408"/>
      <c r="T197" s="408"/>
      <c r="U197" s="408"/>
      <c r="V197" s="408"/>
      <c r="W197" s="408"/>
      <c r="X197" s="408"/>
      <c r="Y197" s="408"/>
      <c r="Z197" s="408"/>
      <c r="AA197" s="408"/>
      <c r="AB197" s="408"/>
      <c r="AC197" s="408"/>
      <c r="AD197" s="408"/>
      <c r="AE197" s="408"/>
      <c r="AF197" s="408"/>
      <c r="AG197" s="408"/>
      <c r="AH197" s="408"/>
      <c r="AI197" s="408"/>
      <c r="AJ197" s="408"/>
      <c r="AK197" s="408"/>
      <c r="AL197" s="387"/>
      <c r="AN197" s="104"/>
      <c r="AO197" s="104"/>
      <c r="AP197" s="104"/>
      <c r="AQ197" s="104"/>
    </row>
    <row r="198" spans="1:43" ht="7.5" customHeight="1">
      <c r="A198" s="274"/>
      <c r="B198" s="376"/>
      <c r="C198" s="310"/>
      <c r="D198" s="310"/>
      <c r="E198" s="310"/>
      <c r="F198" s="310"/>
      <c r="G198" s="310"/>
      <c r="H198" s="310"/>
      <c r="I198" s="310"/>
      <c r="J198" s="310"/>
      <c r="K198" s="310"/>
      <c r="L198" s="310"/>
      <c r="M198" s="310"/>
      <c r="N198" s="310"/>
      <c r="O198" s="310"/>
      <c r="P198" s="310"/>
      <c r="Q198" s="310"/>
      <c r="R198" s="310"/>
      <c r="S198" s="310"/>
      <c r="T198" s="310"/>
      <c r="U198" s="310"/>
      <c r="V198" s="310"/>
      <c r="W198" s="310"/>
      <c r="X198" s="310"/>
      <c r="Y198" s="310"/>
      <c r="Z198" s="310"/>
      <c r="AA198" s="310"/>
      <c r="AB198" s="310"/>
      <c r="AC198" s="310"/>
      <c r="AD198" s="310"/>
      <c r="AE198" s="310"/>
      <c r="AF198" s="310"/>
      <c r="AG198" s="310"/>
      <c r="AH198" s="310"/>
      <c r="AI198" s="310"/>
      <c r="AJ198" s="310"/>
      <c r="AK198" s="310"/>
      <c r="AL198" s="310"/>
    </row>
    <row r="199" spans="1:43" ht="18.75" customHeight="1">
      <c r="A199" s="274"/>
      <c r="B199" s="324" t="s">
        <v>133</v>
      </c>
      <c r="C199" s="392"/>
      <c r="D199" s="108" t="s">
        <v>75</v>
      </c>
      <c r="E199" s="443" t="s">
        <v>298</v>
      </c>
      <c r="F199" s="443"/>
      <c r="G199" s="443"/>
      <c r="H199" s="443"/>
      <c r="I199" s="443"/>
      <c r="J199" s="443"/>
      <c r="K199" s="443"/>
      <c r="L199" s="443"/>
      <c r="M199" s="443"/>
      <c r="N199" s="443"/>
      <c r="O199" s="443"/>
      <c r="P199" s="443"/>
      <c r="Q199" s="443"/>
      <c r="R199" s="443"/>
      <c r="S199" s="443"/>
      <c r="T199" s="443"/>
      <c r="U199" s="443"/>
      <c r="V199" s="443"/>
      <c r="W199" s="443"/>
      <c r="X199" s="443"/>
      <c r="Y199" s="443"/>
      <c r="Z199" s="443"/>
      <c r="AA199" s="443"/>
      <c r="AB199" s="443"/>
      <c r="AC199" s="443"/>
      <c r="AD199" s="443"/>
      <c r="AE199" s="443"/>
      <c r="AF199" s="443"/>
      <c r="AG199" s="443"/>
      <c r="AH199" s="443"/>
      <c r="AI199" s="443"/>
      <c r="AJ199" s="443"/>
      <c r="AK199" s="443"/>
      <c r="AL199" s="443"/>
    </row>
    <row r="200" spans="1:43" ht="17.25" customHeight="1">
      <c r="A200" s="274"/>
      <c r="B200" s="393"/>
      <c r="C200" s="394"/>
      <c r="D200" s="317" t="s">
        <v>77</v>
      </c>
      <c r="E200" s="249" t="s">
        <v>870</v>
      </c>
      <c r="F200" s="250"/>
      <c r="G200" s="250"/>
      <c r="H200" s="250"/>
      <c r="I200" s="250"/>
      <c r="J200" s="250"/>
      <c r="K200" s="250"/>
      <c r="L200" s="250"/>
      <c r="M200" s="250"/>
      <c r="N200" s="250"/>
      <c r="O200" s="250"/>
      <c r="P200" s="250"/>
      <c r="Q200" s="250"/>
      <c r="R200" s="250"/>
      <c r="S200" s="250"/>
      <c r="T200" s="250"/>
      <c r="U200" s="250"/>
      <c r="V200" s="250"/>
      <c r="W200" s="250"/>
      <c r="X200" s="250"/>
      <c r="Y200" s="250"/>
      <c r="Z200" s="250"/>
      <c r="AA200" s="250"/>
      <c r="AB200" s="250"/>
      <c r="AC200" s="250"/>
      <c r="AD200" s="250"/>
      <c r="AE200" s="250"/>
      <c r="AF200" s="250"/>
      <c r="AG200" s="250"/>
      <c r="AH200" s="250"/>
      <c r="AI200" s="250"/>
      <c r="AJ200" s="250"/>
      <c r="AK200" s="250"/>
      <c r="AL200" s="250"/>
    </row>
    <row r="201" spans="1:43">
      <c r="A201" s="274"/>
      <c r="B201" s="393"/>
      <c r="C201" s="394"/>
      <c r="D201" s="317"/>
      <c r="E201" s="250"/>
      <c r="F201" s="250"/>
      <c r="G201" s="250"/>
      <c r="H201" s="250"/>
      <c r="I201" s="250"/>
      <c r="J201" s="250"/>
      <c r="K201" s="250"/>
      <c r="L201" s="250"/>
      <c r="M201" s="250"/>
      <c r="N201" s="250"/>
      <c r="O201" s="250"/>
      <c r="P201" s="250"/>
      <c r="Q201" s="250"/>
      <c r="R201" s="250"/>
      <c r="S201" s="250"/>
      <c r="T201" s="250"/>
      <c r="U201" s="250"/>
      <c r="V201" s="250"/>
      <c r="W201" s="250"/>
      <c r="X201" s="250"/>
      <c r="Y201" s="250"/>
      <c r="Z201" s="250"/>
      <c r="AA201" s="250"/>
      <c r="AB201" s="250"/>
      <c r="AC201" s="250"/>
      <c r="AD201" s="250"/>
      <c r="AE201" s="250"/>
      <c r="AF201" s="250"/>
      <c r="AG201" s="250"/>
      <c r="AH201" s="250"/>
      <c r="AI201" s="250"/>
      <c r="AJ201" s="250"/>
      <c r="AK201" s="250"/>
      <c r="AL201" s="250"/>
    </row>
    <row r="202" spans="1:43">
      <c r="A202" s="274"/>
      <c r="B202" s="393"/>
      <c r="C202" s="394"/>
      <c r="D202" s="317"/>
      <c r="E202" s="251"/>
      <c r="F202" s="251"/>
      <c r="G202" s="251"/>
      <c r="H202" s="251"/>
      <c r="I202" s="251"/>
      <c r="J202" s="251"/>
      <c r="K202" s="251"/>
      <c r="L202" s="251"/>
      <c r="M202" s="251"/>
      <c r="N202" s="251"/>
      <c r="O202" s="251"/>
      <c r="P202" s="251"/>
      <c r="Q202" s="251"/>
      <c r="R202" s="251"/>
      <c r="S202" s="251"/>
      <c r="T202" s="251"/>
      <c r="U202" s="251"/>
      <c r="V202" s="251"/>
      <c r="W202" s="251"/>
      <c r="X202" s="251"/>
      <c r="Y202" s="251"/>
      <c r="Z202" s="251"/>
      <c r="AA202" s="251"/>
      <c r="AB202" s="251"/>
      <c r="AC202" s="251"/>
      <c r="AD202" s="251"/>
      <c r="AE202" s="251"/>
      <c r="AF202" s="251"/>
      <c r="AG202" s="251"/>
      <c r="AH202" s="251"/>
      <c r="AI202" s="251"/>
      <c r="AJ202" s="251"/>
      <c r="AK202" s="251"/>
      <c r="AL202" s="251"/>
    </row>
    <row r="203" spans="1:43" ht="18" thickBot="1">
      <c r="A203" s="274"/>
      <c r="B203" s="393"/>
      <c r="C203" s="394"/>
      <c r="D203" s="317"/>
      <c r="E203" s="251"/>
      <c r="F203" s="251"/>
      <c r="G203" s="251"/>
      <c r="H203" s="251"/>
      <c r="I203" s="251"/>
      <c r="J203" s="251"/>
      <c r="K203" s="251"/>
      <c r="L203" s="251"/>
      <c r="M203" s="251"/>
      <c r="N203" s="251"/>
      <c r="O203" s="251"/>
      <c r="P203" s="251"/>
      <c r="Q203" s="251"/>
      <c r="R203" s="251"/>
      <c r="S203" s="251"/>
      <c r="T203" s="251"/>
      <c r="U203" s="251"/>
      <c r="V203" s="251"/>
      <c r="W203" s="251"/>
      <c r="X203" s="251"/>
      <c r="Y203" s="251"/>
      <c r="Z203" s="251"/>
      <c r="AA203" s="251"/>
      <c r="AB203" s="251"/>
      <c r="AC203" s="251"/>
      <c r="AD203" s="251"/>
      <c r="AE203" s="251"/>
      <c r="AF203" s="251"/>
      <c r="AG203" s="251"/>
      <c r="AH203" s="251"/>
      <c r="AI203" s="251"/>
      <c r="AJ203" s="251"/>
      <c r="AK203" s="251"/>
      <c r="AL203" s="251"/>
    </row>
    <row r="204" spans="1:43" ht="45.4" customHeight="1" thickBot="1">
      <c r="A204" s="275"/>
      <c r="B204" s="395"/>
      <c r="C204" s="396"/>
      <c r="D204" s="113" t="s">
        <v>76</v>
      </c>
      <c r="E204" s="409"/>
      <c r="F204" s="410"/>
      <c r="G204" s="410"/>
      <c r="H204" s="410"/>
      <c r="I204" s="410"/>
      <c r="J204" s="410"/>
      <c r="K204" s="410"/>
      <c r="L204" s="410"/>
      <c r="M204" s="410"/>
      <c r="N204" s="410"/>
      <c r="O204" s="410"/>
      <c r="P204" s="410"/>
      <c r="Q204" s="410"/>
      <c r="R204" s="410"/>
      <c r="S204" s="410"/>
      <c r="T204" s="410"/>
      <c r="U204" s="410"/>
      <c r="V204" s="410"/>
      <c r="W204" s="410"/>
      <c r="X204" s="410"/>
      <c r="Y204" s="410"/>
      <c r="Z204" s="410"/>
      <c r="AA204" s="410"/>
      <c r="AB204" s="410"/>
      <c r="AC204" s="410"/>
      <c r="AD204" s="410"/>
      <c r="AE204" s="410"/>
      <c r="AF204" s="410"/>
      <c r="AG204" s="410"/>
      <c r="AH204" s="410"/>
      <c r="AI204" s="410"/>
      <c r="AJ204" s="410"/>
      <c r="AK204" s="410"/>
      <c r="AL204" s="411"/>
    </row>
    <row r="205" spans="1:43" ht="7.5" customHeight="1">
      <c r="A205" s="173"/>
      <c r="B205" s="310"/>
      <c r="C205" s="310"/>
      <c r="D205" s="310"/>
      <c r="E205" s="310"/>
      <c r="F205" s="310"/>
      <c r="G205" s="310"/>
      <c r="H205" s="310"/>
      <c r="I205" s="310"/>
      <c r="J205" s="310"/>
      <c r="K205" s="310"/>
      <c r="L205" s="310"/>
      <c r="M205" s="310"/>
      <c r="N205" s="310"/>
      <c r="O205" s="310"/>
      <c r="P205" s="310"/>
      <c r="Q205" s="310"/>
      <c r="R205" s="310"/>
      <c r="S205" s="310"/>
      <c r="T205" s="310"/>
      <c r="U205" s="310"/>
      <c r="V205" s="310"/>
      <c r="W205" s="310"/>
      <c r="X205" s="310"/>
      <c r="Y205" s="310"/>
      <c r="Z205" s="310"/>
      <c r="AA205" s="310"/>
      <c r="AB205" s="310"/>
      <c r="AC205" s="310"/>
      <c r="AD205" s="310"/>
      <c r="AE205" s="310"/>
      <c r="AF205" s="310"/>
      <c r="AG205" s="310"/>
      <c r="AH205" s="310"/>
      <c r="AI205" s="310"/>
      <c r="AJ205" s="310"/>
      <c r="AK205" s="310"/>
      <c r="AL205" s="310"/>
    </row>
    <row r="206" spans="1:43" ht="24.95" customHeight="1">
      <c r="A206" s="416" t="s">
        <v>94</v>
      </c>
      <c r="B206" s="324" t="s">
        <v>29</v>
      </c>
      <c r="C206" s="399"/>
      <c r="D206" s="113" t="s">
        <v>75</v>
      </c>
      <c r="E206" s="425" t="s">
        <v>444</v>
      </c>
      <c r="F206" s="426"/>
      <c r="G206" s="426"/>
      <c r="H206" s="426"/>
      <c r="I206" s="426"/>
      <c r="J206" s="426"/>
      <c r="K206" s="426"/>
      <c r="L206" s="426"/>
      <c r="M206" s="426"/>
      <c r="N206" s="426"/>
      <c r="O206" s="426"/>
      <c r="P206" s="426"/>
      <c r="Q206" s="426"/>
      <c r="R206" s="426"/>
      <c r="S206" s="427"/>
      <c r="T206" s="428"/>
      <c r="U206" s="355"/>
      <c r="V206" s="355"/>
      <c r="W206" s="355"/>
      <c r="X206" s="355"/>
      <c r="Y206" s="355"/>
      <c r="Z206" s="355"/>
      <c r="AA206" s="355"/>
      <c r="AB206" s="355"/>
      <c r="AC206" s="355"/>
      <c r="AD206" s="355"/>
      <c r="AE206" s="355"/>
      <c r="AF206" s="355"/>
      <c r="AG206" s="355"/>
      <c r="AH206" s="355"/>
      <c r="AI206" s="355"/>
      <c r="AJ206" s="355"/>
      <c r="AK206" s="355"/>
      <c r="AL206" s="429"/>
    </row>
    <row r="207" spans="1:43" ht="11.25" customHeight="1">
      <c r="A207" s="416"/>
      <c r="B207" s="400"/>
      <c r="C207" s="401"/>
      <c r="D207" s="360" t="s">
        <v>77</v>
      </c>
      <c r="E207" s="357" t="s">
        <v>852</v>
      </c>
      <c r="F207" s="358"/>
      <c r="G207" s="358"/>
      <c r="H207" s="358"/>
      <c r="I207" s="358"/>
      <c r="J207" s="358"/>
      <c r="K207" s="358"/>
      <c r="L207" s="358"/>
      <c r="M207" s="358"/>
      <c r="N207" s="358"/>
      <c r="O207" s="358"/>
      <c r="P207" s="358"/>
      <c r="Q207" s="358"/>
      <c r="R207" s="358"/>
      <c r="S207" s="358"/>
      <c r="T207" s="358"/>
      <c r="U207" s="358"/>
      <c r="V207" s="358"/>
      <c r="W207" s="358"/>
      <c r="X207" s="358"/>
      <c r="Y207" s="358"/>
      <c r="Z207" s="358"/>
      <c r="AA207" s="358"/>
      <c r="AB207" s="358"/>
      <c r="AC207" s="358"/>
      <c r="AD207" s="358"/>
      <c r="AE207" s="358"/>
      <c r="AF207" s="358"/>
      <c r="AG207" s="358"/>
      <c r="AH207" s="358"/>
      <c r="AI207" s="358"/>
      <c r="AJ207" s="358"/>
      <c r="AK207" s="358"/>
      <c r="AL207" s="359"/>
      <c r="AM207" s="103"/>
    </row>
    <row r="208" spans="1:43" ht="13.5" customHeight="1" thickBot="1">
      <c r="A208" s="416"/>
      <c r="B208" s="400"/>
      <c r="C208" s="401"/>
      <c r="D208" s="360"/>
      <c r="E208" s="357"/>
      <c r="F208" s="358"/>
      <c r="G208" s="358"/>
      <c r="H208" s="358"/>
      <c r="I208" s="358"/>
      <c r="J208" s="358"/>
      <c r="K208" s="358"/>
      <c r="L208" s="358"/>
      <c r="M208" s="358"/>
      <c r="N208" s="358"/>
      <c r="O208" s="358"/>
      <c r="P208" s="358"/>
      <c r="Q208" s="358"/>
      <c r="R208" s="358"/>
      <c r="S208" s="358"/>
      <c r="T208" s="358"/>
      <c r="U208" s="358"/>
      <c r="V208" s="358"/>
      <c r="W208" s="358"/>
      <c r="X208" s="358"/>
      <c r="Y208" s="358"/>
      <c r="Z208" s="358"/>
      <c r="AA208" s="358"/>
      <c r="AB208" s="358"/>
      <c r="AC208" s="358"/>
      <c r="AD208" s="358"/>
      <c r="AE208" s="358"/>
      <c r="AF208" s="358"/>
      <c r="AG208" s="358"/>
      <c r="AH208" s="358"/>
      <c r="AI208" s="358"/>
      <c r="AJ208" s="358"/>
      <c r="AK208" s="358"/>
      <c r="AL208" s="359"/>
      <c r="AM208" s="103"/>
    </row>
    <row r="209" spans="1:38" ht="21.75" customHeight="1" thickBot="1">
      <c r="A209" s="416"/>
      <c r="B209" s="400"/>
      <c r="C209" s="401"/>
      <c r="D209" s="120" t="s">
        <v>78</v>
      </c>
      <c r="E209" s="305"/>
      <c r="F209" s="306"/>
      <c r="G209" s="306"/>
      <c r="H209" s="306"/>
      <c r="I209" s="306"/>
      <c r="J209" s="306"/>
      <c r="K209" s="306"/>
      <c r="L209" s="306"/>
      <c r="M209" s="306"/>
      <c r="N209" s="306"/>
      <c r="O209" s="306"/>
      <c r="P209" s="306"/>
      <c r="Q209" s="306"/>
      <c r="R209" s="306"/>
      <c r="S209" s="307"/>
      <c r="T209" s="311"/>
      <c r="U209" s="398"/>
      <c r="V209" s="398"/>
      <c r="W209" s="398"/>
      <c r="X209" s="398"/>
      <c r="Y209" s="398"/>
      <c r="Z209" s="398"/>
      <c r="AA209" s="398"/>
      <c r="AB209" s="398"/>
      <c r="AC209" s="398"/>
      <c r="AD209" s="398"/>
      <c r="AE209" s="398"/>
      <c r="AF209" s="398"/>
      <c r="AG209" s="398"/>
      <c r="AH209" s="398"/>
      <c r="AI209" s="398"/>
      <c r="AJ209" s="398"/>
      <c r="AK209" s="398"/>
      <c r="AL209" s="398"/>
    </row>
    <row r="210" spans="1:38" ht="22.5" customHeight="1" thickBot="1">
      <c r="A210" s="416"/>
      <c r="B210" s="402"/>
      <c r="C210" s="403"/>
      <c r="D210" s="120" t="s">
        <v>30</v>
      </c>
      <c r="E210" s="305"/>
      <c r="F210" s="306"/>
      <c r="G210" s="306"/>
      <c r="H210" s="306"/>
      <c r="I210" s="306"/>
      <c r="J210" s="306"/>
      <c r="K210" s="306"/>
      <c r="L210" s="306"/>
      <c r="M210" s="306"/>
      <c r="N210" s="306"/>
      <c r="O210" s="306"/>
      <c r="P210" s="306"/>
      <c r="Q210" s="306"/>
      <c r="R210" s="306"/>
      <c r="S210" s="307"/>
      <c r="T210" s="397"/>
      <c r="U210" s="310"/>
      <c r="V210" s="310"/>
      <c r="W210" s="310"/>
      <c r="X210" s="310"/>
      <c r="Y210" s="310"/>
      <c r="Z210" s="310"/>
      <c r="AA210" s="310"/>
      <c r="AB210" s="310"/>
      <c r="AC210" s="310"/>
      <c r="AD210" s="310"/>
      <c r="AE210" s="310"/>
      <c r="AF210" s="310"/>
      <c r="AG210" s="310"/>
      <c r="AH210" s="310"/>
      <c r="AI210" s="310"/>
      <c r="AJ210" s="310"/>
      <c r="AK210" s="310"/>
      <c r="AL210" s="311"/>
    </row>
    <row r="211" spans="1:38" ht="7.5" customHeight="1">
      <c r="A211" s="174"/>
      <c r="B211" s="310"/>
      <c r="C211" s="310"/>
      <c r="D211" s="310"/>
      <c r="E211" s="310"/>
      <c r="F211" s="310"/>
      <c r="G211" s="310"/>
      <c r="H211" s="310"/>
      <c r="I211" s="310"/>
      <c r="J211" s="310"/>
      <c r="K211" s="310"/>
      <c r="L211" s="310"/>
      <c r="M211" s="310"/>
      <c r="N211" s="310"/>
      <c r="O211" s="310"/>
      <c r="P211" s="310"/>
      <c r="Q211" s="310"/>
      <c r="R211" s="310"/>
      <c r="S211" s="310"/>
      <c r="T211" s="310"/>
      <c r="U211" s="310"/>
      <c r="V211" s="310"/>
      <c r="W211" s="310"/>
      <c r="X211" s="310"/>
      <c r="Y211" s="310"/>
      <c r="Z211" s="310"/>
      <c r="AA211" s="310"/>
      <c r="AB211" s="310"/>
      <c r="AC211" s="310"/>
      <c r="AD211" s="310"/>
      <c r="AE211" s="310"/>
      <c r="AF211" s="310"/>
      <c r="AG211" s="310"/>
      <c r="AH211" s="310"/>
      <c r="AI211" s="310"/>
      <c r="AJ211" s="310"/>
      <c r="AK211" s="310"/>
      <c r="AL211" s="310"/>
    </row>
    <row r="212" spans="1:38" ht="18.75" customHeight="1">
      <c r="A212" s="273" t="s">
        <v>148</v>
      </c>
      <c r="B212" s="318" t="s">
        <v>61</v>
      </c>
      <c r="C212" s="319"/>
      <c r="D212" s="113" t="s">
        <v>75</v>
      </c>
      <c r="E212" s="404" t="s">
        <v>149</v>
      </c>
      <c r="F212" s="404"/>
      <c r="G212" s="404"/>
      <c r="H212" s="404"/>
      <c r="I212" s="404"/>
      <c r="J212" s="404"/>
      <c r="K212" s="404"/>
      <c r="L212" s="404"/>
      <c r="M212" s="404"/>
      <c r="N212" s="404"/>
      <c r="O212" s="404"/>
      <c r="P212" s="404"/>
      <c r="Q212" s="404"/>
      <c r="R212" s="404"/>
      <c r="S212" s="404"/>
      <c r="T212" s="404"/>
      <c r="U212" s="404"/>
      <c r="V212" s="404"/>
      <c r="W212" s="404"/>
      <c r="X212" s="404"/>
      <c r="Y212" s="404"/>
      <c r="Z212" s="404"/>
      <c r="AA212" s="404"/>
      <c r="AB212" s="404"/>
      <c r="AC212" s="404"/>
      <c r="AD212" s="404"/>
      <c r="AE212" s="404"/>
      <c r="AF212" s="404"/>
      <c r="AG212" s="404"/>
      <c r="AH212" s="404"/>
      <c r="AI212" s="404"/>
      <c r="AJ212" s="404"/>
      <c r="AK212" s="404"/>
      <c r="AL212" s="404"/>
    </row>
    <row r="213" spans="1:38" ht="17.25" customHeight="1">
      <c r="A213" s="274"/>
      <c r="B213" s="320"/>
      <c r="C213" s="321"/>
      <c r="D213" s="317" t="s">
        <v>77</v>
      </c>
      <c r="E213" s="249" t="s">
        <v>855</v>
      </c>
      <c r="F213" s="250"/>
      <c r="G213" s="250"/>
      <c r="H213" s="250"/>
      <c r="I213" s="250"/>
      <c r="J213" s="250"/>
      <c r="K213" s="250"/>
      <c r="L213" s="250"/>
      <c r="M213" s="250"/>
      <c r="N213" s="250"/>
      <c r="O213" s="250"/>
      <c r="P213" s="250"/>
      <c r="Q213" s="250"/>
      <c r="R213" s="250"/>
      <c r="S213" s="250"/>
      <c r="T213" s="250"/>
      <c r="U213" s="250"/>
      <c r="V213" s="250"/>
      <c r="W213" s="250"/>
      <c r="X213" s="250"/>
      <c r="Y213" s="250"/>
      <c r="Z213" s="250"/>
      <c r="AA213" s="250"/>
      <c r="AB213" s="250"/>
      <c r="AC213" s="250"/>
      <c r="AD213" s="250"/>
      <c r="AE213" s="250"/>
      <c r="AF213" s="250"/>
      <c r="AG213" s="250"/>
      <c r="AH213" s="250"/>
      <c r="AI213" s="250"/>
      <c r="AJ213" s="250"/>
      <c r="AK213" s="250"/>
      <c r="AL213" s="250"/>
    </row>
    <row r="214" spans="1:38" ht="18" thickBot="1">
      <c r="A214" s="274"/>
      <c r="B214" s="320"/>
      <c r="C214" s="321"/>
      <c r="D214" s="317"/>
      <c r="E214" s="251"/>
      <c r="F214" s="251"/>
      <c r="G214" s="251"/>
      <c r="H214" s="251"/>
      <c r="I214" s="251"/>
      <c r="J214" s="251"/>
      <c r="K214" s="251"/>
      <c r="L214" s="251"/>
      <c r="M214" s="251"/>
      <c r="N214" s="251"/>
      <c r="O214" s="251"/>
      <c r="P214" s="251"/>
      <c r="Q214" s="251"/>
      <c r="R214" s="251"/>
      <c r="S214" s="251"/>
      <c r="T214" s="251"/>
      <c r="U214" s="251"/>
      <c r="V214" s="251"/>
      <c r="W214" s="251"/>
      <c r="X214" s="251"/>
      <c r="Y214" s="251"/>
      <c r="Z214" s="251"/>
      <c r="AA214" s="251"/>
      <c r="AB214" s="251"/>
      <c r="AC214" s="251"/>
      <c r="AD214" s="251"/>
      <c r="AE214" s="251"/>
      <c r="AF214" s="251"/>
      <c r="AG214" s="251"/>
      <c r="AH214" s="251"/>
      <c r="AI214" s="251"/>
      <c r="AJ214" s="251"/>
      <c r="AK214" s="251"/>
      <c r="AL214" s="251"/>
    </row>
    <row r="215" spans="1:38" ht="22.5" customHeight="1" thickBot="1">
      <c r="A215" s="274"/>
      <c r="B215" s="322"/>
      <c r="C215" s="323"/>
      <c r="D215" s="113" t="s">
        <v>76</v>
      </c>
      <c r="E215" s="405"/>
      <c r="F215" s="406"/>
      <c r="G215" s="406"/>
      <c r="H215" s="406"/>
      <c r="I215" s="406"/>
      <c r="J215" s="406"/>
      <c r="K215" s="406"/>
      <c r="L215" s="406"/>
      <c r="M215" s="406"/>
      <c r="N215" s="406"/>
      <c r="O215" s="406"/>
      <c r="P215" s="406"/>
      <c r="Q215" s="406"/>
      <c r="R215" s="406"/>
      <c r="S215" s="406"/>
      <c r="T215" s="406"/>
      <c r="U215" s="406"/>
      <c r="V215" s="406"/>
      <c r="W215" s="406"/>
      <c r="X215" s="406"/>
      <c r="Y215" s="406"/>
      <c r="Z215" s="406"/>
      <c r="AA215" s="406"/>
      <c r="AB215" s="406"/>
      <c r="AC215" s="406"/>
      <c r="AD215" s="406"/>
      <c r="AE215" s="406"/>
      <c r="AF215" s="406"/>
      <c r="AG215" s="406"/>
      <c r="AH215" s="406"/>
      <c r="AI215" s="406"/>
      <c r="AJ215" s="406"/>
      <c r="AK215" s="406"/>
      <c r="AL215" s="407"/>
    </row>
    <row r="216" spans="1:38" ht="7.5" customHeight="1">
      <c r="A216" s="274"/>
      <c r="B216" s="388"/>
      <c r="C216" s="308"/>
      <c r="D216" s="308"/>
      <c r="E216" s="308"/>
      <c r="F216" s="308"/>
      <c r="G216" s="308"/>
      <c r="H216" s="308"/>
      <c r="I216" s="308"/>
      <c r="J216" s="308"/>
      <c r="K216" s="308"/>
      <c r="L216" s="308"/>
      <c r="M216" s="308"/>
      <c r="N216" s="308"/>
      <c r="O216" s="308"/>
      <c r="P216" s="308"/>
      <c r="Q216" s="308"/>
      <c r="R216" s="308"/>
      <c r="S216" s="308"/>
      <c r="T216" s="308"/>
      <c r="U216" s="308"/>
      <c r="V216" s="308"/>
      <c r="W216" s="308"/>
      <c r="X216" s="308"/>
      <c r="Y216" s="308"/>
      <c r="Z216" s="308"/>
      <c r="AA216" s="308"/>
      <c r="AB216" s="308"/>
      <c r="AC216" s="308"/>
      <c r="AD216" s="308"/>
      <c r="AE216" s="308"/>
      <c r="AF216" s="308"/>
      <c r="AG216" s="308"/>
      <c r="AH216" s="308"/>
      <c r="AI216" s="308"/>
      <c r="AJ216" s="308"/>
      <c r="AK216" s="308"/>
      <c r="AL216" s="308"/>
    </row>
    <row r="217" spans="1:38" ht="18.75" customHeight="1">
      <c r="A217" s="274"/>
      <c r="B217" s="318" t="s">
        <v>202</v>
      </c>
      <c r="C217" s="319"/>
      <c r="D217" s="113" t="s">
        <v>75</v>
      </c>
      <c r="E217" s="488" t="s">
        <v>150</v>
      </c>
      <c r="F217" s="488"/>
      <c r="G217" s="488"/>
      <c r="H217" s="488"/>
      <c r="I217" s="488"/>
      <c r="J217" s="488"/>
      <c r="K217" s="488"/>
      <c r="L217" s="488"/>
      <c r="M217" s="488"/>
      <c r="N217" s="488"/>
      <c r="O217" s="488"/>
      <c r="P217" s="488"/>
      <c r="Q217" s="488"/>
      <c r="R217" s="488"/>
      <c r="S217" s="488"/>
      <c r="T217" s="488"/>
      <c r="U217" s="488"/>
      <c r="V217" s="488"/>
      <c r="W217" s="488"/>
      <c r="X217" s="488"/>
      <c r="Y217" s="488"/>
      <c r="Z217" s="488"/>
      <c r="AA217" s="488"/>
      <c r="AB217" s="488"/>
      <c r="AC217" s="488"/>
      <c r="AD217" s="488"/>
      <c r="AE217" s="488"/>
      <c r="AF217" s="488"/>
      <c r="AG217" s="488"/>
      <c r="AH217" s="488"/>
      <c r="AI217" s="488"/>
      <c r="AJ217" s="488"/>
      <c r="AK217" s="488"/>
      <c r="AL217" s="488"/>
    </row>
    <row r="218" spans="1:38" ht="11.25" customHeight="1">
      <c r="A218" s="274"/>
      <c r="B218" s="320"/>
      <c r="C218" s="321"/>
      <c r="D218" s="317" t="s">
        <v>77</v>
      </c>
      <c r="E218" s="249" t="s">
        <v>856</v>
      </c>
      <c r="F218" s="249"/>
      <c r="G218" s="249"/>
      <c r="H218" s="249"/>
      <c r="I218" s="249"/>
      <c r="J218" s="249"/>
      <c r="K218" s="249"/>
      <c r="L218" s="249"/>
      <c r="M218" s="249"/>
      <c r="N218" s="249"/>
      <c r="O218" s="249"/>
      <c r="P218" s="249"/>
      <c r="Q218" s="249"/>
      <c r="R218" s="249"/>
      <c r="S218" s="249"/>
      <c r="T218" s="249"/>
      <c r="U218" s="249"/>
      <c r="V218" s="249"/>
      <c r="W218" s="249"/>
      <c r="X218" s="249"/>
      <c r="Y218" s="249"/>
      <c r="Z218" s="249"/>
      <c r="AA218" s="249"/>
      <c r="AB218" s="249"/>
      <c r="AC218" s="249"/>
      <c r="AD218" s="249"/>
      <c r="AE218" s="249"/>
      <c r="AF218" s="249"/>
      <c r="AG218" s="249"/>
      <c r="AH218" s="249"/>
      <c r="AI218" s="249"/>
      <c r="AJ218" s="249"/>
      <c r="AK218" s="249"/>
      <c r="AL218" s="249"/>
    </row>
    <row r="219" spans="1:38" ht="7.5" customHeight="1" thickBot="1">
      <c r="A219" s="274"/>
      <c r="B219" s="320"/>
      <c r="C219" s="321"/>
      <c r="D219" s="317"/>
      <c r="E219" s="378"/>
      <c r="F219" s="378"/>
      <c r="G219" s="378"/>
      <c r="H219" s="378"/>
      <c r="I219" s="378"/>
      <c r="J219" s="378"/>
      <c r="K219" s="378"/>
      <c r="L219" s="378"/>
      <c r="M219" s="378"/>
      <c r="N219" s="378"/>
      <c r="O219" s="378"/>
      <c r="P219" s="378"/>
      <c r="Q219" s="378"/>
      <c r="R219" s="378"/>
      <c r="S219" s="378"/>
      <c r="T219" s="378"/>
      <c r="U219" s="378"/>
      <c r="V219" s="378"/>
      <c r="W219" s="378"/>
      <c r="X219" s="378"/>
      <c r="Y219" s="378"/>
      <c r="Z219" s="378"/>
      <c r="AA219" s="378"/>
      <c r="AB219" s="378"/>
      <c r="AC219" s="378"/>
      <c r="AD219" s="378"/>
      <c r="AE219" s="378"/>
      <c r="AF219" s="378"/>
      <c r="AG219" s="378"/>
      <c r="AH219" s="378"/>
      <c r="AI219" s="378"/>
      <c r="AJ219" s="378"/>
      <c r="AK219" s="378"/>
      <c r="AL219" s="378"/>
    </row>
    <row r="220" spans="1:38" ht="22.5" customHeight="1" thickBot="1">
      <c r="A220" s="274"/>
      <c r="B220" s="322"/>
      <c r="C220" s="323"/>
      <c r="D220" s="113" t="s">
        <v>76</v>
      </c>
      <c r="E220" s="405"/>
      <c r="F220" s="406"/>
      <c r="G220" s="406"/>
      <c r="H220" s="406"/>
      <c r="I220" s="406"/>
      <c r="J220" s="406"/>
      <c r="K220" s="406"/>
      <c r="L220" s="406"/>
      <c r="M220" s="406"/>
      <c r="N220" s="406"/>
      <c r="O220" s="406"/>
      <c r="P220" s="406"/>
      <c r="Q220" s="406"/>
      <c r="R220" s="406"/>
      <c r="S220" s="406"/>
      <c r="T220" s="406"/>
      <c r="U220" s="406"/>
      <c r="V220" s="406"/>
      <c r="W220" s="406"/>
      <c r="X220" s="406"/>
      <c r="Y220" s="406"/>
      <c r="Z220" s="406"/>
      <c r="AA220" s="406"/>
      <c r="AB220" s="406"/>
      <c r="AC220" s="406"/>
      <c r="AD220" s="406"/>
      <c r="AE220" s="406"/>
      <c r="AF220" s="406"/>
      <c r="AG220" s="406"/>
      <c r="AH220" s="406"/>
      <c r="AI220" s="406"/>
      <c r="AJ220" s="406"/>
      <c r="AK220" s="406"/>
      <c r="AL220" s="407"/>
    </row>
    <row r="221" spans="1:38" ht="7.5" customHeight="1">
      <c r="A221" s="274"/>
      <c r="B221" s="388"/>
      <c r="C221" s="308"/>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8"/>
      <c r="AA221" s="308"/>
      <c r="AB221" s="308"/>
      <c r="AC221" s="308"/>
      <c r="AD221" s="308"/>
      <c r="AE221" s="308"/>
      <c r="AF221" s="308"/>
      <c r="AG221" s="308"/>
      <c r="AH221" s="308"/>
      <c r="AI221" s="308"/>
      <c r="AJ221" s="308"/>
      <c r="AK221" s="308"/>
      <c r="AL221" s="308"/>
    </row>
    <row r="222" spans="1:38" ht="18.75" customHeight="1">
      <c r="A222" s="274"/>
      <c r="B222" s="318" t="s">
        <v>447</v>
      </c>
      <c r="C222" s="319"/>
      <c r="D222" s="113" t="s">
        <v>75</v>
      </c>
      <c r="E222" s="488" t="s">
        <v>448</v>
      </c>
      <c r="F222" s="488"/>
      <c r="G222" s="488"/>
      <c r="H222" s="488"/>
      <c r="I222" s="488"/>
      <c r="J222" s="488"/>
      <c r="K222" s="488"/>
      <c r="L222" s="488"/>
      <c r="M222" s="488"/>
      <c r="N222" s="488"/>
      <c r="O222" s="488"/>
      <c r="P222" s="488"/>
      <c r="Q222" s="488"/>
      <c r="R222" s="488"/>
      <c r="S222" s="488"/>
      <c r="T222" s="488"/>
      <c r="U222" s="488"/>
      <c r="V222" s="488"/>
      <c r="W222" s="488"/>
      <c r="X222" s="488"/>
      <c r="Y222" s="488"/>
      <c r="Z222" s="488"/>
      <c r="AA222" s="488"/>
      <c r="AB222" s="488"/>
      <c r="AC222" s="488"/>
      <c r="AD222" s="488"/>
      <c r="AE222" s="488"/>
      <c r="AF222" s="488"/>
      <c r="AG222" s="488"/>
      <c r="AH222" s="488"/>
      <c r="AI222" s="488"/>
      <c r="AJ222" s="488"/>
      <c r="AK222" s="488"/>
      <c r="AL222" s="488"/>
    </row>
    <row r="223" spans="1:38" ht="11.25" customHeight="1">
      <c r="A223" s="274"/>
      <c r="B223" s="320"/>
      <c r="C223" s="321"/>
      <c r="D223" s="317" t="s">
        <v>77</v>
      </c>
      <c r="E223" s="249" t="s">
        <v>857</v>
      </c>
      <c r="F223" s="249"/>
      <c r="G223" s="249"/>
      <c r="H223" s="249"/>
      <c r="I223" s="249"/>
      <c r="J223" s="249"/>
      <c r="K223" s="249"/>
      <c r="L223" s="249"/>
      <c r="M223" s="249"/>
      <c r="N223" s="249"/>
      <c r="O223" s="249"/>
      <c r="P223" s="249"/>
      <c r="Q223" s="249"/>
      <c r="R223" s="249"/>
      <c r="S223" s="249"/>
      <c r="T223" s="249"/>
      <c r="U223" s="249"/>
      <c r="V223" s="249"/>
      <c r="W223" s="249"/>
      <c r="X223" s="249"/>
      <c r="Y223" s="249"/>
      <c r="Z223" s="249"/>
      <c r="AA223" s="249"/>
      <c r="AB223" s="249"/>
      <c r="AC223" s="249"/>
      <c r="AD223" s="249"/>
      <c r="AE223" s="249"/>
      <c r="AF223" s="249"/>
      <c r="AG223" s="249"/>
      <c r="AH223" s="249"/>
      <c r="AI223" s="249"/>
      <c r="AJ223" s="249"/>
      <c r="AK223" s="249"/>
      <c r="AL223" s="249"/>
    </row>
    <row r="224" spans="1:38" ht="7.5" customHeight="1" thickBot="1">
      <c r="A224" s="274"/>
      <c r="B224" s="320"/>
      <c r="C224" s="321"/>
      <c r="D224" s="317"/>
      <c r="E224" s="378"/>
      <c r="F224" s="378"/>
      <c r="G224" s="378"/>
      <c r="H224" s="378"/>
      <c r="I224" s="378"/>
      <c r="J224" s="378"/>
      <c r="K224" s="378"/>
      <c r="L224" s="378"/>
      <c r="M224" s="378"/>
      <c r="N224" s="378"/>
      <c r="O224" s="378"/>
      <c r="P224" s="378"/>
      <c r="Q224" s="378"/>
      <c r="R224" s="378"/>
      <c r="S224" s="378"/>
      <c r="T224" s="378"/>
      <c r="U224" s="378"/>
      <c r="V224" s="378"/>
      <c r="W224" s="378"/>
      <c r="X224" s="378"/>
      <c r="Y224" s="378"/>
      <c r="Z224" s="378"/>
      <c r="AA224" s="378"/>
      <c r="AB224" s="378"/>
      <c r="AC224" s="378"/>
      <c r="AD224" s="378"/>
      <c r="AE224" s="378"/>
      <c r="AF224" s="378"/>
      <c r="AG224" s="378"/>
      <c r="AH224" s="378"/>
      <c r="AI224" s="378"/>
      <c r="AJ224" s="378"/>
      <c r="AK224" s="378"/>
      <c r="AL224" s="378"/>
    </row>
    <row r="225" spans="1:43" ht="22.5" customHeight="1" thickBot="1">
      <c r="A225" s="274"/>
      <c r="B225" s="322"/>
      <c r="C225" s="323"/>
      <c r="D225" s="113" t="s">
        <v>76</v>
      </c>
      <c r="E225" s="405"/>
      <c r="F225" s="406"/>
      <c r="G225" s="406"/>
      <c r="H225" s="406"/>
      <c r="I225" s="406"/>
      <c r="J225" s="406"/>
      <c r="K225" s="406"/>
      <c r="L225" s="406"/>
      <c r="M225" s="406"/>
      <c r="N225" s="406"/>
      <c r="O225" s="406"/>
      <c r="P225" s="406"/>
      <c r="Q225" s="406"/>
      <c r="R225" s="406"/>
      <c r="S225" s="406"/>
      <c r="T225" s="406"/>
      <c r="U225" s="406"/>
      <c r="V225" s="406"/>
      <c r="W225" s="406"/>
      <c r="X225" s="406"/>
      <c r="Y225" s="406"/>
      <c r="Z225" s="406"/>
      <c r="AA225" s="406"/>
      <c r="AB225" s="406"/>
      <c r="AC225" s="406"/>
      <c r="AD225" s="406"/>
      <c r="AE225" s="406"/>
      <c r="AF225" s="406"/>
      <c r="AG225" s="406"/>
      <c r="AH225" s="406"/>
      <c r="AI225" s="406"/>
      <c r="AJ225" s="406"/>
      <c r="AK225" s="406"/>
      <c r="AL225" s="407"/>
    </row>
    <row r="226" spans="1:43" ht="7.5" customHeight="1">
      <c r="A226" s="274"/>
      <c r="B226" s="376"/>
      <c r="C226" s="310"/>
      <c r="D226" s="310"/>
      <c r="E226" s="310"/>
      <c r="F226" s="310"/>
      <c r="G226" s="310"/>
      <c r="H226" s="310"/>
      <c r="I226" s="310"/>
      <c r="J226" s="310"/>
      <c r="K226" s="310"/>
      <c r="L226" s="310"/>
      <c r="M226" s="310"/>
      <c r="N226" s="310"/>
      <c r="O226" s="310"/>
      <c r="P226" s="310"/>
      <c r="Q226" s="310"/>
      <c r="R226" s="310"/>
      <c r="S226" s="310"/>
      <c r="T226" s="310"/>
      <c r="U226" s="310"/>
      <c r="V226" s="310"/>
      <c r="W226" s="310"/>
      <c r="X226" s="310"/>
      <c r="Y226" s="310"/>
      <c r="Z226" s="310"/>
      <c r="AA226" s="310"/>
      <c r="AB226" s="310"/>
      <c r="AC226" s="310"/>
      <c r="AD226" s="310"/>
      <c r="AE226" s="310"/>
      <c r="AF226" s="310"/>
      <c r="AG226" s="310"/>
      <c r="AH226" s="310"/>
      <c r="AI226" s="310"/>
      <c r="AJ226" s="310"/>
      <c r="AK226" s="310"/>
      <c r="AL226" s="310"/>
    </row>
    <row r="227" spans="1:43" ht="11.25" customHeight="1">
      <c r="A227" s="274"/>
      <c r="B227" s="318" t="s">
        <v>164</v>
      </c>
      <c r="C227" s="319"/>
      <c r="D227" s="417" t="s">
        <v>77</v>
      </c>
      <c r="E227" s="418" t="s">
        <v>135</v>
      </c>
      <c r="F227" s="419"/>
      <c r="G227" s="419"/>
      <c r="H227" s="419"/>
      <c r="I227" s="419"/>
      <c r="J227" s="419"/>
      <c r="K227" s="419"/>
      <c r="L227" s="419"/>
      <c r="M227" s="419"/>
      <c r="N227" s="419"/>
      <c r="O227" s="419"/>
      <c r="P227" s="419"/>
      <c r="Q227" s="419"/>
      <c r="R227" s="419"/>
      <c r="S227" s="419"/>
      <c r="T227" s="419"/>
      <c r="U227" s="419"/>
      <c r="V227" s="419"/>
      <c r="W227" s="419"/>
      <c r="X227" s="419"/>
      <c r="Y227" s="419"/>
      <c r="Z227" s="419"/>
      <c r="AA227" s="419"/>
      <c r="AB227" s="419"/>
      <c r="AC227" s="419"/>
      <c r="AD227" s="419"/>
      <c r="AE227" s="419"/>
      <c r="AF227" s="419"/>
      <c r="AG227" s="419"/>
      <c r="AH227" s="419"/>
      <c r="AI227" s="419"/>
      <c r="AJ227" s="419"/>
      <c r="AK227" s="419"/>
      <c r="AL227" s="420"/>
    </row>
    <row r="228" spans="1:43" ht="7.5" customHeight="1" thickBot="1">
      <c r="A228" s="274"/>
      <c r="B228" s="320"/>
      <c r="C228" s="321"/>
      <c r="D228" s="317"/>
      <c r="E228" s="357"/>
      <c r="F228" s="358"/>
      <c r="G228" s="358"/>
      <c r="H228" s="358"/>
      <c r="I228" s="358"/>
      <c r="J228" s="358"/>
      <c r="K228" s="358"/>
      <c r="L228" s="358"/>
      <c r="M228" s="358"/>
      <c r="N228" s="358"/>
      <c r="O228" s="358"/>
      <c r="P228" s="358"/>
      <c r="Q228" s="358"/>
      <c r="R228" s="358"/>
      <c r="S228" s="358"/>
      <c r="T228" s="358"/>
      <c r="U228" s="358"/>
      <c r="V228" s="358"/>
      <c r="W228" s="358"/>
      <c r="X228" s="358"/>
      <c r="Y228" s="358"/>
      <c r="Z228" s="358"/>
      <c r="AA228" s="358"/>
      <c r="AB228" s="358"/>
      <c r="AC228" s="358"/>
      <c r="AD228" s="358"/>
      <c r="AE228" s="358"/>
      <c r="AF228" s="358"/>
      <c r="AG228" s="358"/>
      <c r="AH228" s="358"/>
      <c r="AI228" s="358"/>
      <c r="AJ228" s="358"/>
      <c r="AK228" s="358"/>
      <c r="AL228" s="359"/>
    </row>
    <row r="229" spans="1:43" ht="22.5" customHeight="1" thickBot="1">
      <c r="A229" s="274"/>
      <c r="B229" s="322"/>
      <c r="C229" s="323"/>
      <c r="D229" s="113" t="s">
        <v>76</v>
      </c>
      <c r="E229" s="314"/>
      <c r="F229" s="315"/>
      <c r="G229" s="316"/>
      <c r="H229" s="314"/>
      <c r="I229" s="316"/>
      <c r="J229" s="118" t="s">
        <v>211</v>
      </c>
      <c r="K229" s="314"/>
      <c r="L229" s="316"/>
      <c r="M229" s="118" t="s">
        <v>210</v>
      </c>
      <c r="N229" s="314"/>
      <c r="O229" s="316"/>
      <c r="P229" s="119" t="s">
        <v>209</v>
      </c>
      <c r="Q229" s="310"/>
      <c r="R229" s="310"/>
      <c r="S229" s="310"/>
      <c r="T229" s="310"/>
      <c r="U229" s="310"/>
      <c r="V229" s="310"/>
      <c r="W229" s="310"/>
      <c r="X229" s="310"/>
      <c r="Y229" s="310"/>
      <c r="Z229" s="310"/>
      <c r="AA229" s="310"/>
      <c r="AB229" s="310"/>
      <c r="AC229" s="310"/>
      <c r="AD229" s="310"/>
      <c r="AE229" s="310"/>
      <c r="AF229" s="310"/>
      <c r="AG229" s="310"/>
      <c r="AH229" s="310"/>
      <c r="AI229" s="310"/>
      <c r="AJ229" s="310"/>
      <c r="AK229" s="310"/>
      <c r="AL229" s="311"/>
    </row>
    <row r="230" spans="1:43" ht="7.5" customHeight="1">
      <c r="A230" s="175"/>
      <c r="B230" s="376"/>
      <c r="C230" s="310"/>
      <c r="D230" s="310"/>
      <c r="E230" s="310"/>
      <c r="F230" s="310"/>
      <c r="G230" s="310"/>
      <c r="H230" s="310"/>
      <c r="I230" s="310"/>
      <c r="J230" s="310"/>
      <c r="K230" s="310"/>
      <c r="L230" s="310"/>
      <c r="M230" s="310"/>
      <c r="N230" s="310"/>
      <c r="O230" s="310"/>
      <c r="P230" s="310"/>
      <c r="Q230" s="310"/>
      <c r="R230" s="310"/>
      <c r="S230" s="310"/>
      <c r="T230" s="310"/>
      <c r="U230" s="310"/>
      <c r="V230" s="310"/>
      <c r="W230" s="310"/>
      <c r="X230" s="310"/>
      <c r="Y230" s="310"/>
      <c r="Z230" s="310"/>
      <c r="AA230" s="310"/>
      <c r="AB230" s="310"/>
      <c r="AC230" s="310"/>
      <c r="AD230" s="310"/>
      <c r="AE230" s="310"/>
      <c r="AF230" s="310"/>
      <c r="AG230" s="310"/>
      <c r="AH230" s="310"/>
      <c r="AI230" s="310"/>
      <c r="AJ230" s="310"/>
      <c r="AK230" s="310"/>
      <c r="AL230" s="310"/>
    </row>
    <row r="231" spans="1:43" ht="11.25" customHeight="1">
      <c r="A231" s="312"/>
      <c r="B231" s="318" t="s">
        <v>62</v>
      </c>
      <c r="C231" s="319"/>
      <c r="D231" s="417" t="s">
        <v>77</v>
      </c>
      <c r="E231" s="357" t="s">
        <v>136</v>
      </c>
      <c r="F231" s="358"/>
      <c r="G231" s="358"/>
      <c r="H231" s="358"/>
      <c r="I231" s="358"/>
      <c r="J231" s="358"/>
      <c r="K231" s="358"/>
      <c r="L231" s="358"/>
      <c r="M231" s="358"/>
      <c r="N231" s="358"/>
      <c r="O231" s="358"/>
      <c r="P231" s="358"/>
      <c r="Q231" s="358"/>
      <c r="R231" s="358"/>
      <c r="S231" s="358"/>
      <c r="T231" s="358"/>
      <c r="U231" s="358"/>
      <c r="V231" s="358"/>
      <c r="W231" s="358"/>
      <c r="X231" s="358"/>
      <c r="Y231" s="358"/>
      <c r="Z231" s="358"/>
      <c r="AA231" s="358"/>
      <c r="AB231" s="358"/>
      <c r="AC231" s="358"/>
      <c r="AD231" s="358"/>
      <c r="AE231" s="358"/>
      <c r="AF231" s="358"/>
      <c r="AG231" s="358"/>
      <c r="AH231" s="358"/>
      <c r="AI231" s="358"/>
      <c r="AJ231" s="358"/>
      <c r="AK231" s="358"/>
      <c r="AL231" s="359"/>
    </row>
    <row r="232" spans="1:43" ht="7.5" customHeight="1" thickBot="1">
      <c r="A232" s="312"/>
      <c r="B232" s="320"/>
      <c r="C232" s="321"/>
      <c r="D232" s="317"/>
      <c r="E232" s="357"/>
      <c r="F232" s="358"/>
      <c r="G232" s="358"/>
      <c r="H232" s="358"/>
      <c r="I232" s="358"/>
      <c r="J232" s="358"/>
      <c r="K232" s="358"/>
      <c r="L232" s="358"/>
      <c r="M232" s="358"/>
      <c r="N232" s="358"/>
      <c r="O232" s="358"/>
      <c r="P232" s="358"/>
      <c r="Q232" s="358"/>
      <c r="R232" s="358"/>
      <c r="S232" s="358"/>
      <c r="T232" s="358"/>
      <c r="U232" s="358"/>
      <c r="V232" s="358"/>
      <c r="W232" s="358"/>
      <c r="X232" s="358"/>
      <c r="Y232" s="358"/>
      <c r="Z232" s="358"/>
      <c r="AA232" s="358"/>
      <c r="AB232" s="358"/>
      <c r="AC232" s="358"/>
      <c r="AD232" s="358"/>
      <c r="AE232" s="358"/>
      <c r="AF232" s="358"/>
      <c r="AG232" s="358"/>
      <c r="AH232" s="358"/>
      <c r="AI232" s="358"/>
      <c r="AJ232" s="358"/>
      <c r="AK232" s="358"/>
      <c r="AL232" s="359"/>
    </row>
    <row r="233" spans="1:43" ht="22.5" customHeight="1" thickBot="1">
      <c r="A233" s="313"/>
      <c r="B233" s="322"/>
      <c r="C233" s="323"/>
      <c r="D233" s="113" t="s">
        <v>76</v>
      </c>
      <c r="E233" s="314"/>
      <c r="F233" s="315"/>
      <c r="G233" s="316"/>
      <c r="H233" s="507"/>
      <c r="I233" s="508"/>
      <c r="J233" s="508"/>
      <c r="K233" s="508"/>
      <c r="L233" s="508"/>
      <c r="M233" s="508"/>
      <c r="N233" s="508"/>
      <c r="O233" s="508"/>
      <c r="P233" s="508"/>
      <c r="Q233" s="508"/>
      <c r="R233" s="508"/>
      <c r="S233" s="508"/>
      <c r="T233" s="508"/>
      <c r="U233" s="508"/>
      <c r="V233" s="508"/>
      <c r="W233" s="508"/>
      <c r="X233" s="508"/>
      <c r="Y233" s="508"/>
      <c r="Z233" s="508"/>
      <c r="AA233" s="508"/>
      <c r="AB233" s="508"/>
      <c r="AC233" s="508"/>
      <c r="AD233" s="508"/>
      <c r="AE233" s="508"/>
      <c r="AF233" s="508"/>
      <c r="AG233" s="508"/>
      <c r="AH233" s="508"/>
      <c r="AI233" s="508"/>
      <c r="AJ233" s="508"/>
      <c r="AK233" s="508"/>
      <c r="AL233" s="509"/>
    </row>
    <row r="234" spans="1:43" ht="7.5" customHeight="1">
      <c r="A234" s="134"/>
      <c r="B234" s="310"/>
      <c r="C234" s="310"/>
      <c r="D234" s="310"/>
      <c r="E234" s="310"/>
      <c r="F234" s="310"/>
      <c r="G234" s="310"/>
      <c r="H234" s="310"/>
      <c r="I234" s="310"/>
      <c r="J234" s="310"/>
      <c r="K234" s="310"/>
      <c r="L234" s="310"/>
      <c r="M234" s="310"/>
      <c r="N234" s="310"/>
      <c r="O234" s="310"/>
      <c r="P234" s="310"/>
      <c r="Q234" s="310"/>
      <c r="R234" s="310"/>
      <c r="S234" s="310"/>
      <c r="T234" s="310"/>
      <c r="U234" s="310"/>
      <c r="V234" s="310"/>
      <c r="W234" s="310"/>
      <c r="X234" s="310"/>
      <c r="Y234" s="310"/>
      <c r="Z234" s="310"/>
      <c r="AA234" s="310"/>
      <c r="AB234" s="310"/>
      <c r="AC234" s="310"/>
      <c r="AD234" s="310"/>
      <c r="AE234" s="310"/>
      <c r="AF234" s="310"/>
      <c r="AG234" s="310"/>
      <c r="AH234" s="310"/>
      <c r="AI234" s="310"/>
      <c r="AJ234" s="310"/>
      <c r="AK234" s="310"/>
      <c r="AL234" s="310"/>
    </row>
    <row r="235" spans="1:43" ht="60.6" customHeight="1">
      <c r="A235" s="596" t="s">
        <v>653</v>
      </c>
      <c r="B235" s="597"/>
      <c r="C235" s="597"/>
      <c r="D235" s="597"/>
      <c r="E235" s="597"/>
      <c r="F235" s="597"/>
      <c r="G235" s="597"/>
      <c r="H235" s="597"/>
      <c r="I235" s="597"/>
      <c r="J235" s="597"/>
      <c r="K235" s="597"/>
      <c r="L235" s="597"/>
      <c r="M235" s="597"/>
      <c r="N235" s="597"/>
      <c r="O235" s="597"/>
      <c r="P235" s="597"/>
      <c r="Q235" s="597"/>
      <c r="R235" s="597"/>
      <c r="S235" s="597"/>
      <c r="T235" s="597"/>
      <c r="U235" s="597"/>
      <c r="V235" s="597"/>
      <c r="W235" s="597"/>
      <c r="X235" s="597"/>
      <c r="Y235" s="597"/>
      <c r="Z235" s="597"/>
      <c r="AA235" s="597"/>
      <c r="AB235" s="597"/>
      <c r="AC235" s="597"/>
      <c r="AD235" s="597"/>
      <c r="AE235" s="597"/>
      <c r="AF235" s="597"/>
      <c r="AG235" s="597"/>
      <c r="AH235" s="597"/>
      <c r="AI235" s="597"/>
      <c r="AJ235" s="597"/>
      <c r="AK235" s="597"/>
      <c r="AL235" s="598"/>
    </row>
    <row r="236" spans="1:43" ht="60.6" customHeight="1">
      <c r="A236" s="346" t="s">
        <v>828</v>
      </c>
      <c r="B236" s="347"/>
      <c r="C236" s="347"/>
      <c r="D236" s="347"/>
      <c r="E236" s="347"/>
      <c r="F236" s="347"/>
      <c r="G236" s="347"/>
      <c r="H236" s="347"/>
      <c r="I236" s="347"/>
      <c r="J236" s="347"/>
      <c r="K236" s="347"/>
      <c r="L236" s="347"/>
      <c r="M236" s="347"/>
      <c r="N236" s="347"/>
      <c r="O236" s="347"/>
      <c r="P236" s="347"/>
      <c r="Q236" s="347"/>
      <c r="R236" s="347"/>
      <c r="S236" s="347"/>
      <c r="T236" s="347"/>
      <c r="U236" s="347"/>
      <c r="V236" s="347"/>
      <c r="W236" s="347"/>
      <c r="X236" s="347"/>
      <c r="Y236" s="347"/>
      <c r="Z236" s="347"/>
      <c r="AA236" s="347"/>
      <c r="AB236" s="347"/>
      <c r="AC236" s="347"/>
      <c r="AD236" s="347"/>
      <c r="AE236" s="347"/>
      <c r="AF236" s="347"/>
      <c r="AG236" s="347"/>
      <c r="AH236" s="347"/>
      <c r="AI236" s="347"/>
      <c r="AJ236" s="347"/>
      <c r="AK236" s="347"/>
      <c r="AL236" s="348"/>
    </row>
    <row r="237" spans="1:43" ht="18.600000000000001" customHeight="1">
      <c r="A237" s="350" t="s">
        <v>96</v>
      </c>
      <c r="B237" s="300" t="s">
        <v>200</v>
      </c>
      <c r="C237" s="301"/>
      <c r="D237" s="302"/>
      <c r="E237" s="303"/>
      <c r="F237" s="304"/>
      <c r="G237" s="361" t="str">
        <f>IF(AP237=TRUE,AQ237,"")</f>
        <v/>
      </c>
      <c r="H237" s="361"/>
      <c r="I237" s="361"/>
      <c r="J237" s="361"/>
      <c r="K237" s="361"/>
      <c r="L237" s="361"/>
      <c r="M237" s="361"/>
      <c r="N237" s="361"/>
      <c r="O237" s="361"/>
      <c r="P237" s="361"/>
      <c r="Q237" s="361"/>
      <c r="R237" s="361"/>
      <c r="S237" s="361"/>
      <c r="T237" s="361"/>
      <c r="U237" s="361"/>
      <c r="V237" s="361"/>
      <c r="W237" s="361"/>
      <c r="X237" s="361"/>
      <c r="Y237" s="361"/>
      <c r="Z237" s="361"/>
      <c r="AA237" s="361"/>
      <c r="AB237" s="361"/>
      <c r="AC237" s="361"/>
      <c r="AD237" s="361"/>
      <c r="AE237" s="361"/>
      <c r="AF237" s="361"/>
      <c r="AG237" s="361"/>
      <c r="AH237" s="361"/>
      <c r="AI237" s="361"/>
      <c r="AJ237" s="361"/>
      <c r="AK237" s="361"/>
      <c r="AL237" s="362"/>
      <c r="AN237" s="585" t="s">
        <v>586</v>
      </c>
      <c r="AO237" s="586"/>
      <c r="AP237" s="130" t="b">
        <v>0</v>
      </c>
      <c r="AQ237" s="96" t="s">
        <v>201</v>
      </c>
    </row>
    <row r="238" spans="1:43" ht="11.25" customHeight="1">
      <c r="A238" s="351"/>
      <c r="B238" s="374"/>
      <c r="C238" s="375"/>
      <c r="D238" s="360" t="s">
        <v>77</v>
      </c>
      <c r="E238" s="357" t="s">
        <v>654</v>
      </c>
      <c r="F238" s="358"/>
      <c r="G238" s="358"/>
      <c r="H238" s="358"/>
      <c r="I238" s="358"/>
      <c r="J238" s="358"/>
      <c r="K238" s="358"/>
      <c r="L238" s="358"/>
      <c r="M238" s="358"/>
      <c r="N238" s="358"/>
      <c r="O238" s="358"/>
      <c r="P238" s="358"/>
      <c r="Q238" s="358"/>
      <c r="R238" s="358"/>
      <c r="S238" s="358"/>
      <c r="T238" s="358"/>
      <c r="U238" s="358"/>
      <c r="V238" s="358"/>
      <c r="W238" s="358"/>
      <c r="X238" s="358"/>
      <c r="Y238" s="358"/>
      <c r="Z238" s="358"/>
      <c r="AA238" s="358"/>
      <c r="AB238" s="358"/>
      <c r="AC238" s="358"/>
      <c r="AD238" s="358"/>
      <c r="AE238" s="358"/>
      <c r="AF238" s="358"/>
      <c r="AG238" s="358"/>
      <c r="AH238" s="358"/>
      <c r="AI238" s="358"/>
      <c r="AJ238" s="358"/>
      <c r="AK238" s="358"/>
      <c r="AL238" s="359"/>
      <c r="AM238" s="103"/>
      <c r="AN238" s="96" t="s">
        <v>191</v>
      </c>
    </row>
    <row r="239" spans="1:43" ht="7.5" customHeight="1" thickBot="1">
      <c r="A239" s="351"/>
      <c r="B239" s="374"/>
      <c r="C239" s="375"/>
      <c r="D239" s="360"/>
      <c r="E239" s="357"/>
      <c r="F239" s="358"/>
      <c r="G239" s="358"/>
      <c r="H239" s="358"/>
      <c r="I239" s="358"/>
      <c r="J239" s="358"/>
      <c r="K239" s="358"/>
      <c r="L239" s="358"/>
      <c r="M239" s="358"/>
      <c r="N239" s="358"/>
      <c r="O239" s="358"/>
      <c r="P239" s="358"/>
      <c r="Q239" s="358"/>
      <c r="R239" s="358"/>
      <c r="S239" s="358"/>
      <c r="T239" s="358"/>
      <c r="U239" s="358"/>
      <c r="V239" s="358"/>
      <c r="W239" s="358"/>
      <c r="X239" s="358"/>
      <c r="Y239" s="358"/>
      <c r="Z239" s="358"/>
      <c r="AA239" s="358"/>
      <c r="AB239" s="358"/>
      <c r="AC239" s="358"/>
      <c r="AD239" s="358"/>
      <c r="AE239" s="358"/>
      <c r="AF239" s="358"/>
      <c r="AG239" s="358"/>
      <c r="AH239" s="358"/>
      <c r="AI239" s="358"/>
      <c r="AJ239" s="358"/>
      <c r="AK239" s="358"/>
      <c r="AL239" s="359"/>
      <c r="AM239" s="103"/>
      <c r="AN239" s="96" t="s">
        <v>390</v>
      </c>
    </row>
    <row r="240" spans="1:43" ht="21.75" customHeight="1" thickBot="1">
      <c r="A240" s="351"/>
      <c r="B240" s="356" t="s">
        <v>78</v>
      </c>
      <c r="C240" s="356"/>
      <c r="D240" s="120" t="s">
        <v>76</v>
      </c>
      <c r="E240" s="305"/>
      <c r="F240" s="306"/>
      <c r="G240" s="306"/>
      <c r="H240" s="306"/>
      <c r="I240" s="306"/>
      <c r="J240" s="306"/>
      <c r="K240" s="306"/>
      <c r="L240" s="306"/>
      <c r="M240" s="306"/>
      <c r="N240" s="306"/>
      <c r="O240" s="306"/>
      <c r="P240" s="306"/>
      <c r="Q240" s="306"/>
      <c r="R240" s="306"/>
      <c r="S240" s="307"/>
      <c r="T240" s="510" t="str">
        <f>IF(E240=0,"",IF(OR(E240=E242,E240=E243),AN238,""))</f>
        <v/>
      </c>
      <c r="U240" s="511"/>
      <c r="V240" s="511"/>
      <c r="W240" s="511"/>
      <c r="X240" s="511"/>
      <c r="Y240" s="511"/>
      <c r="Z240" s="511"/>
      <c r="AA240" s="511"/>
      <c r="AB240" s="511"/>
      <c r="AC240" s="511"/>
      <c r="AD240" s="511"/>
      <c r="AE240" s="511"/>
      <c r="AF240" s="511"/>
      <c r="AG240" s="511"/>
      <c r="AH240" s="511"/>
      <c r="AI240" s="511"/>
      <c r="AJ240" s="511"/>
      <c r="AK240" s="511"/>
      <c r="AL240" s="512"/>
      <c r="AN240" s="96" t="s">
        <v>483</v>
      </c>
    </row>
    <row r="241" spans="1:70" ht="22.5" customHeight="1" thickBot="1">
      <c r="A241" s="351"/>
      <c r="B241" s="356" t="s">
        <v>30</v>
      </c>
      <c r="C241" s="356"/>
      <c r="D241" s="120" t="s">
        <v>76</v>
      </c>
      <c r="E241" s="305"/>
      <c r="F241" s="306"/>
      <c r="G241" s="306"/>
      <c r="H241" s="306"/>
      <c r="I241" s="306"/>
      <c r="J241" s="306"/>
      <c r="K241" s="306"/>
      <c r="L241" s="306"/>
      <c r="M241" s="306"/>
      <c r="N241" s="306"/>
      <c r="O241" s="306"/>
      <c r="P241" s="306"/>
      <c r="Q241" s="306"/>
      <c r="R241" s="306"/>
      <c r="S241" s="307"/>
      <c r="T241" s="543" t="str">
        <f>IF(E241=0,"",IF(OR(E241=Y242,E241=Y243),AN238,""))</f>
        <v/>
      </c>
      <c r="U241" s="544"/>
      <c r="V241" s="544"/>
      <c r="W241" s="544"/>
      <c r="X241" s="544"/>
      <c r="Y241" s="544"/>
      <c r="Z241" s="544"/>
      <c r="AA241" s="544"/>
      <c r="AB241" s="544"/>
      <c r="AC241" s="544"/>
      <c r="AD241" s="544"/>
      <c r="AE241" s="544"/>
      <c r="AF241" s="544"/>
      <c r="AG241" s="544"/>
      <c r="AH241" s="544"/>
      <c r="AI241" s="544"/>
      <c r="AJ241" s="544"/>
      <c r="AK241" s="544"/>
      <c r="AL241" s="545"/>
      <c r="AN241" s="96" t="s">
        <v>566</v>
      </c>
    </row>
    <row r="242" spans="1:70" ht="18.75" customHeight="1">
      <c r="A242" s="351"/>
      <c r="B242" s="300" t="s">
        <v>95</v>
      </c>
      <c r="C242" s="302"/>
      <c r="D242" s="553" t="s">
        <v>78</v>
      </c>
      <c r="E242" s="550" t="str">
        <f>IF(E142=0,"",E142)</f>
        <v/>
      </c>
      <c r="F242" s="551"/>
      <c r="G242" s="551"/>
      <c r="H242" s="551"/>
      <c r="I242" s="551"/>
      <c r="J242" s="551"/>
      <c r="K242" s="551"/>
      <c r="L242" s="551"/>
      <c r="M242" s="551"/>
      <c r="N242" s="551"/>
      <c r="O242" s="551"/>
      <c r="P242" s="551"/>
      <c r="Q242" s="551"/>
      <c r="R242" s="551"/>
      <c r="S242" s="552"/>
      <c r="T242" s="533" t="s">
        <v>30</v>
      </c>
      <c r="U242" s="534"/>
      <c r="V242" s="534"/>
      <c r="W242" s="534"/>
      <c r="X242" s="535"/>
      <c r="Y242" s="514" t="str">
        <f>IF(E143=0,"",E143)</f>
        <v/>
      </c>
      <c r="Z242" s="515"/>
      <c r="AA242" s="515"/>
      <c r="AB242" s="515"/>
      <c r="AC242" s="515"/>
      <c r="AD242" s="515"/>
      <c r="AE242" s="515"/>
      <c r="AF242" s="515"/>
      <c r="AG242" s="515"/>
      <c r="AH242" s="515"/>
      <c r="AI242" s="515"/>
      <c r="AJ242" s="515"/>
      <c r="AK242" s="515"/>
      <c r="AL242" s="516"/>
      <c r="AN242" s="96" t="s">
        <v>567</v>
      </c>
      <c r="BD242" s="117"/>
    </row>
    <row r="243" spans="1:70" ht="18.75" customHeight="1">
      <c r="A243" s="352"/>
      <c r="B243" s="300" t="s">
        <v>180</v>
      </c>
      <c r="C243" s="302"/>
      <c r="D243" s="554"/>
      <c r="E243" s="514" t="str">
        <f>IF(E209=0,"",E209)</f>
        <v/>
      </c>
      <c r="F243" s="515"/>
      <c r="G243" s="515"/>
      <c r="H243" s="515"/>
      <c r="I243" s="515"/>
      <c r="J243" s="515"/>
      <c r="K243" s="515"/>
      <c r="L243" s="515"/>
      <c r="M243" s="515"/>
      <c r="N243" s="515"/>
      <c r="O243" s="515"/>
      <c r="P243" s="515"/>
      <c r="Q243" s="515"/>
      <c r="R243" s="515"/>
      <c r="S243" s="516"/>
      <c r="T243" s="259"/>
      <c r="U243" s="494"/>
      <c r="V243" s="494"/>
      <c r="W243" s="494"/>
      <c r="X243" s="260"/>
      <c r="Y243" s="514" t="str">
        <f>IF(E210=0,"",E210)</f>
        <v/>
      </c>
      <c r="Z243" s="515"/>
      <c r="AA243" s="515"/>
      <c r="AB243" s="515"/>
      <c r="AC243" s="515"/>
      <c r="AD243" s="515"/>
      <c r="AE243" s="515"/>
      <c r="AF243" s="515"/>
      <c r="AG243" s="515"/>
      <c r="AH243" s="515"/>
      <c r="AI243" s="515"/>
      <c r="AJ243" s="515"/>
      <c r="AK243" s="515"/>
      <c r="AL243" s="516"/>
      <c r="AN243" s="96" t="s">
        <v>565</v>
      </c>
      <c r="BH243" s="96"/>
    </row>
    <row r="244" spans="1:70">
      <c r="A244" s="355"/>
      <c r="B244" s="355"/>
      <c r="C244" s="355"/>
      <c r="D244" s="355"/>
      <c r="E244" s="355"/>
      <c r="F244" s="355"/>
      <c r="G244" s="355"/>
      <c r="H244" s="355"/>
      <c r="I244" s="355"/>
      <c r="J244" s="355"/>
      <c r="K244" s="355"/>
      <c r="L244" s="355"/>
      <c r="M244" s="355"/>
      <c r="N244" s="355"/>
      <c r="O244" s="355"/>
      <c r="P244" s="355"/>
      <c r="Q244" s="355"/>
      <c r="R244" s="355"/>
      <c r="S244" s="355"/>
      <c r="T244" s="355"/>
      <c r="U244" s="355"/>
      <c r="V244" s="355"/>
      <c r="W244" s="355"/>
      <c r="X244" s="355"/>
      <c r="Y244" s="355"/>
      <c r="Z244" s="355"/>
      <c r="AA244" s="355"/>
      <c r="AB244" s="355"/>
      <c r="AC244" s="355"/>
      <c r="AD244" s="355"/>
      <c r="AE244" s="355"/>
      <c r="AF244" s="355"/>
      <c r="AG244" s="355"/>
      <c r="AH244" s="355"/>
      <c r="AI244" s="355"/>
      <c r="AJ244" s="355"/>
      <c r="AK244" s="355"/>
      <c r="AL244" s="355"/>
      <c r="AN244" s="96" t="s">
        <v>568</v>
      </c>
    </row>
    <row r="245" spans="1:70">
      <c r="A245" s="308"/>
      <c r="B245" s="308"/>
      <c r="C245" s="308"/>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8"/>
      <c r="AA245" s="308"/>
      <c r="AB245" s="308"/>
      <c r="AC245" s="308"/>
      <c r="AD245" s="308"/>
      <c r="AE245" s="308"/>
      <c r="AF245" s="308"/>
      <c r="AG245" s="308"/>
      <c r="AH245" s="308"/>
      <c r="AI245" s="308"/>
      <c r="AJ245" s="308"/>
      <c r="AK245" s="308"/>
      <c r="AL245" s="308"/>
      <c r="AN245" s="96" t="s">
        <v>140</v>
      </c>
    </row>
    <row r="246" spans="1:70" ht="30" customHeight="1" thickBot="1">
      <c r="A246" s="349" t="s">
        <v>624</v>
      </c>
      <c r="B246" s="244"/>
      <c r="C246" s="244"/>
      <c r="D246" s="244"/>
      <c r="E246" s="244"/>
      <c r="F246" s="244"/>
      <c r="G246" s="244"/>
      <c r="H246" s="244"/>
      <c r="I246" s="244"/>
      <c r="J246" s="244"/>
      <c r="K246" s="244"/>
      <c r="L246" s="244"/>
      <c r="M246" s="244"/>
      <c r="N246" s="244"/>
      <c r="O246" s="244"/>
      <c r="P246" s="244"/>
      <c r="Q246" s="244"/>
      <c r="R246" s="244"/>
      <c r="S246" s="244"/>
      <c r="T246" s="244"/>
      <c r="U246" s="244"/>
      <c r="V246" s="244"/>
      <c r="W246" s="244"/>
      <c r="X246" s="244"/>
      <c r="Y246" s="244"/>
      <c r="Z246" s="244"/>
      <c r="AA246" s="244"/>
      <c r="AB246" s="244"/>
      <c r="AC246" s="244"/>
      <c r="AD246" s="244"/>
      <c r="AE246" s="244"/>
      <c r="AF246" s="244"/>
      <c r="AG246" s="244"/>
      <c r="AH246" s="244"/>
      <c r="AI246" s="244"/>
      <c r="AJ246" s="244"/>
      <c r="AK246" s="244"/>
      <c r="AL246" s="245"/>
      <c r="AN246" s="96" t="s">
        <v>341</v>
      </c>
      <c r="BD246" s="246" t="s">
        <v>486</v>
      </c>
      <c r="BE246" s="247"/>
      <c r="BF246" s="248"/>
    </row>
    <row r="247" spans="1:70" ht="30" customHeight="1" thickBot="1">
      <c r="A247" s="368" t="s">
        <v>0</v>
      </c>
      <c r="B247" s="369"/>
      <c r="C247" s="369"/>
      <c r="D247" s="369"/>
      <c r="E247" s="369"/>
      <c r="F247" s="369"/>
      <c r="G247" s="369"/>
      <c r="H247" s="369"/>
      <c r="I247" s="369"/>
      <c r="J247" s="369"/>
      <c r="K247" s="369"/>
      <c r="L247" s="369"/>
      <c r="M247" s="369"/>
      <c r="N247" s="369"/>
      <c r="O247" s="369"/>
      <c r="P247" s="369"/>
      <c r="Q247" s="369"/>
      <c r="R247" s="369"/>
      <c r="S247" s="369"/>
      <c r="T247" s="369"/>
      <c r="U247" s="369"/>
      <c r="V247" s="369"/>
      <c r="W247" s="369"/>
      <c r="X247" s="369"/>
      <c r="Y247" s="369"/>
      <c r="Z247" s="369"/>
      <c r="AA247" s="369"/>
      <c r="AB247" s="369"/>
      <c r="AC247" s="369"/>
      <c r="AD247" s="369"/>
      <c r="AE247" s="369"/>
      <c r="AF247" s="369"/>
      <c r="AG247" s="369"/>
      <c r="AH247" s="369"/>
      <c r="AI247" s="369"/>
      <c r="AJ247" s="369"/>
      <c r="AK247" s="369"/>
      <c r="AL247" s="370"/>
      <c r="AO247" s="137"/>
      <c r="AP247" s="137" t="s">
        <v>414</v>
      </c>
      <c r="AQ247" s="137"/>
      <c r="AR247" s="582" t="s">
        <v>575</v>
      </c>
      <c r="AS247" s="582"/>
      <c r="AT247" s="582"/>
      <c r="AU247" s="582"/>
      <c r="AV247" s="582"/>
      <c r="AW247" s="341"/>
      <c r="AX247" s="180">
        <v>44288</v>
      </c>
      <c r="AY247" s="583" t="s">
        <v>404</v>
      </c>
      <c r="AZ247" s="584"/>
      <c r="BA247" s="581" t="s">
        <v>405</v>
      </c>
      <c r="BB247" s="581"/>
      <c r="BD247" s="138" t="s">
        <v>484</v>
      </c>
      <c r="BE247" s="139"/>
      <c r="BF247" s="139"/>
      <c r="BG247" s="140"/>
      <c r="BH247" s="138" t="s">
        <v>485</v>
      </c>
      <c r="BI247" s="139"/>
      <c r="BJ247" s="139"/>
      <c r="BK247" s="140"/>
      <c r="BL247" s="96"/>
      <c r="BM247" s="96"/>
      <c r="BN247" s="96"/>
      <c r="BO247" s="96"/>
      <c r="BP247" s="96"/>
      <c r="BQ247" s="96"/>
      <c r="BR247" s="96"/>
    </row>
    <row r="248" spans="1:70" ht="45.4" customHeight="1">
      <c r="A248" s="599"/>
      <c r="B248" s="317" t="s">
        <v>77</v>
      </c>
      <c r="C248" s="413"/>
      <c r="D248" s="360"/>
      <c r="E248" s="249" t="s">
        <v>820</v>
      </c>
      <c r="F248" s="519"/>
      <c r="G248" s="519"/>
      <c r="H248" s="519"/>
      <c r="I248" s="519"/>
      <c r="J248" s="519"/>
      <c r="K248" s="519"/>
      <c r="L248" s="519"/>
      <c r="M248" s="519"/>
      <c r="N248" s="519"/>
      <c r="O248" s="519"/>
      <c r="P248" s="519"/>
      <c r="Q248" s="519"/>
      <c r="R248" s="519"/>
      <c r="S248" s="519"/>
      <c r="T248" s="519"/>
      <c r="U248" s="519"/>
      <c r="V248" s="519"/>
      <c r="W248" s="519"/>
      <c r="X248" s="519"/>
      <c r="Y248" s="519"/>
      <c r="Z248" s="519"/>
      <c r="AA248" s="519"/>
      <c r="AB248" s="519"/>
      <c r="AC248" s="519"/>
      <c r="AD248" s="519"/>
      <c r="AE248" s="519"/>
      <c r="AF248" s="519"/>
      <c r="AG248" s="519"/>
      <c r="AH248" s="519"/>
      <c r="AI248" s="519"/>
      <c r="AJ248" s="519"/>
      <c r="AK248" s="519"/>
      <c r="AL248" s="519"/>
      <c r="AO248" s="137" t="s">
        <v>576</v>
      </c>
      <c r="AP248" s="130" t="b">
        <v>0</v>
      </c>
      <c r="AQ248" s="141">
        <f>IF(AP248=TRUE,IF(Z250=AN$246,2,1),2)</f>
        <v>2</v>
      </c>
      <c r="AR248" s="341" t="str">
        <f>O250&amp;Q250&amp;S250&amp;T250&amp;V250&amp;W250&amp;Y250</f>
        <v/>
      </c>
      <c r="AS248" s="342"/>
      <c r="AT248" s="342"/>
      <c r="AU248" s="342"/>
      <c r="AV248" s="342"/>
      <c r="AW248" s="343"/>
      <c r="AX248" s="142" t="str">
        <f>IF(AP248=TRUE,IF(OR(Q250=0,T250=0,W250=0),"",DATEVALUE(AR248)),"")</f>
        <v/>
      </c>
      <c r="AY248" s="143" t="str">
        <f>IF(K250="登録年月日","登録",IF(K250="更新申請中","更新","未選択"))</f>
        <v>未選択</v>
      </c>
      <c r="AZ248" s="144"/>
      <c r="BA248" s="143" t="str">
        <f>IF(AND(Q250=0,T250=0,W250=0),"all",IF(OR(Q250=0,T250=0,W250=0),"anyone",IF(AX247&lt;=AX248,"ok","error")))</f>
        <v>all</v>
      </c>
      <c r="BB248" s="145"/>
      <c r="BD248" s="142" t="str">
        <f>IF(AY248="未選択",AN243,IF(AY248="登録",BD250,BH250))</f>
        <v>登録／更新を選択後、年月日を選択</v>
      </c>
      <c r="BE248" s="146"/>
      <c r="BF248" s="146"/>
      <c r="BG248" s="147"/>
      <c r="BH248" s="142" t="str">
        <f>IF(AND(AY248="未選択",BA248="all"),"",AN241)</f>
        <v/>
      </c>
      <c r="BI248" s="146"/>
      <c r="BJ248" s="146"/>
      <c r="BK248" s="147"/>
      <c r="BL248" s="96"/>
      <c r="BM248" s="96"/>
      <c r="BN248" s="96"/>
      <c r="BO248" s="96"/>
      <c r="BP248" s="96"/>
      <c r="BQ248" s="96"/>
      <c r="BR248" s="96"/>
    </row>
    <row r="249" spans="1:70" ht="21" customHeight="1">
      <c r="A249" s="600"/>
      <c r="B249" s="272" t="s">
        <v>1</v>
      </c>
      <c r="C249" s="309"/>
      <c r="D249" s="309"/>
      <c r="E249" s="309"/>
      <c r="F249" s="309"/>
      <c r="G249" s="309"/>
      <c r="H249" s="309"/>
      <c r="I249" s="309"/>
      <c r="J249" s="271"/>
      <c r="K249" s="602" t="s">
        <v>138</v>
      </c>
      <c r="L249" s="603"/>
      <c r="M249" s="603"/>
      <c r="N249" s="604"/>
      <c r="O249" s="367">
        <v>44471</v>
      </c>
      <c r="P249" s="367"/>
      <c r="Q249" s="367"/>
      <c r="R249" s="367"/>
      <c r="S249" s="367"/>
      <c r="T249" s="367"/>
      <c r="U249" s="367"/>
      <c r="V249" s="363" t="s">
        <v>871</v>
      </c>
      <c r="W249" s="363"/>
      <c r="X249" s="363"/>
      <c r="Y249" s="363"/>
      <c r="Z249" s="363"/>
      <c r="AA249" s="363"/>
      <c r="AB249" s="363"/>
      <c r="AC249" s="363"/>
      <c r="AD249" s="363"/>
      <c r="AE249" s="363"/>
      <c r="AF249" s="363"/>
      <c r="AG249" s="363"/>
      <c r="AH249" s="363"/>
      <c r="AI249" s="363"/>
      <c r="AJ249" s="363"/>
      <c r="AK249" s="363"/>
      <c r="AL249" s="364"/>
      <c r="AM249" s="96"/>
      <c r="AO249" s="137" t="s">
        <v>577</v>
      </c>
      <c r="AP249" s="130" t="b">
        <f>AP248</f>
        <v>0</v>
      </c>
      <c r="AQ249" s="141">
        <f>AQ248</f>
        <v>2</v>
      </c>
      <c r="AR249" s="341" t="str">
        <f>AR248</f>
        <v/>
      </c>
      <c r="AS249" s="344"/>
      <c r="AT249" s="344"/>
      <c r="AU249" s="344"/>
      <c r="AV249" s="344"/>
      <c r="AW249" s="345"/>
      <c r="AX249" s="143" t="str">
        <f>AX248</f>
        <v/>
      </c>
      <c r="AY249" s="143" t="str">
        <f>IF(K250="登録年月日","登録",IF(K250="更新申請中","更新","未選択"))</f>
        <v>未選択</v>
      </c>
      <c r="AZ249" s="148"/>
      <c r="BA249" s="143" t="str">
        <f>IF(AND(Q250=0,T250=0,W250=0),"all",IF(OR(Q250=0,T250=0,W250=0),"anyone",IF(AX$250&lt;=AX248,"ok","error")))</f>
        <v>all</v>
      </c>
      <c r="BB249" s="149"/>
      <c r="BD249" s="138" t="s">
        <v>488</v>
      </c>
      <c r="BE249" s="139"/>
      <c r="BF249" s="139"/>
      <c r="BG249" s="140"/>
      <c r="BH249" s="96" t="s">
        <v>489</v>
      </c>
      <c r="BI249" s="96"/>
      <c r="BJ249" s="96"/>
      <c r="BK249" s="150"/>
      <c r="BL249" s="96"/>
      <c r="BM249" s="96"/>
      <c r="BN249" s="96"/>
      <c r="BO249" s="96"/>
      <c r="BP249" s="96"/>
      <c r="BQ249" s="96"/>
      <c r="BR249" s="96"/>
    </row>
    <row r="250" spans="1:70" ht="22.5" customHeight="1">
      <c r="A250" s="600"/>
      <c r="B250" s="272" t="s">
        <v>428</v>
      </c>
      <c r="C250" s="309"/>
      <c r="D250" s="309"/>
      <c r="E250" s="309"/>
      <c r="F250" s="309"/>
      <c r="G250" s="309"/>
      <c r="H250" s="271"/>
      <c r="I250" s="365"/>
      <c r="J250" s="366"/>
      <c r="K250" s="517"/>
      <c r="L250" s="517"/>
      <c r="M250" s="517"/>
      <c r="N250" s="517"/>
      <c r="O250" s="365"/>
      <c r="P250" s="373"/>
      <c r="Q250" s="365"/>
      <c r="R250" s="366"/>
      <c r="S250" s="151" t="str">
        <f>IF(AP248=TRUE,"年","")</f>
        <v/>
      </c>
      <c r="T250" s="365"/>
      <c r="U250" s="366"/>
      <c r="V250" s="151" t="str">
        <f>IF(AP248=TRUE,"月","")</f>
        <v/>
      </c>
      <c r="W250" s="365"/>
      <c r="X250" s="366"/>
      <c r="Y250" s="152" t="str">
        <f>IF(AP248=TRUE,"日","")</f>
        <v/>
      </c>
      <c r="Z250" s="520" t="str">
        <f>IF(AP248=TRUE,BD248,BH248)</f>
        <v/>
      </c>
      <c r="AA250" s="520"/>
      <c r="AB250" s="520"/>
      <c r="AC250" s="520"/>
      <c r="AD250" s="520"/>
      <c r="AE250" s="520"/>
      <c r="AF250" s="520"/>
      <c r="AG250" s="520"/>
      <c r="AH250" s="520"/>
      <c r="AI250" s="520"/>
      <c r="AJ250" s="520"/>
      <c r="AK250" s="520"/>
      <c r="AL250" s="520"/>
      <c r="AM250" s="96"/>
      <c r="AO250" s="137" t="s">
        <v>578</v>
      </c>
      <c r="AP250" s="130" t="b">
        <v>0</v>
      </c>
      <c r="AQ250" s="141">
        <f>IF(AP250=TRUE,IF(Z251=AN$246,2,1),2)</f>
        <v>2</v>
      </c>
      <c r="AR250" s="341" t="str">
        <f>O251&amp;Q251&amp;S251&amp;T251&amp;V251&amp;W251&amp;Y251</f>
        <v/>
      </c>
      <c r="AS250" s="342"/>
      <c r="AT250" s="342"/>
      <c r="AU250" s="342"/>
      <c r="AV250" s="342"/>
      <c r="AW250" s="343"/>
      <c r="AX250" s="143" t="str">
        <f>IF(AP250=TRUE,IF(OR(Q251="",T251="",W251=""),"",DATEVALUE(AR250)),"")</f>
        <v/>
      </c>
      <c r="AY250" s="143" t="str">
        <f>IF(K251="登録年月日","登録",IF(K251="更新申請中","更新","未選択"))</f>
        <v>未選択</v>
      </c>
      <c r="AZ250" s="148"/>
      <c r="BA250" s="143" t="str">
        <f>IF(AND(Q251=0,T251=0,W251=0),"all",IF(OR(Q251=0,T251=0,W251=0),"anyone",IF(AX$247&lt;=AX250,"ok","error")))</f>
        <v>all</v>
      </c>
      <c r="BB250" s="149"/>
      <c r="BD250" s="142" t="str">
        <f>IF(OR(BA248="all",BA248="anyone"),AN244,IF(BA248="ok","",AN246))</f>
        <v>登録年月日を選択してください。</v>
      </c>
      <c r="BE250" s="146"/>
      <c r="BF250" s="146"/>
      <c r="BG250" s="147"/>
      <c r="BH250" s="153" t="str">
        <f>IF(OR(BA248="all",BA248="anyone"),AN242,AN245)</f>
        <v>更新前登録年月日を選択して下さい。</v>
      </c>
      <c r="BI250" s="146"/>
      <c r="BJ250" s="146"/>
      <c r="BK250" s="147"/>
      <c r="BL250" s="96"/>
      <c r="BM250" s="96"/>
      <c r="BN250" s="96"/>
      <c r="BO250" s="96"/>
      <c r="BP250" s="96"/>
      <c r="BQ250" s="96"/>
      <c r="BR250" s="96"/>
    </row>
    <row r="251" spans="1:70" ht="22.5" customHeight="1">
      <c r="A251" s="600"/>
      <c r="B251" s="272" t="s">
        <v>387</v>
      </c>
      <c r="C251" s="309"/>
      <c r="D251" s="309"/>
      <c r="E251" s="309"/>
      <c r="F251" s="309"/>
      <c r="G251" s="309"/>
      <c r="H251" s="271"/>
      <c r="I251" s="365"/>
      <c r="J251" s="366"/>
      <c r="K251" s="517"/>
      <c r="L251" s="517"/>
      <c r="M251" s="517"/>
      <c r="N251" s="517"/>
      <c r="O251" s="365"/>
      <c r="P251" s="373"/>
      <c r="Q251" s="365"/>
      <c r="R251" s="366"/>
      <c r="S251" s="151" t="str">
        <f>IF(AP250=TRUE,"年","")</f>
        <v/>
      </c>
      <c r="T251" s="365"/>
      <c r="U251" s="366"/>
      <c r="V251" s="151" t="str">
        <f>IF(AP250=TRUE,"月","")</f>
        <v/>
      </c>
      <c r="W251" s="365"/>
      <c r="X251" s="366"/>
      <c r="Y251" s="152" t="str">
        <f>IF(AP250=TRUE,"日","")</f>
        <v/>
      </c>
      <c r="Z251" s="520" t="str">
        <f>IF(AP250=TRUE,BD253,BH253)</f>
        <v/>
      </c>
      <c r="AA251" s="520"/>
      <c r="AB251" s="520"/>
      <c r="AC251" s="520"/>
      <c r="AD251" s="520"/>
      <c r="AE251" s="520"/>
      <c r="AF251" s="520"/>
      <c r="AG251" s="520"/>
      <c r="AH251" s="520"/>
      <c r="AI251" s="520"/>
      <c r="AJ251" s="520"/>
      <c r="AK251" s="520"/>
      <c r="AL251" s="520"/>
      <c r="AM251" s="96"/>
      <c r="AO251" s="137" t="s">
        <v>579</v>
      </c>
      <c r="AP251" s="130" t="b">
        <f>AP250</f>
        <v>0</v>
      </c>
      <c r="AQ251" s="143">
        <f>AQ250</f>
        <v>2</v>
      </c>
      <c r="AR251" s="341" t="str">
        <f>AR250</f>
        <v/>
      </c>
      <c r="AS251" s="344"/>
      <c r="AT251" s="344"/>
      <c r="AU251" s="344"/>
      <c r="AV251" s="344"/>
      <c r="AW251" s="345"/>
      <c r="AX251" s="143" t="str">
        <f>AX250</f>
        <v/>
      </c>
      <c r="AY251" s="143" t="str">
        <f>IF(K251="登録年月日","登録",IF(K251="更新申請中","更新","未選択"))</f>
        <v>未選択</v>
      </c>
      <c r="AZ251" s="148"/>
      <c r="BA251" s="143" t="str">
        <f>IF(AND(Q253=0,T253=0,W253=0),"all",IF(OR(Q253=0,T253=0,W253=0),"anyone",IF(AX$247&lt;=AX250,"ok","error")))</f>
        <v>all</v>
      </c>
      <c r="BB251" s="149"/>
      <c r="BD251" s="246" t="s">
        <v>487</v>
      </c>
      <c r="BE251" s="575"/>
      <c r="BF251" s="576"/>
      <c r="BH251" s="96"/>
      <c r="BI251" s="96"/>
      <c r="BJ251" s="96"/>
      <c r="BK251" s="96"/>
      <c r="BL251" s="96"/>
      <c r="BM251" s="96"/>
      <c r="BN251" s="96"/>
      <c r="BO251" s="96"/>
      <c r="BP251" s="96"/>
      <c r="BQ251" s="96"/>
      <c r="BR251" s="96"/>
    </row>
    <row r="252" spans="1:70" ht="22.5" customHeight="1">
      <c r="A252" s="600"/>
      <c r="B252" s="272" t="s">
        <v>388</v>
      </c>
      <c r="C252" s="309"/>
      <c r="D252" s="309"/>
      <c r="E252" s="309"/>
      <c r="F252" s="309"/>
      <c r="G252" s="309"/>
      <c r="H252" s="271"/>
      <c r="I252" s="365"/>
      <c r="J252" s="366"/>
      <c r="K252" s="517"/>
      <c r="L252" s="517"/>
      <c r="M252" s="517"/>
      <c r="N252" s="517"/>
      <c r="O252" s="365"/>
      <c r="P252" s="373"/>
      <c r="Q252" s="365"/>
      <c r="R252" s="366"/>
      <c r="S252" s="151" t="str">
        <f>IF(AP252=TRUE,"年","")</f>
        <v/>
      </c>
      <c r="T252" s="365"/>
      <c r="U252" s="366"/>
      <c r="V252" s="151" t="str">
        <f>IF(AP252=TRUE,"月","")</f>
        <v/>
      </c>
      <c r="W252" s="365"/>
      <c r="X252" s="366"/>
      <c r="Y252" s="152" t="str">
        <f>IF(AP252=TRUE,"日","")</f>
        <v/>
      </c>
      <c r="Z252" s="520" t="str">
        <f>IF(AP252=TRUE,BD258,BH258)</f>
        <v/>
      </c>
      <c r="AA252" s="520"/>
      <c r="AB252" s="520"/>
      <c r="AC252" s="520"/>
      <c r="AD252" s="520"/>
      <c r="AE252" s="520"/>
      <c r="AF252" s="520"/>
      <c r="AG252" s="520"/>
      <c r="AH252" s="520"/>
      <c r="AI252" s="520"/>
      <c r="AJ252" s="520"/>
      <c r="AK252" s="520"/>
      <c r="AL252" s="520"/>
      <c r="AM252" s="96"/>
      <c r="AO252" s="137" t="s">
        <v>580</v>
      </c>
      <c r="AP252" s="130" t="b">
        <v>0</v>
      </c>
      <c r="AQ252" s="141">
        <f>IF(AP252=TRUE,IF(Z252=AN$246,2,1),2)</f>
        <v>2</v>
      </c>
      <c r="AR252" s="341" t="str">
        <f>O252&amp;Q252&amp;S252&amp;T252&amp;V252&amp;W252&amp;Y252</f>
        <v/>
      </c>
      <c r="AS252" s="342"/>
      <c r="AT252" s="342"/>
      <c r="AU252" s="342"/>
      <c r="AV252" s="342"/>
      <c r="AW252" s="343"/>
      <c r="AX252" s="143" t="str">
        <f>IF(AP252=TRUE,IF(OR(Q252="",T252="",W252=""),"",DATEVALUE(AR252)),"")</f>
        <v/>
      </c>
      <c r="AY252" s="143" t="str">
        <f>IF(K252="登録年月日","登録",IF(K252="更新申請中","更新","未選択"))</f>
        <v>未選択</v>
      </c>
      <c r="AZ252" s="148"/>
      <c r="BA252" s="143" t="str">
        <f>IF(AND(Q252=0,T252=0,W252=0),"all",IF(OR(Q252=0,T252=0,W252=0),"anyone",IF(AX$247&lt;=AX252,"ok","error")))</f>
        <v>all</v>
      </c>
      <c r="BB252" s="149"/>
      <c r="BD252" s="138" t="s">
        <v>484</v>
      </c>
      <c r="BE252" s="139"/>
      <c r="BF252" s="139"/>
      <c r="BG252" s="140"/>
      <c r="BH252" s="138" t="s">
        <v>485</v>
      </c>
      <c r="BI252" s="139"/>
      <c r="BJ252" s="139"/>
      <c r="BK252" s="140"/>
      <c r="BL252" s="96"/>
      <c r="BM252" s="96"/>
      <c r="BN252" s="96"/>
      <c r="BO252" s="96"/>
      <c r="BP252" s="96"/>
      <c r="BQ252" s="96"/>
      <c r="BR252" s="96"/>
    </row>
    <row r="253" spans="1:70" ht="45.4" customHeight="1">
      <c r="A253" s="600"/>
      <c r="B253" s="272" t="s">
        <v>352</v>
      </c>
      <c r="C253" s="309"/>
      <c r="D253" s="309"/>
      <c r="E253" s="309"/>
      <c r="F253" s="309"/>
      <c r="G253" s="309"/>
      <c r="H253" s="271"/>
      <c r="I253" s="365"/>
      <c r="J253" s="366"/>
      <c r="K253" s="517"/>
      <c r="L253" s="517"/>
      <c r="M253" s="517"/>
      <c r="N253" s="517"/>
      <c r="O253" s="365"/>
      <c r="P253" s="373"/>
      <c r="Q253" s="365"/>
      <c r="R253" s="366"/>
      <c r="S253" s="151" t="str">
        <f>IF(AP253=TRUE,"年","")</f>
        <v/>
      </c>
      <c r="T253" s="365"/>
      <c r="U253" s="366"/>
      <c r="V253" s="151" t="str">
        <f>IF(AP253=TRUE,"月","")</f>
        <v/>
      </c>
      <c r="W253" s="365"/>
      <c r="X253" s="366"/>
      <c r="Y253" s="152" t="str">
        <f>IF(AP253=TRUE,"日","")</f>
        <v/>
      </c>
      <c r="Z253" s="520" t="str">
        <f>IF(AP253=TRUE,BD263,BH263)</f>
        <v/>
      </c>
      <c r="AA253" s="520"/>
      <c r="AB253" s="520"/>
      <c r="AC253" s="520"/>
      <c r="AD253" s="520"/>
      <c r="AE253" s="520"/>
      <c r="AF253" s="520"/>
      <c r="AG253" s="520"/>
      <c r="AH253" s="520"/>
      <c r="AI253" s="520"/>
      <c r="AJ253" s="520"/>
      <c r="AK253" s="520"/>
      <c r="AL253" s="520"/>
      <c r="AM253" s="96"/>
      <c r="AO253" s="137" t="s">
        <v>581</v>
      </c>
      <c r="AP253" s="130" t="b">
        <v>0</v>
      </c>
      <c r="AQ253" s="141">
        <f>IF(AP253=TRUE,IF(Z253=AN$246,2,1),2)</f>
        <v>2</v>
      </c>
      <c r="AR253" s="341" t="str">
        <f>O253&amp;Q253&amp;S253&amp;T253&amp;V253&amp;W253&amp;Y253</f>
        <v/>
      </c>
      <c r="AS253" s="342"/>
      <c r="AT253" s="342"/>
      <c r="AU253" s="342"/>
      <c r="AV253" s="342"/>
      <c r="AW253" s="343"/>
      <c r="AX253" s="143" t="str">
        <f>IF(AP253=TRUE,IF(OR(Q253="",T253="",W253=""),"",DATEVALUE(AR253)),"")</f>
        <v/>
      </c>
      <c r="AY253" s="143" t="str">
        <f>IF(K253="登録年月日","登録",IF(K253="更新申請中","更新","未選択"))</f>
        <v>未選択</v>
      </c>
      <c r="AZ253" s="148"/>
      <c r="BA253" s="143" t="str">
        <f>IF(AND(Q253=0,T253=0,W253=0),"all",IF(OR(Q253=0,T253=0,W253=0),"anyone",IF(AX$247&lt;=AX253,"ok","error")))</f>
        <v>all</v>
      </c>
      <c r="BB253" s="149"/>
      <c r="BD253" s="142" t="str">
        <f>IF(AY250="未選択",AN243,IF(AY250="登録",BD255,BH255))</f>
        <v>登録／更新を選択後、年月日を選択</v>
      </c>
      <c r="BE253" s="146"/>
      <c r="BF253" s="146"/>
      <c r="BG253" s="147"/>
      <c r="BH253" s="142" t="str">
        <f>IF(AND(AY250="未選択",BA250="all"),"",AN241)</f>
        <v/>
      </c>
      <c r="BI253" s="146"/>
      <c r="BJ253" s="146"/>
      <c r="BK253" s="147"/>
      <c r="BL253" s="96"/>
      <c r="BM253" s="96"/>
      <c r="BN253" s="96"/>
      <c r="BO253" s="96"/>
      <c r="BP253" s="96"/>
      <c r="BQ253" s="96"/>
      <c r="BR253" s="96"/>
    </row>
    <row r="254" spans="1:70" ht="22.5" customHeight="1">
      <c r="A254" s="600"/>
      <c r="B254" s="272" t="s">
        <v>389</v>
      </c>
      <c r="C254" s="309"/>
      <c r="D254" s="309"/>
      <c r="E254" s="309"/>
      <c r="F254" s="309"/>
      <c r="G254" s="309"/>
      <c r="H254" s="271"/>
      <c r="I254" s="365"/>
      <c r="J254" s="366"/>
      <c r="K254" s="517"/>
      <c r="L254" s="517"/>
      <c r="M254" s="517"/>
      <c r="N254" s="517"/>
      <c r="O254" s="365"/>
      <c r="P254" s="373"/>
      <c r="Q254" s="365"/>
      <c r="R254" s="366"/>
      <c r="S254" s="151" t="str">
        <f>IF(AP254=TRUE,"年","")</f>
        <v/>
      </c>
      <c r="T254" s="365"/>
      <c r="U254" s="366"/>
      <c r="V254" s="151" t="str">
        <f>IF(AP254=TRUE,"月","")</f>
        <v/>
      </c>
      <c r="W254" s="365"/>
      <c r="X254" s="366"/>
      <c r="Y254" s="152" t="str">
        <f>IF(AP254=TRUE,"日","")</f>
        <v/>
      </c>
      <c r="Z254" s="520" t="str">
        <f>IF(AP254=TRUE,BD268,BH268)</f>
        <v/>
      </c>
      <c r="AA254" s="520"/>
      <c r="AB254" s="520"/>
      <c r="AC254" s="520"/>
      <c r="AD254" s="520"/>
      <c r="AE254" s="520"/>
      <c r="AF254" s="520"/>
      <c r="AG254" s="520"/>
      <c r="AH254" s="520"/>
      <c r="AI254" s="520"/>
      <c r="AJ254" s="520"/>
      <c r="AK254" s="520"/>
      <c r="AL254" s="520"/>
      <c r="AM254" s="96"/>
      <c r="AO254" s="137" t="s">
        <v>582</v>
      </c>
      <c r="AP254" s="130" t="b">
        <v>0</v>
      </c>
      <c r="AQ254" s="141">
        <f>IF(AP254=TRUE,IF(Z254=AN$246,2,1),2)</f>
        <v>2</v>
      </c>
      <c r="AR254" s="341" t="str">
        <f>O254&amp;Q254&amp;S254&amp;T254&amp;V254&amp;W254&amp;Y254</f>
        <v/>
      </c>
      <c r="AS254" s="342"/>
      <c r="AT254" s="342"/>
      <c r="AU254" s="342"/>
      <c r="AV254" s="342"/>
      <c r="AW254" s="343"/>
      <c r="AX254" s="143" t="str">
        <f>IF(AP254=TRUE,IF(OR(Q254="",T254="",W254=""),"",DATEVALUE(AR254)),"")</f>
        <v/>
      </c>
      <c r="AY254" s="143" t="str">
        <f>IF(K254="登録年月日","登録",IF(K254="更新申請中","更新","未選択"))</f>
        <v>未選択</v>
      </c>
      <c r="AZ254" s="148"/>
      <c r="BA254" s="143" t="str">
        <f>IF(AND(Q254=0,T254=0,W254=0),"all",IF(OR(Q254=0,T254=0,W254=0),"anyone",IF(AX$247&lt;=AX254,"ok","error")))</f>
        <v>all</v>
      </c>
      <c r="BB254" s="149"/>
      <c r="BD254" s="138" t="s">
        <v>488</v>
      </c>
      <c r="BE254" s="139"/>
      <c r="BF254" s="139"/>
      <c r="BG254" s="140"/>
      <c r="BH254" s="96" t="s">
        <v>489</v>
      </c>
      <c r="BI254" s="139"/>
      <c r="BJ254" s="139"/>
      <c r="BK254" s="140"/>
      <c r="BL254" s="96"/>
      <c r="BM254" s="96"/>
      <c r="BN254" s="96"/>
      <c r="BO254" s="96"/>
      <c r="BP254" s="96"/>
      <c r="BQ254" s="96"/>
      <c r="BR254" s="96"/>
    </row>
    <row r="255" spans="1:70" ht="22.5" customHeight="1">
      <c r="A255" s="600"/>
      <c r="B255" s="555" t="s">
        <v>453</v>
      </c>
      <c r="C255" s="555" t="s">
        <v>20</v>
      </c>
      <c r="D255" s="272" t="s">
        <v>429</v>
      </c>
      <c r="E255" s="309"/>
      <c r="F255" s="309"/>
      <c r="G255" s="309"/>
      <c r="H255" s="309"/>
      <c r="I255" s="309"/>
      <c r="J255" s="271"/>
      <c r="K255" s="365"/>
      <c r="L255" s="513"/>
      <c r="M255" s="371" t="s">
        <v>398</v>
      </c>
      <c r="N255" s="372"/>
      <c r="O255" s="372"/>
      <c r="P255" s="372"/>
      <c r="Q255" s="372"/>
      <c r="R255" s="372"/>
      <c r="S255" s="372"/>
      <c r="T255" s="372"/>
      <c r="U255" s="372"/>
      <c r="V255" s="372"/>
      <c r="W255" s="372"/>
      <c r="X255" s="365"/>
      <c r="Y255" s="373"/>
      <c r="Z255" s="371" t="s">
        <v>408</v>
      </c>
      <c r="AA255" s="372"/>
      <c r="AB255" s="372"/>
      <c r="AC255" s="372"/>
      <c r="AD255" s="372"/>
      <c r="AE255" s="372"/>
      <c r="AF255" s="372"/>
      <c r="AG255" s="372"/>
      <c r="AH255" s="372"/>
      <c r="AI255" s="372"/>
      <c r="AJ255" s="372"/>
      <c r="AK255" s="579"/>
      <c r="AL255" s="580"/>
      <c r="AM255" s="96"/>
      <c r="AO255" s="137" t="s">
        <v>583</v>
      </c>
      <c r="AP255" s="130" t="b">
        <v>0</v>
      </c>
      <c r="AQ255" s="154">
        <f>IF(AP255=TRUE,IF(AQ$254=1,1,2),2)</f>
        <v>2</v>
      </c>
      <c r="AR255" s="117"/>
      <c r="AS255" s="117"/>
      <c r="AT255" s="117"/>
      <c r="AU255" s="117"/>
      <c r="AV255" s="117"/>
      <c r="AW255" s="117"/>
      <c r="AX255" s="117"/>
      <c r="AY255" s="117"/>
      <c r="AZ255" s="117"/>
      <c r="BA255" s="117"/>
      <c r="BB255" s="117"/>
      <c r="BD255" s="142" t="str">
        <f>IF(OR(BA250="all",BA250="anyone"),AN244,IF(BA250="ok","",AN246))</f>
        <v>登録年月日を選択してください。</v>
      </c>
      <c r="BE255" s="146"/>
      <c r="BF255" s="146"/>
      <c r="BG255" s="147"/>
      <c r="BH255" s="142" t="str">
        <f>IF(OR(BA250="all",BA250="anyone"),AN242,AN245)</f>
        <v>更新前登録年月日を選択して下さい。</v>
      </c>
      <c r="BI255" s="146"/>
      <c r="BJ255" s="146"/>
      <c r="BK255" s="147"/>
      <c r="BL255" s="96"/>
      <c r="BM255" s="96"/>
      <c r="BN255" s="96"/>
      <c r="BO255" s="96"/>
      <c r="BP255" s="96"/>
      <c r="BQ255" s="96"/>
      <c r="BR255" s="96"/>
    </row>
    <row r="256" spans="1:70" ht="22.5" customHeight="1">
      <c r="A256" s="600"/>
      <c r="B256" s="556"/>
      <c r="C256" s="556"/>
      <c r="D256" s="272" t="s">
        <v>392</v>
      </c>
      <c r="E256" s="309"/>
      <c r="F256" s="309"/>
      <c r="G256" s="309"/>
      <c r="H256" s="309"/>
      <c r="I256" s="309"/>
      <c r="J256" s="271"/>
      <c r="K256" s="365"/>
      <c r="L256" s="513"/>
      <c r="M256" s="371" t="s">
        <v>431</v>
      </c>
      <c r="N256" s="372"/>
      <c r="O256" s="372"/>
      <c r="P256" s="372"/>
      <c r="Q256" s="372"/>
      <c r="R256" s="372"/>
      <c r="S256" s="372"/>
      <c r="T256" s="372"/>
      <c r="U256" s="372"/>
      <c r="V256" s="372"/>
      <c r="W256" s="372"/>
      <c r="X256" s="365"/>
      <c r="Y256" s="373"/>
      <c r="Z256" s="371" t="s">
        <v>435</v>
      </c>
      <c r="AA256" s="372"/>
      <c r="AB256" s="372"/>
      <c r="AC256" s="372"/>
      <c r="AD256" s="372"/>
      <c r="AE256" s="372"/>
      <c r="AF256" s="372"/>
      <c r="AG256" s="372"/>
      <c r="AH256" s="372"/>
      <c r="AI256" s="372"/>
      <c r="AJ256" s="372"/>
      <c r="AK256" s="365"/>
      <c r="AL256" s="366"/>
      <c r="AM256" s="96"/>
      <c r="AO256" s="137" t="s">
        <v>272</v>
      </c>
      <c r="AP256" s="130" t="b">
        <v>0</v>
      </c>
      <c r="AQ256" s="154">
        <f t="shared" ref="AQ256:AQ275" si="0">IF(AP256=TRUE,IF(AQ$254=1,1,2),2)</f>
        <v>2</v>
      </c>
      <c r="AR256" s="117"/>
      <c r="AS256" s="117"/>
      <c r="AT256" s="117"/>
      <c r="AU256" s="117"/>
      <c r="AV256" s="117"/>
      <c r="AW256" s="117"/>
      <c r="AX256" s="117"/>
      <c r="AY256" s="117"/>
      <c r="AZ256" s="117"/>
      <c r="BA256" s="117"/>
      <c r="BB256" s="117"/>
      <c r="BD256" s="246" t="s">
        <v>490</v>
      </c>
      <c r="BE256" s="575"/>
      <c r="BF256" s="576"/>
      <c r="BH256" s="96"/>
      <c r="BI256" s="96"/>
      <c r="BJ256" s="96"/>
      <c r="BK256" s="96"/>
      <c r="BL256" s="96"/>
      <c r="BM256" s="96"/>
      <c r="BN256" s="96"/>
      <c r="BO256" s="96"/>
      <c r="BP256" s="96"/>
      <c r="BQ256" s="96"/>
      <c r="BR256" s="96"/>
    </row>
    <row r="257" spans="1:70" ht="22.5" customHeight="1">
      <c r="A257" s="600"/>
      <c r="B257" s="556"/>
      <c r="C257" s="556"/>
      <c r="D257" s="272" t="s">
        <v>393</v>
      </c>
      <c r="E257" s="309"/>
      <c r="F257" s="309"/>
      <c r="G257" s="309"/>
      <c r="H257" s="309"/>
      <c r="I257" s="309"/>
      <c r="J257" s="271"/>
      <c r="K257" s="365"/>
      <c r="L257" s="513"/>
      <c r="M257" s="371" t="s">
        <v>432</v>
      </c>
      <c r="N257" s="372"/>
      <c r="O257" s="372"/>
      <c r="P257" s="372"/>
      <c r="Q257" s="372"/>
      <c r="R257" s="372"/>
      <c r="S257" s="372"/>
      <c r="T257" s="372"/>
      <c r="U257" s="372"/>
      <c r="V257" s="372"/>
      <c r="W257" s="372"/>
      <c r="X257" s="365"/>
      <c r="Y257" s="373"/>
      <c r="Z257" s="371" t="s">
        <v>436</v>
      </c>
      <c r="AA257" s="372"/>
      <c r="AB257" s="372"/>
      <c r="AC257" s="372"/>
      <c r="AD257" s="372"/>
      <c r="AE257" s="372"/>
      <c r="AF257" s="372"/>
      <c r="AG257" s="372"/>
      <c r="AH257" s="372"/>
      <c r="AI257" s="372"/>
      <c r="AJ257" s="372"/>
      <c r="AK257" s="365"/>
      <c r="AL257" s="366"/>
      <c r="AM257" s="96"/>
      <c r="AO257" s="137" t="s">
        <v>273</v>
      </c>
      <c r="AP257" s="130" t="b">
        <v>0</v>
      </c>
      <c r="AQ257" s="154">
        <f t="shared" si="0"/>
        <v>2</v>
      </c>
      <c r="AR257" s="117"/>
      <c r="AS257" s="117"/>
      <c r="AT257" s="117"/>
      <c r="AU257" s="117"/>
      <c r="AV257" s="117"/>
      <c r="AW257" s="117"/>
      <c r="AX257" s="117"/>
      <c r="AY257" s="117"/>
      <c r="AZ257" s="117"/>
      <c r="BA257" s="117"/>
      <c r="BB257" s="117"/>
      <c r="BD257" s="138" t="s">
        <v>484</v>
      </c>
      <c r="BE257" s="139"/>
      <c r="BF257" s="139"/>
      <c r="BG257" s="140"/>
      <c r="BH257" s="138" t="s">
        <v>485</v>
      </c>
      <c r="BI257" s="139"/>
      <c r="BJ257" s="139"/>
      <c r="BK257" s="140"/>
      <c r="BL257" s="96"/>
      <c r="BM257" s="96"/>
      <c r="BN257" s="96"/>
      <c r="BO257" s="96"/>
      <c r="BP257" s="96"/>
      <c r="BQ257" s="96"/>
      <c r="BR257" s="96"/>
    </row>
    <row r="258" spans="1:70" ht="22.5" customHeight="1">
      <c r="A258" s="600"/>
      <c r="B258" s="556"/>
      <c r="C258" s="556"/>
      <c r="D258" s="272" t="s">
        <v>430</v>
      </c>
      <c r="E258" s="309"/>
      <c r="F258" s="309"/>
      <c r="G258" s="309"/>
      <c r="H258" s="309"/>
      <c r="I258" s="309"/>
      <c r="J258" s="271"/>
      <c r="K258" s="365"/>
      <c r="L258" s="513"/>
      <c r="M258" s="371" t="s">
        <v>433</v>
      </c>
      <c r="N258" s="372"/>
      <c r="O258" s="372"/>
      <c r="P258" s="372"/>
      <c r="Q258" s="372"/>
      <c r="R258" s="372"/>
      <c r="S258" s="372"/>
      <c r="T258" s="372"/>
      <c r="U258" s="372"/>
      <c r="V258" s="372"/>
      <c r="W258" s="372"/>
      <c r="X258" s="365"/>
      <c r="Y258" s="373"/>
      <c r="Z258" s="371" t="s">
        <v>410</v>
      </c>
      <c r="AA258" s="372"/>
      <c r="AB258" s="372"/>
      <c r="AC258" s="372"/>
      <c r="AD258" s="372"/>
      <c r="AE258" s="372"/>
      <c r="AF258" s="372"/>
      <c r="AG258" s="372"/>
      <c r="AH258" s="372"/>
      <c r="AI258" s="372"/>
      <c r="AJ258" s="372"/>
      <c r="AK258" s="365"/>
      <c r="AL258" s="366"/>
      <c r="AM258" s="96"/>
      <c r="AO258" s="137" t="s">
        <v>274</v>
      </c>
      <c r="AP258" s="130" t="b">
        <v>0</v>
      </c>
      <c r="AQ258" s="154">
        <f t="shared" si="0"/>
        <v>2</v>
      </c>
      <c r="AR258" s="117"/>
      <c r="AS258" s="117"/>
      <c r="AT258" s="117"/>
      <c r="AU258" s="117"/>
      <c r="AV258" s="117"/>
      <c r="AW258" s="117"/>
      <c r="AX258" s="117"/>
      <c r="AY258" s="117"/>
      <c r="AZ258" s="117"/>
      <c r="BA258" s="117"/>
      <c r="BB258" s="117"/>
      <c r="BD258" s="142" t="str">
        <f>IF(AY252="未選択",AN243,IF(AY252="登録",BD260,BH260))</f>
        <v>登録／更新を選択後、年月日を選択</v>
      </c>
      <c r="BE258" s="146"/>
      <c r="BF258" s="146"/>
      <c r="BG258" s="147"/>
      <c r="BH258" s="142" t="str">
        <f>IF(AND(AY252="未選択",BA252="all"),"",AN241)</f>
        <v/>
      </c>
      <c r="BI258" s="146"/>
      <c r="BJ258" s="146"/>
      <c r="BK258" s="147"/>
      <c r="BL258" s="96"/>
      <c r="BM258" s="96"/>
      <c r="BN258" s="96"/>
      <c r="BO258" s="96"/>
      <c r="BP258" s="96"/>
      <c r="BQ258" s="96"/>
      <c r="BR258" s="96"/>
    </row>
    <row r="259" spans="1:70" ht="22.5" customHeight="1">
      <c r="A259" s="600"/>
      <c r="B259" s="556"/>
      <c r="C259" s="556"/>
      <c r="D259" s="272" t="s">
        <v>395</v>
      </c>
      <c r="E259" s="309"/>
      <c r="F259" s="309"/>
      <c r="G259" s="309"/>
      <c r="H259" s="309"/>
      <c r="I259" s="309"/>
      <c r="J259" s="271"/>
      <c r="K259" s="365"/>
      <c r="L259" s="513"/>
      <c r="M259" s="371" t="s">
        <v>434</v>
      </c>
      <c r="N259" s="372"/>
      <c r="O259" s="372"/>
      <c r="P259" s="372"/>
      <c r="Q259" s="372"/>
      <c r="R259" s="372"/>
      <c r="S259" s="372"/>
      <c r="T259" s="372"/>
      <c r="U259" s="372"/>
      <c r="V259" s="372"/>
      <c r="W259" s="372"/>
      <c r="X259" s="365"/>
      <c r="Y259" s="373"/>
      <c r="Z259" s="371" t="s">
        <v>411</v>
      </c>
      <c r="AA259" s="372"/>
      <c r="AB259" s="372"/>
      <c r="AC259" s="372"/>
      <c r="AD259" s="372"/>
      <c r="AE259" s="372"/>
      <c r="AF259" s="372"/>
      <c r="AG259" s="372"/>
      <c r="AH259" s="372"/>
      <c r="AI259" s="372"/>
      <c r="AJ259" s="372"/>
      <c r="AK259" s="365"/>
      <c r="AL259" s="366"/>
      <c r="AM259" s="96"/>
      <c r="AO259" s="137" t="s">
        <v>275</v>
      </c>
      <c r="AP259" s="130" t="b">
        <v>0</v>
      </c>
      <c r="AQ259" s="154">
        <f t="shared" si="0"/>
        <v>2</v>
      </c>
      <c r="AR259" s="117"/>
      <c r="AS259" s="117"/>
      <c r="AT259" s="117"/>
      <c r="AU259" s="117"/>
      <c r="AV259" s="117"/>
      <c r="AW259" s="117"/>
      <c r="AX259" s="117"/>
      <c r="AY259" s="117"/>
      <c r="AZ259" s="117"/>
      <c r="BA259" s="117"/>
      <c r="BB259" s="117"/>
      <c r="BD259" s="138" t="s">
        <v>488</v>
      </c>
      <c r="BE259" s="139"/>
      <c r="BF259" s="139"/>
      <c r="BG259" s="140"/>
      <c r="BH259" s="138" t="s">
        <v>489</v>
      </c>
      <c r="BI259" s="139"/>
      <c r="BJ259" s="139"/>
      <c r="BK259" s="140"/>
      <c r="BL259" s="96"/>
      <c r="BM259" s="96"/>
      <c r="BN259" s="96"/>
      <c r="BO259" s="96"/>
      <c r="BP259" s="96"/>
      <c r="BQ259" s="96"/>
      <c r="BR259" s="96"/>
    </row>
    <row r="260" spans="1:70" ht="22.5" customHeight="1">
      <c r="A260" s="600"/>
      <c r="B260" s="556"/>
      <c r="C260" s="556"/>
      <c r="D260" s="272" t="s">
        <v>396</v>
      </c>
      <c r="E260" s="309"/>
      <c r="F260" s="309"/>
      <c r="G260" s="309"/>
      <c r="H260" s="309"/>
      <c r="I260" s="309"/>
      <c r="J260" s="271"/>
      <c r="K260" s="365"/>
      <c r="L260" s="513"/>
      <c r="M260" s="371" t="s">
        <v>402</v>
      </c>
      <c r="N260" s="372"/>
      <c r="O260" s="372"/>
      <c r="P260" s="372"/>
      <c r="Q260" s="372"/>
      <c r="R260" s="372"/>
      <c r="S260" s="372"/>
      <c r="T260" s="372"/>
      <c r="U260" s="372"/>
      <c r="V260" s="372"/>
      <c r="W260" s="372"/>
      <c r="X260" s="365"/>
      <c r="Y260" s="373"/>
      <c r="Z260" s="371" t="s">
        <v>412</v>
      </c>
      <c r="AA260" s="372"/>
      <c r="AB260" s="372"/>
      <c r="AC260" s="372"/>
      <c r="AD260" s="372"/>
      <c r="AE260" s="372"/>
      <c r="AF260" s="372"/>
      <c r="AG260" s="372"/>
      <c r="AH260" s="372"/>
      <c r="AI260" s="372"/>
      <c r="AJ260" s="372"/>
      <c r="AK260" s="365"/>
      <c r="AL260" s="366"/>
      <c r="AM260" s="96"/>
      <c r="AO260" s="137" t="s">
        <v>276</v>
      </c>
      <c r="AP260" s="130" t="b">
        <v>0</v>
      </c>
      <c r="AQ260" s="154">
        <f t="shared" si="0"/>
        <v>2</v>
      </c>
      <c r="AR260" s="117"/>
      <c r="AS260" s="117"/>
      <c r="AT260" s="117"/>
      <c r="AU260" s="117"/>
      <c r="AV260" s="117"/>
      <c r="AW260" s="117"/>
      <c r="AX260" s="117"/>
      <c r="AY260" s="117"/>
      <c r="AZ260" s="117"/>
      <c r="BA260" s="117"/>
      <c r="BB260" s="117"/>
      <c r="BD260" s="142" t="str">
        <f>IF(OR(BA252="all",BA252="anyone"),AN244,IF(BA252="ok","",AN246))</f>
        <v>登録年月日を選択してください。</v>
      </c>
      <c r="BE260" s="146"/>
      <c r="BF260" s="146"/>
      <c r="BG260" s="147"/>
      <c r="BH260" s="142" t="str">
        <f>IF(OR(BA252="all",BA252="anyone"),AN242,AN245)</f>
        <v>更新前登録年月日を選択して下さい。</v>
      </c>
      <c r="BI260" s="146"/>
      <c r="BJ260" s="146"/>
      <c r="BK260" s="147"/>
      <c r="BL260" s="96"/>
      <c r="BM260" s="96"/>
      <c r="BN260" s="96"/>
      <c r="BO260" s="96"/>
      <c r="BP260" s="96"/>
      <c r="BQ260" s="96"/>
      <c r="BR260" s="96"/>
    </row>
    <row r="261" spans="1:70" ht="22.5" customHeight="1">
      <c r="A261" s="601"/>
      <c r="B261" s="557"/>
      <c r="C261" s="557"/>
      <c r="D261" s="272" t="s">
        <v>397</v>
      </c>
      <c r="E261" s="309"/>
      <c r="F261" s="309"/>
      <c r="G261" s="309"/>
      <c r="H261" s="309"/>
      <c r="I261" s="309"/>
      <c r="J261" s="271"/>
      <c r="K261" s="365"/>
      <c r="L261" s="513"/>
      <c r="M261" s="371" t="s">
        <v>403</v>
      </c>
      <c r="N261" s="372"/>
      <c r="O261" s="372"/>
      <c r="P261" s="372"/>
      <c r="Q261" s="372"/>
      <c r="R261" s="372"/>
      <c r="S261" s="372"/>
      <c r="T261" s="372"/>
      <c r="U261" s="372"/>
      <c r="V261" s="372"/>
      <c r="W261" s="372"/>
      <c r="X261" s="365"/>
      <c r="Y261" s="373"/>
      <c r="Z261" s="371" t="s">
        <v>437</v>
      </c>
      <c r="AA261" s="372"/>
      <c r="AB261" s="372"/>
      <c r="AC261" s="372"/>
      <c r="AD261" s="372"/>
      <c r="AE261" s="372"/>
      <c r="AF261" s="372"/>
      <c r="AG261" s="372"/>
      <c r="AH261" s="372"/>
      <c r="AI261" s="372"/>
      <c r="AJ261" s="372"/>
      <c r="AK261" s="365"/>
      <c r="AL261" s="366"/>
      <c r="AM261" s="96"/>
      <c r="AO261" s="137" t="s">
        <v>277</v>
      </c>
      <c r="AP261" s="130" t="b">
        <v>0</v>
      </c>
      <c r="AQ261" s="154">
        <f t="shared" si="0"/>
        <v>2</v>
      </c>
      <c r="AR261" s="117"/>
      <c r="AS261" s="117"/>
      <c r="AT261" s="117"/>
      <c r="AU261" s="117"/>
      <c r="AV261" s="117"/>
      <c r="AW261" s="117"/>
      <c r="AX261" s="117"/>
      <c r="AY261" s="117"/>
      <c r="AZ261" s="117"/>
      <c r="BA261" s="117"/>
      <c r="BB261" s="117"/>
      <c r="BD261" s="246" t="s">
        <v>491</v>
      </c>
      <c r="BE261" s="575"/>
      <c r="BF261" s="576"/>
      <c r="BH261" s="96"/>
      <c r="BI261" s="96"/>
      <c r="BJ261" s="96"/>
      <c r="BK261" s="96"/>
      <c r="BL261" s="96"/>
      <c r="BM261" s="96"/>
      <c r="BN261" s="96"/>
      <c r="BO261" s="96"/>
      <c r="BP261" s="96"/>
      <c r="BQ261" s="96"/>
      <c r="BR261" s="96"/>
    </row>
    <row r="262" spans="1:70">
      <c r="A262" s="310"/>
      <c r="B262" s="310"/>
      <c r="C262" s="310"/>
      <c r="D262" s="310"/>
      <c r="E262" s="310"/>
      <c r="F262" s="310"/>
      <c r="G262" s="310"/>
      <c r="H262" s="310"/>
      <c r="I262" s="310"/>
      <c r="J262" s="310"/>
      <c r="K262" s="310"/>
      <c r="L262" s="310"/>
      <c r="M262" s="310"/>
      <c r="N262" s="310"/>
      <c r="O262" s="310"/>
      <c r="P262" s="310"/>
      <c r="Q262" s="310"/>
      <c r="R262" s="310"/>
      <c r="S262" s="310"/>
      <c r="T262" s="310"/>
      <c r="U262" s="310"/>
      <c r="V262" s="310"/>
      <c r="W262" s="310"/>
      <c r="X262" s="310"/>
      <c r="Y262" s="310"/>
      <c r="Z262" s="310"/>
      <c r="AA262" s="310"/>
      <c r="AB262" s="310"/>
      <c r="AC262" s="310"/>
      <c r="AD262" s="310"/>
      <c r="AE262" s="310"/>
      <c r="AF262" s="310"/>
      <c r="AG262" s="310"/>
      <c r="AH262" s="310"/>
      <c r="AI262" s="310"/>
      <c r="AJ262" s="310"/>
      <c r="AK262" s="310"/>
      <c r="AL262" s="310"/>
      <c r="AO262" s="137" t="s">
        <v>415</v>
      </c>
      <c r="AP262" s="130" t="b">
        <v>0</v>
      </c>
      <c r="AQ262" s="154">
        <f t="shared" si="0"/>
        <v>2</v>
      </c>
      <c r="BD262" s="138" t="s">
        <v>484</v>
      </c>
      <c r="BE262" s="139"/>
      <c r="BF262" s="139"/>
      <c r="BG262" s="140"/>
      <c r="BH262" s="138" t="s">
        <v>485</v>
      </c>
      <c r="BI262" s="139"/>
      <c r="BJ262" s="139"/>
      <c r="BK262" s="140"/>
    </row>
    <row r="263" spans="1:70" ht="30" customHeight="1">
      <c r="A263" s="282" t="s">
        <v>451</v>
      </c>
      <c r="B263" s="283"/>
      <c r="C263" s="283"/>
      <c r="D263" s="283"/>
      <c r="E263" s="283"/>
      <c r="F263" s="283"/>
      <c r="G263" s="283"/>
      <c r="H263" s="283"/>
      <c r="I263" s="283"/>
      <c r="J263" s="283"/>
      <c r="K263" s="283"/>
      <c r="L263" s="283"/>
      <c r="M263" s="283"/>
      <c r="N263" s="283"/>
      <c r="O263" s="283"/>
      <c r="P263" s="283"/>
      <c r="Q263" s="283"/>
      <c r="R263" s="283"/>
      <c r="S263" s="283"/>
      <c r="T263" s="283"/>
      <c r="U263" s="283"/>
      <c r="V263" s="283"/>
      <c r="W263" s="283"/>
      <c r="X263" s="283"/>
      <c r="Y263" s="283"/>
      <c r="Z263" s="283"/>
      <c r="AA263" s="283"/>
      <c r="AB263" s="283"/>
      <c r="AC263" s="283"/>
      <c r="AD263" s="283"/>
      <c r="AE263" s="283"/>
      <c r="AF263" s="283"/>
      <c r="AG263" s="283"/>
      <c r="AH263" s="283"/>
      <c r="AI263" s="283"/>
      <c r="AJ263" s="283"/>
      <c r="AK263" s="283"/>
      <c r="AL263" s="284"/>
      <c r="AM263" s="96"/>
      <c r="AO263" s="137" t="s">
        <v>416</v>
      </c>
      <c r="AP263" s="130" t="b">
        <v>0</v>
      </c>
      <c r="AQ263" s="154">
        <f t="shared" si="0"/>
        <v>2</v>
      </c>
      <c r="AR263" s="117"/>
      <c r="AS263" s="117"/>
      <c r="AT263" s="117"/>
      <c r="AU263" s="117"/>
      <c r="AV263" s="117"/>
      <c r="AW263" s="117"/>
      <c r="AX263" s="117"/>
      <c r="AY263" s="117"/>
      <c r="AZ263" s="117"/>
      <c r="BA263" s="117"/>
      <c r="BB263" s="117"/>
      <c r="BD263" s="142" t="str">
        <f>IF(AY253="未選択",AN243,IF(AY253="登録",BD265,BH265))</f>
        <v>登録／更新を選択後、年月日を選択</v>
      </c>
      <c r="BE263" s="146"/>
      <c r="BF263" s="146"/>
      <c r="BG263" s="147"/>
      <c r="BH263" s="142" t="str">
        <f>IF(AND(AY253="未選択",BA253="all"),"",AN241)</f>
        <v/>
      </c>
      <c r="BI263" s="146"/>
      <c r="BJ263" s="146"/>
      <c r="BK263" s="147"/>
      <c r="BL263" s="96"/>
      <c r="BM263" s="96"/>
      <c r="BN263" s="96"/>
      <c r="BO263" s="96"/>
      <c r="BP263" s="96"/>
      <c r="BQ263" s="96"/>
      <c r="BR263" s="96"/>
    </row>
    <row r="264" spans="1:70" ht="22.5" customHeight="1">
      <c r="A264" s="179"/>
      <c r="B264" s="264" t="s">
        <v>452</v>
      </c>
      <c r="C264" s="265"/>
      <c r="D264" s="265"/>
      <c r="E264" s="265"/>
      <c r="F264" s="265"/>
      <c r="G264" s="265"/>
      <c r="H264" s="265"/>
      <c r="I264" s="265"/>
      <c r="J264" s="265"/>
      <c r="K264" s="265"/>
      <c r="L264" s="265"/>
      <c r="M264" s="265"/>
      <c r="N264" s="265"/>
      <c r="O264" s="265"/>
      <c r="P264" s="265"/>
      <c r="Q264" s="265"/>
      <c r="R264" s="265"/>
      <c r="S264" s="265"/>
      <c r="T264" s="265"/>
      <c r="U264" s="265"/>
      <c r="V264" s="265"/>
      <c r="W264" s="265"/>
      <c r="X264" s="265"/>
      <c r="Y264" s="265"/>
      <c r="Z264" s="265"/>
      <c r="AA264" s="265"/>
      <c r="AB264" s="265"/>
      <c r="AC264" s="265"/>
      <c r="AD264" s="265"/>
      <c r="AE264" s="265"/>
      <c r="AF264" s="265"/>
      <c r="AG264" s="265"/>
      <c r="AH264" s="265"/>
      <c r="AI264" s="265"/>
      <c r="AJ264" s="265"/>
      <c r="AK264" s="265"/>
      <c r="AL264" s="266"/>
      <c r="AM264" s="96"/>
      <c r="AO264" s="137" t="s">
        <v>417</v>
      </c>
      <c r="AP264" s="130" t="b">
        <v>0</v>
      </c>
      <c r="AQ264" s="154">
        <f t="shared" si="0"/>
        <v>2</v>
      </c>
      <c r="AR264" s="117"/>
      <c r="AS264" s="117"/>
      <c r="AT264" s="117"/>
      <c r="AU264" s="117"/>
      <c r="AV264" s="117"/>
      <c r="AW264" s="117"/>
      <c r="AX264" s="117"/>
      <c r="AY264" s="117"/>
      <c r="AZ264" s="117"/>
      <c r="BA264" s="117"/>
      <c r="BB264" s="117"/>
      <c r="BD264" s="138" t="s">
        <v>488</v>
      </c>
      <c r="BE264" s="139"/>
      <c r="BF264" s="139"/>
      <c r="BG264" s="140"/>
      <c r="BH264" s="138" t="s">
        <v>489</v>
      </c>
      <c r="BI264" s="139"/>
      <c r="BJ264" s="139"/>
      <c r="BK264" s="140"/>
      <c r="BL264" s="96"/>
      <c r="BM264" s="96"/>
      <c r="BN264" s="96"/>
      <c r="BO264" s="96"/>
      <c r="BP264" s="96"/>
      <c r="BQ264" s="96"/>
      <c r="BR264" s="96"/>
    </row>
    <row r="265" spans="1:70" ht="15" customHeight="1">
      <c r="A265" s="170"/>
      <c r="B265" s="527" t="s">
        <v>497</v>
      </c>
      <c r="C265" s="528"/>
      <c r="D265" s="528"/>
      <c r="E265" s="528"/>
      <c r="F265" s="528"/>
      <c r="G265" s="528"/>
      <c r="H265" s="529"/>
      <c r="I265" s="353" t="s">
        <v>455</v>
      </c>
      <c r="J265" s="353"/>
      <c r="K265" s="353"/>
      <c r="L265" s="353"/>
      <c r="M265" s="353"/>
      <c r="N265" s="353"/>
      <c r="O265" s="353"/>
      <c r="P265" s="353"/>
      <c r="Q265" s="353"/>
      <c r="R265" s="353"/>
      <c r="S265" s="353"/>
      <c r="T265" s="353"/>
      <c r="U265" s="353"/>
      <c r="V265" s="353"/>
      <c r="W265" s="353"/>
      <c r="X265" s="353"/>
      <c r="Y265" s="353"/>
      <c r="Z265" s="353"/>
      <c r="AA265" s="353"/>
      <c r="AB265" s="353"/>
      <c r="AC265" s="353"/>
      <c r="AD265" s="353"/>
      <c r="AE265" s="353"/>
      <c r="AF265" s="353"/>
      <c r="AG265" s="353"/>
      <c r="AH265" s="353"/>
      <c r="AI265" s="353"/>
      <c r="AJ265" s="353"/>
      <c r="AK265" s="353"/>
      <c r="AL265" s="354"/>
      <c r="AM265" s="96"/>
      <c r="AO265" s="137" t="s">
        <v>418</v>
      </c>
      <c r="AP265" s="130" t="b">
        <v>0</v>
      </c>
      <c r="AQ265" s="154">
        <f t="shared" si="0"/>
        <v>2</v>
      </c>
      <c r="AR265" s="117"/>
      <c r="AS265" s="117"/>
      <c r="AT265" s="117"/>
      <c r="AU265" s="117"/>
      <c r="AV265" s="117"/>
      <c r="AW265" s="117"/>
      <c r="AX265" s="117"/>
      <c r="AY265" s="117"/>
      <c r="AZ265" s="117"/>
      <c r="BA265" s="117"/>
      <c r="BB265" s="117"/>
      <c r="BD265" s="142" t="str">
        <f>IF(OR(BA253="all",BA253="anyone"),AN244,IF(BA253="ok","",AN246))</f>
        <v>登録年月日を選択してください。</v>
      </c>
      <c r="BE265" s="146"/>
      <c r="BF265" s="146"/>
      <c r="BG265" s="147"/>
      <c r="BH265" s="142" t="str">
        <f>IF(OR(BA253="all",BA253="anyone"),AN242,AN245)</f>
        <v>更新前登録年月日を選択して下さい。</v>
      </c>
      <c r="BI265" s="146"/>
      <c r="BJ265" s="146"/>
      <c r="BK265" s="147"/>
      <c r="BL265" s="96"/>
      <c r="BM265" s="96"/>
      <c r="BN265" s="96"/>
      <c r="BO265" s="96"/>
      <c r="BP265" s="96"/>
      <c r="BQ265" s="96"/>
      <c r="BR265" s="96"/>
    </row>
    <row r="266" spans="1:70" ht="15" customHeight="1">
      <c r="A266" s="170"/>
      <c r="B266" s="155">
        <v>54</v>
      </c>
      <c r="C266" s="259" t="s">
        <v>641</v>
      </c>
      <c r="D266" s="494"/>
      <c r="E266" s="494"/>
      <c r="F266" s="494"/>
      <c r="G266" s="494"/>
      <c r="H266" s="526"/>
      <c r="I266" s="446" t="s">
        <v>456</v>
      </c>
      <c r="J266" s="446"/>
      <c r="K266" s="446"/>
      <c r="L266" s="446"/>
      <c r="M266" s="446"/>
      <c r="N266" s="446"/>
      <c r="O266" s="446"/>
      <c r="P266" s="446"/>
      <c r="Q266" s="446"/>
      <c r="R266" s="446"/>
      <c r="S266" s="446"/>
      <c r="T266" s="446"/>
      <c r="U266" s="446"/>
      <c r="V266" s="446"/>
      <c r="W266" s="446"/>
      <c r="X266" s="446"/>
      <c r="Y266" s="446"/>
      <c r="Z266" s="446"/>
      <c r="AA266" s="446"/>
      <c r="AB266" s="446"/>
      <c r="AC266" s="446"/>
      <c r="AD266" s="446"/>
      <c r="AE266" s="446"/>
      <c r="AF266" s="446"/>
      <c r="AG266" s="446"/>
      <c r="AH266" s="446"/>
      <c r="AI266" s="446"/>
      <c r="AJ266" s="446"/>
      <c r="AK266" s="446"/>
      <c r="AL266" s="447"/>
      <c r="AM266" s="96"/>
      <c r="AN266" s="104"/>
      <c r="AO266" s="137" t="s">
        <v>584</v>
      </c>
      <c r="AP266" s="130" t="b">
        <v>0</v>
      </c>
      <c r="AQ266" s="154">
        <f t="shared" si="0"/>
        <v>2</v>
      </c>
      <c r="AR266" s="117"/>
      <c r="AT266" s="117"/>
      <c r="AU266" s="117"/>
      <c r="AV266" s="117"/>
      <c r="AW266" s="117"/>
      <c r="AX266" s="117"/>
      <c r="AY266" s="117"/>
      <c r="AZ266" s="117"/>
      <c r="BA266" s="117"/>
      <c r="BB266" s="117"/>
      <c r="BD266" s="246" t="s">
        <v>492</v>
      </c>
      <c r="BE266" s="575"/>
      <c r="BF266" s="576"/>
      <c r="BH266" s="96"/>
      <c r="BI266" s="96"/>
      <c r="BJ266" s="96"/>
      <c r="BK266" s="96"/>
      <c r="BL266" s="96"/>
      <c r="BM266" s="96"/>
      <c r="BN266" s="96"/>
      <c r="BO266" s="96"/>
      <c r="BP266" s="96"/>
      <c r="BQ266" s="96"/>
      <c r="BR266" s="96"/>
    </row>
    <row r="267" spans="1:70" ht="15" customHeight="1">
      <c r="A267" s="170"/>
      <c r="B267" s="136">
        <v>55</v>
      </c>
      <c r="C267" s="254" t="s">
        <v>642</v>
      </c>
      <c r="D267" s="353"/>
      <c r="E267" s="353"/>
      <c r="F267" s="353"/>
      <c r="G267" s="353"/>
      <c r="H267" s="525"/>
      <c r="I267" s="523" t="s">
        <v>456</v>
      </c>
      <c r="J267" s="530"/>
      <c r="K267" s="530"/>
      <c r="L267" s="530"/>
      <c r="M267" s="530"/>
      <c r="N267" s="530"/>
      <c r="O267" s="530"/>
      <c r="P267" s="530"/>
      <c r="Q267" s="530"/>
      <c r="R267" s="530"/>
      <c r="S267" s="530"/>
      <c r="T267" s="530"/>
      <c r="U267" s="530"/>
      <c r="V267" s="530"/>
      <c r="W267" s="530"/>
      <c r="X267" s="530"/>
      <c r="Y267" s="530"/>
      <c r="Z267" s="530"/>
      <c r="AA267" s="530"/>
      <c r="AB267" s="530"/>
      <c r="AC267" s="530"/>
      <c r="AD267" s="530"/>
      <c r="AE267" s="530"/>
      <c r="AF267" s="530"/>
      <c r="AG267" s="530"/>
      <c r="AH267" s="530"/>
      <c r="AI267" s="530"/>
      <c r="AJ267" s="530"/>
      <c r="AK267" s="530"/>
      <c r="AL267" s="530"/>
      <c r="AM267" s="96"/>
      <c r="AN267" s="104"/>
      <c r="AO267" s="137" t="s">
        <v>419</v>
      </c>
      <c r="AP267" s="156" t="b">
        <v>0</v>
      </c>
      <c r="AQ267" s="154">
        <f t="shared" si="0"/>
        <v>2</v>
      </c>
      <c r="AU267" s="117"/>
      <c r="AV267" s="117"/>
      <c r="AW267" s="117"/>
      <c r="AX267" s="117"/>
      <c r="AY267" s="117"/>
      <c r="AZ267" s="117"/>
      <c r="BA267" s="117"/>
      <c r="BB267" s="117"/>
      <c r="BD267" s="138" t="s">
        <v>484</v>
      </c>
      <c r="BE267" s="139"/>
      <c r="BF267" s="139"/>
      <c r="BG267" s="140"/>
      <c r="BH267" s="138" t="s">
        <v>485</v>
      </c>
      <c r="BI267" s="139"/>
      <c r="BJ267" s="139"/>
      <c r="BK267" s="140"/>
    </row>
    <row r="268" spans="1:70" ht="15" customHeight="1">
      <c r="A268" s="170"/>
      <c r="B268" s="136">
        <v>56</v>
      </c>
      <c r="C268" s="254" t="s">
        <v>643</v>
      </c>
      <c r="D268" s="353"/>
      <c r="E268" s="353"/>
      <c r="F268" s="353"/>
      <c r="G268" s="353"/>
      <c r="H268" s="525"/>
      <c r="I268" s="523" t="s">
        <v>457</v>
      </c>
      <c r="J268" s="530"/>
      <c r="K268" s="530"/>
      <c r="L268" s="530"/>
      <c r="M268" s="530"/>
      <c r="N268" s="530"/>
      <c r="O268" s="530"/>
      <c r="P268" s="530"/>
      <c r="Q268" s="530"/>
      <c r="R268" s="530"/>
      <c r="S268" s="530"/>
      <c r="T268" s="530"/>
      <c r="U268" s="530"/>
      <c r="V268" s="530"/>
      <c r="W268" s="530"/>
      <c r="X268" s="530"/>
      <c r="Y268" s="530"/>
      <c r="Z268" s="530"/>
      <c r="AA268" s="530"/>
      <c r="AB268" s="530"/>
      <c r="AC268" s="530"/>
      <c r="AD268" s="530"/>
      <c r="AE268" s="530"/>
      <c r="AF268" s="530"/>
      <c r="AG268" s="530"/>
      <c r="AH268" s="530"/>
      <c r="AI268" s="530"/>
      <c r="AJ268" s="530"/>
      <c r="AK268" s="530"/>
      <c r="AL268" s="530"/>
      <c r="AM268" s="96"/>
      <c r="AN268" s="104"/>
      <c r="AO268" s="137" t="s">
        <v>420</v>
      </c>
      <c r="AP268" s="130" t="b">
        <v>0</v>
      </c>
      <c r="AQ268" s="154">
        <f t="shared" si="0"/>
        <v>2</v>
      </c>
      <c r="AU268" s="117"/>
      <c r="AV268" s="117"/>
      <c r="AW268" s="117"/>
      <c r="AX268" s="117"/>
      <c r="AY268" s="117"/>
      <c r="AZ268" s="117"/>
      <c r="BA268" s="117"/>
      <c r="BB268" s="117"/>
      <c r="BD268" s="142" t="str">
        <f>IF(AY254="未選択",AN243,IF(AY254="登録",BD270,BH270))</f>
        <v>登録／更新を選択後、年月日を選択</v>
      </c>
      <c r="BE268" s="146"/>
      <c r="BF268" s="146"/>
      <c r="BG268" s="147"/>
      <c r="BH268" s="142" t="str">
        <f>IF(AND(AY254="未選択",BA254="all"),"",AN241)</f>
        <v/>
      </c>
      <c r="BI268" s="157"/>
      <c r="BJ268" s="157"/>
      <c r="BK268" s="158"/>
    </row>
    <row r="269" spans="1:70" ht="15" customHeight="1">
      <c r="A269" s="170"/>
      <c r="B269" s="136">
        <v>57</v>
      </c>
      <c r="C269" s="254" t="s">
        <v>644</v>
      </c>
      <c r="D269" s="353"/>
      <c r="E269" s="353"/>
      <c r="F269" s="353"/>
      <c r="G269" s="353"/>
      <c r="H269" s="525"/>
      <c r="I269" s="523" t="s">
        <v>457</v>
      </c>
      <c r="J269" s="530"/>
      <c r="K269" s="530"/>
      <c r="L269" s="530"/>
      <c r="M269" s="530"/>
      <c r="N269" s="530"/>
      <c r="O269" s="530"/>
      <c r="P269" s="530"/>
      <c r="Q269" s="530"/>
      <c r="R269" s="530"/>
      <c r="S269" s="530"/>
      <c r="T269" s="530"/>
      <c r="U269" s="530"/>
      <c r="V269" s="530"/>
      <c r="W269" s="530"/>
      <c r="X269" s="530"/>
      <c r="Y269" s="530"/>
      <c r="Z269" s="530"/>
      <c r="AA269" s="530"/>
      <c r="AB269" s="530"/>
      <c r="AC269" s="530"/>
      <c r="AD269" s="530"/>
      <c r="AE269" s="530"/>
      <c r="AF269" s="530"/>
      <c r="AG269" s="530"/>
      <c r="AH269" s="530"/>
      <c r="AI269" s="530"/>
      <c r="AJ269" s="530"/>
      <c r="AK269" s="530"/>
      <c r="AL269" s="530"/>
      <c r="AM269" s="96"/>
      <c r="AN269" s="104" t="str">
        <f>LEFT(E296,2)</f>
        <v/>
      </c>
      <c r="AO269" s="137" t="s">
        <v>421</v>
      </c>
      <c r="AP269" s="130" t="b">
        <v>0</v>
      </c>
      <c r="AQ269" s="154">
        <f t="shared" si="0"/>
        <v>2</v>
      </c>
      <c r="AU269" s="117"/>
      <c r="AV269" s="117"/>
      <c r="AW269" s="117"/>
      <c r="AX269" s="117"/>
      <c r="AY269" s="117"/>
      <c r="AZ269" s="117"/>
      <c r="BA269" s="117"/>
      <c r="BB269" s="117"/>
      <c r="BD269" s="138" t="s">
        <v>488</v>
      </c>
      <c r="BE269" s="139"/>
      <c r="BF269" s="139"/>
      <c r="BG269" s="140"/>
      <c r="BH269" s="138" t="s">
        <v>489</v>
      </c>
      <c r="BI269" s="139"/>
      <c r="BJ269" s="139"/>
      <c r="BK269" s="140"/>
    </row>
    <row r="270" spans="1:70" ht="15" customHeight="1">
      <c r="A270" s="170"/>
      <c r="B270" s="136">
        <v>58</v>
      </c>
      <c r="C270" s="542" t="s">
        <v>498</v>
      </c>
      <c r="D270" s="253" t="s">
        <v>459</v>
      </c>
      <c r="E270" s="253"/>
      <c r="F270" s="253"/>
      <c r="G270" s="253"/>
      <c r="H270" s="524"/>
      <c r="I270" s="419" t="s">
        <v>369</v>
      </c>
      <c r="J270" s="419"/>
      <c r="K270" s="419"/>
      <c r="L270" s="419"/>
      <c r="M270" s="419"/>
      <c r="N270" s="419"/>
      <c r="O270" s="419"/>
      <c r="P270" s="419"/>
      <c r="Q270" s="419"/>
      <c r="R270" s="419"/>
      <c r="S270" s="420"/>
      <c r="T270" s="159" t="s">
        <v>391</v>
      </c>
      <c r="U270" s="159"/>
      <c r="V270" s="159"/>
      <c r="W270" s="159"/>
      <c r="X270" s="159"/>
      <c r="Y270" s="159"/>
      <c r="Z270" s="159"/>
      <c r="AA270" s="159"/>
      <c r="AB270" s="159"/>
      <c r="AC270" s="159"/>
      <c r="AD270" s="159"/>
      <c r="AE270" s="159"/>
      <c r="AF270" s="159"/>
      <c r="AG270" s="159"/>
      <c r="AH270" s="159"/>
      <c r="AI270" s="159"/>
      <c r="AJ270" s="159"/>
      <c r="AK270" s="159"/>
      <c r="AL270" s="160"/>
      <c r="AM270" s="96"/>
      <c r="AN270" s="104"/>
      <c r="AO270" s="137" t="s">
        <v>422</v>
      </c>
      <c r="AP270" s="130" t="b">
        <v>0</v>
      </c>
      <c r="AQ270" s="154">
        <f t="shared" si="0"/>
        <v>2</v>
      </c>
      <c r="AU270" s="117"/>
      <c r="AV270" s="117"/>
      <c r="AW270" s="117"/>
      <c r="AX270" s="117"/>
      <c r="AY270" s="117"/>
      <c r="AZ270" s="117"/>
      <c r="BA270" s="117"/>
      <c r="BB270" s="117"/>
      <c r="BD270" s="142" t="str">
        <f>IF(OR(BA254="all",BA254="anyone"),AN244,IF(BA254="ok","",AN246))</f>
        <v>登録年月日を選択してください。</v>
      </c>
      <c r="BE270" s="146"/>
      <c r="BF270" s="146"/>
      <c r="BG270" s="147"/>
      <c r="BH270" s="142" t="str">
        <f>IF(OR(BA254="all",BA254="anyone"),AN242,AN245)</f>
        <v>更新前登録年月日を選択して下さい。</v>
      </c>
      <c r="BI270" s="157"/>
      <c r="BJ270" s="157"/>
      <c r="BK270" s="158"/>
    </row>
    <row r="271" spans="1:70" ht="15" customHeight="1">
      <c r="A271" s="170"/>
      <c r="B271" s="136">
        <v>59</v>
      </c>
      <c r="C271" s="542"/>
      <c r="D271" s="253" t="s">
        <v>460</v>
      </c>
      <c r="E271" s="253"/>
      <c r="F271" s="253"/>
      <c r="G271" s="253"/>
      <c r="H271" s="524"/>
      <c r="I271" s="358"/>
      <c r="J271" s="358"/>
      <c r="K271" s="358"/>
      <c r="L271" s="358"/>
      <c r="M271" s="358"/>
      <c r="N271" s="358"/>
      <c r="O271" s="358"/>
      <c r="P271" s="358"/>
      <c r="Q271" s="358"/>
      <c r="R271" s="358"/>
      <c r="S271" s="359"/>
      <c r="T271" s="159" t="s">
        <v>458</v>
      </c>
      <c r="U271" s="159"/>
      <c r="V271" s="159"/>
      <c r="W271" s="159"/>
      <c r="X271" s="159"/>
      <c r="Y271" s="159"/>
      <c r="Z271" s="159"/>
      <c r="AA271" s="159"/>
      <c r="AB271" s="159"/>
      <c r="AC271" s="159"/>
      <c r="AD271" s="159"/>
      <c r="AE271" s="159"/>
      <c r="AF271" s="159"/>
      <c r="AG271" s="159"/>
      <c r="AH271" s="159"/>
      <c r="AI271" s="159"/>
      <c r="AJ271" s="159"/>
      <c r="AK271" s="159"/>
      <c r="AL271" s="160"/>
      <c r="AM271" s="96"/>
      <c r="AN271" s="104"/>
      <c r="AO271" s="137" t="s">
        <v>423</v>
      </c>
      <c r="AP271" s="130" t="b">
        <v>0</v>
      </c>
      <c r="AQ271" s="154">
        <f t="shared" si="0"/>
        <v>2</v>
      </c>
      <c r="AU271" s="117"/>
      <c r="AV271" s="117"/>
      <c r="AW271" s="117"/>
      <c r="AX271" s="117"/>
      <c r="AY271" s="117"/>
      <c r="AZ271" s="117"/>
      <c r="BA271" s="117"/>
      <c r="BB271" s="117"/>
    </row>
    <row r="272" spans="1:70" ht="15" customHeight="1">
      <c r="A272" s="170"/>
      <c r="B272" s="136">
        <v>60</v>
      </c>
      <c r="C272" s="542"/>
      <c r="D272" s="253" t="s">
        <v>462</v>
      </c>
      <c r="E272" s="253"/>
      <c r="F272" s="253"/>
      <c r="G272" s="253"/>
      <c r="H272" s="524"/>
      <c r="I272" s="358"/>
      <c r="J272" s="358"/>
      <c r="K272" s="358"/>
      <c r="L272" s="358"/>
      <c r="M272" s="358"/>
      <c r="N272" s="358"/>
      <c r="O272" s="358"/>
      <c r="P272" s="358"/>
      <c r="Q272" s="358"/>
      <c r="R272" s="358"/>
      <c r="S272" s="359"/>
      <c r="T272" s="521" t="s">
        <v>596</v>
      </c>
      <c r="U272" s="522"/>
      <c r="V272" s="522"/>
      <c r="W272" s="522"/>
      <c r="X272" s="522"/>
      <c r="Y272" s="522"/>
      <c r="Z272" s="522"/>
      <c r="AA272" s="522"/>
      <c r="AB272" s="522"/>
      <c r="AC272" s="522"/>
      <c r="AD272" s="522"/>
      <c r="AE272" s="522"/>
      <c r="AF272" s="522"/>
      <c r="AG272" s="522"/>
      <c r="AH272" s="522"/>
      <c r="AI272" s="522"/>
      <c r="AJ272" s="522"/>
      <c r="AK272" s="522"/>
      <c r="AL272" s="523"/>
      <c r="AM272" s="96"/>
      <c r="AN272" s="104"/>
      <c r="AO272" s="137" t="s">
        <v>424</v>
      </c>
      <c r="AP272" s="130" t="b">
        <v>0</v>
      </c>
      <c r="AQ272" s="154">
        <f t="shared" si="0"/>
        <v>2</v>
      </c>
      <c r="AU272" s="117"/>
      <c r="AV272" s="117"/>
      <c r="AW272" s="117"/>
      <c r="AX272" s="117"/>
      <c r="AY272" s="117"/>
      <c r="AZ272" s="117"/>
      <c r="BA272" s="117"/>
      <c r="BB272" s="117"/>
    </row>
    <row r="273" spans="1:54" ht="15" customHeight="1">
      <c r="A273" s="170"/>
      <c r="B273" s="136">
        <v>61</v>
      </c>
      <c r="C273" s="542"/>
      <c r="D273" s="253" t="s">
        <v>634</v>
      </c>
      <c r="E273" s="253"/>
      <c r="F273" s="253"/>
      <c r="G273" s="253"/>
      <c r="H273" s="524"/>
      <c r="I273" s="358"/>
      <c r="J273" s="358"/>
      <c r="K273" s="358"/>
      <c r="L273" s="358"/>
      <c r="M273" s="358"/>
      <c r="N273" s="358"/>
      <c r="O273" s="358"/>
      <c r="P273" s="358"/>
      <c r="Q273" s="358"/>
      <c r="R273" s="358"/>
      <c r="S273" s="359"/>
      <c r="T273" s="521" t="s">
        <v>394</v>
      </c>
      <c r="U273" s="522"/>
      <c r="V273" s="522"/>
      <c r="W273" s="522"/>
      <c r="X273" s="522"/>
      <c r="Y273" s="522"/>
      <c r="Z273" s="522"/>
      <c r="AA273" s="522"/>
      <c r="AB273" s="522"/>
      <c r="AC273" s="522"/>
      <c r="AD273" s="522"/>
      <c r="AE273" s="522"/>
      <c r="AF273" s="522"/>
      <c r="AG273" s="522"/>
      <c r="AH273" s="522"/>
      <c r="AI273" s="522"/>
      <c r="AJ273" s="522"/>
      <c r="AK273" s="522"/>
      <c r="AL273" s="523"/>
      <c r="AM273" s="96"/>
      <c r="AN273" s="104"/>
      <c r="AO273" s="137" t="s">
        <v>425</v>
      </c>
      <c r="AP273" s="130" t="b">
        <v>0</v>
      </c>
      <c r="AQ273" s="154">
        <f t="shared" si="0"/>
        <v>2</v>
      </c>
      <c r="AU273" s="117"/>
      <c r="AV273" s="117"/>
      <c r="AW273" s="117"/>
      <c r="AX273" s="117"/>
      <c r="AY273" s="117"/>
      <c r="AZ273" s="117"/>
      <c r="BA273" s="117"/>
      <c r="BB273" s="117"/>
    </row>
    <row r="274" spans="1:54" ht="15" customHeight="1">
      <c r="A274" s="170"/>
      <c r="B274" s="136">
        <v>62</v>
      </c>
      <c r="C274" s="542"/>
      <c r="D274" s="253" t="s">
        <v>463</v>
      </c>
      <c r="E274" s="253"/>
      <c r="F274" s="253"/>
      <c r="G274" s="253"/>
      <c r="H274" s="524"/>
      <c r="I274" s="358"/>
      <c r="J274" s="358"/>
      <c r="K274" s="358"/>
      <c r="L274" s="358"/>
      <c r="M274" s="358"/>
      <c r="N274" s="358"/>
      <c r="O274" s="358"/>
      <c r="P274" s="358"/>
      <c r="Q274" s="358"/>
      <c r="R274" s="358"/>
      <c r="S274" s="359"/>
      <c r="T274" s="521" t="s">
        <v>597</v>
      </c>
      <c r="U274" s="522"/>
      <c r="V274" s="522"/>
      <c r="W274" s="522"/>
      <c r="X274" s="522"/>
      <c r="Y274" s="522"/>
      <c r="Z274" s="522"/>
      <c r="AA274" s="522"/>
      <c r="AB274" s="522"/>
      <c r="AC274" s="522"/>
      <c r="AD274" s="522"/>
      <c r="AE274" s="522"/>
      <c r="AF274" s="522"/>
      <c r="AG274" s="522"/>
      <c r="AH274" s="522"/>
      <c r="AI274" s="522"/>
      <c r="AJ274" s="522"/>
      <c r="AK274" s="522"/>
      <c r="AL274" s="523"/>
      <c r="AM274" s="96"/>
      <c r="AN274" s="104"/>
      <c r="AO274" s="137" t="s">
        <v>426</v>
      </c>
      <c r="AP274" s="130" t="b">
        <v>0</v>
      </c>
      <c r="AQ274" s="154">
        <f t="shared" si="0"/>
        <v>2</v>
      </c>
      <c r="AU274" s="117"/>
      <c r="AV274" s="117"/>
      <c r="AW274" s="117"/>
      <c r="AX274" s="117"/>
      <c r="AY274" s="117"/>
      <c r="AZ274" s="117"/>
      <c r="BA274" s="117"/>
      <c r="BB274" s="117"/>
    </row>
    <row r="275" spans="1:54" ht="15" customHeight="1">
      <c r="A275" s="170"/>
      <c r="B275" s="136">
        <v>63</v>
      </c>
      <c r="C275" s="542"/>
      <c r="D275" s="253" t="s">
        <v>464</v>
      </c>
      <c r="E275" s="253"/>
      <c r="F275" s="253"/>
      <c r="G275" s="253"/>
      <c r="H275" s="524"/>
      <c r="I275" s="358"/>
      <c r="J275" s="358"/>
      <c r="K275" s="358"/>
      <c r="L275" s="358"/>
      <c r="M275" s="358"/>
      <c r="N275" s="358"/>
      <c r="O275" s="358"/>
      <c r="P275" s="358"/>
      <c r="Q275" s="358"/>
      <c r="R275" s="358"/>
      <c r="S275" s="359"/>
      <c r="T275" s="521" t="s">
        <v>396</v>
      </c>
      <c r="U275" s="522"/>
      <c r="V275" s="522"/>
      <c r="W275" s="522"/>
      <c r="X275" s="522"/>
      <c r="Y275" s="522"/>
      <c r="Z275" s="522"/>
      <c r="AA275" s="522"/>
      <c r="AB275" s="522"/>
      <c r="AC275" s="522"/>
      <c r="AD275" s="522"/>
      <c r="AE275" s="522"/>
      <c r="AF275" s="522"/>
      <c r="AG275" s="522"/>
      <c r="AH275" s="522"/>
      <c r="AI275" s="522"/>
      <c r="AJ275" s="522"/>
      <c r="AK275" s="522"/>
      <c r="AL275" s="523"/>
      <c r="AM275" s="96"/>
      <c r="AN275" s="104"/>
      <c r="AO275" s="137" t="s">
        <v>427</v>
      </c>
      <c r="AP275" s="130" t="b">
        <v>0</v>
      </c>
      <c r="AQ275" s="154">
        <f t="shared" si="0"/>
        <v>2</v>
      </c>
      <c r="AU275" s="117"/>
      <c r="AV275" s="117"/>
      <c r="AW275" s="117"/>
      <c r="AX275" s="117"/>
      <c r="AY275" s="117"/>
      <c r="AZ275" s="117"/>
      <c r="BA275" s="117"/>
      <c r="BB275" s="117"/>
    </row>
    <row r="276" spans="1:54" ht="15" customHeight="1">
      <c r="A276" s="170"/>
      <c r="B276" s="136">
        <v>64</v>
      </c>
      <c r="C276" s="542"/>
      <c r="D276" s="253" t="s">
        <v>465</v>
      </c>
      <c r="E276" s="253"/>
      <c r="F276" s="253"/>
      <c r="G276" s="253"/>
      <c r="H276" s="524"/>
      <c r="I276" s="358"/>
      <c r="J276" s="358"/>
      <c r="K276" s="358"/>
      <c r="L276" s="358"/>
      <c r="M276" s="358"/>
      <c r="N276" s="358"/>
      <c r="O276" s="358"/>
      <c r="P276" s="358"/>
      <c r="Q276" s="358"/>
      <c r="R276" s="358"/>
      <c r="S276" s="359"/>
      <c r="T276" s="521" t="s">
        <v>397</v>
      </c>
      <c r="U276" s="522"/>
      <c r="V276" s="522"/>
      <c r="W276" s="522"/>
      <c r="X276" s="522"/>
      <c r="Y276" s="522"/>
      <c r="Z276" s="522"/>
      <c r="AA276" s="522"/>
      <c r="AB276" s="522"/>
      <c r="AC276" s="522"/>
      <c r="AD276" s="522"/>
      <c r="AE276" s="522"/>
      <c r="AF276" s="522"/>
      <c r="AG276" s="522"/>
      <c r="AH276" s="522"/>
      <c r="AI276" s="522"/>
      <c r="AJ276" s="522"/>
      <c r="AK276" s="522"/>
      <c r="AL276" s="523"/>
      <c r="AM276" s="96"/>
      <c r="AN276" s="104"/>
    </row>
    <row r="277" spans="1:54" ht="15" customHeight="1">
      <c r="A277" s="170"/>
      <c r="B277" s="136">
        <v>65</v>
      </c>
      <c r="C277" s="542"/>
      <c r="D277" s="253" t="s">
        <v>466</v>
      </c>
      <c r="E277" s="253"/>
      <c r="F277" s="253"/>
      <c r="G277" s="253"/>
      <c r="H277" s="524"/>
      <c r="I277" s="358"/>
      <c r="J277" s="358"/>
      <c r="K277" s="358"/>
      <c r="L277" s="358"/>
      <c r="M277" s="358"/>
      <c r="N277" s="358"/>
      <c r="O277" s="358"/>
      <c r="P277" s="358"/>
      <c r="Q277" s="358"/>
      <c r="R277" s="358"/>
      <c r="S277" s="359"/>
      <c r="T277" s="521" t="s">
        <v>598</v>
      </c>
      <c r="U277" s="522"/>
      <c r="V277" s="522"/>
      <c r="W277" s="522"/>
      <c r="X277" s="522"/>
      <c r="Y277" s="522"/>
      <c r="Z277" s="522"/>
      <c r="AA277" s="522"/>
      <c r="AB277" s="522"/>
      <c r="AC277" s="522"/>
      <c r="AD277" s="522"/>
      <c r="AE277" s="522"/>
      <c r="AF277" s="522"/>
      <c r="AG277" s="522"/>
      <c r="AH277" s="522"/>
      <c r="AI277" s="522"/>
      <c r="AJ277" s="522"/>
      <c r="AK277" s="522"/>
      <c r="AL277" s="523"/>
      <c r="AM277" s="96"/>
      <c r="AN277" s="104"/>
    </row>
    <row r="278" spans="1:54" ht="15" customHeight="1">
      <c r="A278" s="170"/>
      <c r="B278" s="136">
        <v>66</v>
      </c>
      <c r="C278" s="542"/>
      <c r="D278" s="253" t="s">
        <v>635</v>
      </c>
      <c r="E278" s="253"/>
      <c r="F278" s="253"/>
      <c r="G278" s="253"/>
      <c r="H278" s="524"/>
      <c r="I278" s="358"/>
      <c r="J278" s="358"/>
      <c r="K278" s="358"/>
      <c r="L278" s="358"/>
      <c r="M278" s="358"/>
      <c r="N278" s="358"/>
      <c r="O278" s="358"/>
      <c r="P278" s="358"/>
      <c r="Q278" s="358"/>
      <c r="R278" s="358"/>
      <c r="S278" s="359"/>
      <c r="T278" s="521" t="s">
        <v>399</v>
      </c>
      <c r="U278" s="522"/>
      <c r="V278" s="522"/>
      <c r="W278" s="522"/>
      <c r="X278" s="522"/>
      <c r="Y278" s="522"/>
      <c r="Z278" s="522"/>
      <c r="AA278" s="522"/>
      <c r="AB278" s="522"/>
      <c r="AC278" s="522"/>
      <c r="AD278" s="522"/>
      <c r="AE278" s="522"/>
      <c r="AF278" s="522"/>
      <c r="AG278" s="522"/>
      <c r="AH278" s="522"/>
      <c r="AI278" s="522"/>
      <c r="AJ278" s="522"/>
      <c r="AK278" s="522"/>
      <c r="AL278" s="523"/>
      <c r="AM278" s="96"/>
      <c r="AN278" s="104"/>
    </row>
    <row r="279" spans="1:54" ht="15" customHeight="1">
      <c r="A279" s="170"/>
      <c r="B279" s="136">
        <v>67</v>
      </c>
      <c r="C279" s="542"/>
      <c r="D279" s="253" t="s">
        <v>636</v>
      </c>
      <c r="E279" s="253"/>
      <c r="F279" s="253"/>
      <c r="G279" s="253"/>
      <c r="H279" s="524"/>
      <c r="I279" s="358"/>
      <c r="J279" s="358"/>
      <c r="K279" s="358"/>
      <c r="L279" s="358"/>
      <c r="M279" s="358"/>
      <c r="N279" s="358"/>
      <c r="O279" s="358"/>
      <c r="P279" s="358"/>
      <c r="Q279" s="358"/>
      <c r="R279" s="358"/>
      <c r="S279" s="359"/>
      <c r="T279" s="521" t="s">
        <v>400</v>
      </c>
      <c r="U279" s="522"/>
      <c r="V279" s="522"/>
      <c r="W279" s="522"/>
      <c r="X279" s="522"/>
      <c r="Y279" s="522"/>
      <c r="Z279" s="522"/>
      <c r="AA279" s="522"/>
      <c r="AB279" s="522"/>
      <c r="AC279" s="522"/>
      <c r="AD279" s="522"/>
      <c r="AE279" s="522"/>
      <c r="AF279" s="522"/>
      <c r="AG279" s="522"/>
      <c r="AH279" s="522"/>
      <c r="AI279" s="522"/>
      <c r="AJ279" s="522"/>
      <c r="AK279" s="522"/>
      <c r="AL279" s="523"/>
      <c r="AM279" s="96"/>
      <c r="AN279" s="104"/>
    </row>
    <row r="280" spans="1:54" ht="15" customHeight="1">
      <c r="A280" s="170"/>
      <c r="B280" s="136">
        <v>68</v>
      </c>
      <c r="C280" s="542"/>
      <c r="D280" s="253" t="s">
        <v>637</v>
      </c>
      <c r="E280" s="253"/>
      <c r="F280" s="253"/>
      <c r="G280" s="253"/>
      <c r="H280" s="524"/>
      <c r="I280" s="358"/>
      <c r="J280" s="358"/>
      <c r="K280" s="358"/>
      <c r="L280" s="358"/>
      <c r="M280" s="358"/>
      <c r="N280" s="358"/>
      <c r="O280" s="358"/>
      <c r="P280" s="358"/>
      <c r="Q280" s="358"/>
      <c r="R280" s="358"/>
      <c r="S280" s="359"/>
      <c r="T280" s="521" t="s">
        <v>599</v>
      </c>
      <c r="U280" s="522"/>
      <c r="V280" s="522"/>
      <c r="W280" s="522"/>
      <c r="X280" s="522"/>
      <c r="Y280" s="522"/>
      <c r="Z280" s="522"/>
      <c r="AA280" s="522"/>
      <c r="AB280" s="522"/>
      <c r="AC280" s="522"/>
      <c r="AD280" s="522"/>
      <c r="AE280" s="522"/>
      <c r="AF280" s="522"/>
      <c r="AG280" s="522"/>
      <c r="AH280" s="522"/>
      <c r="AI280" s="522"/>
      <c r="AJ280" s="522"/>
      <c r="AK280" s="522"/>
      <c r="AL280" s="523"/>
      <c r="AM280" s="96"/>
      <c r="AN280" s="104"/>
    </row>
    <row r="281" spans="1:54" ht="15" customHeight="1">
      <c r="A281" s="170"/>
      <c r="B281" s="136">
        <v>69</v>
      </c>
      <c r="C281" s="542"/>
      <c r="D281" s="253" t="s">
        <v>638</v>
      </c>
      <c r="E281" s="253"/>
      <c r="F281" s="253"/>
      <c r="G281" s="253"/>
      <c r="H281" s="524"/>
      <c r="I281" s="358"/>
      <c r="J281" s="358"/>
      <c r="K281" s="358"/>
      <c r="L281" s="358"/>
      <c r="M281" s="358"/>
      <c r="N281" s="358"/>
      <c r="O281" s="358"/>
      <c r="P281" s="358"/>
      <c r="Q281" s="358"/>
      <c r="R281" s="358"/>
      <c r="S281" s="359"/>
      <c r="T281" s="521" t="s">
        <v>401</v>
      </c>
      <c r="U281" s="522"/>
      <c r="V281" s="522"/>
      <c r="W281" s="522"/>
      <c r="X281" s="522"/>
      <c r="Y281" s="522"/>
      <c r="Z281" s="522"/>
      <c r="AA281" s="522"/>
      <c r="AB281" s="522"/>
      <c r="AC281" s="522"/>
      <c r="AD281" s="522"/>
      <c r="AE281" s="522"/>
      <c r="AF281" s="522"/>
      <c r="AG281" s="522"/>
      <c r="AH281" s="522"/>
      <c r="AI281" s="522"/>
      <c r="AJ281" s="522"/>
      <c r="AK281" s="522"/>
      <c r="AL281" s="523"/>
      <c r="AM281" s="96"/>
    </row>
    <row r="282" spans="1:54" ht="15" customHeight="1">
      <c r="A282" s="170"/>
      <c r="B282" s="136">
        <v>70</v>
      </c>
      <c r="C282" s="542"/>
      <c r="D282" s="253" t="s">
        <v>467</v>
      </c>
      <c r="E282" s="253"/>
      <c r="F282" s="253"/>
      <c r="G282" s="253"/>
      <c r="H282" s="524"/>
      <c r="I282" s="358"/>
      <c r="J282" s="358"/>
      <c r="K282" s="358"/>
      <c r="L282" s="358"/>
      <c r="M282" s="358"/>
      <c r="N282" s="358"/>
      <c r="O282" s="358"/>
      <c r="P282" s="358"/>
      <c r="Q282" s="358"/>
      <c r="R282" s="358"/>
      <c r="S282" s="359"/>
      <c r="T282" s="521" t="s">
        <v>600</v>
      </c>
      <c r="U282" s="522"/>
      <c r="V282" s="522"/>
      <c r="W282" s="522"/>
      <c r="X282" s="522"/>
      <c r="Y282" s="522"/>
      <c r="Z282" s="522"/>
      <c r="AA282" s="522"/>
      <c r="AB282" s="522"/>
      <c r="AC282" s="522"/>
      <c r="AD282" s="522"/>
      <c r="AE282" s="522"/>
      <c r="AF282" s="522"/>
      <c r="AG282" s="522"/>
      <c r="AH282" s="522"/>
      <c r="AI282" s="522"/>
      <c r="AJ282" s="522"/>
      <c r="AK282" s="522"/>
      <c r="AL282" s="523"/>
    </row>
    <row r="283" spans="1:54" ht="15" customHeight="1">
      <c r="A283" s="170"/>
      <c r="B283" s="136">
        <v>71</v>
      </c>
      <c r="C283" s="542"/>
      <c r="D283" s="253" t="s">
        <v>468</v>
      </c>
      <c r="E283" s="253"/>
      <c r="F283" s="253"/>
      <c r="G283" s="253"/>
      <c r="H283" s="524"/>
      <c r="I283" s="358"/>
      <c r="J283" s="358"/>
      <c r="K283" s="358"/>
      <c r="L283" s="358"/>
      <c r="M283" s="358"/>
      <c r="N283" s="358"/>
      <c r="O283" s="358"/>
      <c r="P283" s="358"/>
      <c r="Q283" s="358"/>
      <c r="R283" s="358"/>
      <c r="S283" s="359"/>
      <c r="T283" s="521" t="s">
        <v>403</v>
      </c>
      <c r="U283" s="522"/>
      <c r="V283" s="522"/>
      <c r="W283" s="522"/>
      <c r="X283" s="522"/>
      <c r="Y283" s="522"/>
      <c r="Z283" s="522"/>
      <c r="AA283" s="522"/>
      <c r="AB283" s="522"/>
      <c r="AC283" s="522"/>
      <c r="AD283" s="522"/>
      <c r="AE283" s="522"/>
      <c r="AF283" s="522"/>
      <c r="AG283" s="522"/>
      <c r="AH283" s="522"/>
      <c r="AI283" s="522"/>
      <c r="AJ283" s="522"/>
      <c r="AK283" s="522"/>
      <c r="AL283" s="523"/>
    </row>
    <row r="284" spans="1:54" ht="15" customHeight="1">
      <c r="A284" s="170"/>
      <c r="B284" s="136">
        <v>72</v>
      </c>
      <c r="C284" s="542"/>
      <c r="D284" s="253" t="s">
        <v>469</v>
      </c>
      <c r="E284" s="253"/>
      <c r="F284" s="253"/>
      <c r="G284" s="253"/>
      <c r="H284" s="524"/>
      <c r="I284" s="358"/>
      <c r="J284" s="358"/>
      <c r="K284" s="358"/>
      <c r="L284" s="358"/>
      <c r="M284" s="358"/>
      <c r="N284" s="358"/>
      <c r="O284" s="358"/>
      <c r="P284" s="358"/>
      <c r="Q284" s="358"/>
      <c r="R284" s="358"/>
      <c r="S284" s="359"/>
      <c r="T284" s="521" t="s">
        <v>408</v>
      </c>
      <c r="U284" s="522"/>
      <c r="V284" s="522"/>
      <c r="W284" s="522"/>
      <c r="X284" s="522"/>
      <c r="Y284" s="522"/>
      <c r="Z284" s="522"/>
      <c r="AA284" s="522"/>
      <c r="AB284" s="522"/>
      <c r="AC284" s="522"/>
      <c r="AD284" s="522"/>
      <c r="AE284" s="522"/>
      <c r="AF284" s="522"/>
      <c r="AG284" s="522"/>
      <c r="AH284" s="522"/>
      <c r="AI284" s="522"/>
      <c r="AJ284" s="522"/>
      <c r="AK284" s="522"/>
      <c r="AL284" s="523"/>
    </row>
    <row r="285" spans="1:54" ht="15" customHeight="1">
      <c r="A285" s="170"/>
      <c r="B285" s="136">
        <v>73</v>
      </c>
      <c r="C285" s="542"/>
      <c r="D285" s="253" t="s">
        <v>639</v>
      </c>
      <c r="E285" s="253"/>
      <c r="F285" s="253"/>
      <c r="G285" s="253"/>
      <c r="H285" s="524"/>
      <c r="I285" s="358"/>
      <c r="J285" s="358"/>
      <c r="K285" s="358"/>
      <c r="L285" s="358"/>
      <c r="M285" s="358"/>
      <c r="N285" s="358"/>
      <c r="O285" s="358"/>
      <c r="P285" s="358"/>
      <c r="Q285" s="358"/>
      <c r="R285" s="358"/>
      <c r="S285" s="359"/>
      <c r="T285" s="521" t="s">
        <v>601</v>
      </c>
      <c r="U285" s="522"/>
      <c r="V285" s="522"/>
      <c r="W285" s="522"/>
      <c r="X285" s="522"/>
      <c r="Y285" s="522"/>
      <c r="Z285" s="522"/>
      <c r="AA285" s="522"/>
      <c r="AB285" s="522"/>
      <c r="AC285" s="522"/>
      <c r="AD285" s="522"/>
      <c r="AE285" s="522"/>
      <c r="AF285" s="522"/>
      <c r="AG285" s="522"/>
      <c r="AH285" s="522"/>
      <c r="AI285" s="522"/>
      <c r="AJ285" s="522"/>
      <c r="AK285" s="522"/>
      <c r="AL285" s="523"/>
    </row>
    <row r="286" spans="1:54" ht="15" customHeight="1">
      <c r="A286" s="170"/>
      <c r="B286" s="136">
        <v>74</v>
      </c>
      <c r="C286" s="542"/>
      <c r="D286" s="253" t="s">
        <v>640</v>
      </c>
      <c r="E286" s="253"/>
      <c r="F286" s="253"/>
      <c r="G286" s="253"/>
      <c r="H286" s="524"/>
      <c r="I286" s="358"/>
      <c r="J286" s="358"/>
      <c r="K286" s="358"/>
      <c r="L286" s="358"/>
      <c r="M286" s="358"/>
      <c r="N286" s="358"/>
      <c r="O286" s="358"/>
      <c r="P286" s="358"/>
      <c r="Q286" s="358"/>
      <c r="R286" s="358"/>
      <c r="S286" s="359"/>
      <c r="T286" s="521" t="s">
        <v>409</v>
      </c>
      <c r="U286" s="522"/>
      <c r="V286" s="522"/>
      <c r="W286" s="522"/>
      <c r="X286" s="522"/>
      <c r="Y286" s="522"/>
      <c r="Z286" s="522"/>
      <c r="AA286" s="522"/>
      <c r="AB286" s="522"/>
      <c r="AC286" s="522"/>
      <c r="AD286" s="522"/>
      <c r="AE286" s="522"/>
      <c r="AF286" s="522"/>
      <c r="AG286" s="522"/>
      <c r="AH286" s="522"/>
      <c r="AI286" s="522"/>
      <c r="AJ286" s="522"/>
      <c r="AK286" s="522"/>
      <c r="AL286" s="523"/>
    </row>
    <row r="287" spans="1:54" ht="15" customHeight="1">
      <c r="A287" s="170"/>
      <c r="B287" s="136">
        <v>75</v>
      </c>
      <c r="C287" s="542"/>
      <c r="D287" s="253" t="s">
        <v>470</v>
      </c>
      <c r="E287" s="253"/>
      <c r="F287" s="253"/>
      <c r="G287" s="253"/>
      <c r="H287" s="524"/>
      <c r="I287" s="358"/>
      <c r="J287" s="358"/>
      <c r="K287" s="358"/>
      <c r="L287" s="358"/>
      <c r="M287" s="358"/>
      <c r="N287" s="358"/>
      <c r="O287" s="358"/>
      <c r="P287" s="358"/>
      <c r="Q287" s="358"/>
      <c r="R287" s="358"/>
      <c r="S287" s="359"/>
      <c r="T287" s="521" t="s">
        <v>410</v>
      </c>
      <c r="U287" s="522"/>
      <c r="V287" s="522"/>
      <c r="W287" s="522"/>
      <c r="X287" s="522"/>
      <c r="Y287" s="522"/>
      <c r="Z287" s="522"/>
      <c r="AA287" s="522"/>
      <c r="AB287" s="522"/>
      <c r="AC287" s="522"/>
      <c r="AD287" s="522"/>
      <c r="AE287" s="522"/>
      <c r="AF287" s="522"/>
      <c r="AG287" s="522"/>
      <c r="AH287" s="522"/>
      <c r="AI287" s="522"/>
      <c r="AJ287" s="522"/>
      <c r="AK287" s="522"/>
      <c r="AL287" s="523"/>
    </row>
    <row r="288" spans="1:54" ht="15" customHeight="1">
      <c r="A288" s="170"/>
      <c r="B288" s="136">
        <v>76</v>
      </c>
      <c r="C288" s="542"/>
      <c r="D288" s="253" t="s">
        <v>593</v>
      </c>
      <c r="E288" s="253"/>
      <c r="F288" s="253"/>
      <c r="G288" s="253"/>
      <c r="H288" s="524"/>
      <c r="I288" s="358"/>
      <c r="J288" s="358"/>
      <c r="K288" s="358"/>
      <c r="L288" s="358"/>
      <c r="M288" s="358"/>
      <c r="N288" s="358"/>
      <c r="O288" s="358"/>
      <c r="P288" s="358"/>
      <c r="Q288" s="358"/>
      <c r="R288" s="358"/>
      <c r="S288" s="359"/>
      <c r="T288" s="521" t="s">
        <v>411</v>
      </c>
      <c r="U288" s="522"/>
      <c r="V288" s="522"/>
      <c r="W288" s="522"/>
      <c r="X288" s="522"/>
      <c r="Y288" s="522"/>
      <c r="Z288" s="522"/>
      <c r="AA288" s="522"/>
      <c r="AB288" s="522"/>
      <c r="AC288" s="522"/>
      <c r="AD288" s="522"/>
      <c r="AE288" s="522"/>
      <c r="AF288" s="522"/>
      <c r="AG288" s="522"/>
      <c r="AH288" s="522"/>
      <c r="AI288" s="522"/>
      <c r="AJ288" s="522"/>
      <c r="AK288" s="522"/>
      <c r="AL288" s="523"/>
    </row>
    <row r="289" spans="1:48" ht="15" customHeight="1">
      <c r="A289" s="170"/>
      <c r="B289" s="136">
        <v>77</v>
      </c>
      <c r="C289" s="542"/>
      <c r="D289" s="253" t="s">
        <v>594</v>
      </c>
      <c r="E289" s="253"/>
      <c r="F289" s="253"/>
      <c r="G289" s="253"/>
      <c r="H289" s="524"/>
      <c r="I289" s="358"/>
      <c r="J289" s="358"/>
      <c r="K289" s="358"/>
      <c r="L289" s="358"/>
      <c r="M289" s="358"/>
      <c r="N289" s="358"/>
      <c r="O289" s="358"/>
      <c r="P289" s="358"/>
      <c r="Q289" s="358"/>
      <c r="R289" s="358"/>
      <c r="S289" s="359"/>
      <c r="T289" s="521" t="s">
        <v>412</v>
      </c>
      <c r="U289" s="522"/>
      <c r="V289" s="522"/>
      <c r="W289" s="522"/>
      <c r="X289" s="522"/>
      <c r="Y289" s="522"/>
      <c r="Z289" s="522"/>
      <c r="AA289" s="522"/>
      <c r="AB289" s="522"/>
      <c r="AC289" s="522"/>
      <c r="AD289" s="522"/>
      <c r="AE289" s="522"/>
      <c r="AF289" s="522"/>
      <c r="AG289" s="522"/>
      <c r="AH289" s="522"/>
      <c r="AI289" s="522"/>
      <c r="AJ289" s="522"/>
      <c r="AK289" s="522"/>
      <c r="AL289" s="523"/>
    </row>
    <row r="290" spans="1:48" ht="15" customHeight="1">
      <c r="A290" s="170"/>
      <c r="B290" s="136">
        <v>78</v>
      </c>
      <c r="C290" s="542"/>
      <c r="D290" s="253" t="s">
        <v>595</v>
      </c>
      <c r="E290" s="253"/>
      <c r="F290" s="253"/>
      <c r="G290" s="253"/>
      <c r="H290" s="524"/>
      <c r="I290" s="531"/>
      <c r="J290" s="531"/>
      <c r="K290" s="531"/>
      <c r="L290" s="531"/>
      <c r="M290" s="531"/>
      <c r="N290" s="531"/>
      <c r="O290" s="531"/>
      <c r="P290" s="531"/>
      <c r="Q290" s="531"/>
      <c r="R290" s="531"/>
      <c r="S290" s="532"/>
      <c r="T290" s="521" t="s">
        <v>413</v>
      </c>
      <c r="U290" s="522"/>
      <c r="V290" s="522"/>
      <c r="W290" s="522"/>
      <c r="X290" s="522"/>
      <c r="Y290" s="522"/>
      <c r="Z290" s="522"/>
      <c r="AA290" s="522"/>
      <c r="AB290" s="522"/>
      <c r="AC290" s="522"/>
      <c r="AD290" s="522"/>
      <c r="AE290" s="522"/>
      <c r="AF290" s="522"/>
      <c r="AG290" s="522"/>
      <c r="AH290" s="522"/>
      <c r="AI290" s="522"/>
      <c r="AJ290" s="522"/>
      <c r="AK290" s="522"/>
      <c r="AL290" s="523"/>
    </row>
    <row r="291" spans="1:48" ht="15" customHeight="1">
      <c r="A291" s="170"/>
      <c r="B291" s="136">
        <v>79</v>
      </c>
      <c r="C291" s="253" t="s">
        <v>645</v>
      </c>
      <c r="D291" s="253"/>
      <c r="E291" s="253"/>
      <c r="F291" s="253"/>
      <c r="G291" s="253"/>
      <c r="H291" s="524"/>
      <c r="I291" s="522" t="s">
        <v>602</v>
      </c>
      <c r="J291" s="522"/>
      <c r="K291" s="522"/>
      <c r="L291" s="522"/>
      <c r="M291" s="522"/>
      <c r="N291" s="522"/>
      <c r="O291" s="522"/>
      <c r="P291" s="522"/>
      <c r="Q291" s="522"/>
      <c r="R291" s="522"/>
      <c r="S291" s="522"/>
      <c r="T291" s="522"/>
      <c r="U291" s="522"/>
      <c r="V291" s="522"/>
      <c r="W291" s="522"/>
      <c r="X291" s="522"/>
      <c r="Y291" s="522"/>
      <c r="Z291" s="522"/>
      <c r="AA291" s="522"/>
      <c r="AB291" s="522"/>
      <c r="AC291" s="522"/>
      <c r="AD291" s="522"/>
      <c r="AE291" s="522"/>
      <c r="AF291" s="522"/>
      <c r="AG291" s="522"/>
      <c r="AH291" s="522"/>
      <c r="AI291" s="522"/>
      <c r="AJ291" s="522"/>
      <c r="AK291" s="522"/>
      <c r="AL291" s="523"/>
    </row>
    <row r="292" spans="1:48" ht="30" customHeight="1">
      <c r="A292" s="171"/>
      <c r="B292" s="136">
        <v>80</v>
      </c>
      <c r="C292" s="253" t="s">
        <v>673</v>
      </c>
      <c r="D292" s="253"/>
      <c r="E292" s="253"/>
      <c r="F292" s="253"/>
      <c r="G292" s="253"/>
      <c r="H292" s="524"/>
      <c r="I292" s="265" t="s">
        <v>633</v>
      </c>
      <c r="J292" s="265"/>
      <c r="K292" s="265"/>
      <c r="L292" s="265"/>
      <c r="M292" s="265"/>
      <c r="N292" s="265"/>
      <c r="O292" s="265"/>
      <c r="P292" s="265"/>
      <c r="Q292" s="265"/>
      <c r="R292" s="265"/>
      <c r="S292" s="265"/>
      <c r="T292" s="265"/>
      <c r="U292" s="265"/>
      <c r="V292" s="265"/>
      <c r="W292" s="265"/>
      <c r="X292" s="265"/>
      <c r="Y292" s="265"/>
      <c r="Z292" s="265"/>
      <c r="AA292" s="265"/>
      <c r="AB292" s="265"/>
      <c r="AC292" s="265"/>
      <c r="AD292" s="265"/>
      <c r="AE292" s="265"/>
      <c r="AF292" s="265"/>
      <c r="AG292" s="265"/>
      <c r="AH292" s="265"/>
      <c r="AI292" s="265"/>
      <c r="AJ292" s="265"/>
      <c r="AK292" s="265"/>
      <c r="AL292" s="266"/>
    </row>
    <row r="293" spans="1:48" ht="7.5" customHeight="1">
      <c r="A293" s="135"/>
      <c r="B293" s="511"/>
      <c r="C293" s="511"/>
      <c r="D293" s="511"/>
      <c r="E293" s="511"/>
      <c r="F293" s="511"/>
      <c r="G293" s="511"/>
      <c r="H293" s="511"/>
      <c r="I293" s="511"/>
      <c r="J293" s="511"/>
      <c r="K293" s="511"/>
      <c r="L293" s="511"/>
      <c r="M293" s="511"/>
      <c r="N293" s="511"/>
      <c r="O293" s="511"/>
      <c r="P293" s="511"/>
      <c r="Q293" s="511"/>
      <c r="R293" s="511"/>
      <c r="S293" s="511"/>
      <c r="T293" s="511"/>
      <c r="U293" s="511"/>
      <c r="V293" s="511"/>
      <c r="W293" s="511"/>
      <c r="X293" s="511"/>
      <c r="Y293" s="511"/>
      <c r="Z293" s="511"/>
      <c r="AA293" s="511"/>
      <c r="AB293" s="511"/>
      <c r="AC293" s="511"/>
      <c r="AD293" s="511"/>
      <c r="AE293" s="511"/>
      <c r="AF293" s="511"/>
      <c r="AG293" s="511"/>
      <c r="AH293" s="511"/>
      <c r="AI293" s="511"/>
      <c r="AJ293" s="511"/>
      <c r="AK293" s="511"/>
      <c r="AL293" s="511"/>
    </row>
    <row r="294" spans="1:48" ht="21" customHeight="1">
      <c r="A294" s="536" t="s">
        <v>655</v>
      </c>
      <c r="B294" s="537"/>
      <c r="C294" s="537"/>
      <c r="D294" s="537"/>
      <c r="E294" s="537"/>
      <c r="F294" s="537"/>
      <c r="G294" s="537"/>
      <c r="H294" s="537"/>
      <c r="I294" s="537"/>
      <c r="J294" s="537"/>
      <c r="K294" s="537"/>
      <c r="L294" s="537"/>
      <c r="M294" s="537"/>
      <c r="N294" s="537"/>
      <c r="O294" s="537"/>
      <c r="P294" s="537"/>
      <c r="Q294" s="537"/>
      <c r="R294" s="537"/>
      <c r="S294" s="537"/>
      <c r="T294" s="537"/>
      <c r="U294" s="537"/>
      <c r="V294" s="537"/>
      <c r="W294" s="537"/>
      <c r="X294" s="537"/>
      <c r="Y294" s="537"/>
      <c r="Z294" s="537"/>
      <c r="AA294" s="537"/>
      <c r="AB294" s="537"/>
      <c r="AC294" s="537"/>
      <c r="AD294" s="537"/>
      <c r="AE294" s="537"/>
      <c r="AF294" s="537"/>
      <c r="AG294" s="537"/>
      <c r="AH294" s="537"/>
      <c r="AI294" s="537"/>
      <c r="AJ294" s="537"/>
      <c r="AK294" s="537"/>
      <c r="AL294" s="538"/>
    </row>
    <row r="295" spans="1:48" ht="46.35" customHeight="1">
      <c r="A295" s="539"/>
      <c r="B295" s="540"/>
      <c r="C295" s="540"/>
      <c r="D295" s="540"/>
      <c r="E295" s="540"/>
      <c r="F295" s="540"/>
      <c r="G295" s="540"/>
      <c r="H295" s="540"/>
      <c r="I295" s="540"/>
      <c r="J295" s="540"/>
      <c r="K295" s="540"/>
      <c r="L295" s="540"/>
      <c r="M295" s="540"/>
      <c r="N295" s="540"/>
      <c r="O295" s="540"/>
      <c r="P295" s="540"/>
      <c r="Q295" s="540"/>
      <c r="R295" s="540"/>
      <c r="S295" s="540"/>
      <c r="T295" s="540"/>
      <c r="U295" s="540"/>
      <c r="V295" s="540"/>
      <c r="W295" s="540"/>
      <c r="X295" s="540"/>
      <c r="Y295" s="540"/>
      <c r="Z295" s="540"/>
      <c r="AA295" s="540"/>
      <c r="AB295" s="540"/>
      <c r="AC295" s="540"/>
      <c r="AD295" s="540"/>
      <c r="AE295" s="540"/>
      <c r="AF295" s="540"/>
      <c r="AG295" s="540"/>
      <c r="AH295" s="540"/>
      <c r="AI295" s="540"/>
      <c r="AJ295" s="540"/>
      <c r="AK295" s="540"/>
      <c r="AL295" s="541"/>
    </row>
    <row r="296" spans="1:48" ht="17.25" customHeight="1" thickBot="1">
      <c r="A296" s="273" t="s">
        <v>454</v>
      </c>
      <c r="B296" s="252" t="s">
        <v>2</v>
      </c>
      <c r="C296" s="253"/>
      <c r="D296" s="279" t="str">
        <f>IF(D297="","",IF(OR(D297=D299,D297=D301,D297=D303,D297=D305,D297=D307),AN297,""))</f>
        <v/>
      </c>
      <c r="E296" s="280"/>
      <c r="F296" s="280"/>
      <c r="G296" s="280"/>
      <c r="H296" s="280"/>
      <c r="I296" s="280"/>
      <c r="J296" s="280"/>
      <c r="K296" s="280"/>
      <c r="L296" s="280"/>
      <c r="M296" s="280"/>
      <c r="N296" s="280"/>
      <c r="O296" s="280"/>
      <c r="P296" s="280"/>
      <c r="Q296" s="280"/>
      <c r="R296" s="280"/>
      <c r="S296" s="280"/>
      <c r="T296" s="280"/>
      <c r="U296" s="280"/>
      <c r="V296" s="280"/>
      <c r="W296" s="280"/>
      <c r="X296" s="280"/>
      <c r="Y296" s="280"/>
      <c r="Z296" s="280"/>
      <c r="AA296" s="280"/>
      <c r="AB296" s="280"/>
      <c r="AC296" s="280"/>
      <c r="AD296" s="280"/>
      <c r="AE296" s="280"/>
      <c r="AF296" s="280"/>
      <c r="AG296" s="280"/>
      <c r="AH296" s="280"/>
      <c r="AI296" s="280"/>
      <c r="AJ296" s="280"/>
      <c r="AK296" s="280"/>
      <c r="AL296" s="281"/>
      <c r="AN296" s="117" t="s">
        <v>450</v>
      </c>
    </row>
    <row r="297" spans="1:48" ht="22.5" customHeight="1" thickBot="1">
      <c r="A297" s="274"/>
      <c r="B297" s="253"/>
      <c r="C297" s="254"/>
      <c r="D297" s="285"/>
      <c r="E297" s="286"/>
      <c r="F297" s="286"/>
      <c r="G297" s="286"/>
      <c r="H297" s="286"/>
      <c r="I297" s="286"/>
      <c r="J297" s="286"/>
      <c r="K297" s="286"/>
      <c r="L297" s="286"/>
      <c r="M297" s="286"/>
      <c r="N297" s="286"/>
      <c r="O297" s="286"/>
      <c r="P297" s="286"/>
      <c r="Q297" s="287"/>
      <c r="R297" s="161"/>
      <c r="S297" s="269" t="str">
        <f>IF(D297="","",IF(VLOOKUP(LEFT(D297,2),登録リスト,3,FALSE)=1,"",AN$296))</f>
        <v/>
      </c>
      <c r="T297" s="269"/>
      <c r="U297" s="269"/>
      <c r="V297" s="269"/>
      <c r="W297" s="269"/>
      <c r="X297" s="269"/>
      <c r="Y297" s="269"/>
      <c r="Z297" s="269"/>
      <c r="AA297" s="269"/>
      <c r="AB297" s="269"/>
      <c r="AC297" s="269"/>
      <c r="AD297" s="269"/>
      <c r="AE297" s="269"/>
      <c r="AF297" s="269"/>
      <c r="AG297" s="269"/>
      <c r="AH297" s="269"/>
      <c r="AI297" s="269"/>
      <c r="AJ297" s="269"/>
      <c r="AK297" s="269"/>
      <c r="AL297" s="270"/>
      <c r="AN297" s="96" t="s">
        <v>625</v>
      </c>
    </row>
    <row r="298" spans="1:48" ht="17.25" customHeight="1" thickBot="1">
      <c r="A298" s="274"/>
      <c r="B298" s="252" t="s">
        <v>3</v>
      </c>
      <c r="C298" s="253"/>
      <c r="D298" s="288" t="str">
        <f>IF(D299="","",IF(OR(D299=D297,D299=D301,D299=D303,D299=D305,D299=D307),AN297,""))</f>
        <v/>
      </c>
      <c r="E298" s="289"/>
      <c r="F298" s="289"/>
      <c r="G298" s="289"/>
      <c r="H298" s="289"/>
      <c r="I298" s="289"/>
      <c r="J298" s="289"/>
      <c r="K298" s="289"/>
      <c r="L298" s="289"/>
      <c r="M298" s="289"/>
      <c r="N298" s="289"/>
      <c r="O298" s="289"/>
      <c r="P298" s="289"/>
      <c r="Q298" s="289"/>
      <c r="R298" s="290"/>
      <c r="S298" s="290"/>
      <c r="T298" s="290"/>
      <c r="U298" s="290"/>
      <c r="V298" s="290"/>
      <c r="W298" s="290"/>
      <c r="X298" s="290"/>
      <c r="Y298" s="290"/>
      <c r="Z298" s="290"/>
      <c r="AA298" s="290"/>
      <c r="AB298" s="290"/>
      <c r="AC298" s="290"/>
      <c r="AD298" s="290"/>
      <c r="AE298" s="290"/>
      <c r="AF298" s="290"/>
      <c r="AG298" s="290"/>
      <c r="AH298" s="290"/>
      <c r="AI298" s="290"/>
      <c r="AJ298" s="290"/>
      <c r="AK298" s="290"/>
      <c r="AL298" s="291"/>
      <c r="AN298" s="104" t="s">
        <v>496</v>
      </c>
    </row>
    <row r="299" spans="1:48" ht="22.5" customHeight="1" thickBot="1">
      <c r="A299" s="274"/>
      <c r="B299" s="253"/>
      <c r="C299" s="254"/>
      <c r="D299" s="285"/>
      <c r="E299" s="286"/>
      <c r="F299" s="286"/>
      <c r="G299" s="286"/>
      <c r="H299" s="286"/>
      <c r="I299" s="286"/>
      <c r="J299" s="286"/>
      <c r="K299" s="286"/>
      <c r="L299" s="286"/>
      <c r="M299" s="286"/>
      <c r="N299" s="286"/>
      <c r="O299" s="286"/>
      <c r="P299" s="286"/>
      <c r="Q299" s="287"/>
      <c r="R299" s="161"/>
      <c r="S299" s="269" t="str">
        <f>IF(D299="","",IF(VLOOKUP(LEFT(D299,2),登録リスト,3,FALSE)=1,"",AN$296))</f>
        <v/>
      </c>
      <c r="T299" s="269"/>
      <c r="U299" s="269"/>
      <c r="V299" s="269"/>
      <c r="W299" s="269"/>
      <c r="X299" s="269"/>
      <c r="Y299" s="269"/>
      <c r="Z299" s="269"/>
      <c r="AA299" s="269"/>
      <c r="AB299" s="269"/>
      <c r="AC299" s="269"/>
      <c r="AD299" s="269"/>
      <c r="AE299" s="269"/>
      <c r="AF299" s="269"/>
      <c r="AG299" s="269"/>
      <c r="AH299" s="269"/>
      <c r="AI299" s="269"/>
      <c r="AJ299" s="269"/>
      <c r="AK299" s="269"/>
      <c r="AL299" s="270"/>
      <c r="AM299" s="96"/>
      <c r="AN299" s="104"/>
      <c r="AO299" s="104"/>
    </row>
    <row r="300" spans="1:48" ht="17.25" customHeight="1" thickBot="1">
      <c r="A300" s="274"/>
      <c r="B300" s="252" t="s">
        <v>4</v>
      </c>
      <c r="C300" s="253"/>
      <c r="D300" s="276" t="str">
        <f>IF(D301="","",IF(OR(D301=D297,D301=D299,D301=D303,D301=D305,D301=D307),AN297,""))</f>
        <v/>
      </c>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277"/>
      <c r="AB300" s="277"/>
      <c r="AC300" s="277"/>
      <c r="AD300" s="277"/>
      <c r="AE300" s="277"/>
      <c r="AF300" s="277"/>
      <c r="AG300" s="277"/>
      <c r="AH300" s="277"/>
      <c r="AI300" s="277"/>
      <c r="AJ300" s="277"/>
      <c r="AK300" s="277"/>
      <c r="AL300" s="278"/>
      <c r="AM300" s="96"/>
      <c r="AN300" s="292" t="s">
        <v>585</v>
      </c>
      <c r="AO300" s="292"/>
      <c r="AP300" s="292"/>
      <c r="AQ300" s="128" t="str">
        <f>IF(COUNTIF(AQ301:AQ306,"error")&gt;0,"error","")</f>
        <v/>
      </c>
      <c r="AR300" s="137"/>
      <c r="AU300" s="117"/>
    </row>
    <row r="301" spans="1:48" ht="22.5" customHeight="1" thickBot="1">
      <c r="A301" s="274"/>
      <c r="B301" s="253"/>
      <c r="C301" s="254"/>
      <c r="D301" s="285"/>
      <c r="E301" s="286"/>
      <c r="F301" s="286"/>
      <c r="G301" s="286"/>
      <c r="H301" s="286"/>
      <c r="I301" s="286"/>
      <c r="J301" s="286"/>
      <c r="K301" s="286"/>
      <c r="L301" s="286"/>
      <c r="M301" s="286"/>
      <c r="N301" s="286"/>
      <c r="O301" s="286"/>
      <c r="P301" s="286"/>
      <c r="Q301" s="287"/>
      <c r="R301" s="161"/>
      <c r="S301" s="269" t="str">
        <f>IF(D301="","",IF(VLOOKUP(LEFT(D301,2),登録リスト,3,FALSE)=1,"",AN$296))</f>
        <v/>
      </c>
      <c r="T301" s="269"/>
      <c r="U301" s="269"/>
      <c r="V301" s="269"/>
      <c r="W301" s="269"/>
      <c r="X301" s="269"/>
      <c r="Y301" s="269"/>
      <c r="Z301" s="269"/>
      <c r="AA301" s="269"/>
      <c r="AB301" s="269"/>
      <c r="AC301" s="269"/>
      <c r="AD301" s="269"/>
      <c r="AE301" s="269"/>
      <c r="AF301" s="269"/>
      <c r="AG301" s="269"/>
      <c r="AH301" s="269"/>
      <c r="AI301" s="269"/>
      <c r="AJ301" s="269"/>
      <c r="AK301" s="269"/>
      <c r="AL301" s="270"/>
      <c r="AN301" s="292" t="s">
        <v>587</v>
      </c>
      <c r="AO301" s="292"/>
      <c r="AP301" s="292"/>
      <c r="AQ301" s="128" t="str">
        <f>IF(OR(D296=AN297,S297=AN296),"error","")</f>
        <v/>
      </c>
      <c r="AR301" s="137"/>
      <c r="AU301" s="117"/>
      <c r="AV301" s="117"/>
    </row>
    <row r="302" spans="1:48" ht="17.25" customHeight="1" thickBot="1">
      <c r="A302" s="274"/>
      <c r="B302" s="252" t="s">
        <v>5</v>
      </c>
      <c r="C302" s="253"/>
      <c r="D302" s="288" t="str">
        <f>IF(D303="","",IF(OR(D303=D297,D303=D299,D303=D301,D303=D305,D303=D307),AN297,""))</f>
        <v/>
      </c>
      <c r="E302" s="289"/>
      <c r="F302" s="289"/>
      <c r="G302" s="289"/>
      <c r="H302" s="289"/>
      <c r="I302" s="289"/>
      <c r="J302" s="289"/>
      <c r="K302" s="289"/>
      <c r="L302" s="289"/>
      <c r="M302" s="289"/>
      <c r="N302" s="289"/>
      <c r="O302" s="289"/>
      <c r="P302" s="289"/>
      <c r="Q302" s="289"/>
      <c r="R302" s="290"/>
      <c r="S302" s="290"/>
      <c r="T302" s="290"/>
      <c r="U302" s="290"/>
      <c r="V302" s="290"/>
      <c r="W302" s="290"/>
      <c r="X302" s="290"/>
      <c r="Y302" s="290"/>
      <c r="Z302" s="290"/>
      <c r="AA302" s="290"/>
      <c r="AB302" s="290"/>
      <c r="AC302" s="290"/>
      <c r="AD302" s="290"/>
      <c r="AE302" s="290"/>
      <c r="AF302" s="290"/>
      <c r="AG302" s="290"/>
      <c r="AH302" s="290"/>
      <c r="AI302" s="290"/>
      <c r="AJ302" s="290"/>
      <c r="AK302" s="290"/>
      <c r="AL302" s="291"/>
      <c r="AN302" s="292" t="s">
        <v>588</v>
      </c>
      <c r="AO302" s="292"/>
      <c r="AP302" s="292"/>
      <c r="AQ302" s="128" t="str">
        <f>IF(OR(D298=AN297,S299=AN296),"error","")</f>
        <v/>
      </c>
      <c r="AR302" s="137"/>
      <c r="AU302" s="117"/>
      <c r="AV302" s="117"/>
    </row>
    <row r="303" spans="1:48" ht="22.5" customHeight="1" thickBot="1">
      <c r="A303" s="274"/>
      <c r="B303" s="253"/>
      <c r="C303" s="254"/>
      <c r="D303" s="285"/>
      <c r="E303" s="286"/>
      <c r="F303" s="286"/>
      <c r="G303" s="286"/>
      <c r="H303" s="286"/>
      <c r="I303" s="286"/>
      <c r="J303" s="286"/>
      <c r="K303" s="286"/>
      <c r="L303" s="286"/>
      <c r="M303" s="286"/>
      <c r="N303" s="286"/>
      <c r="O303" s="286"/>
      <c r="P303" s="286"/>
      <c r="Q303" s="287"/>
      <c r="R303" s="161"/>
      <c r="S303" s="269" t="str">
        <f>IF(D303="","",IF(VLOOKUP(LEFT(D303,2),登録リスト,3,FALSE)=1,"",AN$296))</f>
        <v/>
      </c>
      <c r="T303" s="269"/>
      <c r="U303" s="269"/>
      <c r="V303" s="269"/>
      <c r="W303" s="269"/>
      <c r="X303" s="269"/>
      <c r="Y303" s="269"/>
      <c r="Z303" s="269"/>
      <c r="AA303" s="269"/>
      <c r="AB303" s="269"/>
      <c r="AC303" s="269"/>
      <c r="AD303" s="269"/>
      <c r="AE303" s="269"/>
      <c r="AF303" s="269"/>
      <c r="AG303" s="269"/>
      <c r="AH303" s="269"/>
      <c r="AI303" s="269"/>
      <c r="AJ303" s="269"/>
      <c r="AK303" s="269"/>
      <c r="AL303" s="270"/>
      <c r="AN303" s="292" t="s">
        <v>589</v>
      </c>
      <c r="AO303" s="292"/>
      <c r="AP303" s="292"/>
      <c r="AQ303" s="128" t="str">
        <f>IF(OR(D300=AN297,S301=AN296),"error","")</f>
        <v/>
      </c>
      <c r="AR303" s="137"/>
      <c r="AU303" s="117"/>
      <c r="AV303" s="117"/>
    </row>
    <row r="304" spans="1:48" ht="17.25" customHeight="1" thickBot="1">
      <c r="A304" s="274"/>
      <c r="B304" s="252" t="s">
        <v>18</v>
      </c>
      <c r="C304" s="253"/>
      <c r="D304" s="288" t="str">
        <f>IF(D305="","",IF(OR(D305=D297,D305=D299,D305=D301,D305=D303,D305=D307),AN297,""))</f>
        <v/>
      </c>
      <c r="E304" s="289"/>
      <c r="F304" s="289"/>
      <c r="G304" s="289"/>
      <c r="H304" s="289"/>
      <c r="I304" s="289"/>
      <c r="J304" s="289"/>
      <c r="K304" s="289"/>
      <c r="L304" s="289"/>
      <c r="M304" s="289"/>
      <c r="N304" s="289"/>
      <c r="O304" s="289"/>
      <c r="P304" s="289"/>
      <c r="Q304" s="289"/>
      <c r="R304" s="290"/>
      <c r="S304" s="290"/>
      <c r="T304" s="290"/>
      <c r="U304" s="290"/>
      <c r="V304" s="290"/>
      <c r="W304" s="290"/>
      <c r="X304" s="290"/>
      <c r="Y304" s="290"/>
      <c r="Z304" s="290"/>
      <c r="AA304" s="290"/>
      <c r="AB304" s="290"/>
      <c r="AC304" s="290"/>
      <c r="AD304" s="290"/>
      <c r="AE304" s="290"/>
      <c r="AF304" s="290"/>
      <c r="AG304" s="290"/>
      <c r="AH304" s="290"/>
      <c r="AI304" s="290"/>
      <c r="AJ304" s="290"/>
      <c r="AK304" s="290"/>
      <c r="AL304" s="291"/>
      <c r="AN304" s="292" t="s">
        <v>590</v>
      </c>
      <c r="AO304" s="292"/>
      <c r="AP304" s="292"/>
      <c r="AQ304" s="128" t="str">
        <f>IF(OR(D302=AN297,S303=AN296),"error","")</f>
        <v/>
      </c>
      <c r="AR304" s="137"/>
      <c r="AU304" s="117"/>
      <c r="AV304" s="117"/>
    </row>
    <row r="305" spans="1:70" ht="22.5" customHeight="1" thickBot="1">
      <c r="A305" s="274"/>
      <c r="B305" s="253"/>
      <c r="C305" s="254"/>
      <c r="D305" s="285"/>
      <c r="E305" s="286"/>
      <c r="F305" s="286"/>
      <c r="G305" s="286"/>
      <c r="H305" s="286"/>
      <c r="I305" s="286"/>
      <c r="J305" s="286"/>
      <c r="K305" s="286"/>
      <c r="L305" s="286"/>
      <c r="M305" s="286"/>
      <c r="N305" s="286"/>
      <c r="O305" s="286"/>
      <c r="P305" s="286"/>
      <c r="Q305" s="287"/>
      <c r="R305" s="161"/>
      <c r="S305" s="269" t="str">
        <f>IF(D305="","",IF(VLOOKUP(LEFT(D305,2),登録リスト,3,FALSE)=1,"",AN$296))</f>
        <v/>
      </c>
      <c r="T305" s="269"/>
      <c r="U305" s="269"/>
      <c r="V305" s="269"/>
      <c r="W305" s="269"/>
      <c r="X305" s="269"/>
      <c r="Y305" s="269"/>
      <c r="Z305" s="269"/>
      <c r="AA305" s="269"/>
      <c r="AB305" s="269"/>
      <c r="AC305" s="269"/>
      <c r="AD305" s="269"/>
      <c r="AE305" s="269"/>
      <c r="AF305" s="269"/>
      <c r="AG305" s="269"/>
      <c r="AH305" s="269"/>
      <c r="AI305" s="269"/>
      <c r="AJ305" s="269"/>
      <c r="AK305" s="269"/>
      <c r="AL305" s="270"/>
      <c r="AN305" s="292" t="s">
        <v>591</v>
      </c>
      <c r="AO305" s="292"/>
      <c r="AP305" s="292"/>
      <c r="AQ305" s="128" t="str">
        <f>IF(OR(D304=AN297,S305=AN296),"error","")</f>
        <v/>
      </c>
      <c r="AR305" s="137"/>
      <c r="AU305" s="117"/>
      <c r="AV305" s="117"/>
    </row>
    <row r="306" spans="1:70" ht="17.25" customHeight="1" thickBot="1">
      <c r="A306" s="274"/>
      <c r="B306" s="252" t="s">
        <v>19</v>
      </c>
      <c r="C306" s="253"/>
      <c r="D306" s="288" t="str">
        <f>IF(D307="","",IF(OR(D307=D297,D307=D299,D307=D301,D303,D307=D305),AN297,""))</f>
        <v/>
      </c>
      <c r="E306" s="289"/>
      <c r="F306" s="289"/>
      <c r="G306" s="289"/>
      <c r="H306" s="289"/>
      <c r="I306" s="289"/>
      <c r="J306" s="289"/>
      <c r="K306" s="289"/>
      <c r="L306" s="289"/>
      <c r="M306" s="289"/>
      <c r="N306" s="289"/>
      <c r="O306" s="289"/>
      <c r="P306" s="289"/>
      <c r="Q306" s="289"/>
      <c r="R306" s="290"/>
      <c r="S306" s="290"/>
      <c r="T306" s="290"/>
      <c r="U306" s="290"/>
      <c r="V306" s="290"/>
      <c r="W306" s="290"/>
      <c r="X306" s="290"/>
      <c r="Y306" s="290"/>
      <c r="Z306" s="290"/>
      <c r="AA306" s="290"/>
      <c r="AB306" s="290"/>
      <c r="AC306" s="290"/>
      <c r="AD306" s="290"/>
      <c r="AE306" s="290"/>
      <c r="AF306" s="290"/>
      <c r="AG306" s="290"/>
      <c r="AH306" s="290"/>
      <c r="AI306" s="290"/>
      <c r="AJ306" s="290"/>
      <c r="AK306" s="290"/>
      <c r="AL306" s="291"/>
      <c r="AN306" s="292" t="s">
        <v>592</v>
      </c>
      <c r="AO306" s="292"/>
      <c r="AP306" s="292"/>
      <c r="AQ306" s="128" t="str">
        <f>IF(OR(D306=AN297,S307=AN296),"error","")</f>
        <v/>
      </c>
      <c r="AR306" s="137"/>
      <c r="AU306" s="117"/>
      <c r="AV306" s="117"/>
    </row>
    <row r="307" spans="1:70" ht="22.5" customHeight="1" thickBot="1">
      <c r="A307" s="275"/>
      <c r="B307" s="253"/>
      <c r="C307" s="254"/>
      <c r="D307" s="285"/>
      <c r="E307" s="286"/>
      <c r="F307" s="286"/>
      <c r="G307" s="286"/>
      <c r="H307" s="286"/>
      <c r="I307" s="286"/>
      <c r="J307" s="286"/>
      <c r="K307" s="286"/>
      <c r="L307" s="286"/>
      <c r="M307" s="286"/>
      <c r="N307" s="286"/>
      <c r="O307" s="286"/>
      <c r="P307" s="286"/>
      <c r="Q307" s="287"/>
      <c r="R307" s="161"/>
      <c r="S307" s="269" t="str">
        <f>IF(D307="","",IF(VLOOKUP(LEFT(D307,2),登録リスト,3,FALSE)=1,"",AN$296))</f>
        <v/>
      </c>
      <c r="T307" s="269"/>
      <c r="U307" s="269"/>
      <c r="V307" s="269"/>
      <c r="W307" s="269"/>
      <c r="X307" s="269"/>
      <c r="Y307" s="269"/>
      <c r="Z307" s="269"/>
      <c r="AA307" s="269"/>
      <c r="AB307" s="269"/>
      <c r="AC307" s="269"/>
      <c r="AD307" s="269"/>
      <c r="AE307" s="269"/>
      <c r="AF307" s="269"/>
      <c r="AG307" s="269"/>
      <c r="AH307" s="269"/>
      <c r="AI307" s="269"/>
      <c r="AJ307" s="269"/>
      <c r="AK307" s="269"/>
      <c r="AL307" s="270"/>
      <c r="AN307" s="104"/>
      <c r="AO307" s="104"/>
      <c r="AP307" s="104"/>
    </row>
    <row r="308" spans="1:70" ht="26.25" customHeight="1">
      <c r="A308" s="334" t="str">
        <f>IF(AQ300="error",AN298,"")</f>
        <v/>
      </c>
      <c r="B308" s="334"/>
      <c r="C308" s="334"/>
      <c r="D308" s="334"/>
      <c r="E308" s="334"/>
      <c r="F308" s="334"/>
      <c r="G308" s="334"/>
      <c r="H308" s="334"/>
      <c r="I308" s="334"/>
      <c r="J308" s="334"/>
      <c r="K308" s="334"/>
      <c r="L308" s="334"/>
      <c r="M308" s="334"/>
      <c r="N308" s="334"/>
      <c r="O308" s="334"/>
      <c r="P308" s="334"/>
      <c r="Q308" s="334"/>
      <c r="R308" s="334"/>
      <c r="S308" s="334"/>
      <c r="T308" s="334"/>
      <c r="U308" s="334"/>
      <c r="V308" s="334"/>
      <c r="W308" s="334"/>
      <c r="X308" s="334"/>
      <c r="Y308" s="334"/>
      <c r="Z308" s="334"/>
      <c r="AA308" s="334"/>
      <c r="AB308" s="334"/>
      <c r="AC308" s="334"/>
      <c r="AD308" s="334"/>
      <c r="AE308" s="334"/>
      <c r="AF308" s="334"/>
      <c r="AG308" s="334"/>
      <c r="AH308" s="334"/>
      <c r="AI308" s="334"/>
      <c r="AJ308" s="334"/>
      <c r="AK308" s="334"/>
      <c r="AL308" s="334"/>
    </row>
    <row r="309" spans="1:70" ht="30" customHeight="1">
      <c r="A309" s="282" t="s">
        <v>501</v>
      </c>
      <c r="B309" s="283"/>
      <c r="C309" s="283"/>
      <c r="D309" s="283"/>
      <c r="E309" s="283"/>
      <c r="F309" s="283"/>
      <c r="G309" s="283"/>
      <c r="H309" s="283"/>
      <c r="I309" s="283"/>
      <c r="J309" s="283"/>
      <c r="K309" s="283"/>
      <c r="L309" s="283"/>
      <c r="M309" s="283"/>
      <c r="N309" s="283"/>
      <c r="O309" s="283"/>
      <c r="P309" s="283"/>
      <c r="Q309" s="283"/>
      <c r="R309" s="283"/>
      <c r="S309" s="283"/>
      <c r="T309" s="283"/>
      <c r="U309" s="283"/>
      <c r="V309" s="283"/>
      <c r="W309" s="283"/>
      <c r="X309" s="283"/>
      <c r="Y309" s="283"/>
      <c r="Z309" s="283"/>
      <c r="AA309" s="283"/>
      <c r="AB309" s="283"/>
      <c r="AC309" s="283"/>
      <c r="AD309" s="283"/>
      <c r="AE309" s="283"/>
      <c r="AF309" s="283"/>
      <c r="AG309" s="283"/>
      <c r="AH309" s="283"/>
      <c r="AI309" s="283"/>
      <c r="AJ309" s="283"/>
      <c r="AK309" s="283"/>
      <c r="AL309" s="284"/>
      <c r="AM309" s="96"/>
      <c r="AQ309" s="117"/>
      <c r="AR309" s="117"/>
      <c r="AS309" s="117"/>
      <c r="AT309" s="117"/>
      <c r="AU309" s="117"/>
      <c r="AV309" s="117"/>
      <c r="AW309" s="117"/>
      <c r="AX309" s="117"/>
      <c r="AY309" s="117"/>
      <c r="AZ309" s="117"/>
      <c r="BA309" s="117"/>
      <c r="BB309" s="117"/>
      <c r="BH309" s="96"/>
      <c r="BI309" s="96"/>
      <c r="BJ309" s="96"/>
      <c r="BK309" s="96"/>
      <c r="BL309" s="96"/>
      <c r="BM309" s="96"/>
      <c r="BN309" s="96"/>
      <c r="BO309" s="96"/>
      <c r="BP309" s="96"/>
      <c r="BQ309" s="96"/>
      <c r="BR309" s="96"/>
    </row>
    <row r="310" spans="1:70" ht="35.25" customHeight="1">
      <c r="A310" s="547" t="s">
        <v>562</v>
      </c>
      <c r="B310" s="264" t="s">
        <v>406</v>
      </c>
      <c r="C310" s="265"/>
      <c r="D310" s="265"/>
      <c r="E310" s="265"/>
      <c r="F310" s="265"/>
      <c r="G310" s="265"/>
      <c r="H310" s="265"/>
      <c r="I310" s="265"/>
      <c r="J310" s="265"/>
      <c r="K310" s="265"/>
      <c r="L310" s="265"/>
      <c r="M310" s="265"/>
      <c r="N310" s="265"/>
      <c r="O310" s="265"/>
      <c r="P310" s="265"/>
      <c r="Q310" s="265"/>
      <c r="R310" s="265"/>
      <c r="S310" s="265"/>
      <c r="T310" s="265"/>
      <c r="U310" s="265"/>
      <c r="V310" s="265"/>
      <c r="W310" s="265"/>
      <c r="X310" s="265"/>
      <c r="Y310" s="265"/>
      <c r="Z310" s="265"/>
      <c r="AA310" s="265"/>
      <c r="AB310" s="265"/>
      <c r="AC310" s="265"/>
      <c r="AD310" s="265"/>
      <c r="AE310" s="265"/>
      <c r="AF310" s="265"/>
      <c r="AG310" s="265"/>
      <c r="AH310" s="265"/>
      <c r="AI310" s="265"/>
      <c r="AJ310" s="265"/>
      <c r="AK310" s="265"/>
      <c r="AL310" s="266"/>
      <c r="AM310" s="96"/>
      <c r="AQ310" s="117"/>
      <c r="AR310" s="117"/>
      <c r="AS310" s="117"/>
      <c r="AT310" s="117"/>
      <c r="AU310" s="117"/>
      <c r="AV310" s="117"/>
      <c r="AW310" s="117"/>
      <c r="AX310" s="117"/>
      <c r="AY310" s="117"/>
      <c r="AZ310" s="117"/>
      <c r="BA310" s="117"/>
      <c r="BB310" s="117"/>
      <c r="BH310" s="96"/>
      <c r="BI310" s="96"/>
      <c r="BJ310" s="96"/>
      <c r="BK310" s="96"/>
      <c r="BL310" s="96"/>
      <c r="BM310" s="96"/>
      <c r="BN310" s="96"/>
      <c r="BO310" s="96"/>
      <c r="BP310" s="96"/>
      <c r="BQ310" s="96"/>
      <c r="BR310" s="96"/>
    </row>
    <row r="311" spans="1:70" ht="35.25" customHeight="1" thickBot="1">
      <c r="A311" s="548"/>
      <c r="B311" s="264" t="s">
        <v>505</v>
      </c>
      <c r="C311" s="265"/>
      <c r="D311" s="265"/>
      <c r="E311" s="265"/>
      <c r="F311" s="265"/>
      <c r="G311" s="419"/>
      <c r="H311" s="419"/>
      <c r="I311" s="419"/>
      <c r="J311" s="419"/>
      <c r="K311" s="265"/>
      <c r="L311" s="265"/>
      <c r="M311" s="265"/>
      <c r="N311" s="265"/>
      <c r="O311" s="265"/>
      <c r="P311" s="265"/>
      <c r="Q311" s="265"/>
      <c r="R311" s="265"/>
      <c r="S311" s="265"/>
      <c r="T311" s="265"/>
      <c r="U311" s="419"/>
      <c r="V311" s="419"/>
      <c r="W311" s="419"/>
      <c r="X311" s="419"/>
      <c r="Y311" s="265"/>
      <c r="Z311" s="265"/>
      <c r="AA311" s="265"/>
      <c r="AB311" s="265"/>
      <c r="AC311" s="265"/>
      <c r="AD311" s="265"/>
      <c r="AE311" s="265"/>
      <c r="AF311" s="265"/>
      <c r="AG311" s="265"/>
      <c r="AH311" s="265"/>
      <c r="AI311" s="419"/>
      <c r="AJ311" s="419"/>
      <c r="AK311" s="419"/>
      <c r="AL311" s="420"/>
      <c r="AM311" s="96"/>
      <c r="AQ311" s="117"/>
      <c r="AR311" s="117"/>
      <c r="AS311" s="117"/>
      <c r="AT311" s="117"/>
      <c r="AU311" s="117"/>
      <c r="AV311" s="117"/>
      <c r="AW311" s="117"/>
      <c r="AX311" s="117"/>
      <c r="AY311" s="117"/>
      <c r="AZ311" s="117"/>
      <c r="BA311" s="117"/>
      <c r="BB311" s="117"/>
      <c r="BH311" s="96"/>
      <c r="BI311" s="96"/>
      <c r="BJ311" s="96"/>
      <c r="BK311" s="96"/>
      <c r="BL311" s="96"/>
      <c r="BM311" s="96"/>
      <c r="BN311" s="96"/>
      <c r="BO311" s="96"/>
      <c r="BP311" s="96"/>
      <c r="BQ311" s="96"/>
      <c r="BR311" s="96"/>
    </row>
    <row r="312" spans="1:70" ht="20.100000000000001" customHeight="1" thickBot="1">
      <c r="A312" s="548"/>
      <c r="B312" s="252" t="s">
        <v>502</v>
      </c>
      <c r="C312" s="252"/>
      <c r="D312" s="252"/>
      <c r="E312" s="252"/>
      <c r="F312" s="272"/>
      <c r="G312" s="267" t="s">
        <v>503</v>
      </c>
      <c r="H312" s="268"/>
      <c r="I312" s="267" t="s">
        <v>504</v>
      </c>
      <c r="J312" s="268"/>
      <c r="K312" s="271" t="s">
        <v>502</v>
      </c>
      <c r="L312" s="252"/>
      <c r="M312" s="252"/>
      <c r="N312" s="252"/>
      <c r="O312" s="252"/>
      <c r="P312" s="252"/>
      <c r="Q312" s="252"/>
      <c r="R312" s="252"/>
      <c r="S312" s="252"/>
      <c r="T312" s="272"/>
      <c r="U312" s="267" t="s">
        <v>503</v>
      </c>
      <c r="V312" s="268"/>
      <c r="W312" s="267" t="s">
        <v>504</v>
      </c>
      <c r="X312" s="268"/>
      <c r="Y312" s="271" t="s">
        <v>502</v>
      </c>
      <c r="Z312" s="252"/>
      <c r="AA312" s="252"/>
      <c r="AB312" s="252"/>
      <c r="AC312" s="252"/>
      <c r="AD312" s="252"/>
      <c r="AE312" s="252"/>
      <c r="AF312" s="252"/>
      <c r="AG312" s="252"/>
      <c r="AH312" s="272"/>
      <c r="AI312" s="267" t="s">
        <v>503</v>
      </c>
      <c r="AJ312" s="268"/>
      <c r="AK312" s="267" t="s">
        <v>504</v>
      </c>
      <c r="AL312" s="268"/>
      <c r="AM312" s="96"/>
      <c r="AQ312" s="117"/>
      <c r="AR312" s="117"/>
      <c r="AS312" s="117"/>
      <c r="AT312" s="117"/>
      <c r="AU312" s="117"/>
      <c r="AV312" s="117"/>
      <c r="AW312" s="117"/>
      <c r="AX312" s="117"/>
      <c r="AY312" s="117"/>
      <c r="AZ312" s="117"/>
      <c r="BA312" s="117"/>
      <c r="BB312" s="117"/>
      <c r="BH312" s="96"/>
      <c r="BI312" s="96"/>
      <c r="BJ312" s="96"/>
      <c r="BK312" s="96"/>
      <c r="BL312" s="96"/>
      <c r="BM312" s="96"/>
      <c r="BN312" s="96"/>
      <c r="BO312" s="96"/>
      <c r="BP312" s="96"/>
      <c r="BQ312" s="96"/>
      <c r="BR312" s="96"/>
    </row>
    <row r="313" spans="1:70" ht="20.100000000000001" customHeight="1" thickBot="1">
      <c r="A313" s="548"/>
      <c r="B313" s="249" t="s">
        <v>506</v>
      </c>
      <c r="C313" s="249"/>
      <c r="D313" s="249"/>
      <c r="E313" s="249"/>
      <c r="F313" s="264"/>
      <c r="G313" s="414"/>
      <c r="H313" s="560"/>
      <c r="I313" s="414"/>
      <c r="J313" s="415"/>
      <c r="K313" s="266" t="s">
        <v>507</v>
      </c>
      <c r="L313" s="249"/>
      <c r="M313" s="249"/>
      <c r="N313" s="249"/>
      <c r="O313" s="249"/>
      <c r="P313" s="249"/>
      <c r="Q313" s="249"/>
      <c r="R313" s="249"/>
      <c r="S313" s="249"/>
      <c r="T313" s="264"/>
      <c r="U313" s="337"/>
      <c r="V313" s="339"/>
      <c r="W313" s="337"/>
      <c r="X313" s="338"/>
      <c r="Y313" s="266" t="s">
        <v>508</v>
      </c>
      <c r="Z313" s="249"/>
      <c r="AA313" s="249"/>
      <c r="AB313" s="249"/>
      <c r="AC313" s="249"/>
      <c r="AD313" s="249"/>
      <c r="AE313" s="249"/>
      <c r="AF313" s="249"/>
      <c r="AG313" s="249"/>
      <c r="AH313" s="264"/>
      <c r="AI313" s="337"/>
      <c r="AJ313" s="339"/>
      <c r="AK313" s="337"/>
      <c r="AL313" s="338"/>
      <c r="AM313" s="96"/>
      <c r="AQ313" s="117"/>
      <c r="AR313" s="117"/>
      <c r="AS313" s="117"/>
      <c r="AT313" s="117"/>
      <c r="AU313" s="117"/>
      <c r="AV313" s="117"/>
      <c r="AW313" s="117"/>
      <c r="AX313" s="117"/>
      <c r="AY313" s="117"/>
      <c r="AZ313" s="117"/>
      <c r="BA313" s="117"/>
      <c r="BB313" s="117"/>
      <c r="BH313" s="96"/>
      <c r="BI313" s="96"/>
      <c r="BJ313" s="96"/>
      <c r="BK313" s="96"/>
      <c r="BL313" s="96"/>
      <c r="BM313" s="96"/>
      <c r="BN313" s="96"/>
      <c r="BO313" s="96"/>
      <c r="BP313" s="96"/>
      <c r="BQ313" s="96"/>
      <c r="BR313" s="96"/>
    </row>
    <row r="314" spans="1:70" ht="20.100000000000001" customHeight="1" thickBot="1">
      <c r="A314" s="548"/>
      <c r="B314" s="249" t="s">
        <v>509</v>
      </c>
      <c r="C314" s="249"/>
      <c r="D314" s="249"/>
      <c r="E314" s="249"/>
      <c r="F314" s="264"/>
      <c r="G314" s="337"/>
      <c r="H314" s="339"/>
      <c r="I314" s="337"/>
      <c r="J314" s="338"/>
      <c r="K314" s="266" t="s">
        <v>626</v>
      </c>
      <c r="L314" s="249"/>
      <c r="M314" s="249"/>
      <c r="N314" s="249"/>
      <c r="O314" s="249"/>
      <c r="P314" s="249"/>
      <c r="Q314" s="249"/>
      <c r="R314" s="249"/>
      <c r="S314" s="249"/>
      <c r="T314" s="264"/>
      <c r="U314" s="335"/>
      <c r="V314" s="340"/>
      <c r="W314" s="335"/>
      <c r="X314" s="336"/>
      <c r="Y314" s="266" t="s">
        <v>627</v>
      </c>
      <c r="Z314" s="249"/>
      <c r="AA314" s="249"/>
      <c r="AB314" s="249"/>
      <c r="AC314" s="249"/>
      <c r="AD314" s="249"/>
      <c r="AE314" s="249"/>
      <c r="AF314" s="249"/>
      <c r="AG314" s="249"/>
      <c r="AH314" s="264"/>
      <c r="AI314" s="335"/>
      <c r="AJ314" s="340"/>
      <c r="AK314" s="335"/>
      <c r="AL314" s="336"/>
      <c r="AM314" s="96"/>
      <c r="AQ314" s="117"/>
      <c r="AR314" s="117"/>
      <c r="AS314" s="117"/>
      <c r="AT314" s="117"/>
      <c r="AU314" s="117"/>
      <c r="AV314" s="117"/>
      <c r="AW314" s="117"/>
      <c r="AX314" s="117"/>
      <c r="AY314" s="117"/>
      <c r="AZ314" s="117"/>
      <c r="BA314" s="117"/>
      <c r="BB314" s="117"/>
      <c r="BH314" s="96"/>
      <c r="BI314" s="96"/>
      <c r="BJ314" s="96"/>
      <c r="BK314" s="96"/>
      <c r="BL314" s="96"/>
      <c r="BM314" s="96"/>
      <c r="BN314" s="96"/>
      <c r="BO314" s="96"/>
      <c r="BP314" s="96"/>
      <c r="BQ314" s="96"/>
      <c r="BR314" s="96"/>
    </row>
    <row r="315" spans="1:70" ht="20.100000000000001" customHeight="1" thickBot="1">
      <c r="A315" s="548"/>
      <c r="B315" s="249" t="s">
        <v>628</v>
      </c>
      <c r="C315" s="249"/>
      <c r="D315" s="249"/>
      <c r="E315" s="249"/>
      <c r="F315" s="264"/>
      <c r="G315" s="335"/>
      <c r="H315" s="340"/>
      <c r="I315" s="335"/>
      <c r="J315" s="336"/>
      <c r="K315" s="266" t="s">
        <v>629</v>
      </c>
      <c r="L315" s="249"/>
      <c r="M315" s="249"/>
      <c r="N315" s="249"/>
      <c r="O315" s="249"/>
      <c r="P315" s="249"/>
      <c r="Q315" s="249"/>
      <c r="R315" s="249"/>
      <c r="S315" s="249"/>
      <c r="T315" s="264"/>
      <c r="U315" s="337"/>
      <c r="V315" s="339"/>
      <c r="W315" s="337"/>
      <c r="X315" s="338"/>
      <c r="Y315" s="567" t="s">
        <v>630</v>
      </c>
      <c r="Z315" s="568"/>
      <c r="AA315" s="568"/>
      <c r="AB315" s="568"/>
      <c r="AC315" s="568"/>
      <c r="AD315" s="568"/>
      <c r="AE315" s="568"/>
      <c r="AF315" s="568"/>
      <c r="AG315" s="568"/>
      <c r="AH315" s="569"/>
      <c r="AI315" s="337"/>
      <c r="AJ315" s="339"/>
      <c r="AK315" s="337"/>
      <c r="AL315" s="338"/>
      <c r="AM315" s="96"/>
      <c r="AQ315" s="117"/>
      <c r="AR315" s="117"/>
      <c r="AS315" s="117"/>
      <c r="AT315" s="117"/>
      <c r="AU315" s="117"/>
      <c r="AV315" s="117"/>
      <c r="AW315" s="117"/>
      <c r="AX315" s="117"/>
      <c r="AY315" s="117"/>
      <c r="AZ315" s="117"/>
      <c r="BA315" s="117"/>
      <c r="BB315" s="117"/>
      <c r="BH315" s="96"/>
      <c r="BI315" s="96"/>
      <c r="BJ315" s="96"/>
      <c r="BK315" s="96"/>
      <c r="BL315" s="96"/>
      <c r="BM315" s="96"/>
      <c r="BN315" s="96"/>
      <c r="BO315" s="96"/>
      <c r="BP315" s="96"/>
      <c r="BQ315" s="96"/>
      <c r="BR315" s="96"/>
    </row>
    <row r="316" spans="1:70" ht="20.100000000000001" customHeight="1" thickBot="1">
      <c r="A316" s="548"/>
      <c r="B316" s="249" t="s">
        <v>631</v>
      </c>
      <c r="C316" s="249"/>
      <c r="D316" s="249"/>
      <c r="E316" s="249"/>
      <c r="F316" s="264"/>
      <c r="G316" s="564"/>
      <c r="H316" s="570"/>
      <c r="I316" s="564"/>
      <c r="J316" s="565"/>
      <c r="K316" s="266" t="s">
        <v>632</v>
      </c>
      <c r="L316" s="249"/>
      <c r="M316" s="249"/>
      <c r="N316" s="249"/>
      <c r="O316" s="249"/>
      <c r="P316" s="249"/>
      <c r="Q316" s="249"/>
      <c r="R316" s="249"/>
      <c r="S316" s="249"/>
      <c r="T316" s="264"/>
      <c r="U316" s="558"/>
      <c r="V316" s="566"/>
      <c r="W316" s="558"/>
      <c r="X316" s="559"/>
      <c r="Y316" s="266" t="s">
        <v>510</v>
      </c>
      <c r="Z316" s="249"/>
      <c r="AA316" s="249"/>
      <c r="AB316" s="249"/>
      <c r="AC316" s="249"/>
      <c r="AD316" s="249"/>
      <c r="AE316" s="249"/>
      <c r="AF316" s="249"/>
      <c r="AG316" s="249"/>
      <c r="AH316" s="264"/>
      <c r="AI316" s="558"/>
      <c r="AJ316" s="566"/>
      <c r="AK316" s="558"/>
      <c r="AL316" s="559"/>
      <c r="AM316" s="96"/>
      <c r="AQ316" s="117"/>
      <c r="AR316" s="117"/>
      <c r="AS316" s="117"/>
      <c r="AT316" s="117"/>
      <c r="AU316" s="117"/>
      <c r="AV316" s="117"/>
      <c r="AW316" s="117"/>
      <c r="AX316" s="117"/>
      <c r="AY316" s="117"/>
      <c r="AZ316" s="117"/>
      <c r="BA316" s="117"/>
      <c r="BB316" s="117"/>
      <c r="BH316" s="96"/>
      <c r="BI316" s="96"/>
      <c r="BJ316" s="96"/>
      <c r="BK316" s="96"/>
      <c r="BL316" s="96"/>
      <c r="BM316" s="96"/>
      <c r="BN316" s="96"/>
      <c r="BO316" s="96"/>
      <c r="BP316" s="96"/>
      <c r="BQ316" s="96"/>
      <c r="BR316" s="96"/>
    </row>
    <row r="317" spans="1:70" ht="20.100000000000001" customHeight="1" thickBot="1">
      <c r="A317" s="548"/>
      <c r="B317" s="249" t="s">
        <v>511</v>
      </c>
      <c r="C317" s="249"/>
      <c r="D317" s="249"/>
      <c r="E317" s="249"/>
      <c r="F317" s="264"/>
      <c r="G317" s="337"/>
      <c r="H317" s="339"/>
      <c r="I317" s="337"/>
      <c r="J317" s="338"/>
      <c r="K317" s="266" t="s">
        <v>512</v>
      </c>
      <c r="L317" s="249"/>
      <c r="M317" s="249"/>
      <c r="N317" s="249"/>
      <c r="O317" s="249"/>
      <c r="P317" s="249"/>
      <c r="Q317" s="249"/>
      <c r="R317" s="249"/>
      <c r="S317" s="249"/>
      <c r="T317" s="264"/>
      <c r="U317" s="337"/>
      <c r="V317" s="339"/>
      <c r="W317" s="337"/>
      <c r="X317" s="338"/>
      <c r="Y317" s="266" t="s">
        <v>513</v>
      </c>
      <c r="Z317" s="249"/>
      <c r="AA317" s="249"/>
      <c r="AB317" s="249"/>
      <c r="AC317" s="249"/>
      <c r="AD317" s="249"/>
      <c r="AE317" s="249"/>
      <c r="AF317" s="249"/>
      <c r="AG317" s="249"/>
      <c r="AH317" s="264"/>
      <c r="AI317" s="337"/>
      <c r="AJ317" s="339"/>
      <c r="AK317" s="337"/>
      <c r="AL317" s="338"/>
      <c r="AM317" s="96"/>
      <c r="AQ317" s="117"/>
      <c r="AR317" s="117"/>
      <c r="AS317" s="117"/>
      <c r="AT317" s="117"/>
      <c r="AU317" s="117"/>
      <c r="AV317" s="117"/>
      <c r="AW317" s="117"/>
      <c r="AX317" s="117"/>
      <c r="AY317" s="117"/>
      <c r="AZ317" s="117"/>
      <c r="BA317" s="117"/>
      <c r="BB317" s="117"/>
      <c r="BH317" s="96"/>
      <c r="BI317" s="96"/>
      <c r="BJ317" s="96"/>
      <c r="BK317" s="96"/>
      <c r="BL317" s="96"/>
      <c r="BM317" s="96"/>
      <c r="BN317" s="96"/>
      <c r="BO317" s="96"/>
      <c r="BP317" s="96"/>
      <c r="BQ317" s="96"/>
      <c r="BR317" s="96"/>
    </row>
    <row r="318" spans="1:70" ht="20.100000000000001" customHeight="1" thickBot="1">
      <c r="A318" s="548"/>
      <c r="B318" s="249" t="s">
        <v>514</v>
      </c>
      <c r="C318" s="249"/>
      <c r="D318" s="249"/>
      <c r="E318" s="249"/>
      <c r="F318" s="264"/>
      <c r="G318" s="561"/>
      <c r="H318" s="562"/>
      <c r="I318" s="561"/>
      <c r="J318" s="563"/>
      <c r="K318" s="309"/>
      <c r="L318" s="309"/>
      <c r="M318" s="309"/>
      <c r="N318" s="309"/>
      <c r="O318" s="309"/>
      <c r="P318" s="309"/>
      <c r="Q318" s="309"/>
      <c r="R318" s="309"/>
      <c r="S318" s="309"/>
      <c r="T318" s="309"/>
      <c r="U318" s="408"/>
      <c r="V318" s="408"/>
      <c r="W318" s="408"/>
      <c r="X318" s="408"/>
      <c r="Y318" s="309"/>
      <c r="Z318" s="309"/>
      <c r="AA318" s="309"/>
      <c r="AB318" s="309"/>
      <c r="AC318" s="309"/>
      <c r="AD318" s="309"/>
      <c r="AE318" s="309"/>
      <c r="AF318" s="309"/>
      <c r="AG318" s="309"/>
      <c r="AH318" s="309"/>
      <c r="AI318" s="408"/>
      <c r="AJ318" s="408"/>
      <c r="AK318" s="408"/>
      <c r="AL318" s="387"/>
      <c r="AM318" s="96"/>
      <c r="AQ318" s="117"/>
      <c r="AR318" s="117"/>
      <c r="AS318" s="117"/>
      <c r="AT318" s="117"/>
      <c r="AU318" s="117"/>
      <c r="AV318" s="117"/>
      <c r="AW318" s="117"/>
      <c r="AX318" s="117"/>
      <c r="AY318" s="117"/>
      <c r="AZ318" s="117"/>
      <c r="BA318" s="117"/>
      <c r="BB318" s="117"/>
      <c r="BH318" s="96"/>
      <c r="BI318" s="96"/>
      <c r="BJ318" s="96"/>
      <c r="BK318" s="96"/>
      <c r="BL318" s="96"/>
      <c r="BM318" s="96"/>
      <c r="BN318" s="96"/>
      <c r="BO318" s="96"/>
      <c r="BP318" s="96"/>
      <c r="BQ318" s="96"/>
      <c r="BR318" s="96"/>
    </row>
    <row r="319" spans="1:70" ht="20.100000000000001" customHeight="1">
      <c r="A319" s="548"/>
      <c r="B319" s="577" t="str">
        <f>IF(OR(G313&lt;I313,G314&lt;I314,G315&lt;I315,G316&lt;I316,G317&lt;I317,G318&lt;I318),AN319,"")</f>
        <v/>
      </c>
      <c r="C319" s="578"/>
      <c r="D319" s="578"/>
      <c r="E319" s="578"/>
      <c r="F319" s="578"/>
      <c r="G319" s="511"/>
      <c r="H319" s="511"/>
      <c r="I319" s="511"/>
      <c r="J319" s="511"/>
      <c r="K319" s="511" t="str">
        <f>IF(OR(U313&lt;W313,U314&lt;W314,U315&lt;W315,U316&lt;W316,U317&lt;W317),AN319,"")</f>
        <v/>
      </c>
      <c r="L319" s="511"/>
      <c r="M319" s="511"/>
      <c r="N319" s="511"/>
      <c r="O319" s="511"/>
      <c r="P319" s="511"/>
      <c r="Q319" s="511"/>
      <c r="R319" s="511"/>
      <c r="S319" s="511"/>
      <c r="T319" s="511"/>
      <c r="U319" s="511"/>
      <c r="V319" s="511"/>
      <c r="W319" s="511"/>
      <c r="X319" s="511"/>
      <c r="Y319" s="511" t="str">
        <f>IF(OR(AI313&lt;AK313,AI314&lt;AK314,AI315&lt;AK315,AI316&lt;AK316,AI317&lt;AK317),AN319,"")</f>
        <v/>
      </c>
      <c r="Z319" s="511"/>
      <c r="AA319" s="511"/>
      <c r="AB319" s="511"/>
      <c r="AC319" s="511"/>
      <c r="AD319" s="511"/>
      <c r="AE319" s="511"/>
      <c r="AF319" s="511"/>
      <c r="AG319" s="511"/>
      <c r="AH319" s="511"/>
      <c r="AI319" s="511"/>
      <c r="AJ319" s="511"/>
      <c r="AK319" s="511"/>
      <c r="AL319" s="512"/>
      <c r="AM319" s="96"/>
      <c r="AN319" s="96" t="s">
        <v>572</v>
      </c>
      <c r="AQ319" s="117"/>
      <c r="AR319" s="117"/>
      <c r="AS319" s="117"/>
      <c r="AT319" s="117"/>
      <c r="AU319" s="117"/>
      <c r="AV319" s="117"/>
      <c r="AW319" s="117"/>
      <c r="AX319" s="117"/>
      <c r="AY319" s="117"/>
      <c r="AZ319" s="117"/>
      <c r="BA319" s="117"/>
      <c r="BB319" s="117"/>
      <c r="BH319" s="96"/>
      <c r="BI319" s="96"/>
      <c r="BJ319" s="96"/>
      <c r="BK319" s="96"/>
      <c r="BL319" s="96"/>
      <c r="BM319" s="96"/>
      <c r="BN319" s="96"/>
      <c r="BO319" s="96"/>
      <c r="BP319" s="96"/>
      <c r="BQ319" s="96"/>
      <c r="BR319" s="96"/>
    </row>
    <row r="320" spans="1:70" ht="20.100000000000001" customHeight="1" thickBot="1">
      <c r="A320" s="548"/>
      <c r="B320" s="574" t="s">
        <v>515</v>
      </c>
      <c r="C320" s="531"/>
      <c r="D320" s="531"/>
      <c r="E320" s="531"/>
      <c r="F320" s="531"/>
      <c r="G320" s="358"/>
      <c r="H320" s="358"/>
      <c r="I320" s="358"/>
      <c r="J320" s="358"/>
      <c r="K320" s="531"/>
      <c r="L320" s="531"/>
      <c r="M320" s="531"/>
      <c r="N320" s="531"/>
      <c r="O320" s="531"/>
      <c r="P320" s="531"/>
      <c r="Q320" s="531"/>
      <c r="R320" s="531"/>
      <c r="S320" s="531"/>
      <c r="T320" s="531"/>
      <c r="U320" s="358"/>
      <c r="V320" s="358"/>
      <c r="W320" s="358"/>
      <c r="X320" s="358"/>
      <c r="Y320" s="531"/>
      <c r="Z320" s="531"/>
      <c r="AA320" s="531"/>
      <c r="AB320" s="531"/>
      <c r="AC320" s="531"/>
      <c r="AD320" s="531"/>
      <c r="AE320" s="531"/>
      <c r="AF320" s="531"/>
      <c r="AG320" s="531"/>
      <c r="AH320" s="531"/>
      <c r="AI320" s="358"/>
      <c r="AJ320" s="358"/>
      <c r="AK320" s="358"/>
      <c r="AL320" s="359"/>
      <c r="AM320" s="96"/>
      <c r="AQ320" s="117"/>
      <c r="AR320" s="117"/>
      <c r="AS320" s="117"/>
      <c r="AT320" s="117"/>
      <c r="AU320" s="117"/>
      <c r="AV320" s="117"/>
      <c r="AW320" s="117"/>
      <c r="AX320" s="117"/>
      <c r="AY320" s="117"/>
      <c r="AZ320" s="117"/>
      <c r="BA320" s="117"/>
      <c r="BB320" s="117"/>
      <c r="BH320" s="96"/>
      <c r="BI320" s="96"/>
      <c r="BJ320" s="96"/>
      <c r="BK320" s="96"/>
      <c r="BL320" s="96"/>
      <c r="BM320" s="96"/>
      <c r="BN320" s="96"/>
      <c r="BO320" s="96"/>
      <c r="BP320" s="96"/>
      <c r="BQ320" s="96"/>
      <c r="BR320" s="96"/>
    </row>
    <row r="321" spans="1:70" ht="20.100000000000001" customHeight="1" thickBot="1">
      <c r="A321" s="548"/>
      <c r="B321" s="252" t="s">
        <v>502</v>
      </c>
      <c r="C321" s="252"/>
      <c r="D321" s="252"/>
      <c r="E321" s="252"/>
      <c r="F321" s="272"/>
      <c r="G321" s="267" t="s">
        <v>503</v>
      </c>
      <c r="H321" s="268"/>
      <c r="I321" s="267" t="s">
        <v>504</v>
      </c>
      <c r="J321" s="268"/>
      <c r="K321" s="271" t="s">
        <v>502</v>
      </c>
      <c r="L321" s="252"/>
      <c r="M321" s="252"/>
      <c r="N321" s="252"/>
      <c r="O321" s="252"/>
      <c r="P321" s="252"/>
      <c r="Q321" s="252"/>
      <c r="R321" s="252"/>
      <c r="S321" s="252"/>
      <c r="T321" s="272"/>
      <c r="U321" s="267" t="s">
        <v>503</v>
      </c>
      <c r="V321" s="268"/>
      <c r="W321" s="267" t="s">
        <v>504</v>
      </c>
      <c r="X321" s="268"/>
      <c r="Y321" s="271" t="s">
        <v>502</v>
      </c>
      <c r="Z321" s="252"/>
      <c r="AA321" s="252"/>
      <c r="AB321" s="252"/>
      <c r="AC321" s="252"/>
      <c r="AD321" s="252"/>
      <c r="AE321" s="252"/>
      <c r="AF321" s="252"/>
      <c r="AG321" s="252"/>
      <c r="AH321" s="272"/>
      <c r="AI321" s="267" t="s">
        <v>503</v>
      </c>
      <c r="AJ321" s="268"/>
      <c r="AK321" s="267" t="s">
        <v>504</v>
      </c>
      <c r="AL321" s="268"/>
      <c r="AM321" s="96"/>
      <c r="AQ321" s="117"/>
      <c r="AR321" s="117"/>
      <c r="AS321" s="117"/>
      <c r="AT321" s="117"/>
      <c r="AU321" s="117"/>
      <c r="AV321" s="117"/>
      <c r="AW321" s="117"/>
      <c r="AX321" s="117"/>
      <c r="AY321" s="117"/>
      <c r="AZ321" s="117"/>
      <c r="BA321" s="117"/>
      <c r="BB321" s="117"/>
      <c r="BH321" s="96"/>
      <c r="BI321" s="96"/>
      <c r="BJ321" s="96"/>
      <c r="BK321" s="96"/>
      <c r="BL321" s="96"/>
      <c r="BM321" s="96"/>
      <c r="BN321" s="96"/>
      <c r="BO321" s="96"/>
      <c r="BP321" s="96"/>
      <c r="BQ321" s="96"/>
      <c r="BR321" s="96"/>
    </row>
    <row r="322" spans="1:70" ht="20.100000000000001" customHeight="1" thickBot="1">
      <c r="A322" s="548"/>
      <c r="B322" s="264" t="s">
        <v>409</v>
      </c>
      <c r="C322" s="265"/>
      <c r="D322" s="265"/>
      <c r="E322" s="265"/>
      <c r="F322" s="265"/>
      <c r="G322" s="337"/>
      <c r="H322" s="339"/>
      <c r="I322" s="337"/>
      <c r="J322" s="338"/>
      <c r="K322" s="265" t="s">
        <v>516</v>
      </c>
      <c r="L322" s="265"/>
      <c r="M322" s="265"/>
      <c r="N322" s="265"/>
      <c r="O322" s="265"/>
      <c r="P322" s="265"/>
      <c r="Q322" s="265"/>
      <c r="R322" s="265"/>
      <c r="S322" s="265"/>
      <c r="T322" s="265"/>
      <c r="U322" s="414"/>
      <c r="V322" s="560"/>
      <c r="W322" s="414"/>
      <c r="X322" s="415"/>
      <c r="Y322" s="265" t="s">
        <v>517</v>
      </c>
      <c r="Z322" s="265"/>
      <c r="AA322" s="265"/>
      <c r="AB322" s="265"/>
      <c r="AC322" s="265"/>
      <c r="AD322" s="265"/>
      <c r="AE322" s="265"/>
      <c r="AF322" s="265"/>
      <c r="AG322" s="265"/>
      <c r="AH322" s="265"/>
      <c r="AI322" s="414"/>
      <c r="AJ322" s="560"/>
      <c r="AK322" s="414"/>
      <c r="AL322" s="415"/>
      <c r="AM322" s="96"/>
      <c r="AQ322" s="117"/>
      <c r="AR322" s="117"/>
      <c r="AS322" s="117"/>
      <c r="AT322" s="117"/>
      <c r="AU322" s="117"/>
      <c r="AV322" s="117"/>
      <c r="AW322" s="117"/>
      <c r="AX322" s="117"/>
      <c r="AY322" s="117"/>
      <c r="AZ322" s="117"/>
      <c r="BA322" s="117"/>
      <c r="BB322" s="117"/>
      <c r="BH322" s="96"/>
      <c r="BI322" s="96"/>
      <c r="BJ322" s="96"/>
      <c r="BK322" s="96"/>
      <c r="BL322" s="96"/>
      <c r="BM322" s="96"/>
      <c r="BN322" s="96"/>
      <c r="BO322" s="96"/>
      <c r="BP322" s="96"/>
      <c r="BQ322" s="96"/>
      <c r="BR322" s="96"/>
    </row>
    <row r="323" spans="1:70" ht="20.100000000000001" customHeight="1" thickBot="1">
      <c r="A323" s="548"/>
      <c r="B323" s="249" t="s">
        <v>518</v>
      </c>
      <c r="C323" s="568"/>
      <c r="D323" s="568"/>
      <c r="E323" s="568"/>
      <c r="F323" s="569"/>
      <c r="G323" s="335"/>
      <c r="H323" s="340"/>
      <c r="I323" s="335"/>
      <c r="J323" s="336"/>
      <c r="K323" s="266" t="s">
        <v>519</v>
      </c>
      <c r="L323" s="249"/>
      <c r="M323" s="249"/>
      <c r="N323" s="249"/>
      <c r="O323" s="249"/>
      <c r="P323" s="249"/>
      <c r="Q323" s="249"/>
      <c r="R323" s="249"/>
      <c r="S323" s="249"/>
      <c r="T323" s="264"/>
      <c r="U323" s="337"/>
      <c r="V323" s="339"/>
      <c r="W323" s="337"/>
      <c r="X323" s="338"/>
      <c r="Y323" s="266" t="s">
        <v>520</v>
      </c>
      <c r="Z323" s="249"/>
      <c r="AA323" s="249"/>
      <c r="AB323" s="249"/>
      <c r="AC323" s="249"/>
      <c r="AD323" s="249"/>
      <c r="AE323" s="249"/>
      <c r="AF323" s="249"/>
      <c r="AG323" s="249"/>
      <c r="AH323" s="264"/>
      <c r="AI323" s="337"/>
      <c r="AJ323" s="339"/>
      <c r="AK323" s="337"/>
      <c r="AL323" s="338"/>
      <c r="AM323" s="96"/>
      <c r="AQ323" s="117"/>
      <c r="AR323" s="117"/>
      <c r="AS323" s="117"/>
      <c r="AT323" s="117"/>
      <c r="AU323" s="117"/>
      <c r="AV323" s="117"/>
      <c r="AW323" s="117"/>
      <c r="AX323" s="117"/>
      <c r="AY323" s="117"/>
      <c r="AZ323" s="117"/>
      <c r="BA323" s="117"/>
      <c r="BB323" s="117"/>
      <c r="BH323" s="96"/>
      <c r="BI323" s="96"/>
      <c r="BJ323" s="96"/>
      <c r="BK323" s="96"/>
      <c r="BL323" s="96"/>
      <c r="BM323" s="96"/>
      <c r="BN323" s="96"/>
      <c r="BO323" s="96"/>
      <c r="BP323" s="96"/>
      <c r="BQ323" s="96"/>
      <c r="BR323" s="96"/>
    </row>
    <row r="324" spans="1:70" ht="20.100000000000001" customHeight="1" thickBot="1">
      <c r="A324" s="548"/>
      <c r="B324" s="249" t="s">
        <v>521</v>
      </c>
      <c r="C324" s="249"/>
      <c r="D324" s="249"/>
      <c r="E324" s="249"/>
      <c r="F324" s="264"/>
      <c r="G324" s="337"/>
      <c r="H324" s="339"/>
      <c r="I324" s="337"/>
      <c r="J324" s="338"/>
      <c r="K324" s="266" t="s">
        <v>522</v>
      </c>
      <c r="L324" s="249"/>
      <c r="M324" s="249"/>
      <c r="N324" s="249"/>
      <c r="O324" s="249"/>
      <c r="P324" s="249"/>
      <c r="Q324" s="249"/>
      <c r="R324" s="249"/>
      <c r="S324" s="249"/>
      <c r="T324" s="264"/>
      <c r="U324" s="335"/>
      <c r="V324" s="340"/>
      <c r="W324" s="335"/>
      <c r="X324" s="336"/>
      <c r="Y324" s="266" t="s">
        <v>523</v>
      </c>
      <c r="Z324" s="249"/>
      <c r="AA324" s="249"/>
      <c r="AB324" s="249"/>
      <c r="AC324" s="249"/>
      <c r="AD324" s="249"/>
      <c r="AE324" s="249"/>
      <c r="AF324" s="249"/>
      <c r="AG324" s="249"/>
      <c r="AH324" s="264"/>
      <c r="AI324" s="335"/>
      <c r="AJ324" s="340"/>
      <c r="AK324" s="335"/>
      <c r="AL324" s="336"/>
      <c r="AM324" s="96"/>
      <c r="AQ324" s="117"/>
      <c r="AR324" s="117"/>
      <c r="AS324" s="117"/>
      <c r="AT324" s="117"/>
      <c r="AU324" s="117"/>
      <c r="AV324" s="117"/>
      <c r="AW324" s="117"/>
      <c r="AX324" s="117"/>
      <c r="AY324" s="117"/>
      <c r="AZ324" s="117"/>
      <c r="BA324" s="117"/>
      <c r="BB324" s="117"/>
      <c r="BH324" s="96"/>
      <c r="BI324" s="96"/>
      <c r="BJ324" s="96"/>
      <c r="BK324" s="96"/>
      <c r="BL324" s="96"/>
      <c r="BM324" s="96"/>
      <c r="BN324" s="96"/>
      <c r="BO324" s="96"/>
      <c r="BP324" s="96"/>
      <c r="BQ324" s="96"/>
      <c r="BR324" s="96"/>
    </row>
    <row r="325" spans="1:70" ht="26.25" customHeight="1" thickBot="1">
      <c r="A325" s="548"/>
      <c r="B325" s="249" t="s">
        <v>524</v>
      </c>
      <c r="C325" s="249"/>
      <c r="D325" s="249"/>
      <c r="E325" s="249"/>
      <c r="F325" s="264"/>
      <c r="G325" s="335"/>
      <c r="H325" s="340"/>
      <c r="I325" s="335"/>
      <c r="J325" s="336"/>
      <c r="K325" s="266" t="s">
        <v>525</v>
      </c>
      <c r="L325" s="249"/>
      <c r="M325" s="249"/>
      <c r="N325" s="249"/>
      <c r="O325" s="249"/>
      <c r="P325" s="249"/>
      <c r="Q325" s="249"/>
      <c r="R325" s="249"/>
      <c r="S325" s="249"/>
      <c r="T325" s="264"/>
      <c r="U325" s="337"/>
      <c r="V325" s="339"/>
      <c r="W325" s="337"/>
      <c r="X325" s="338"/>
      <c r="Y325" s="265" t="s">
        <v>526</v>
      </c>
      <c r="Z325" s="265"/>
      <c r="AA325" s="265"/>
      <c r="AB325" s="265"/>
      <c r="AC325" s="265"/>
      <c r="AD325" s="265"/>
      <c r="AE325" s="265"/>
      <c r="AF325" s="265"/>
      <c r="AG325" s="265"/>
      <c r="AH325" s="265"/>
      <c r="AI325" s="337"/>
      <c r="AJ325" s="339"/>
      <c r="AK325" s="337"/>
      <c r="AL325" s="338"/>
      <c r="AM325" s="96"/>
      <c r="AQ325" s="117"/>
      <c r="AR325" s="117"/>
      <c r="AS325" s="117"/>
      <c r="AT325" s="117"/>
      <c r="AU325" s="117"/>
      <c r="AV325" s="117"/>
      <c r="AW325" s="117"/>
      <c r="AX325" s="117"/>
      <c r="AY325" s="117"/>
      <c r="AZ325" s="117"/>
      <c r="BA325" s="117"/>
      <c r="BB325" s="117"/>
      <c r="BH325" s="96"/>
      <c r="BI325" s="96"/>
      <c r="BJ325" s="96"/>
      <c r="BK325" s="96"/>
      <c r="BL325" s="96"/>
      <c r="BM325" s="96"/>
      <c r="BN325" s="96"/>
      <c r="BO325" s="96"/>
      <c r="BP325" s="96"/>
      <c r="BQ325" s="96"/>
      <c r="BR325" s="96"/>
    </row>
    <row r="326" spans="1:70" ht="26.25" customHeight="1" thickBot="1">
      <c r="A326" s="548"/>
      <c r="B326" s="249" t="s">
        <v>527</v>
      </c>
      <c r="C326" s="249"/>
      <c r="D326" s="249"/>
      <c r="E326" s="249"/>
      <c r="F326" s="264"/>
      <c r="G326" s="337"/>
      <c r="H326" s="339"/>
      <c r="I326" s="337"/>
      <c r="J326" s="338"/>
      <c r="K326" s="266" t="s">
        <v>528</v>
      </c>
      <c r="L326" s="249"/>
      <c r="M326" s="249"/>
      <c r="N326" s="249"/>
      <c r="O326" s="249"/>
      <c r="P326" s="249"/>
      <c r="Q326" s="249"/>
      <c r="R326" s="249"/>
      <c r="S326" s="249"/>
      <c r="T326" s="264"/>
      <c r="U326" s="335"/>
      <c r="V326" s="340"/>
      <c r="W326" s="335"/>
      <c r="X326" s="336"/>
      <c r="Y326" s="266" t="s">
        <v>529</v>
      </c>
      <c r="Z326" s="249"/>
      <c r="AA326" s="249"/>
      <c r="AB326" s="249"/>
      <c r="AC326" s="249"/>
      <c r="AD326" s="249"/>
      <c r="AE326" s="249"/>
      <c r="AF326" s="249"/>
      <c r="AG326" s="249"/>
      <c r="AH326" s="264"/>
      <c r="AI326" s="335"/>
      <c r="AJ326" s="340"/>
      <c r="AK326" s="335"/>
      <c r="AL326" s="336"/>
      <c r="AM326" s="96"/>
      <c r="AQ326" s="117"/>
      <c r="AR326" s="117"/>
      <c r="AS326" s="117"/>
      <c r="AT326" s="117"/>
      <c r="AU326" s="117"/>
      <c r="AV326" s="117"/>
      <c r="AW326" s="117"/>
      <c r="AX326" s="117"/>
      <c r="AY326" s="117"/>
      <c r="AZ326" s="117"/>
      <c r="BA326" s="117"/>
      <c r="BB326" s="117"/>
      <c r="BH326" s="96"/>
      <c r="BI326" s="96"/>
      <c r="BJ326" s="96"/>
      <c r="BK326" s="96"/>
      <c r="BL326" s="96"/>
      <c r="BM326" s="96"/>
      <c r="BN326" s="96"/>
      <c r="BO326" s="96"/>
      <c r="BP326" s="96"/>
      <c r="BQ326" s="96"/>
      <c r="BR326" s="96"/>
    </row>
    <row r="327" spans="1:70" ht="20.100000000000001" customHeight="1" thickBot="1">
      <c r="A327" s="548"/>
      <c r="B327" s="249" t="s">
        <v>530</v>
      </c>
      <c r="C327" s="249"/>
      <c r="D327" s="249"/>
      <c r="E327" s="249"/>
      <c r="F327" s="264"/>
      <c r="G327" s="335"/>
      <c r="H327" s="340"/>
      <c r="I327" s="335"/>
      <c r="J327" s="336"/>
      <c r="K327" s="266" t="s">
        <v>531</v>
      </c>
      <c r="L327" s="249"/>
      <c r="M327" s="249"/>
      <c r="N327" s="249"/>
      <c r="O327" s="249"/>
      <c r="P327" s="249"/>
      <c r="Q327" s="249"/>
      <c r="R327" s="249"/>
      <c r="S327" s="249"/>
      <c r="T327" s="264"/>
      <c r="U327" s="337"/>
      <c r="V327" s="339"/>
      <c r="W327" s="337"/>
      <c r="X327" s="338"/>
      <c r="Y327" s="266" t="s">
        <v>532</v>
      </c>
      <c r="Z327" s="249"/>
      <c r="AA327" s="249"/>
      <c r="AB327" s="249"/>
      <c r="AC327" s="249"/>
      <c r="AD327" s="249"/>
      <c r="AE327" s="249"/>
      <c r="AF327" s="249"/>
      <c r="AG327" s="249"/>
      <c r="AH327" s="264"/>
      <c r="AI327" s="337"/>
      <c r="AJ327" s="339"/>
      <c r="AK327" s="337"/>
      <c r="AL327" s="338"/>
      <c r="AM327" s="96"/>
      <c r="AQ327" s="117"/>
      <c r="AR327" s="117"/>
      <c r="AS327" s="117"/>
      <c r="AT327" s="117"/>
      <c r="AU327" s="117"/>
      <c r="AV327" s="117"/>
      <c r="AW327" s="117"/>
      <c r="AX327" s="117"/>
      <c r="AY327" s="117"/>
      <c r="AZ327" s="117"/>
      <c r="BA327" s="117"/>
      <c r="BB327" s="117"/>
      <c r="BH327" s="96"/>
      <c r="BI327" s="96"/>
      <c r="BJ327" s="96"/>
      <c r="BK327" s="96"/>
      <c r="BL327" s="96"/>
      <c r="BM327" s="96"/>
      <c r="BN327" s="96"/>
      <c r="BO327" s="96"/>
      <c r="BP327" s="96"/>
      <c r="BQ327" s="96"/>
      <c r="BR327" s="96"/>
    </row>
    <row r="328" spans="1:70" ht="20.100000000000001" customHeight="1" thickBot="1">
      <c r="A328" s="548"/>
      <c r="B328" s="249" t="s">
        <v>533</v>
      </c>
      <c r="C328" s="249"/>
      <c r="D328" s="249"/>
      <c r="E328" s="249"/>
      <c r="F328" s="264"/>
      <c r="G328" s="337"/>
      <c r="H328" s="339"/>
      <c r="I328" s="337"/>
      <c r="J328" s="338"/>
      <c r="K328" s="266" t="s">
        <v>534</v>
      </c>
      <c r="L328" s="249"/>
      <c r="M328" s="249"/>
      <c r="N328" s="249"/>
      <c r="O328" s="249"/>
      <c r="P328" s="249"/>
      <c r="Q328" s="249"/>
      <c r="R328" s="249"/>
      <c r="S328" s="249"/>
      <c r="T328" s="264"/>
      <c r="U328" s="561"/>
      <c r="V328" s="562"/>
      <c r="W328" s="561"/>
      <c r="X328" s="563"/>
      <c r="Y328" s="266" t="s">
        <v>571</v>
      </c>
      <c r="Z328" s="249"/>
      <c r="AA328" s="249"/>
      <c r="AB328" s="249"/>
      <c r="AC328" s="249"/>
      <c r="AD328" s="249"/>
      <c r="AE328" s="249"/>
      <c r="AF328" s="249"/>
      <c r="AG328" s="249"/>
      <c r="AH328" s="264"/>
      <c r="AI328" s="561"/>
      <c r="AJ328" s="562"/>
      <c r="AK328" s="561"/>
      <c r="AL328" s="563"/>
      <c r="AM328" s="96"/>
      <c r="AQ328" s="117"/>
      <c r="AR328" s="117"/>
      <c r="AS328" s="117"/>
      <c r="AT328" s="117"/>
      <c r="AU328" s="117"/>
      <c r="AV328" s="117"/>
      <c r="AW328" s="117"/>
      <c r="AX328" s="117"/>
      <c r="AY328" s="117"/>
      <c r="AZ328" s="117"/>
      <c r="BA328" s="117"/>
      <c r="BB328" s="117"/>
      <c r="BH328" s="96"/>
      <c r="BI328" s="96"/>
      <c r="BJ328" s="96"/>
      <c r="BK328" s="96"/>
      <c r="BL328" s="96"/>
      <c r="BM328" s="96"/>
      <c r="BN328" s="96"/>
      <c r="BO328" s="96"/>
      <c r="BP328" s="96"/>
      <c r="BQ328" s="96"/>
      <c r="BR328" s="96"/>
    </row>
    <row r="329" spans="1:70" ht="20.100000000000001" customHeight="1" thickBot="1">
      <c r="A329" s="548"/>
      <c r="B329" s="249" t="s">
        <v>535</v>
      </c>
      <c r="C329" s="249"/>
      <c r="D329" s="249"/>
      <c r="E329" s="249"/>
      <c r="F329" s="264"/>
      <c r="G329" s="561"/>
      <c r="H329" s="562"/>
      <c r="I329" s="561"/>
      <c r="J329" s="563"/>
      <c r="K329" s="309"/>
      <c r="L329" s="309"/>
      <c r="M329" s="309"/>
      <c r="N329" s="309"/>
      <c r="O329" s="309"/>
      <c r="P329" s="309"/>
      <c r="Q329" s="309"/>
      <c r="R329" s="309"/>
      <c r="S329" s="309"/>
      <c r="T329" s="309"/>
      <c r="U329" s="408"/>
      <c r="V329" s="408"/>
      <c r="W329" s="408"/>
      <c r="X329" s="408"/>
      <c r="Y329" s="309"/>
      <c r="Z329" s="309"/>
      <c r="AA329" s="309"/>
      <c r="AB329" s="309"/>
      <c r="AC329" s="309"/>
      <c r="AD329" s="309"/>
      <c r="AE329" s="309"/>
      <c r="AF329" s="309"/>
      <c r="AG329" s="309"/>
      <c r="AH329" s="309"/>
      <c r="AI329" s="408"/>
      <c r="AJ329" s="408"/>
      <c r="AK329" s="408"/>
      <c r="AL329" s="387"/>
      <c r="AM329" s="96"/>
      <c r="AQ329" s="117"/>
      <c r="AR329" s="117"/>
      <c r="AS329" s="117"/>
      <c r="AT329" s="117"/>
      <c r="AU329" s="117"/>
      <c r="AV329" s="117"/>
      <c r="AW329" s="117"/>
      <c r="AX329" s="117"/>
      <c r="AY329" s="117"/>
      <c r="AZ329" s="117"/>
      <c r="BA329" s="117"/>
      <c r="BB329" s="117"/>
      <c r="BH329" s="96"/>
      <c r="BI329" s="96"/>
      <c r="BJ329" s="96"/>
      <c r="BK329" s="96"/>
      <c r="BL329" s="96"/>
      <c r="BM329" s="96"/>
      <c r="BN329" s="96"/>
      <c r="BO329" s="96"/>
      <c r="BP329" s="96"/>
      <c r="BQ329" s="96"/>
      <c r="BR329" s="96"/>
    </row>
    <row r="330" spans="1:70" ht="20.100000000000001" customHeight="1">
      <c r="A330" s="548"/>
      <c r="B330" s="571" t="str">
        <f>IF(OR(G322&lt;I322,G323&lt;I323,G324&lt;I324,G325&lt;I325,G326&lt;I326,G327&lt;I327,G328&lt;I328,G329&lt;I329),AN319,"")</f>
        <v/>
      </c>
      <c r="C330" s="572"/>
      <c r="D330" s="572"/>
      <c r="E330" s="572"/>
      <c r="F330" s="572"/>
      <c r="G330" s="573"/>
      <c r="H330" s="573"/>
      <c r="I330" s="573"/>
      <c r="J330" s="573"/>
      <c r="K330" s="572" t="str">
        <f>IF(OR(U322&lt;W322,U323&lt;W323,U324&lt;W324,U325&lt;W325,U326&lt;W326,U327&lt;W327,U328&lt;W328),AN319,"")</f>
        <v/>
      </c>
      <c r="L330" s="572"/>
      <c r="M330" s="572"/>
      <c r="N330" s="572"/>
      <c r="O330" s="572"/>
      <c r="P330" s="572"/>
      <c r="Q330" s="572"/>
      <c r="R330" s="572"/>
      <c r="S330" s="572"/>
      <c r="T330" s="572"/>
      <c r="U330" s="572"/>
      <c r="V330" s="572"/>
      <c r="W330" s="572"/>
      <c r="X330" s="572"/>
      <c r="Y330" s="573" t="str">
        <f>IF(OR(AI322&lt;AK322,AI323&lt;AK323,AI324&lt;AK324,AI325&lt;AK325,AI326&lt;AK326,AI327&lt;AK327,AI328&lt;AK328),AN319,"")</f>
        <v/>
      </c>
      <c r="Z330" s="573"/>
      <c r="AA330" s="573"/>
      <c r="AB330" s="573"/>
      <c r="AC330" s="573"/>
      <c r="AD330" s="573"/>
      <c r="AE330" s="573"/>
      <c r="AF330" s="573"/>
      <c r="AG330" s="573"/>
      <c r="AH330" s="573"/>
      <c r="AI330" s="573"/>
      <c r="AJ330" s="573"/>
      <c r="AK330" s="573"/>
      <c r="AL330" s="573"/>
      <c r="AM330" s="162"/>
      <c r="AQ330" s="117"/>
      <c r="AR330" s="117"/>
      <c r="AS330" s="117"/>
      <c r="AT330" s="117"/>
      <c r="AU330" s="117"/>
      <c r="AV330" s="117"/>
      <c r="AW330" s="117"/>
      <c r="AX330" s="117"/>
      <c r="AY330" s="117"/>
      <c r="AZ330" s="117"/>
      <c r="BA330" s="117"/>
      <c r="BB330" s="117"/>
      <c r="BH330" s="96"/>
      <c r="BI330" s="96"/>
      <c r="BJ330" s="96"/>
      <c r="BK330" s="96"/>
      <c r="BL330" s="96"/>
      <c r="BM330" s="96"/>
      <c r="BN330" s="96"/>
      <c r="BO330" s="96"/>
      <c r="BP330" s="96"/>
      <c r="BQ330" s="96"/>
      <c r="BR330" s="96"/>
    </row>
    <row r="331" spans="1:70" ht="20.100000000000001" customHeight="1" thickBot="1">
      <c r="A331" s="548"/>
      <c r="B331" s="574" t="s">
        <v>536</v>
      </c>
      <c r="C331" s="531"/>
      <c r="D331" s="531"/>
      <c r="E331" s="531"/>
      <c r="F331" s="531"/>
      <c r="G331" s="358"/>
      <c r="H331" s="358"/>
      <c r="I331" s="358"/>
      <c r="J331" s="358"/>
      <c r="K331" s="531"/>
      <c r="L331" s="531"/>
      <c r="M331" s="531"/>
      <c r="N331" s="531"/>
      <c r="O331" s="531"/>
      <c r="P331" s="531"/>
      <c r="Q331" s="531"/>
      <c r="R331" s="531"/>
      <c r="S331" s="531"/>
      <c r="T331" s="531"/>
      <c r="U331" s="358"/>
      <c r="V331" s="358"/>
      <c r="W331" s="358"/>
      <c r="X331" s="358"/>
      <c r="Y331" s="531"/>
      <c r="Z331" s="531"/>
      <c r="AA331" s="531"/>
      <c r="AB331" s="531"/>
      <c r="AC331" s="531"/>
      <c r="AD331" s="531"/>
      <c r="AE331" s="531"/>
      <c r="AF331" s="531"/>
      <c r="AG331" s="531"/>
      <c r="AH331" s="531"/>
      <c r="AI331" s="358"/>
      <c r="AJ331" s="358"/>
      <c r="AK331" s="358"/>
      <c r="AL331" s="359"/>
      <c r="AM331" s="96"/>
      <c r="AQ331" s="117"/>
      <c r="AR331" s="117"/>
      <c r="AS331" s="117"/>
      <c r="AT331" s="117"/>
      <c r="AU331" s="117"/>
      <c r="AV331" s="117"/>
      <c r="AW331" s="117"/>
      <c r="AX331" s="117"/>
      <c r="AY331" s="117"/>
      <c r="AZ331" s="117"/>
      <c r="BA331" s="117"/>
      <c r="BB331" s="117"/>
      <c r="BH331" s="96"/>
      <c r="BI331" s="96"/>
      <c r="BJ331" s="96"/>
      <c r="BK331" s="96"/>
      <c r="BL331" s="96"/>
      <c r="BM331" s="96"/>
      <c r="BN331" s="96"/>
      <c r="BO331" s="96"/>
      <c r="BP331" s="96"/>
      <c r="BQ331" s="96"/>
      <c r="BR331" s="96"/>
    </row>
    <row r="332" spans="1:70" ht="20.100000000000001" customHeight="1" thickBot="1">
      <c r="A332" s="548"/>
      <c r="B332" s="252" t="s">
        <v>502</v>
      </c>
      <c r="C332" s="252"/>
      <c r="D332" s="252"/>
      <c r="E332" s="252"/>
      <c r="F332" s="272"/>
      <c r="G332" s="267" t="s">
        <v>503</v>
      </c>
      <c r="H332" s="268"/>
      <c r="I332" s="267" t="s">
        <v>504</v>
      </c>
      <c r="J332" s="268"/>
      <c r="K332" s="271" t="s">
        <v>502</v>
      </c>
      <c r="L332" s="252"/>
      <c r="M332" s="252"/>
      <c r="N332" s="252"/>
      <c r="O332" s="252"/>
      <c r="P332" s="252"/>
      <c r="Q332" s="252"/>
      <c r="R332" s="252"/>
      <c r="S332" s="252"/>
      <c r="T332" s="272"/>
      <c r="U332" s="267" t="s">
        <v>503</v>
      </c>
      <c r="V332" s="268"/>
      <c r="W332" s="267" t="s">
        <v>504</v>
      </c>
      <c r="X332" s="268"/>
      <c r="Y332" s="271" t="s">
        <v>502</v>
      </c>
      <c r="Z332" s="252"/>
      <c r="AA332" s="252"/>
      <c r="AB332" s="252"/>
      <c r="AC332" s="252"/>
      <c r="AD332" s="252"/>
      <c r="AE332" s="252"/>
      <c r="AF332" s="252"/>
      <c r="AG332" s="252"/>
      <c r="AH332" s="272"/>
      <c r="AI332" s="267" t="s">
        <v>503</v>
      </c>
      <c r="AJ332" s="268"/>
      <c r="AK332" s="267" t="s">
        <v>504</v>
      </c>
      <c r="AL332" s="268"/>
      <c r="AM332" s="96"/>
      <c r="AQ332" s="117"/>
      <c r="AR332" s="117"/>
      <c r="AS332" s="117"/>
      <c r="AT332" s="117"/>
      <c r="AU332" s="117"/>
      <c r="AV332" s="117"/>
      <c r="AW332" s="117"/>
      <c r="AX332" s="117"/>
      <c r="AY332" s="117"/>
      <c r="AZ332" s="117"/>
      <c r="BA332" s="117"/>
      <c r="BB332" s="117"/>
      <c r="BH332" s="96"/>
      <c r="BI332" s="96"/>
      <c r="BJ332" s="96"/>
      <c r="BK332" s="96"/>
      <c r="BL332" s="96"/>
      <c r="BM332" s="96"/>
      <c r="BN332" s="96"/>
      <c r="BO332" s="96"/>
      <c r="BP332" s="96"/>
      <c r="BQ332" s="96"/>
      <c r="BR332" s="96"/>
    </row>
    <row r="333" spans="1:70" ht="20.100000000000001" customHeight="1" thickBot="1">
      <c r="A333" s="548"/>
      <c r="B333" s="249" t="s">
        <v>537</v>
      </c>
      <c r="C333" s="249"/>
      <c r="D333" s="249"/>
      <c r="E333" s="249"/>
      <c r="F333" s="264"/>
      <c r="G333" s="337"/>
      <c r="H333" s="339"/>
      <c r="I333" s="337"/>
      <c r="J333" s="338"/>
      <c r="K333" s="266" t="s">
        <v>538</v>
      </c>
      <c r="L333" s="249"/>
      <c r="M333" s="249"/>
      <c r="N333" s="249"/>
      <c r="O333" s="249"/>
      <c r="P333" s="249"/>
      <c r="Q333" s="249"/>
      <c r="R333" s="249"/>
      <c r="S333" s="249"/>
      <c r="T333" s="264"/>
      <c r="U333" s="414"/>
      <c r="V333" s="560"/>
      <c r="W333" s="414"/>
      <c r="X333" s="415"/>
      <c r="Y333" s="266" t="s">
        <v>539</v>
      </c>
      <c r="Z333" s="249"/>
      <c r="AA333" s="249"/>
      <c r="AB333" s="249"/>
      <c r="AC333" s="249"/>
      <c r="AD333" s="249"/>
      <c r="AE333" s="249"/>
      <c r="AF333" s="249"/>
      <c r="AG333" s="249"/>
      <c r="AH333" s="264"/>
      <c r="AI333" s="414"/>
      <c r="AJ333" s="560"/>
      <c r="AK333" s="414"/>
      <c r="AL333" s="415"/>
      <c r="AM333" s="96"/>
      <c r="AQ333" s="117"/>
      <c r="AR333" s="117"/>
      <c r="AS333" s="117"/>
      <c r="AT333" s="117"/>
      <c r="AU333" s="117"/>
      <c r="AV333" s="117"/>
      <c r="AW333" s="117"/>
      <c r="AX333" s="117"/>
      <c r="AY333" s="117"/>
      <c r="AZ333" s="117"/>
      <c r="BA333" s="117"/>
      <c r="BB333" s="117"/>
      <c r="BH333" s="96"/>
      <c r="BI333" s="96"/>
      <c r="BJ333" s="96"/>
      <c r="BK333" s="96"/>
      <c r="BL333" s="96"/>
      <c r="BM333" s="96"/>
      <c r="BN333" s="96"/>
      <c r="BO333" s="96"/>
      <c r="BP333" s="96"/>
      <c r="BQ333" s="96"/>
      <c r="BR333" s="96"/>
    </row>
    <row r="334" spans="1:70" ht="20.100000000000001" customHeight="1" thickBot="1">
      <c r="A334" s="548"/>
      <c r="B334" s="249" t="s">
        <v>540</v>
      </c>
      <c r="C334" s="249"/>
      <c r="D334" s="249"/>
      <c r="E334" s="249"/>
      <c r="F334" s="264"/>
      <c r="G334" s="335"/>
      <c r="H334" s="340"/>
      <c r="I334" s="335"/>
      <c r="J334" s="336"/>
      <c r="K334" s="266" t="s">
        <v>541</v>
      </c>
      <c r="L334" s="249"/>
      <c r="M334" s="249"/>
      <c r="N334" s="249"/>
      <c r="O334" s="249"/>
      <c r="P334" s="249"/>
      <c r="Q334" s="249"/>
      <c r="R334" s="249"/>
      <c r="S334" s="249"/>
      <c r="T334" s="264"/>
      <c r="U334" s="337"/>
      <c r="V334" s="339"/>
      <c r="W334" s="337"/>
      <c r="X334" s="338"/>
      <c r="Y334" s="266" t="s">
        <v>542</v>
      </c>
      <c r="Z334" s="249"/>
      <c r="AA334" s="249"/>
      <c r="AB334" s="249"/>
      <c r="AC334" s="249"/>
      <c r="AD334" s="249"/>
      <c r="AE334" s="249"/>
      <c r="AF334" s="249"/>
      <c r="AG334" s="249"/>
      <c r="AH334" s="264"/>
      <c r="AI334" s="337"/>
      <c r="AJ334" s="339"/>
      <c r="AK334" s="337"/>
      <c r="AL334" s="338"/>
      <c r="AM334" s="96"/>
      <c r="AQ334" s="117"/>
      <c r="AR334" s="117"/>
      <c r="AS334" s="117"/>
      <c r="AT334" s="117"/>
      <c r="AU334" s="117"/>
      <c r="AV334" s="117"/>
      <c r="AW334" s="117"/>
      <c r="AX334" s="117"/>
      <c r="AY334" s="117"/>
      <c r="AZ334" s="117"/>
      <c r="BA334" s="117"/>
      <c r="BB334" s="117"/>
      <c r="BH334" s="96"/>
      <c r="BI334" s="96"/>
      <c r="BJ334" s="96"/>
      <c r="BK334" s="96"/>
      <c r="BL334" s="96"/>
      <c r="BM334" s="96"/>
      <c r="BN334" s="96"/>
      <c r="BO334" s="96"/>
      <c r="BP334" s="96"/>
      <c r="BQ334" s="96"/>
      <c r="BR334" s="96"/>
    </row>
    <row r="335" spans="1:70" ht="20.100000000000001" customHeight="1" thickBot="1">
      <c r="A335" s="548"/>
      <c r="B335" s="249" t="s">
        <v>543</v>
      </c>
      <c r="C335" s="249"/>
      <c r="D335" s="249"/>
      <c r="E335" s="249"/>
      <c r="F335" s="264"/>
      <c r="G335" s="337"/>
      <c r="H335" s="339"/>
      <c r="I335" s="337"/>
      <c r="J335" s="338"/>
      <c r="K335" s="266" t="s">
        <v>544</v>
      </c>
      <c r="L335" s="249"/>
      <c r="M335" s="249"/>
      <c r="N335" s="249"/>
      <c r="O335" s="249"/>
      <c r="P335" s="249"/>
      <c r="Q335" s="249"/>
      <c r="R335" s="249"/>
      <c r="S335" s="249"/>
      <c r="T335" s="264"/>
      <c r="U335" s="335"/>
      <c r="V335" s="340"/>
      <c r="W335" s="335"/>
      <c r="X335" s="336"/>
      <c r="Y335" s="266" t="s">
        <v>545</v>
      </c>
      <c r="Z335" s="249"/>
      <c r="AA335" s="249"/>
      <c r="AB335" s="249"/>
      <c r="AC335" s="249"/>
      <c r="AD335" s="249"/>
      <c r="AE335" s="249"/>
      <c r="AF335" s="249"/>
      <c r="AG335" s="249"/>
      <c r="AH335" s="264"/>
      <c r="AI335" s="335"/>
      <c r="AJ335" s="340"/>
      <c r="AK335" s="335"/>
      <c r="AL335" s="336"/>
      <c r="AM335" s="96"/>
      <c r="AQ335" s="117"/>
      <c r="AR335" s="117"/>
      <c r="AS335" s="117"/>
      <c r="AT335" s="117"/>
      <c r="AU335" s="117"/>
      <c r="AV335" s="117"/>
      <c r="AW335" s="117"/>
      <c r="AX335" s="117"/>
      <c r="AY335" s="117"/>
      <c r="AZ335" s="117"/>
      <c r="BA335" s="117"/>
      <c r="BB335" s="117"/>
      <c r="BH335" s="96"/>
      <c r="BI335" s="96"/>
      <c r="BJ335" s="96"/>
      <c r="BK335" s="96"/>
      <c r="BL335" s="96"/>
      <c r="BM335" s="96"/>
      <c r="BN335" s="96"/>
      <c r="BO335" s="96"/>
      <c r="BP335" s="96"/>
      <c r="BQ335" s="96"/>
      <c r="BR335" s="96"/>
    </row>
    <row r="336" spans="1:70" ht="20.100000000000001" customHeight="1" thickBot="1">
      <c r="A336" s="548"/>
      <c r="B336" s="249" t="s">
        <v>546</v>
      </c>
      <c r="C336" s="249"/>
      <c r="D336" s="249"/>
      <c r="E336" s="249"/>
      <c r="F336" s="264"/>
      <c r="G336" s="335"/>
      <c r="H336" s="340"/>
      <c r="I336" s="335"/>
      <c r="J336" s="336"/>
      <c r="K336" s="266" t="s">
        <v>547</v>
      </c>
      <c r="L336" s="249"/>
      <c r="M336" s="249"/>
      <c r="N336" s="249"/>
      <c r="O336" s="249"/>
      <c r="P336" s="249"/>
      <c r="Q336" s="249"/>
      <c r="R336" s="249"/>
      <c r="S336" s="249"/>
      <c r="T336" s="264"/>
      <c r="U336" s="337"/>
      <c r="V336" s="339"/>
      <c r="W336" s="337"/>
      <c r="X336" s="338"/>
      <c r="Y336" s="266" t="s">
        <v>548</v>
      </c>
      <c r="Z336" s="249"/>
      <c r="AA336" s="249"/>
      <c r="AB336" s="249"/>
      <c r="AC336" s="249"/>
      <c r="AD336" s="249"/>
      <c r="AE336" s="249"/>
      <c r="AF336" s="249"/>
      <c r="AG336" s="249"/>
      <c r="AH336" s="264"/>
      <c r="AI336" s="337"/>
      <c r="AJ336" s="339"/>
      <c r="AK336" s="337"/>
      <c r="AL336" s="338"/>
      <c r="AM336" s="96"/>
      <c r="AQ336" s="117"/>
      <c r="AR336" s="117"/>
      <c r="AS336" s="117"/>
      <c r="AT336" s="117"/>
      <c r="AU336" s="117"/>
      <c r="AV336" s="117"/>
      <c r="AW336" s="117"/>
      <c r="AX336" s="117"/>
      <c r="AY336" s="117"/>
      <c r="AZ336" s="117"/>
      <c r="BA336" s="117"/>
      <c r="BB336" s="117"/>
      <c r="BH336" s="96"/>
      <c r="BI336" s="96"/>
      <c r="BJ336" s="96"/>
      <c r="BK336" s="96"/>
      <c r="BL336" s="96"/>
      <c r="BM336" s="96"/>
      <c r="BN336" s="96"/>
      <c r="BO336" s="96"/>
      <c r="BP336" s="96"/>
      <c r="BQ336" s="96"/>
      <c r="BR336" s="96"/>
    </row>
    <row r="337" spans="1:70" ht="20.100000000000001" customHeight="1" thickBot="1">
      <c r="A337" s="548"/>
      <c r="B337" s="249" t="s">
        <v>549</v>
      </c>
      <c r="C337" s="249"/>
      <c r="D337" s="249"/>
      <c r="E337" s="249"/>
      <c r="F337" s="264"/>
      <c r="G337" s="337"/>
      <c r="H337" s="339"/>
      <c r="I337" s="337"/>
      <c r="J337" s="338"/>
      <c r="K337" s="266" t="s">
        <v>550</v>
      </c>
      <c r="L337" s="249"/>
      <c r="M337" s="249"/>
      <c r="N337" s="249"/>
      <c r="O337" s="249"/>
      <c r="P337" s="249"/>
      <c r="Q337" s="249"/>
      <c r="R337" s="249"/>
      <c r="S337" s="249"/>
      <c r="T337" s="264"/>
      <c r="U337" s="335"/>
      <c r="V337" s="340"/>
      <c r="W337" s="335"/>
      <c r="X337" s="336"/>
      <c r="Y337" s="266" t="s">
        <v>551</v>
      </c>
      <c r="Z337" s="249"/>
      <c r="AA337" s="249"/>
      <c r="AB337" s="249"/>
      <c r="AC337" s="249"/>
      <c r="AD337" s="249"/>
      <c r="AE337" s="249"/>
      <c r="AF337" s="249"/>
      <c r="AG337" s="249"/>
      <c r="AH337" s="264"/>
      <c r="AI337" s="335"/>
      <c r="AJ337" s="340"/>
      <c r="AK337" s="335"/>
      <c r="AL337" s="336"/>
      <c r="AM337" s="96"/>
      <c r="AQ337" s="117"/>
      <c r="AR337" s="117"/>
      <c r="AS337" s="117"/>
      <c r="AT337" s="117"/>
      <c r="AU337" s="117"/>
      <c r="AV337" s="117"/>
      <c r="AW337" s="117"/>
      <c r="AX337" s="117"/>
      <c r="AY337" s="117"/>
      <c r="AZ337" s="117"/>
      <c r="BA337" s="117"/>
      <c r="BB337" s="117"/>
      <c r="BH337" s="96"/>
      <c r="BI337" s="96"/>
      <c r="BJ337" s="96"/>
      <c r="BK337" s="96"/>
      <c r="BL337" s="96"/>
      <c r="BM337" s="96"/>
      <c r="BN337" s="96"/>
      <c r="BO337" s="96"/>
      <c r="BP337" s="96"/>
      <c r="BQ337" s="96"/>
      <c r="BR337" s="96"/>
    </row>
    <row r="338" spans="1:70" ht="20.100000000000001" customHeight="1" thickBot="1">
      <c r="A338" s="548"/>
      <c r="B338" s="249" t="s">
        <v>552</v>
      </c>
      <c r="C338" s="249"/>
      <c r="D338" s="249"/>
      <c r="E338" s="249"/>
      <c r="F338" s="264"/>
      <c r="G338" s="335"/>
      <c r="H338" s="340"/>
      <c r="I338" s="335"/>
      <c r="J338" s="336"/>
      <c r="K338" s="266" t="s">
        <v>553</v>
      </c>
      <c r="L338" s="249"/>
      <c r="M338" s="249"/>
      <c r="N338" s="249"/>
      <c r="O338" s="249"/>
      <c r="P338" s="249"/>
      <c r="Q338" s="249"/>
      <c r="R338" s="249"/>
      <c r="S338" s="249"/>
      <c r="T338" s="264"/>
      <c r="U338" s="337"/>
      <c r="V338" s="339"/>
      <c r="W338" s="337"/>
      <c r="X338" s="338"/>
      <c r="Y338" s="266" t="s">
        <v>554</v>
      </c>
      <c r="Z338" s="249"/>
      <c r="AA338" s="249"/>
      <c r="AB338" s="249"/>
      <c r="AC338" s="249"/>
      <c r="AD338" s="249"/>
      <c r="AE338" s="249"/>
      <c r="AF338" s="249"/>
      <c r="AG338" s="249"/>
      <c r="AH338" s="264"/>
      <c r="AI338" s="337"/>
      <c r="AJ338" s="339"/>
      <c r="AK338" s="337"/>
      <c r="AL338" s="338"/>
      <c r="AM338" s="96"/>
      <c r="AQ338" s="117"/>
      <c r="AR338" s="117"/>
      <c r="AS338" s="117"/>
      <c r="AT338" s="117"/>
      <c r="AU338" s="117"/>
      <c r="AV338" s="117"/>
      <c r="AW338" s="117"/>
      <c r="AX338" s="117"/>
      <c r="AY338" s="117"/>
      <c r="AZ338" s="117"/>
      <c r="BA338" s="117"/>
      <c r="BB338" s="117"/>
      <c r="BH338" s="96"/>
      <c r="BI338" s="96"/>
      <c r="BJ338" s="96"/>
      <c r="BK338" s="96"/>
      <c r="BL338" s="96"/>
      <c r="BM338" s="96"/>
      <c r="BN338" s="96"/>
      <c r="BO338" s="96"/>
      <c r="BP338" s="96"/>
      <c r="BQ338" s="96"/>
      <c r="BR338" s="96"/>
    </row>
    <row r="339" spans="1:70" ht="20.100000000000001" customHeight="1" thickBot="1">
      <c r="A339" s="548"/>
      <c r="B339" s="249" t="s">
        <v>555</v>
      </c>
      <c r="C339" s="249"/>
      <c r="D339" s="249"/>
      <c r="E339" s="249"/>
      <c r="F339" s="264"/>
      <c r="G339" s="337"/>
      <c r="H339" s="339"/>
      <c r="I339" s="337"/>
      <c r="J339" s="338"/>
      <c r="K339" s="266" t="s">
        <v>556</v>
      </c>
      <c r="L339" s="249"/>
      <c r="M339" s="249"/>
      <c r="N339" s="249"/>
      <c r="O339" s="249"/>
      <c r="P339" s="249"/>
      <c r="Q339" s="249"/>
      <c r="R339" s="249"/>
      <c r="S339" s="249"/>
      <c r="T339" s="264"/>
      <c r="U339" s="561"/>
      <c r="V339" s="562"/>
      <c r="W339" s="561"/>
      <c r="X339" s="563"/>
      <c r="Y339" s="266" t="s">
        <v>557</v>
      </c>
      <c r="Z339" s="249"/>
      <c r="AA339" s="249"/>
      <c r="AB339" s="249"/>
      <c r="AC339" s="249"/>
      <c r="AD339" s="249"/>
      <c r="AE339" s="249"/>
      <c r="AF339" s="249"/>
      <c r="AG339" s="249"/>
      <c r="AH339" s="264"/>
      <c r="AI339" s="561"/>
      <c r="AJ339" s="562"/>
      <c r="AK339" s="561"/>
      <c r="AL339" s="563"/>
      <c r="AM339" s="96"/>
      <c r="AQ339" s="117"/>
      <c r="AR339" s="117"/>
      <c r="AS339" s="117"/>
      <c r="AT339" s="117"/>
      <c r="AU339" s="117"/>
      <c r="AV339" s="117"/>
      <c r="AW339" s="117"/>
      <c r="AX339" s="117"/>
      <c r="AY339" s="117"/>
      <c r="AZ339" s="117"/>
      <c r="BA339" s="117"/>
      <c r="BB339" s="117"/>
      <c r="BH339" s="96"/>
      <c r="BI339" s="96"/>
      <c r="BJ339" s="96"/>
      <c r="BK339" s="96"/>
      <c r="BL339" s="96"/>
      <c r="BM339" s="96"/>
      <c r="BN339" s="96"/>
      <c r="BO339" s="96"/>
      <c r="BP339" s="96"/>
      <c r="BQ339" s="96"/>
      <c r="BR339" s="96"/>
    </row>
    <row r="340" spans="1:70" ht="20.100000000000001" customHeight="1" thickBot="1">
      <c r="A340" s="548"/>
      <c r="B340" s="571" t="str">
        <f>IF(OR(G333&lt;I333,G334&lt;I334,G335&lt;I335,G336&lt;I336,G337&lt;I337,G338&lt;I338,G339&lt;I339),AN319,"")</f>
        <v/>
      </c>
      <c r="C340" s="572"/>
      <c r="D340" s="572"/>
      <c r="E340" s="572"/>
      <c r="F340" s="572"/>
      <c r="G340" s="573"/>
      <c r="H340" s="573"/>
      <c r="I340" s="573"/>
      <c r="J340" s="573"/>
      <c r="K340" s="573" t="str">
        <f>IF(OR(U333&lt;W333,U334&lt;W334,U335&lt;W335,U336&lt;W336,U337&lt;W337,U338&lt;W338,U339&lt;W339),AN319,"")</f>
        <v/>
      </c>
      <c r="L340" s="573"/>
      <c r="M340" s="573"/>
      <c r="N340" s="573"/>
      <c r="O340" s="573"/>
      <c r="P340" s="573"/>
      <c r="Q340" s="573"/>
      <c r="R340" s="573"/>
      <c r="S340" s="573"/>
      <c r="T340" s="573"/>
      <c r="U340" s="573"/>
      <c r="V340" s="573"/>
      <c r="W340" s="573"/>
      <c r="X340" s="573"/>
      <c r="Y340" s="573" t="str">
        <f>IF(OR(AI333&lt;AK333,AI334&lt;AK334,AI335&lt;AK335,AI336&lt;AK336,AI337&lt;AK337,AI338&lt;AK338,AI339&lt;AK339),AN319,"")</f>
        <v/>
      </c>
      <c r="Z340" s="573"/>
      <c r="AA340" s="573"/>
      <c r="AB340" s="573"/>
      <c r="AC340" s="573"/>
      <c r="AD340" s="573"/>
      <c r="AE340" s="573"/>
      <c r="AF340" s="573"/>
      <c r="AG340" s="573"/>
      <c r="AH340" s="573"/>
      <c r="AI340" s="573"/>
      <c r="AJ340" s="573"/>
      <c r="AK340" s="573"/>
      <c r="AL340" s="573"/>
      <c r="AM340" s="162"/>
      <c r="AQ340" s="117"/>
      <c r="AR340" s="117"/>
      <c r="AS340" s="117"/>
      <c r="AT340" s="117"/>
      <c r="AU340" s="117"/>
      <c r="AV340" s="117"/>
      <c r="AW340" s="117"/>
      <c r="AX340" s="117"/>
      <c r="AY340" s="117"/>
      <c r="AZ340" s="117"/>
      <c r="BA340" s="117"/>
      <c r="BB340" s="117"/>
      <c r="BH340" s="96"/>
      <c r="BI340" s="96"/>
      <c r="BJ340" s="96"/>
      <c r="BK340" s="96"/>
      <c r="BL340" s="96"/>
      <c r="BM340" s="96"/>
      <c r="BN340" s="96"/>
      <c r="BO340" s="96"/>
      <c r="BP340" s="96"/>
      <c r="BQ340" s="96"/>
      <c r="BR340" s="96"/>
    </row>
    <row r="341" spans="1:70" ht="20.100000000000001" customHeight="1" thickBot="1">
      <c r="A341" s="548"/>
      <c r="B341" s="252" t="s">
        <v>502</v>
      </c>
      <c r="C341" s="252"/>
      <c r="D341" s="252"/>
      <c r="E341" s="252"/>
      <c r="F341" s="272"/>
      <c r="G341" s="267" t="s">
        <v>503</v>
      </c>
      <c r="H341" s="268"/>
      <c r="I341" s="267" t="s">
        <v>504</v>
      </c>
      <c r="J341" s="268"/>
      <c r="K341" s="271" t="s">
        <v>502</v>
      </c>
      <c r="L341" s="252"/>
      <c r="M341" s="252"/>
      <c r="N341" s="252"/>
      <c r="O341" s="252"/>
      <c r="P341" s="252"/>
      <c r="Q341" s="252"/>
      <c r="R341" s="252"/>
      <c r="S341" s="252"/>
      <c r="T341" s="272"/>
      <c r="U341" s="267" t="s">
        <v>503</v>
      </c>
      <c r="V341" s="268"/>
      <c r="W341" s="267" t="s">
        <v>504</v>
      </c>
      <c r="X341" s="268"/>
      <c r="Y341" s="271" t="s">
        <v>502</v>
      </c>
      <c r="Z341" s="252"/>
      <c r="AA341" s="252"/>
      <c r="AB341" s="252"/>
      <c r="AC341" s="252"/>
      <c r="AD341" s="252"/>
      <c r="AE341" s="252"/>
      <c r="AF341" s="252"/>
      <c r="AG341" s="252"/>
      <c r="AH341" s="272"/>
      <c r="AI341" s="267" t="s">
        <v>503</v>
      </c>
      <c r="AJ341" s="268"/>
      <c r="AK341" s="267" t="s">
        <v>504</v>
      </c>
      <c r="AL341" s="268"/>
      <c r="AM341" s="96"/>
      <c r="AQ341" s="117"/>
      <c r="AR341" s="117"/>
      <c r="AS341" s="117"/>
      <c r="AT341" s="117"/>
      <c r="AU341" s="117"/>
      <c r="AV341" s="117"/>
      <c r="AW341" s="117"/>
      <c r="AX341" s="117"/>
      <c r="AY341" s="117"/>
      <c r="AZ341" s="117"/>
      <c r="BA341" s="117"/>
      <c r="BB341" s="117"/>
      <c r="BH341" s="96"/>
      <c r="BI341" s="96"/>
      <c r="BJ341" s="96"/>
      <c r="BK341" s="96"/>
      <c r="BL341" s="96"/>
      <c r="BM341" s="96"/>
      <c r="BN341" s="96"/>
      <c r="BO341" s="96"/>
      <c r="BP341" s="96"/>
      <c r="BQ341" s="96"/>
      <c r="BR341" s="96"/>
    </row>
    <row r="342" spans="1:70" ht="26.25" customHeight="1" thickBot="1">
      <c r="A342" s="548"/>
      <c r="B342" s="377" t="s">
        <v>558</v>
      </c>
      <c r="C342" s="377"/>
      <c r="D342" s="377"/>
      <c r="E342" s="377"/>
      <c r="F342" s="574"/>
      <c r="G342" s="337"/>
      <c r="H342" s="339"/>
      <c r="I342" s="337"/>
      <c r="J342" s="338"/>
      <c r="K342" s="532" t="s">
        <v>559</v>
      </c>
      <c r="L342" s="377"/>
      <c r="M342" s="377"/>
      <c r="N342" s="377"/>
      <c r="O342" s="377"/>
      <c r="P342" s="377"/>
      <c r="Q342" s="377"/>
      <c r="R342" s="377"/>
      <c r="S342" s="377"/>
      <c r="T342" s="574"/>
      <c r="U342" s="337"/>
      <c r="V342" s="339"/>
      <c r="W342" s="337"/>
      <c r="X342" s="338"/>
      <c r="Y342" s="532" t="s">
        <v>560</v>
      </c>
      <c r="Z342" s="377"/>
      <c r="AA342" s="377"/>
      <c r="AB342" s="377"/>
      <c r="AC342" s="377"/>
      <c r="AD342" s="377"/>
      <c r="AE342" s="377"/>
      <c r="AF342" s="377"/>
      <c r="AG342" s="377"/>
      <c r="AH342" s="574"/>
      <c r="AI342" s="337"/>
      <c r="AJ342" s="338"/>
      <c r="AK342" s="337"/>
      <c r="AL342" s="338"/>
      <c r="AM342" s="96"/>
      <c r="AQ342" s="117"/>
      <c r="AR342" s="117"/>
      <c r="AS342" s="117"/>
      <c r="AT342" s="117"/>
      <c r="AU342" s="117"/>
      <c r="AV342" s="117"/>
      <c r="AW342" s="117"/>
      <c r="AX342" s="117"/>
      <c r="AY342" s="117"/>
      <c r="AZ342" s="117"/>
      <c r="BA342" s="117"/>
      <c r="BB342" s="117"/>
      <c r="BH342" s="96"/>
      <c r="BI342" s="96"/>
      <c r="BJ342" s="96"/>
      <c r="BK342" s="96"/>
      <c r="BL342" s="96"/>
      <c r="BM342" s="96"/>
      <c r="BN342" s="96"/>
      <c r="BO342" s="96"/>
      <c r="BP342" s="96"/>
      <c r="BQ342" s="96"/>
      <c r="BR342" s="96"/>
    </row>
    <row r="343" spans="1:70" ht="20.100000000000001" customHeight="1" thickBot="1">
      <c r="A343" s="549"/>
      <c r="B343" s="249" t="s">
        <v>561</v>
      </c>
      <c r="C343" s="249"/>
      <c r="D343" s="249"/>
      <c r="E343" s="249"/>
      <c r="F343" s="264"/>
      <c r="G343" s="561"/>
      <c r="H343" s="562"/>
      <c r="I343" s="561"/>
      <c r="J343" s="563"/>
      <c r="K343" s="266" t="s">
        <v>557</v>
      </c>
      <c r="L343" s="249"/>
      <c r="M343" s="249"/>
      <c r="N343" s="249"/>
      <c r="O343" s="249"/>
      <c r="P343" s="249"/>
      <c r="Q343" s="249"/>
      <c r="R343" s="249"/>
      <c r="S343" s="249"/>
      <c r="T343" s="264"/>
      <c r="U343" s="337"/>
      <c r="V343" s="339"/>
      <c r="W343" s="337"/>
      <c r="X343" s="338"/>
      <c r="Y343" s="309"/>
      <c r="Z343" s="309"/>
      <c r="AA343" s="309"/>
      <c r="AB343" s="309"/>
      <c r="AC343" s="309"/>
      <c r="AD343" s="309"/>
      <c r="AE343" s="309"/>
      <c r="AF343" s="309"/>
      <c r="AG343" s="309"/>
      <c r="AH343" s="309"/>
      <c r="AI343" s="408"/>
      <c r="AJ343" s="408"/>
      <c r="AK343" s="408"/>
      <c r="AL343" s="387"/>
      <c r="AM343" s="96"/>
      <c r="AQ343" s="117"/>
      <c r="AR343" s="117"/>
      <c r="AS343" s="117"/>
      <c r="AT343" s="117"/>
      <c r="AU343" s="117"/>
      <c r="AV343" s="117"/>
      <c r="AW343" s="117"/>
      <c r="AX343" s="117"/>
      <c r="AY343" s="117"/>
      <c r="AZ343" s="117"/>
      <c r="BA343" s="117"/>
      <c r="BB343" s="117"/>
      <c r="BH343" s="96"/>
      <c r="BI343" s="96"/>
      <c r="BJ343" s="96"/>
      <c r="BK343" s="96"/>
      <c r="BL343" s="96"/>
      <c r="BM343" s="96"/>
      <c r="BN343" s="96"/>
      <c r="BO343" s="96"/>
      <c r="BP343" s="96"/>
      <c r="BQ343" s="96"/>
      <c r="BR343" s="96"/>
    </row>
    <row r="344" spans="1:70" ht="20.100000000000001" customHeight="1">
      <c r="A344" s="163"/>
      <c r="B344" s="627"/>
      <c r="C344" s="627"/>
      <c r="D344" s="627"/>
      <c r="E344" s="627"/>
      <c r="F344" s="627"/>
      <c r="G344" s="438"/>
      <c r="H344" s="438"/>
      <c r="I344" s="438"/>
      <c r="J344" s="438"/>
      <c r="K344" s="572" t="str">
        <f>IF(OR(G341&lt;I341,G342&lt;I342,U341&lt;W341,U342&lt;W342,AI341&lt;AK341),AN318,"")</f>
        <v/>
      </c>
      <c r="L344" s="572"/>
      <c r="M344" s="572"/>
      <c r="N344" s="572"/>
      <c r="O344" s="572"/>
      <c r="P344" s="572"/>
      <c r="Q344" s="572"/>
      <c r="R344" s="572"/>
      <c r="S344" s="572"/>
      <c r="T344" s="572"/>
      <c r="U344" s="573"/>
      <c r="V344" s="573"/>
      <c r="W344" s="573"/>
      <c r="X344" s="573"/>
      <c r="Y344" s="627"/>
      <c r="Z344" s="627"/>
      <c r="AA344" s="627"/>
      <c r="AB344" s="627"/>
      <c r="AC344" s="627"/>
      <c r="AD344" s="627"/>
      <c r="AE344" s="627"/>
      <c r="AF344" s="627"/>
      <c r="AG344" s="627"/>
      <c r="AH344" s="627"/>
      <c r="AI344" s="627"/>
      <c r="AJ344" s="627"/>
      <c r="AK344" s="627"/>
      <c r="AL344" s="627"/>
      <c r="AM344" s="96"/>
      <c r="AQ344" s="117"/>
      <c r="AR344" s="117"/>
      <c r="AS344" s="117"/>
      <c r="AT344" s="117"/>
      <c r="AU344" s="117"/>
      <c r="AV344" s="117"/>
      <c r="AW344" s="117"/>
      <c r="AX344" s="117"/>
      <c r="AY344" s="117"/>
      <c r="AZ344" s="117"/>
      <c r="BA344" s="117"/>
      <c r="BB344" s="117"/>
      <c r="BH344" s="96"/>
      <c r="BI344" s="96"/>
      <c r="BJ344" s="96"/>
      <c r="BK344" s="96"/>
      <c r="BL344" s="96"/>
      <c r="BM344" s="96"/>
      <c r="BN344" s="96"/>
      <c r="BO344" s="96"/>
      <c r="BP344" s="96"/>
      <c r="BQ344" s="96"/>
      <c r="BR344" s="96"/>
    </row>
    <row r="345" spans="1:70" ht="20.100000000000001" customHeight="1">
      <c r="A345" s="163"/>
      <c r="B345" s="438"/>
      <c r="C345" s="438"/>
      <c r="D345" s="438"/>
      <c r="E345" s="438"/>
      <c r="F345" s="438"/>
      <c r="G345" s="438"/>
      <c r="H345" s="438"/>
      <c r="I345" s="438"/>
      <c r="J345" s="438"/>
      <c r="K345" s="573" t="str">
        <f>IF(OR(G342&lt;I342,G343&lt;I343,U342&lt;W342,U343&lt;W343,AI342&lt;AK342),AN319,"")</f>
        <v/>
      </c>
      <c r="L345" s="573"/>
      <c r="M345" s="573"/>
      <c r="N345" s="573"/>
      <c r="O345" s="573"/>
      <c r="P345" s="573"/>
      <c r="Q345" s="573"/>
      <c r="R345" s="573"/>
      <c r="S345" s="573"/>
      <c r="T345" s="573"/>
      <c r="U345" s="573"/>
      <c r="V345" s="573"/>
      <c r="W345" s="573"/>
      <c r="X345" s="573"/>
      <c r="Y345" s="438"/>
      <c r="Z345" s="438"/>
      <c r="AA345" s="438"/>
      <c r="AB345" s="438"/>
      <c r="AC345" s="438"/>
      <c r="AD345" s="438"/>
      <c r="AE345" s="438"/>
      <c r="AF345" s="438"/>
      <c r="AG345" s="438"/>
      <c r="AH345" s="438"/>
      <c r="AI345" s="438"/>
      <c r="AJ345" s="438"/>
      <c r="AK345" s="438"/>
      <c r="AL345" s="438"/>
      <c r="AM345" s="96"/>
      <c r="AQ345" s="117"/>
      <c r="AR345" s="117"/>
      <c r="AS345" s="117"/>
      <c r="AT345" s="117"/>
      <c r="AU345" s="117"/>
      <c r="AV345" s="117"/>
      <c r="AW345" s="117"/>
      <c r="AX345" s="117"/>
      <c r="AY345" s="117"/>
      <c r="AZ345" s="117"/>
      <c r="BA345" s="117"/>
      <c r="BB345" s="117"/>
      <c r="BH345" s="96"/>
      <c r="BI345" s="96"/>
      <c r="BJ345" s="96"/>
      <c r="BK345" s="96"/>
      <c r="BL345" s="96"/>
      <c r="BM345" s="96"/>
      <c r="BN345" s="96"/>
      <c r="BO345" s="96"/>
      <c r="BP345" s="96"/>
      <c r="BQ345" s="96"/>
      <c r="BR345" s="96"/>
    </row>
    <row r="346" spans="1:70" ht="54.75" customHeight="1">
      <c r="A346" s="243" t="s">
        <v>858</v>
      </c>
      <c r="B346" s="244"/>
      <c r="C346" s="244"/>
      <c r="D346" s="244"/>
      <c r="E346" s="244"/>
      <c r="F346" s="244"/>
      <c r="G346" s="244"/>
      <c r="H346" s="244"/>
      <c r="I346" s="244"/>
      <c r="J346" s="244"/>
      <c r="K346" s="244"/>
      <c r="L346" s="244"/>
      <c r="M346" s="244"/>
      <c r="N346" s="244"/>
      <c r="O346" s="244"/>
      <c r="P346" s="244"/>
      <c r="Q346" s="244"/>
      <c r="R346" s="244"/>
      <c r="S346" s="244"/>
      <c r="T346" s="244"/>
      <c r="U346" s="244"/>
      <c r="V346" s="244"/>
      <c r="W346" s="244"/>
      <c r="X346" s="244"/>
      <c r="Y346" s="244"/>
      <c r="Z346" s="244"/>
      <c r="AA346" s="244"/>
      <c r="AB346" s="244"/>
      <c r="AC346" s="244"/>
      <c r="AD346" s="244"/>
      <c r="AE346" s="244"/>
      <c r="AF346" s="244"/>
      <c r="AG346" s="244"/>
      <c r="AH346" s="244"/>
      <c r="AI346" s="244"/>
      <c r="AJ346" s="244"/>
      <c r="AK346" s="244"/>
      <c r="AL346" s="245"/>
      <c r="AN346" s="96" t="s">
        <v>341</v>
      </c>
      <c r="BD346" s="246" t="s">
        <v>486</v>
      </c>
      <c r="BE346" s="247"/>
      <c r="BF346" s="248"/>
    </row>
    <row r="347" spans="1:70" ht="30" customHeight="1">
      <c r="A347" s="328" t="s">
        <v>681</v>
      </c>
      <c r="B347" s="329"/>
      <c r="C347" s="329"/>
      <c r="D347" s="330"/>
      <c r="E347" s="331" t="s">
        <v>661</v>
      </c>
      <c r="F347" s="332"/>
      <c r="G347" s="332"/>
      <c r="H347" s="332"/>
      <c r="I347" s="333"/>
      <c r="J347" s="97"/>
      <c r="K347" s="97"/>
      <c r="L347" s="325" t="s">
        <v>647</v>
      </c>
      <c r="M347" s="325"/>
      <c r="N347" s="325"/>
      <c r="O347" s="325"/>
      <c r="P347" s="97" t="s">
        <v>648</v>
      </c>
      <c r="Q347" s="326" t="str">
        <f ca="1">IF(E347="確定",NOW(),"")</f>
        <v/>
      </c>
      <c r="R347" s="326"/>
      <c r="S347" s="326"/>
      <c r="T347" s="326"/>
      <c r="U347" s="326"/>
      <c r="V347" s="326"/>
      <c r="W347" s="326"/>
      <c r="X347" s="327" t="str">
        <f ca="1">IF(E347="確定",NOW(),"")</f>
        <v/>
      </c>
      <c r="Y347" s="327"/>
      <c r="Z347" s="327"/>
      <c r="AA347" s="327"/>
      <c r="AB347" s="327"/>
      <c r="AC347" s="327"/>
      <c r="AD347" s="164"/>
      <c r="AE347" s="164"/>
      <c r="AF347" s="164"/>
      <c r="AG347" s="164"/>
      <c r="AH347" s="164"/>
      <c r="AI347" s="164"/>
      <c r="AJ347" s="164"/>
      <c r="AK347" s="164"/>
      <c r="AL347" s="165"/>
      <c r="AM347" s="166"/>
      <c r="AN347" s="166"/>
      <c r="AO347" s="166"/>
      <c r="AP347" s="94"/>
      <c r="BC347" s="94"/>
      <c r="BD347" s="94"/>
      <c r="BE347" s="94"/>
      <c r="BF347" s="94"/>
      <c r="BG347" s="94"/>
    </row>
    <row r="348" spans="1:70" ht="5.65" customHeight="1">
      <c r="A348" s="308"/>
      <c r="B348" s="308"/>
      <c r="C348" s="308"/>
      <c r="D348" s="308"/>
      <c r="E348" s="308"/>
      <c r="F348" s="308"/>
      <c r="G348" s="308"/>
      <c r="H348" s="308"/>
      <c r="I348" s="308"/>
      <c r="J348" s="308"/>
      <c r="K348" s="308"/>
      <c r="L348" s="308"/>
      <c r="M348" s="308"/>
      <c r="N348" s="308"/>
      <c r="O348" s="308"/>
      <c r="P348" s="308"/>
      <c r="Q348" s="308"/>
      <c r="R348" s="308"/>
      <c r="S348" s="308"/>
      <c r="T348" s="308"/>
      <c r="U348" s="308"/>
      <c r="V348" s="308"/>
      <c r="W348" s="308"/>
      <c r="X348" s="308"/>
      <c r="Y348" s="308"/>
      <c r="Z348" s="308"/>
      <c r="AA348" s="308"/>
      <c r="AB348" s="308"/>
      <c r="AC348" s="308"/>
      <c r="AD348" s="308"/>
      <c r="AE348" s="308"/>
      <c r="AF348" s="308"/>
      <c r="AG348" s="308"/>
      <c r="AH348" s="308"/>
      <c r="AI348" s="308"/>
      <c r="AJ348" s="308"/>
      <c r="AK348" s="308"/>
      <c r="AL348" s="308"/>
    </row>
    <row r="349" spans="1:70" ht="30" customHeight="1">
      <c r="A349" s="546"/>
      <c r="B349" s="546"/>
      <c r="C349" s="546"/>
      <c r="D349" s="546"/>
      <c r="E349" s="546"/>
      <c r="F349" s="546"/>
      <c r="G349" s="546"/>
      <c r="H349" s="546"/>
      <c r="I349" s="546"/>
      <c r="J349" s="546"/>
      <c r="K349" s="546"/>
      <c r="L349" s="546"/>
      <c r="M349" s="546"/>
      <c r="N349" s="546"/>
      <c r="O349" s="546"/>
      <c r="P349" s="546"/>
      <c r="Q349" s="546"/>
      <c r="R349" s="546"/>
      <c r="S349" s="546"/>
      <c r="T349" s="546"/>
      <c r="U349" s="546"/>
      <c r="V349" s="546"/>
      <c r="W349" s="546"/>
      <c r="X349" s="546"/>
      <c r="Y349" s="546"/>
      <c r="Z349" s="546"/>
      <c r="AA349" s="546"/>
      <c r="AB349" s="546"/>
      <c r="AC349" s="546"/>
      <c r="AD349" s="546"/>
      <c r="AE349" s="546"/>
      <c r="AF349" s="546"/>
      <c r="AG349" s="546"/>
      <c r="AH349" s="546"/>
      <c r="AI349" s="546"/>
      <c r="AJ349" s="546"/>
      <c r="AK349" s="546"/>
      <c r="AL349" s="546"/>
    </row>
    <row r="350" spans="1:70" ht="75.75" customHeight="1">
      <c r="A350" s="628" t="s">
        <v>873</v>
      </c>
      <c r="B350" s="628"/>
      <c r="C350" s="628"/>
      <c r="D350" s="628"/>
      <c r="E350" s="628"/>
      <c r="F350" s="628"/>
      <c r="G350" s="628"/>
      <c r="H350" s="628"/>
      <c r="I350" s="628"/>
      <c r="J350" s="628"/>
      <c r="K350" s="628"/>
      <c r="L350" s="628"/>
      <c r="M350" s="628"/>
      <c r="N350" s="628"/>
      <c r="O350" s="628"/>
      <c r="P350" s="628"/>
      <c r="Q350" s="628"/>
      <c r="R350" s="628"/>
      <c r="S350" s="628"/>
      <c r="T350" s="628"/>
      <c r="U350" s="628"/>
      <c r="V350" s="628"/>
      <c r="W350" s="628"/>
      <c r="X350" s="628"/>
      <c r="Y350" s="628"/>
      <c r="Z350" s="628"/>
      <c r="AA350" s="628"/>
      <c r="AB350" s="628"/>
      <c r="AC350" s="628"/>
      <c r="AD350" s="628"/>
      <c r="AE350" s="628"/>
      <c r="AF350" s="628"/>
      <c r="AG350" s="628"/>
      <c r="AH350" s="628"/>
      <c r="AI350" s="628"/>
      <c r="AJ350" s="628"/>
      <c r="AK350" s="628"/>
      <c r="AL350" s="628"/>
      <c r="AM350" s="96"/>
      <c r="AQ350" s="117"/>
      <c r="AR350" s="117"/>
      <c r="AS350" s="117"/>
      <c r="AT350" s="117"/>
      <c r="AU350" s="117"/>
      <c r="AV350" s="117"/>
      <c r="AW350" s="117"/>
      <c r="AX350" s="117"/>
      <c r="AY350" s="117"/>
      <c r="AZ350" s="117"/>
      <c r="BA350" s="117"/>
      <c r="BB350" s="117"/>
      <c r="BH350" s="96"/>
      <c r="BI350" s="96"/>
      <c r="BJ350" s="96"/>
      <c r="BK350" s="96"/>
      <c r="BL350" s="96"/>
      <c r="BM350" s="96"/>
      <c r="BN350" s="96"/>
      <c r="BO350" s="96"/>
      <c r="BP350" s="96"/>
      <c r="BQ350" s="96"/>
      <c r="BR350" s="96"/>
    </row>
    <row r="351" spans="1:70" ht="66.75" customHeight="1">
      <c r="A351" s="626"/>
      <c r="B351" s="626"/>
      <c r="C351" s="626"/>
      <c r="D351" s="626"/>
      <c r="E351" s="626"/>
      <c r="F351" s="626"/>
      <c r="G351" s="626"/>
      <c r="H351" s="626"/>
      <c r="I351" s="626"/>
      <c r="J351" s="626"/>
      <c r="K351" s="626"/>
      <c r="L351" s="626"/>
      <c r="M351" s="626"/>
      <c r="N351" s="626"/>
      <c r="O351" s="626"/>
      <c r="P351" s="626"/>
      <c r="Q351" s="626"/>
      <c r="R351" s="626"/>
      <c r="S351" s="626"/>
      <c r="T351" s="626"/>
      <c r="U351" s="626"/>
      <c r="V351" s="626"/>
      <c r="W351" s="626"/>
      <c r="X351" s="626"/>
      <c r="Y351" s="626"/>
      <c r="Z351" s="626"/>
      <c r="AA351" s="626"/>
      <c r="AB351" s="626"/>
      <c r="AC351" s="626"/>
      <c r="AD351" s="626"/>
      <c r="AE351" s="626"/>
      <c r="AF351" s="626"/>
      <c r="AG351" s="626"/>
      <c r="AH351" s="626"/>
      <c r="AI351" s="626"/>
      <c r="AJ351" s="626"/>
      <c r="AK351" s="626"/>
      <c r="AL351" s="626"/>
    </row>
    <row r="352" spans="1:70">
      <c r="A352" s="242"/>
      <c r="B352" s="242"/>
      <c r="C352" s="242"/>
      <c r="D352" s="242"/>
      <c r="E352" s="242"/>
      <c r="F352" s="242"/>
      <c r="G352" s="242"/>
      <c r="H352" s="242"/>
      <c r="I352" s="242"/>
      <c r="J352" s="242"/>
      <c r="K352" s="242"/>
      <c r="L352" s="242"/>
      <c r="M352" s="242"/>
      <c r="N352" s="242"/>
      <c r="O352" s="242"/>
      <c r="P352" s="242"/>
      <c r="Q352" s="242"/>
      <c r="R352" s="242"/>
      <c r="S352" s="242"/>
      <c r="T352" s="242"/>
      <c r="U352" s="242"/>
      <c r="V352" s="242"/>
      <c r="W352" s="242"/>
      <c r="X352" s="242"/>
      <c r="Y352" s="242"/>
      <c r="Z352" s="242"/>
      <c r="AA352" s="242"/>
      <c r="AB352" s="242"/>
      <c r="AC352" s="242"/>
      <c r="AD352" s="242"/>
      <c r="AE352" s="242"/>
      <c r="AF352" s="242"/>
      <c r="AG352" s="242"/>
      <c r="AH352" s="242"/>
      <c r="AI352" s="242"/>
      <c r="AJ352" s="242"/>
      <c r="AK352" s="242"/>
      <c r="AL352" s="242"/>
    </row>
  </sheetData>
  <sheetProtection algorithmName="SHA-512" hashValue="AJKeLRZsFtFJdXpuByho+i2xUuouA/Kw5xpvaazzMQkQoSKg7/RKnNibnE6wceHsOmcz8dgWzPdrwppfsgPbgg==" saltValue="P4NCleVgFZfKA6+EYdA6WA==" spinCount="100000" sheet="1" selectLockedCells="1"/>
  <mergeCells count="847">
    <mergeCell ref="B100:AL100"/>
    <mergeCell ref="B90:AL90"/>
    <mergeCell ref="B96:C99"/>
    <mergeCell ref="D83:D84"/>
    <mergeCell ref="M99:AL99"/>
    <mergeCell ref="D97:D98"/>
    <mergeCell ref="E96:G96"/>
    <mergeCell ref="A95:AL95"/>
    <mergeCell ref="E75:AL75"/>
    <mergeCell ref="E99:G99"/>
    <mergeCell ref="D73:D74"/>
    <mergeCell ref="E85:AL85"/>
    <mergeCell ref="A59:A70"/>
    <mergeCell ref="E80:AL80"/>
    <mergeCell ref="D78:D79"/>
    <mergeCell ref="I96:L96"/>
    <mergeCell ref="H89:I89"/>
    <mergeCell ref="E77:AL77"/>
    <mergeCell ref="A54:A57"/>
    <mergeCell ref="B77:C80"/>
    <mergeCell ref="B81:AL81"/>
    <mergeCell ref="E78:AL79"/>
    <mergeCell ref="A351:AL351"/>
    <mergeCell ref="B344:J344"/>
    <mergeCell ref="K344:X344"/>
    <mergeCell ref="Y344:AL344"/>
    <mergeCell ref="A350:AL350"/>
    <mergeCell ref="E120:G120"/>
    <mergeCell ref="E122:AL123"/>
    <mergeCell ref="D122:D123"/>
    <mergeCell ref="E72:AL72"/>
    <mergeCell ref="B72:C75"/>
    <mergeCell ref="D87:D88"/>
    <mergeCell ref="E93:G93"/>
    <mergeCell ref="H93:AL93"/>
    <mergeCell ref="B82:C85"/>
    <mergeCell ref="P114:AL114"/>
    <mergeCell ref="B105:C110"/>
    <mergeCell ref="E83:AL84"/>
    <mergeCell ref="D91:D92"/>
    <mergeCell ref="E91:AL92"/>
    <mergeCell ref="E87:AL88"/>
    <mergeCell ref="B86:AL86"/>
    <mergeCell ref="E82:AL82"/>
    <mergeCell ref="W343:X343"/>
    <mergeCell ref="AK338:AL338"/>
    <mergeCell ref="A9:AL9"/>
    <mergeCell ref="E15:AL17"/>
    <mergeCell ref="D15:D17"/>
    <mergeCell ref="B45:C45"/>
    <mergeCell ref="B46:C46"/>
    <mergeCell ref="B44:AL44"/>
    <mergeCell ref="E43:AK43"/>
    <mergeCell ref="E42:AL42"/>
    <mergeCell ref="B42:C43"/>
    <mergeCell ref="T45:AL46"/>
    <mergeCell ref="B13:AL13"/>
    <mergeCell ref="D38:D39"/>
    <mergeCell ref="E40:AL40"/>
    <mergeCell ref="E37:AL37"/>
    <mergeCell ref="D21:D23"/>
    <mergeCell ref="E21:AL23"/>
    <mergeCell ref="E24:M24"/>
    <mergeCell ref="O24:AL24"/>
    <mergeCell ref="N20:AL20"/>
    <mergeCell ref="AN166:AO166"/>
    <mergeCell ref="AN172:AO172"/>
    <mergeCell ref="AN178:AO178"/>
    <mergeCell ref="J11:AL11"/>
    <mergeCell ref="N14:AL14"/>
    <mergeCell ref="E33:AL34"/>
    <mergeCell ref="Q250:R250"/>
    <mergeCell ref="E231:AL232"/>
    <mergeCell ref="W250:X250"/>
    <mergeCell ref="E126:AL126"/>
    <mergeCell ref="A133:AL133"/>
    <mergeCell ref="I120:L120"/>
    <mergeCell ref="E124:L124"/>
    <mergeCell ref="M120:AL120"/>
    <mergeCell ref="B122:C124"/>
    <mergeCell ref="M124:AL124"/>
    <mergeCell ref="I117:L117"/>
    <mergeCell ref="A96:A114"/>
    <mergeCell ref="D106:D109"/>
    <mergeCell ref="A235:AL235"/>
    <mergeCell ref="E241:S241"/>
    <mergeCell ref="A248:A261"/>
    <mergeCell ref="D259:J259"/>
    <mergeCell ref="K249:N249"/>
    <mergeCell ref="BD246:BF246"/>
    <mergeCell ref="BA247:BB247"/>
    <mergeCell ref="AR247:AW247"/>
    <mergeCell ref="AY247:AZ247"/>
    <mergeCell ref="AN237:AO237"/>
    <mergeCell ref="AN184:AO184"/>
    <mergeCell ref="E173:G173"/>
    <mergeCell ref="AK256:AL256"/>
    <mergeCell ref="AK258:AL258"/>
    <mergeCell ref="BD256:BF256"/>
    <mergeCell ref="Z254:AL254"/>
    <mergeCell ref="T253:U253"/>
    <mergeCell ref="Z252:AL252"/>
    <mergeCell ref="Z253:AL253"/>
    <mergeCell ref="Z255:AJ255"/>
    <mergeCell ref="W254:X254"/>
    <mergeCell ref="M257:W257"/>
    <mergeCell ref="K258:L258"/>
    <mergeCell ref="D256:J256"/>
    <mergeCell ref="K257:L257"/>
    <mergeCell ref="M258:W258"/>
    <mergeCell ref="A181:AL181"/>
    <mergeCell ref="M190:AL190"/>
    <mergeCell ref="B255:B261"/>
    <mergeCell ref="BD251:BF251"/>
    <mergeCell ref="M255:W255"/>
    <mergeCell ref="O254:P254"/>
    <mergeCell ref="Q254:R254"/>
    <mergeCell ref="Z258:AJ258"/>
    <mergeCell ref="K252:N252"/>
    <mergeCell ref="AR252:AW252"/>
    <mergeCell ref="X261:Y261"/>
    <mergeCell ref="T254:U254"/>
    <mergeCell ref="K255:L255"/>
    <mergeCell ref="W251:X251"/>
    <mergeCell ref="AR254:AW254"/>
    <mergeCell ref="T252:U252"/>
    <mergeCell ref="O252:P252"/>
    <mergeCell ref="O253:P253"/>
    <mergeCell ref="Z259:AJ259"/>
    <mergeCell ref="Q252:R252"/>
    <mergeCell ref="AK255:AL255"/>
    <mergeCell ref="X257:Y257"/>
    <mergeCell ref="X258:Y258"/>
    <mergeCell ref="Z260:AJ260"/>
    <mergeCell ref="X259:Y259"/>
    <mergeCell ref="X260:Y260"/>
    <mergeCell ref="Z257:AJ257"/>
    <mergeCell ref="U338:V338"/>
    <mergeCell ref="Y342:AH342"/>
    <mergeCell ref="Y340:AL340"/>
    <mergeCell ref="B338:F338"/>
    <mergeCell ref="G338:H338"/>
    <mergeCell ref="K340:X340"/>
    <mergeCell ref="BD261:BF261"/>
    <mergeCell ref="AK261:AL261"/>
    <mergeCell ref="BD266:BF266"/>
    <mergeCell ref="Y319:AL319"/>
    <mergeCell ref="K321:T321"/>
    <mergeCell ref="B320:AL320"/>
    <mergeCell ref="B319:J319"/>
    <mergeCell ref="AI321:AJ321"/>
    <mergeCell ref="U321:V321"/>
    <mergeCell ref="W321:X321"/>
    <mergeCell ref="AK321:AL321"/>
    <mergeCell ref="Y321:AH321"/>
    <mergeCell ref="B321:F321"/>
    <mergeCell ref="G321:H321"/>
    <mergeCell ref="I321:J321"/>
    <mergeCell ref="K319:X319"/>
    <mergeCell ref="Y335:AH335"/>
    <mergeCell ref="AI335:AJ335"/>
    <mergeCell ref="B345:J345"/>
    <mergeCell ref="K345:X345"/>
    <mergeCell ref="B343:F343"/>
    <mergeCell ref="G343:H343"/>
    <mergeCell ref="I343:J343"/>
    <mergeCell ref="Y341:AH341"/>
    <mergeCell ref="AI341:AJ341"/>
    <mergeCell ref="U341:V341"/>
    <mergeCell ref="W341:X341"/>
    <mergeCell ref="Y345:AL345"/>
    <mergeCell ref="U343:V343"/>
    <mergeCell ref="G341:H341"/>
    <mergeCell ref="I341:J341"/>
    <mergeCell ref="K341:T341"/>
    <mergeCell ref="B342:F342"/>
    <mergeCell ref="G342:H342"/>
    <mergeCell ref="I342:J342"/>
    <mergeCell ref="K342:T342"/>
    <mergeCell ref="AK342:AL342"/>
    <mergeCell ref="U342:V342"/>
    <mergeCell ref="W342:X342"/>
    <mergeCell ref="AI342:AJ342"/>
    <mergeCell ref="K343:T343"/>
    <mergeCell ref="AK341:AL341"/>
    <mergeCell ref="B335:F335"/>
    <mergeCell ref="G335:H335"/>
    <mergeCell ref="I335:J335"/>
    <mergeCell ref="K335:T335"/>
    <mergeCell ref="AK336:AL336"/>
    <mergeCell ref="W336:X336"/>
    <mergeCell ref="Y336:AH336"/>
    <mergeCell ref="B325:F325"/>
    <mergeCell ref="B334:F334"/>
    <mergeCell ref="G334:H334"/>
    <mergeCell ref="B333:F333"/>
    <mergeCell ref="G333:H333"/>
    <mergeCell ref="I334:J334"/>
    <mergeCell ref="AI333:AJ333"/>
    <mergeCell ref="U333:V333"/>
    <mergeCell ref="W333:X333"/>
    <mergeCell ref="B329:F329"/>
    <mergeCell ref="G329:H329"/>
    <mergeCell ref="B332:F332"/>
    <mergeCell ref="G332:H332"/>
    <mergeCell ref="AK332:AL332"/>
    <mergeCell ref="K332:T332"/>
    <mergeCell ref="I332:J332"/>
    <mergeCell ref="K329:AL329"/>
    <mergeCell ref="B341:F341"/>
    <mergeCell ref="B340:J340"/>
    <mergeCell ref="B337:F337"/>
    <mergeCell ref="AK337:AL337"/>
    <mergeCell ref="W337:X337"/>
    <mergeCell ref="Y337:AH337"/>
    <mergeCell ref="AI337:AJ337"/>
    <mergeCell ref="AK339:AL339"/>
    <mergeCell ref="Y338:AH338"/>
    <mergeCell ref="AI338:AJ338"/>
    <mergeCell ref="W339:X339"/>
    <mergeCell ref="W338:X338"/>
    <mergeCell ref="Y339:AH339"/>
    <mergeCell ref="AI339:AJ339"/>
    <mergeCell ref="B339:F339"/>
    <mergeCell ref="G339:H339"/>
    <mergeCell ref="I339:J339"/>
    <mergeCell ref="U339:V339"/>
    <mergeCell ref="G337:H337"/>
    <mergeCell ref="I337:J337"/>
    <mergeCell ref="K337:T337"/>
    <mergeCell ref="U337:V337"/>
    <mergeCell ref="I338:J338"/>
    <mergeCell ref="K338:T338"/>
    <mergeCell ref="K339:T339"/>
    <mergeCell ref="B331:AL331"/>
    <mergeCell ref="K334:T334"/>
    <mergeCell ref="U334:V334"/>
    <mergeCell ref="W334:X334"/>
    <mergeCell ref="Y334:AH334"/>
    <mergeCell ref="U332:V332"/>
    <mergeCell ref="W332:X332"/>
    <mergeCell ref="Y332:AH332"/>
    <mergeCell ref="AI336:AJ336"/>
    <mergeCell ref="AK335:AL335"/>
    <mergeCell ref="B336:F336"/>
    <mergeCell ref="G336:H336"/>
    <mergeCell ref="I336:J336"/>
    <mergeCell ref="K336:T336"/>
    <mergeCell ref="U336:V336"/>
    <mergeCell ref="U335:V335"/>
    <mergeCell ref="W335:X335"/>
    <mergeCell ref="AI334:AJ334"/>
    <mergeCell ref="AK334:AL334"/>
    <mergeCell ref="I333:J333"/>
    <mergeCell ref="K333:T333"/>
    <mergeCell ref="AK333:AL333"/>
    <mergeCell ref="Y333:AH333"/>
    <mergeCell ref="AI332:AJ332"/>
    <mergeCell ref="B330:J330"/>
    <mergeCell ref="K330:X330"/>
    <mergeCell ref="Y330:AL330"/>
    <mergeCell ref="I329:J329"/>
    <mergeCell ref="U328:V328"/>
    <mergeCell ref="W328:X328"/>
    <mergeCell ref="G326:H326"/>
    <mergeCell ref="I326:J326"/>
    <mergeCell ref="B328:F328"/>
    <mergeCell ref="G328:H328"/>
    <mergeCell ref="B326:F326"/>
    <mergeCell ref="W326:X326"/>
    <mergeCell ref="AK327:AL327"/>
    <mergeCell ref="Y328:AH328"/>
    <mergeCell ref="AI328:AJ328"/>
    <mergeCell ref="W327:X327"/>
    <mergeCell ref="AK328:AL328"/>
    <mergeCell ref="AI327:AJ327"/>
    <mergeCell ref="K328:T328"/>
    <mergeCell ref="Y327:AH327"/>
    <mergeCell ref="B327:F327"/>
    <mergeCell ref="G327:H327"/>
    <mergeCell ref="I327:J327"/>
    <mergeCell ref="K327:T327"/>
    <mergeCell ref="U327:V327"/>
    <mergeCell ref="I328:J328"/>
    <mergeCell ref="Y325:AH325"/>
    <mergeCell ref="AI325:AJ325"/>
    <mergeCell ref="U326:V326"/>
    <mergeCell ref="G325:H325"/>
    <mergeCell ref="I325:J325"/>
    <mergeCell ref="K325:T325"/>
    <mergeCell ref="U325:V325"/>
    <mergeCell ref="W325:X325"/>
    <mergeCell ref="AK325:AL325"/>
    <mergeCell ref="AK326:AL326"/>
    <mergeCell ref="Y326:AH326"/>
    <mergeCell ref="AI326:AJ326"/>
    <mergeCell ref="K326:T326"/>
    <mergeCell ref="B324:F324"/>
    <mergeCell ref="G324:H324"/>
    <mergeCell ref="I324:J324"/>
    <mergeCell ref="K324:T324"/>
    <mergeCell ref="U324:V324"/>
    <mergeCell ref="W324:X324"/>
    <mergeCell ref="Y324:AH324"/>
    <mergeCell ref="AI324:AJ324"/>
    <mergeCell ref="AK324:AL324"/>
    <mergeCell ref="Y322:AH322"/>
    <mergeCell ref="AI322:AJ322"/>
    <mergeCell ref="AK322:AL322"/>
    <mergeCell ref="B323:F323"/>
    <mergeCell ref="G323:H323"/>
    <mergeCell ref="I323:J323"/>
    <mergeCell ref="K323:T323"/>
    <mergeCell ref="U323:V323"/>
    <mergeCell ref="W323:X323"/>
    <mergeCell ref="Y323:AH323"/>
    <mergeCell ref="B322:F322"/>
    <mergeCell ref="G322:H322"/>
    <mergeCell ref="I322:J322"/>
    <mergeCell ref="K322:T322"/>
    <mergeCell ref="U322:V322"/>
    <mergeCell ref="W322:X322"/>
    <mergeCell ref="AI323:AJ323"/>
    <mergeCell ref="AK323:AL323"/>
    <mergeCell ref="G318:H318"/>
    <mergeCell ref="I318:J318"/>
    <mergeCell ref="I316:J316"/>
    <mergeCell ref="K316:T316"/>
    <mergeCell ref="U316:V316"/>
    <mergeCell ref="K318:AL318"/>
    <mergeCell ref="AK317:AL317"/>
    <mergeCell ref="Y315:AH315"/>
    <mergeCell ref="AI315:AJ315"/>
    <mergeCell ref="AK315:AL315"/>
    <mergeCell ref="G317:H317"/>
    <mergeCell ref="I317:J317"/>
    <mergeCell ref="K317:T317"/>
    <mergeCell ref="Y316:AH316"/>
    <mergeCell ref="AI316:AJ316"/>
    <mergeCell ref="AK316:AL316"/>
    <mergeCell ref="G316:H316"/>
    <mergeCell ref="C255:C261"/>
    <mergeCell ref="K256:L256"/>
    <mergeCell ref="D257:J257"/>
    <mergeCell ref="D258:J258"/>
    <mergeCell ref="M260:W260"/>
    <mergeCell ref="M256:W256"/>
    <mergeCell ref="Y314:AH314"/>
    <mergeCell ref="AI314:AJ314"/>
    <mergeCell ref="U317:V317"/>
    <mergeCell ref="W317:X317"/>
    <mergeCell ref="Y317:AH317"/>
    <mergeCell ref="AI317:AJ317"/>
    <mergeCell ref="W316:X316"/>
    <mergeCell ref="U314:V314"/>
    <mergeCell ref="G313:H313"/>
    <mergeCell ref="K313:T313"/>
    <mergeCell ref="K314:T314"/>
    <mergeCell ref="W313:X313"/>
    <mergeCell ref="B317:F317"/>
    <mergeCell ref="B316:F316"/>
    <mergeCell ref="T281:AL281"/>
    <mergeCell ref="T274:AL274"/>
    <mergeCell ref="B302:C303"/>
    <mergeCell ref="T290:AL290"/>
    <mergeCell ref="E242:S242"/>
    <mergeCell ref="AK259:AL259"/>
    <mergeCell ref="AK257:AL257"/>
    <mergeCell ref="AK260:AL260"/>
    <mergeCell ref="X255:Y255"/>
    <mergeCell ref="B250:H250"/>
    <mergeCell ref="O250:P250"/>
    <mergeCell ref="I254:J254"/>
    <mergeCell ref="T275:AL275"/>
    <mergeCell ref="K253:N253"/>
    <mergeCell ref="X256:Y256"/>
    <mergeCell ref="K254:N254"/>
    <mergeCell ref="Z256:AJ256"/>
    <mergeCell ref="T250:U250"/>
    <mergeCell ref="B243:C243"/>
    <mergeCell ref="Y242:AL242"/>
    <mergeCell ref="E243:S243"/>
    <mergeCell ref="B242:C242"/>
    <mergeCell ref="D242:D243"/>
    <mergeCell ref="W252:X252"/>
    <mergeCell ref="B252:H252"/>
    <mergeCell ref="T251:U251"/>
    <mergeCell ref="Z251:AL251"/>
    <mergeCell ref="I252:J252"/>
    <mergeCell ref="A349:AL349"/>
    <mergeCell ref="AK312:AL312"/>
    <mergeCell ref="A5:AL5"/>
    <mergeCell ref="A48:AL48"/>
    <mergeCell ref="B10:C11"/>
    <mergeCell ref="E11:I11"/>
    <mergeCell ref="E10:AL10"/>
    <mergeCell ref="D277:H277"/>
    <mergeCell ref="D307:Q307"/>
    <mergeCell ref="D299:Q299"/>
    <mergeCell ref="B311:AL311"/>
    <mergeCell ref="A310:A343"/>
    <mergeCell ref="Y343:AL343"/>
    <mergeCell ref="B312:F312"/>
    <mergeCell ref="I312:J312"/>
    <mergeCell ref="K312:T312"/>
    <mergeCell ref="U312:V312"/>
    <mergeCell ref="W314:X314"/>
    <mergeCell ref="I314:J314"/>
    <mergeCell ref="D298:AL298"/>
    <mergeCell ref="D282:H282"/>
    <mergeCell ref="D278:H278"/>
    <mergeCell ref="D301:Q301"/>
    <mergeCell ref="S297:AL297"/>
    <mergeCell ref="D304:AL304"/>
    <mergeCell ref="E188:AL188"/>
    <mergeCell ref="E217:AL217"/>
    <mergeCell ref="T242:X243"/>
    <mergeCell ref="K229:L229"/>
    <mergeCell ref="W253:X253"/>
    <mergeCell ref="I269:AL269"/>
    <mergeCell ref="D276:H276"/>
    <mergeCell ref="C268:H268"/>
    <mergeCell ref="D297:Q297"/>
    <mergeCell ref="C292:H292"/>
    <mergeCell ref="I292:AL292"/>
    <mergeCell ref="A294:AL295"/>
    <mergeCell ref="B293:AL293"/>
    <mergeCell ref="C270:C290"/>
    <mergeCell ref="C291:H291"/>
    <mergeCell ref="D287:H287"/>
    <mergeCell ref="D288:H288"/>
    <mergeCell ref="D289:H289"/>
    <mergeCell ref="D290:H290"/>
    <mergeCell ref="T241:AL241"/>
    <mergeCell ref="B248:D248"/>
    <mergeCell ref="D286:H286"/>
    <mergeCell ref="I291:AL291"/>
    <mergeCell ref="D274:H274"/>
    <mergeCell ref="D281:H281"/>
    <mergeCell ref="T276:AL276"/>
    <mergeCell ref="T286:AL286"/>
    <mergeCell ref="D284:H284"/>
    <mergeCell ref="I270:S290"/>
    <mergeCell ref="D271:H271"/>
    <mergeCell ref="T283:AL283"/>
    <mergeCell ref="T282:AL282"/>
    <mergeCell ref="D283:H283"/>
    <mergeCell ref="T288:AL288"/>
    <mergeCell ref="T278:AL278"/>
    <mergeCell ref="T279:AL279"/>
    <mergeCell ref="D273:H273"/>
    <mergeCell ref="D275:H275"/>
    <mergeCell ref="T284:AL284"/>
    <mergeCell ref="T287:AL287"/>
    <mergeCell ref="D285:H285"/>
    <mergeCell ref="T285:AL285"/>
    <mergeCell ref="T289:AL289"/>
    <mergeCell ref="Z250:AL250"/>
    <mergeCell ref="T280:AL280"/>
    <mergeCell ref="D279:H279"/>
    <mergeCell ref="C269:H269"/>
    <mergeCell ref="I266:AL266"/>
    <mergeCell ref="A262:AL262"/>
    <mergeCell ref="C266:H266"/>
    <mergeCell ref="C267:H267"/>
    <mergeCell ref="A263:AL263"/>
    <mergeCell ref="B264:AL264"/>
    <mergeCell ref="D270:H270"/>
    <mergeCell ref="T272:AL272"/>
    <mergeCell ref="T273:AL273"/>
    <mergeCell ref="D272:H272"/>
    <mergeCell ref="B265:H265"/>
    <mergeCell ref="I267:AL267"/>
    <mergeCell ref="D280:H280"/>
    <mergeCell ref="I268:AL268"/>
    <mergeCell ref="T277:AL277"/>
    <mergeCell ref="D261:J261"/>
    <mergeCell ref="M259:W259"/>
    <mergeCell ref="M261:W261"/>
    <mergeCell ref="K259:L259"/>
    <mergeCell ref="I251:J251"/>
    <mergeCell ref="B254:H254"/>
    <mergeCell ref="D260:J260"/>
    <mergeCell ref="K260:L260"/>
    <mergeCell ref="K261:L261"/>
    <mergeCell ref="I253:J253"/>
    <mergeCell ref="G170:AL170"/>
    <mergeCell ref="Q171:AL171"/>
    <mergeCell ref="Y243:AL243"/>
    <mergeCell ref="K173:L173"/>
    <mergeCell ref="E220:AL220"/>
    <mergeCell ref="B251:H251"/>
    <mergeCell ref="B249:J249"/>
    <mergeCell ref="K250:N250"/>
    <mergeCell ref="K251:N251"/>
    <mergeCell ref="E209:S209"/>
    <mergeCell ref="E191:AL192"/>
    <mergeCell ref="B175:C180"/>
    <mergeCell ref="E177:F177"/>
    <mergeCell ref="N173:O173"/>
    <mergeCell ref="B174:AL174"/>
    <mergeCell ref="D175:D176"/>
    <mergeCell ref="E180:G180"/>
    <mergeCell ref="K180:L180"/>
    <mergeCell ref="E248:AL248"/>
    <mergeCell ref="H233:AL233"/>
    <mergeCell ref="B240:C240"/>
    <mergeCell ref="D231:D232"/>
    <mergeCell ref="B227:C229"/>
    <mergeCell ref="E213:AL214"/>
    <mergeCell ref="E210:S210"/>
    <mergeCell ref="B211:AL211"/>
    <mergeCell ref="B231:C233"/>
    <mergeCell ref="N229:O229"/>
    <mergeCell ref="B226:AL226"/>
    <mergeCell ref="E225:AL225"/>
    <mergeCell ref="E222:AL222"/>
    <mergeCell ref="D218:D219"/>
    <mergeCell ref="B222:C225"/>
    <mergeCell ref="E233:G233"/>
    <mergeCell ref="B234:AL234"/>
    <mergeCell ref="T240:AL240"/>
    <mergeCell ref="B230:AL230"/>
    <mergeCell ref="B221:AL221"/>
    <mergeCell ref="B212:C215"/>
    <mergeCell ref="B217:C220"/>
    <mergeCell ref="E139:S139"/>
    <mergeCell ref="T142:AL142"/>
    <mergeCell ref="T143:AL143"/>
    <mergeCell ref="B134:C137"/>
    <mergeCell ref="D135:D136"/>
    <mergeCell ref="E135:AL136"/>
    <mergeCell ref="B138:AL138"/>
    <mergeCell ref="E137:O137"/>
    <mergeCell ref="P134:AL134"/>
    <mergeCell ref="B169:C173"/>
    <mergeCell ref="B162:AL162"/>
    <mergeCell ref="D153:D154"/>
    <mergeCell ref="B152:AL152"/>
    <mergeCell ref="G166:AL166"/>
    <mergeCell ref="E171:I171"/>
    <mergeCell ref="E163:AL163"/>
    <mergeCell ref="N167:O167"/>
    <mergeCell ref="H167:I167"/>
    <mergeCell ref="G164:AL164"/>
    <mergeCell ref="J165:P165"/>
    <mergeCell ref="K167:L167"/>
    <mergeCell ref="E169:AL169"/>
    <mergeCell ref="A116:AL116"/>
    <mergeCell ref="B104:AL104"/>
    <mergeCell ref="D149:D150"/>
    <mergeCell ref="E166:F166"/>
    <mergeCell ref="D157:D160"/>
    <mergeCell ref="E164:F164"/>
    <mergeCell ref="E145:AL146"/>
    <mergeCell ref="I193:L193"/>
    <mergeCell ref="B156:AL156"/>
    <mergeCell ref="Q165:AL165"/>
    <mergeCell ref="B163:C167"/>
    <mergeCell ref="E185:AL185"/>
    <mergeCell ref="Q178:AL178"/>
    <mergeCell ref="E175:AL176"/>
    <mergeCell ref="E167:G167"/>
    <mergeCell ref="J171:P171"/>
    <mergeCell ref="G172:AL172"/>
    <mergeCell ref="E184:F184"/>
    <mergeCell ref="Q173:AL173"/>
    <mergeCell ref="E190:G190"/>
    <mergeCell ref="D191:D192"/>
    <mergeCell ref="D186:D187"/>
    <mergeCell ref="B184:D184"/>
    <mergeCell ref="H173:I173"/>
    <mergeCell ref="E70:AL70"/>
    <mergeCell ref="E59:AL59"/>
    <mergeCell ref="E52:H52"/>
    <mergeCell ref="D50:D51"/>
    <mergeCell ref="D55:D56"/>
    <mergeCell ref="E55:AL56"/>
    <mergeCell ref="E57:AL57"/>
    <mergeCell ref="E200:AL203"/>
    <mergeCell ref="E131:AL131"/>
    <mergeCell ref="A132:AL132"/>
    <mergeCell ref="B101:C103"/>
    <mergeCell ref="E101:AL102"/>
    <mergeCell ref="E111:AL113"/>
    <mergeCell ref="B111:C114"/>
    <mergeCell ref="D111:D113"/>
    <mergeCell ref="B126:C131"/>
    <mergeCell ref="E105:AL105"/>
    <mergeCell ref="A115:AL115"/>
    <mergeCell ref="B125:AL125"/>
    <mergeCell ref="A117:A131"/>
    <mergeCell ref="M103:AL103"/>
    <mergeCell ref="D101:D102"/>
    <mergeCell ref="E110:AL110"/>
    <mergeCell ref="E106:AL109"/>
    <mergeCell ref="E45:S45"/>
    <mergeCell ref="B59:C65"/>
    <mergeCell ref="E67:AL67"/>
    <mergeCell ref="E60:AL64"/>
    <mergeCell ref="E50:AL51"/>
    <mergeCell ref="B50:C52"/>
    <mergeCell ref="E28:AL29"/>
    <mergeCell ref="E32:AL32"/>
    <mergeCell ref="E65:AL65"/>
    <mergeCell ref="E35:AL35"/>
    <mergeCell ref="E54:AL54"/>
    <mergeCell ref="B153:C155"/>
    <mergeCell ref="G161:AL161"/>
    <mergeCell ref="E8:G8"/>
    <mergeCell ref="E68:AL69"/>
    <mergeCell ref="B66:AL66"/>
    <mergeCell ref="D68:D69"/>
    <mergeCell ref="D33:D34"/>
    <mergeCell ref="B36:AL36"/>
    <mergeCell ref="B32:C35"/>
    <mergeCell ref="E89:G89"/>
    <mergeCell ref="E114:N114"/>
    <mergeCell ref="I99:L99"/>
    <mergeCell ref="E103:L103"/>
    <mergeCell ref="N89:O89"/>
    <mergeCell ref="B91:C93"/>
    <mergeCell ref="A94:AL94"/>
    <mergeCell ref="E97:AL98"/>
    <mergeCell ref="A72:A93"/>
    <mergeCell ref="K89:L89"/>
    <mergeCell ref="A50:A52"/>
    <mergeCell ref="I52:AL52"/>
    <mergeCell ref="E27:AL27"/>
    <mergeCell ref="D28:D29"/>
    <mergeCell ref="B67:C70"/>
    <mergeCell ref="A1:AL1"/>
    <mergeCell ref="A49:AL49"/>
    <mergeCell ref="N8:O8"/>
    <mergeCell ref="A6:AL6"/>
    <mergeCell ref="A47:AL47"/>
    <mergeCell ref="E7:AL7"/>
    <mergeCell ref="Q8:AL8"/>
    <mergeCell ref="E30:AL30"/>
    <mergeCell ref="B27:C30"/>
    <mergeCell ref="B37:C40"/>
    <mergeCell ref="H8:I8"/>
    <mergeCell ref="A27:A46"/>
    <mergeCell ref="E46:S46"/>
    <mergeCell ref="E38:AL39"/>
    <mergeCell ref="A4:AL4"/>
    <mergeCell ref="E14:M14"/>
    <mergeCell ref="B19:AL19"/>
    <mergeCell ref="A26:AL26"/>
    <mergeCell ref="B31:AL31"/>
    <mergeCell ref="A7:C8"/>
    <mergeCell ref="A2:AL2"/>
    <mergeCell ref="K8:L8"/>
    <mergeCell ref="D3:AL3"/>
    <mergeCell ref="B12:AL12"/>
    <mergeCell ref="B145:C147"/>
    <mergeCell ref="D118:D119"/>
    <mergeCell ref="K147:AL147"/>
    <mergeCell ref="A145:A162"/>
    <mergeCell ref="E142:S142"/>
    <mergeCell ref="B117:C120"/>
    <mergeCell ref="E117:G117"/>
    <mergeCell ref="E118:AL119"/>
    <mergeCell ref="E155:H155"/>
    <mergeCell ref="A138:A144"/>
    <mergeCell ref="E140:AL141"/>
    <mergeCell ref="E134:O134"/>
    <mergeCell ref="A134:A137"/>
    <mergeCell ref="B139:C143"/>
    <mergeCell ref="T139:AL139"/>
    <mergeCell ref="P137:AL137"/>
    <mergeCell ref="B157:C161"/>
    <mergeCell ref="E151:H151"/>
    <mergeCell ref="J151:AL151"/>
    <mergeCell ref="E143:S143"/>
    <mergeCell ref="E157:AL160"/>
    <mergeCell ref="B144:AL144"/>
    <mergeCell ref="D145:D146"/>
    <mergeCell ref="E147:J147"/>
    <mergeCell ref="T206:AL206"/>
    <mergeCell ref="D213:D214"/>
    <mergeCell ref="A182:AL182"/>
    <mergeCell ref="Q180:AL180"/>
    <mergeCell ref="H180:I180"/>
    <mergeCell ref="B168:AL168"/>
    <mergeCell ref="Q167:AL167"/>
    <mergeCell ref="A163:A180"/>
    <mergeCell ref="E170:F170"/>
    <mergeCell ref="G179:AL179"/>
    <mergeCell ref="G177:AL177"/>
    <mergeCell ref="N180:O180"/>
    <mergeCell ref="E165:I165"/>
    <mergeCell ref="D165:D166"/>
    <mergeCell ref="J178:P178"/>
    <mergeCell ref="E178:I178"/>
    <mergeCell ref="E197:L197"/>
    <mergeCell ref="M197:AL197"/>
    <mergeCell ref="B190:C193"/>
    <mergeCell ref="E199:AL199"/>
    <mergeCell ref="D207:D208"/>
    <mergeCell ref="E207:AL208"/>
    <mergeCell ref="G184:AL184"/>
    <mergeCell ref="E179:F179"/>
    <mergeCell ref="A348:AL348"/>
    <mergeCell ref="B121:AL121"/>
    <mergeCell ref="E195:AL196"/>
    <mergeCell ref="D195:D196"/>
    <mergeCell ref="B189:AL189"/>
    <mergeCell ref="J155:AL155"/>
    <mergeCell ref="E223:AL224"/>
    <mergeCell ref="E218:AL219"/>
    <mergeCell ref="B306:C307"/>
    <mergeCell ref="S307:AL307"/>
    <mergeCell ref="D303:Q303"/>
    <mergeCell ref="I313:J313"/>
    <mergeCell ref="A212:A229"/>
    <mergeCell ref="A206:A210"/>
    <mergeCell ref="D223:D224"/>
    <mergeCell ref="D227:D228"/>
    <mergeCell ref="E227:AL228"/>
    <mergeCell ref="D127:D130"/>
    <mergeCell ref="E127:AL130"/>
    <mergeCell ref="I190:L190"/>
    <mergeCell ref="B194:AL194"/>
    <mergeCell ref="D140:D141"/>
    <mergeCell ref="E172:F172"/>
    <mergeCell ref="E161:F161"/>
    <mergeCell ref="B148:AL148"/>
    <mergeCell ref="E153:AL154"/>
    <mergeCell ref="E149:AL150"/>
    <mergeCell ref="B149:C151"/>
    <mergeCell ref="B76:AL76"/>
    <mergeCell ref="B216:AL216"/>
    <mergeCell ref="A183:AL183"/>
    <mergeCell ref="B195:C197"/>
    <mergeCell ref="E186:AL187"/>
    <mergeCell ref="A185:A204"/>
    <mergeCell ref="B198:AL198"/>
    <mergeCell ref="T210:AL210"/>
    <mergeCell ref="T209:AL209"/>
    <mergeCell ref="B206:C210"/>
    <mergeCell ref="E212:AL212"/>
    <mergeCell ref="E215:AL215"/>
    <mergeCell ref="M193:AL193"/>
    <mergeCell ref="B185:C188"/>
    <mergeCell ref="B199:C204"/>
    <mergeCell ref="D200:D203"/>
    <mergeCell ref="B205:AL205"/>
    <mergeCell ref="E204:AL204"/>
    <mergeCell ref="E193:G193"/>
    <mergeCell ref="E206:S206"/>
    <mergeCell ref="AR248:AW248"/>
    <mergeCell ref="AR249:AW249"/>
    <mergeCell ref="AR250:AW250"/>
    <mergeCell ref="AR251:AW251"/>
    <mergeCell ref="A236:AL236"/>
    <mergeCell ref="A246:AL246"/>
    <mergeCell ref="A237:A243"/>
    <mergeCell ref="AR253:AW253"/>
    <mergeCell ref="I265:AL265"/>
    <mergeCell ref="A244:AL244"/>
    <mergeCell ref="B241:C241"/>
    <mergeCell ref="E238:AL239"/>
    <mergeCell ref="D238:D239"/>
    <mergeCell ref="G237:AL237"/>
    <mergeCell ref="V249:AL249"/>
    <mergeCell ref="I250:J250"/>
    <mergeCell ref="O249:U249"/>
    <mergeCell ref="A247:AL247"/>
    <mergeCell ref="B253:H253"/>
    <mergeCell ref="Q253:R253"/>
    <mergeCell ref="Z261:AJ261"/>
    <mergeCell ref="O251:P251"/>
    <mergeCell ref="Q251:R251"/>
    <mergeCell ref="B238:C239"/>
    <mergeCell ref="AN301:AP301"/>
    <mergeCell ref="L347:O347"/>
    <mergeCell ref="Q347:W347"/>
    <mergeCell ref="X347:AC347"/>
    <mergeCell ref="A347:D347"/>
    <mergeCell ref="E347:I347"/>
    <mergeCell ref="A308:AL308"/>
    <mergeCell ref="B313:F313"/>
    <mergeCell ref="G312:H312"/>
    <mergeCell ref="Y313:AH313"/>
    <mergeCell ref="W312:X312"/>
    <mergeCell ref="AK314:AL314"/>
    <mergeCell ref="AK313:AL313"/>
    <mergeCell ref="U313:V313"/>
    <mergeCell ref="AI313:AJ313"/>
    <mergeCell ref="B314:F314"/>
    <mergeCell ref="U315:V315"/>
    <mergeCell ref="W315:X315"/>
    <mergeCell ref="G314:H314"/>
    <mergeCell ref="B315:F315"/>
    <mergeCell ref="G315:H315"/>
    <mergeCell ref="I315:J315"/>
    <mergeCell ref="K315:T315"/>
    <mergeCell ref="B318:F318"/>
    <mergeCell ref="AN305:AP305"/>
    <mergeCell ref="A10:A24"/>
    <mergeCell ref="B25:AL25"/>
    <mergeCell ref="E20:M20"/>
    <mergeCell ref="S303:AL303"/>
    <mergeCell ref="B237:D237"/>
    <mergeCell ref="E237:F237"/>
    <mergeCell ref="E240:S240"/>
    <mergeCell ref="AN300:AP300"/>
    <mergeCell ref="A245:AL245"/>
    <mergeCell ref="D255:J255"/>
    <mergeCell ref="S301:AL301"/>
    <mergeCell ref="AN302:AP302"/>
    <mergeCell ref="AN303:AP303"/>
    <mergeCell ref="AN304:AP304"/>
    <mergeCell ref="Q229:AL229"/>
    <mergeCell ref="A231:A233"/>
    <mergeCell ref="E229:G229"/>
    <mergeCell ref="D60:D64"/>
    <mergeCell ref="B87:C89"/>
    <mergeCell ref="Q89:AL89"/>
    <mergeCell ref="B54:C57"/>
    <mergeCell ref="H229:I229"/>
    <mergeCell ref="B298:C299"/>
    <mergeCell ref="A352:AL352"/>
    <mergeCell ref="A346:AL346"/>
    <mergeCell ref="BD346:BF346"/>
    <mergeCell ref="E73:AL74"/>
    <mergeCell ref="B300:C301"/>
    <mergeCell ref="O18:AL18"/>
    <mergeCell ref="B14:C18"/>
    <mergeCell ref="E18:M18"/>
    <mergeCell ref="B20:C24"/>
    <mergeCell ref="B310:AL310"/>
    <mergeCell ref="AI312:AJ312"/>
    <mergeCell ref="B304:C305"/>
    <mergeCell ref="S305:AL305"/>
    <mergeCell ref="Y312:AH312"/>
    <mergeCell ref="A296:A307"/>
    <mergeCell ref="D300:AL300"/>
    <mergeCell ref="B296:C297"/>
    <mergeCell ref="D296:AL296"/>
    <mergeCell ref="S299:AL299"/>
    <mergeCell ref="A309:AL309"/>
    <mergeCell ref="D305:Q305"/>
    <mergeCell ref="D302:AL302"/>
    <mergeCell ref="AN306:AP306"/>
    <mergeCell ref="D306:AL306"/>
  </mergeCells>
  <phoneticPr fontId="2"/>
  <dataValidations count="43">
    <dataValidation type="textLength" imeMode="off" operator="lessThanOrEqual" allowBlank="1" showInputMessage="1" showErrorMessage="1" sqref="AI342:AL342 G342:J343 G333:J339 G322:J329 G313:J318 AI333:AL339 U333:X339 U322:X328 AI313:AL317 AI322:AL328 U342:X343" xr:uid="{BB3008F8-43C6-4EDE-8B6C-19683E8C39F9}">
      <formula1>3</formula1>
    </dataValidation>
    <dataValidation type="list" allowBlank="1" showInputMessage="1" showErrorMessage="1" sqref="D299 D307 D305 D303 D301 D297:Q297" xr:uid="{2EC0D214-D6FB-46FF-A509-4D5DBFCD8C6B}">
      <formula1>申請種目リスト</formula1>
    </dataValidation>
    <dataValidation type="list" allowBlank="1" showInputMessage="1" showErrorMessage="1" sqref="W250:W254 N229:O229 N180:O180 N167:O167 N173:O173 N8:O8 N89:O89" xr:uid="{F0BA9F4D-0A03-41CD-8B4B-3FBBC5BEE133}">
      <formula1>日リスト</formula1>
    </dataValidation>
    <dataValidation type="list" allowBlank="1" showInputMessage="1" showErrorMessage="1" sqref="T250:T254 K229:L229 K180:L180 K167:L167 K173:L173 K8:L8 K89:L89" xr:uid="{59CCFD54-33E8-4717-B2E6-D5A849037BFA}">
      <formula1>月リスト</formula1>
    </dataValidation>
    <dataValidation type="list" allowBlank="1" showInputMessage="1" showErrorMessage="1" sqref="H89:I89 H229:I229 H180:I180 H167:I167 H173:I173" xr:uid="{D9D5F8E3-2972-4FED-B82D-8DB45FE81DD8}">
      <formula1>年リスト</formula1>
    </dataValidation>
    <dataValidation type="textLength" operator="lessThanOrEqual" allowBlank="1" showInputMessage="1" showErrorMessage="1" sqref="U313:X317" xr:uid="{02F4B7DC-1F22-43B2-9ED4-BE3B611B0339}">
      <formula1>3</formula1>
    </dataValidation>
    <dataValidation type="custom" imeMode="off" allowBlank="1" showInputMessage="1" showErrorMessage="1" sqref="E240:S241 E209:S210 E142:S143 E45:S46" xr:uid="{D534799C-31C7-43BC-A1F8-A1FA0610F330}">
      <formula1>LENB(E45)&lt;=15</formula1>
    </dataValidation>
    <dataValidation type="list" allowBlank="1" showInputMessage="1" showErrorMessage="1" sqref="K250:N254" xr:uid="{E11E4B99-873F-4CBF-8028-2442942B7297}">
      <formula1>登録更新リスト</formula1>
    </dataValidation>
    <dataValidation type="custom" imeMode="fullKatakana" allowBlank="1" showInputMessage="1" showErrorMessage="1" error="エラーです。全角４０字以内で入力してください。" sqref="E225:AL225 E85:AL85" xr:uid="{8BA216E5-BE39-46FA-9748-332A79F616A5}">
      <formula1>AND(E85=DBCS(E85),LENB(E85)&lt;=80)</formula1>
    </dataValidation>
    <dataValidation type="list" allowBlank="1" showInputMessage="1" showErrorMessage="1" sqref="E229:G229 E89:G89" xr:uid="{6E742DB7-3269-4C00-BCD7-33EA295A2950}">
      <formula1>元号リスト</formula1>
    </dataValidation>
    <dataValidation type="list" allowBlank="1" showInputMessage="1" showErrorMessage="1" sqref="E233:G233 E93:G93" xr:uid="{1ABCD70F-73AB-4E27-B608-D30B83A4F929}">
      <formula1>性別リスト</formula1>
    </dataValidation>
    <dataValidation type="custom" imeMode="hiragana" allowBlank="1" showInputMessage="1" showErrorMessage="1" error="エラーです。全角３０字以内で入力してください。_x000a_" sqref="E215:AL215" xr:uid="{733218E2-8ACD-433A-8326-0AAE0598C8EF}">
      <formula1>AND(E215=DBCS(E215),LENB(E215)&lt;=60)</formula1>
    </dataValidation>
    <dataValidation type="custom" imeMode="hiragana" allowBlank="1" showInputMessage="1" showErrorMessage="1" error="エラーです。全角３５字以内で入力してください。" sqref="E188:AL188 E30:AL30" xr:uid="{1E2CA3AC-D7F4-4EE2-BE11-FBF57D9024B4}">
      <formula1>AND(E30=DBCS(E30),LENB(E30)&lt;=70)</formula1>
    </dataValidation>
    <dataValidation type="list" allowBlank="1" showInputMessage="1" showErrorMessage="1" sqref="E197:L197 E103:L103 E124:L124" xr:uid="{22D300FE-B5E1-4DD2-A201-52092AB02A1B}">
      <formula1>都道府県リスト</formula1>
    </dataValidation>
    <dataValidation type="custom" imeMode="hiragana" allowBlank="1" showInputMessage="1" showErrorMessage="1" error="エラーです。全角５５字以内で入力してください。" sqref="E204:AL204 E131:AL131 E110:AL110" xr:uid="{DFD07A91-4842-4EED-B7EF-62C47A1110C3}">
      <formula1>AND(E110=DBCS(E110),LENB(E110)&lt;=110)</formula1>
    </dataValidation>
    <dataValidation type="textLength" imeMode="off" operator="equal" allowBlank="1" showInputMessage="1" showErrorMessage="1" sqref="E193:G193" xr:uid="{19460318-B6F7-4CF3-8524-E77064F68A36}">
      <formula1>3</formula1>
    </dataValidation>
    <dataValidation type="textLength" imeMode="off" operator="equal" allowBlank="1" showInputMessage="1" showErrorMessage="1" sqref="I193:L193" xr:uid="{AED85D7F-9287-40FD-AFB6-FE0EA55CE160}">
      <formula1>4</formula1>
    </dataValidation>
    <dataValidation type="whole" imeMode="off" allowBlank="1" showInputMessage="1" showErrorMessage="1" sqref="E177:F177 E170:F170 E164:F164 E161:F161" xr:uid="{C167BFB2-A755-44DF-8399-78DD299117CA}">
      <formula1>0</formula1>
      <formula2>1</formula2>
    </dataValidation>
    <dataValidation type="custom" imeMode="off" allowBlank="1" showInputMessage="1" showErrorMessage="1" sqref="E151:H151 E155:H155" xr:uid="{2259DBA0-5F73-4CC6-9F9E-84336F76C59D}">
      <formula1>LENB(E151)&lt;=4</formula1>
    </dataValidation>
    <dataValidation type="custom" imeMode="off" allowBlank="1" showInputMessage="1" showErrorMessage="1" sqref="E147:J147" xr:uid="{B21CC67E-B72A-41C9-9555-803A876906E5}">
      <formula1>LENB(E147)&lt;=6</formula1>
    </dataValidation>
    <dataValidation type="custom" imeMode="hiragana" allowBlank="1" showInputMessage="1" showErrorMessage="1" error="エラーです。全角４０字以内で入力してください。" sqref="E220:AL220" xr:uid="{52C5CA69-D13D-42C3-9B92-46447BB8A621}">
      <formula1>AND(E220=DBCS(E220),LENB(E220)&lt;=40)</formula1>
    </dataValidation>
    <dataValidation type="custom" imeMode="off" allowBlank="1" showInputMessage="1" showErrorMessage="1" sqref="E137:O137" xr:uid="{8320F353-C5B7-4BC7-BF9E-CD04561611D0}">
      <formula1>LENB(E137)&lt;=11</formula1>
    </dataValidation>
    <dataValidation type="custom" imeMode="off" operator="equal" allowBlank="1" showInputMessage="1" showErrorMessage="1" sqref="I120:L120 I99:L99" xr:uid="{456892EA-D798-480E-B965-D82F323164B0}">
      <formula1>LENB(I99)=4</formula1>
    </dataValidation>
    <dataValidation type="custom" imeMode="off" operator="equal" allowBlank="1" showInputMessage="1" showErrorMessage="1" sqref="E120:G120 E99:G99" xr:uid="{D79BDAC6-4532-479D-9081-DBDDA55442A2}">
      <formula1>LENB(E99)=3</formula1>
    </dataValidation>
    <dataValidation imeMode="fullKatakana" allowBlank="1" showInputMessage="1" showErrorMessage="1" sqref="E67:AL67" xr:uid="{479F04F3-F45D-4448-8AF6-5AD5BFD14E78}"/>
    <dataValidation type="custom" imeMode="fullKatakana" allowBlank="1" showInputMessage="1" showErrorMessage="1" sqref="I52" xr:uid="{8C5ABCC9-FCDE-42D4-9C82-3662486B2DE3}">
      <formula1>LENB(I52)&lt;=50</formula1>
    </dataValidation>
    <dataValidation type="custom" imeMode="on" allowBlank="1" showInputMessage="1" showErrorMessage="1" error="エラーです。全角４０字以内で入力してください。" sqref="E65:AL65" xr:uid="{DC089700-23EA-414B-AB5D-99A6BE8BC6FE}">
      <formula1>AND(E65=DBCS(E65),LENB(E65)&lt;=80)</formula1>
    </dataValidation>
    <dataValidation type="list" allowBlank="1" showInputMessage="1" showErrorMessage="1" sqref="E52:H52" xr:uid="{69AA3081-DC87-42ED-98DA-847B008EA193}">
      <formula1>法個リスト</formula1>
    </dataValidation>
    <dataValidation type="custom" imeMode="fullKatakana" allowBlank="1" showInputMessage="1" showErrorMessage="1" error="エラーです。全角５０字以内で入力してください。_x000a_" sqref="E70:AL70" xr:uid="{8B423108-136A-41EC-ACCA-192DDDF3C5F2}">
      <formula1>AND(E70=DBCS(E70),LENB(E70)&lt;=100)</formula1>
    </dataValidation>
    <dataValidation type="list" allowBlank="1" showInputMessage="1" showErrorMessage="1" sqref="E11:I11" xr:uid="{996C17FF-55B5-4546-ABBC-8E5F4FE14D1E}">
      <formula1>申請区分リスト</formula1>
    </dataValidation>
    <dataValidation type="list" allowBlank="1" showInputMessage="1" showErrorMessage="1" sqref="E114:N114" xr:uid="{EE787B8F-73A3-42A8-8C20-8CFCA3F860B0}">
      <formula1>行政区リスト</formula1>
    </dataValidation>
    <dataValidation type="textLength" imeMode="off" operator="equal" allowBlank="1" showInputMessage="1" showErrorMessage="1" error="9桁の数字を入力してください。" sqref="E18:M18" xr:uid="{958D34B6-2D52-4710-BD52-80FFFE7DA258}">
      <formula1>9</formula1>
    </dataValidation>
    <dataValidation type="list" allowBlank="1" showInputMessage="1" showErrorMessage="1" sqref="E347" xr:uid="{889A956C-1047-442B-A407-E8EBB774687C}">
      <formula1>"未確定,確定"</formula1>
    </dataValidation>
    <dataValidation type="list" allowBlank="1" showInputMessage="1" showErrorMessage="1" sqref="H8:I8" xr:uid="{DBAC7C82-30BC-407F-946B-AF75B82378B5}">
      <formula1>"08"</formula1>
    </dataValidation>
    <dataValidation type="textLength" imeMode="off" operator="equal" allowBlank="1" showInputMessage="1" showErrorMessage="1" error="4桁の数字を入力してください。" sqref="E24:M24" xr:uid="{3F020066-F6AB-494B-8506-FED119726F32}">
      <formula1>4</formula1>
    </dataValidation>
    <dataValidation type="list" allowBlank="1" showInputMessage="1" showErrorMessage="1" sqref="O250:P254" xr:uid="{75352679-2F45-423B-9288-CA492D1A7FCE}">
      <formula1>"令和"</formula1>
    </dataValidation>
    <dataValidation type="textLength" imeMode="off" operator="equal" allowBlank="1" showInputMessage="1" showErrorMessage="1" error="13桁で入力してください。不明の場合は国税庁の「法人番号公表サイト」で確認してください。" sqref="E57:AL57" xr:uid="{034B0A40-9B38-4B7C-AE19-78D37BE2E64E}">
      <formula1>13</formula1>
    </dataValidation>
    <dataValidation type="list" allowBlank="1" showInputMessage="1" showErrorMessage="1" sqref="Q250:R254" xr:uid="{3AAF79CC-A23B-4DBB-828E-D3758A180D7A}">
      <formula1>"02,03,04,05,06,07"</formula1>
    </dataValidation>
    <dataValidation type="custom" imeMode="hiragana" allowBlank="1" showInputMessage="1" showErrorMessage="1" error="エラーです。全角２０字以内で入力してください。_x000a_" sqref="E35:AL35" xr:uid="{39C77343-C2CC-42AB-BC2C-CCAA9C550B78}">
      <formula1>AND(E35=DBCS(E35),LENB(E35)&lt;=40)</formula1>
    </dataValidation>
    <dataValidation type="custom" imeMode="fullKatakana" allowBlank="1" showInputMessage="1" showErrorMessage="1" error="エラーです。全角４０字以内で入力してください。_x000a_" sqref="E40:AL40" xr:uid="{7963B7CA-92A0-475B-AF92-C7E64D8C0F30}">
      <formula1>AND(E40=DBCS(E40),LENB(E40)&lt;=80)</formula1>
    </dataValidation>
    <dataValidation type="custom" imeMode="hiragana" allowBlank="1" showInputMessage="1" showErrorMessage="1" error="エラーです。全角３０字以内で入力してください。" sqref="E75:AL75" xr:uid="{19641BFE-EAB9-4047-AEED-47B47C33D85F}">
      <formula1>AND(E75=DBCS(E75),LENB(E75)&lt;=60)</formula1>
    </dataValidation>
    <dataValidation type="custom" imeMode="hiragana" allowBlank="1" showInputMessage="1" showErrorMessage="1" error="エラーです。全角２０字以内で入力してください。" sqref="E80:AL80" xr:uid="{8531D472-CDF5-41B9-9FCF-C00E12F4B41F}">
      <formula1>AND(E80=DBCS(E80),LENB(E80)&lt;=40)</formula1>
    </dataValidation>
    <dataValidation imeMode="hiragana" allowBlank="1" showInputMessage="1" showErrorMessage="1" sqref="A351:AL351" xr:uid="{48BF8268-295D-493B-9361-C512CC1E222F}"/>
  </dataValidations>
  <pageMargins left="0.78740157480314965" right="0.39370078740157483" top="0.51181102362204722" bottom="0.39370078740157483" header="0.51181102362204722" footer="0.19685039370078741"/>
  <pageSetup paperSize="9" scale="77" fitToHeight="20" orientation="portrait" r:id="rId1"/>
  <headerFooter alignWithMargins="0"/>
  <rowBreaks count="5" manualBreakCount="5">
    <brk id="47" max="16383" man="1"/>
    <brk id="115" max="16383" man="1"/>
    <brk id="205" max="16383" man="1"/>
    <brk id="261" max="16383" man="1"/>
    <brk id="308" max="16383" man="1"/>
  </rowBreaks>
  <ignoredErrors>
    <ignoredError sqref="H190 H9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100" r:id="rId4" name="Check Box 52">
              <controlPr locked="0" defaultSize="0" autoFill="0" autoLine="0" autoPict="0">
                <anchor moveWithCells="1">
                  <from>
                    <xdr:col>8</xdr:col>
                    <xdr:colOff>66675</xdr:colOff>
                    <xdr:row>249</xdr:row>
                    <xdr:rowOff>38100</xdr:rowOff>
                  </from>
                  <to>
                    <xdr:col>10</xdr:col>
                    <xdr:colOff>28575</xdr:colOff>
                    <xdr:row>249</xdr:row>
                    <xdr:rowOff>266700</xdr:rowOff>
                  </to>
                </anchor>
              </controlPr>
            </control>
          </mc:Choice>
        </mc:AlternateContent>
        <mc:AlternateContent xmlns:mc="http://schemas.openxmlformats.org/markup-compatibility/2006">
          <mc:Choice Requires="x14">
            <control shapeId="2110" r:id="rId5" name="Check Box 62">
              <controlPr locked="0" defaultSize="0" autoFill="0" autoLine="0" autoPict="0">
                <anchor moveWithCells="1">
                  <from>
                    <xdr:col>8</xdr:col>
                    <xdr:colOff>66675</xdr:colOff>
                    <xdr:row>250</xdr:row>
                    <xdr:rowOff>28575</xdr:rowOff>
                  </from>
                  <to>
                    <xdr:col>10</xdr:col>
                    <xdr:colOff>28575</xdr:colOff>
                    <xdr:row>250</xdr:row>
                    <xdr:rowOff>266700</xdr:rowOff>
                  </to>
                </anchor>
              </controlPr>
            </control>
          </mc:Choice>
        </mc:AlternateContent>
        <mc:AlternateContent xmlns:mc="http://schemas.openxmlformats.org/markup-compatibility/2006">
          <mc:Choice Requires="x14">
            <control shapeId="2111" r:id="rId6" name="Check Box 63">
              <controlPr locked="0" defaultSize="0" autoFill="0" autoLine="0" autoPict="0">
                <anchor moveWithCells="1">
                  <from>
                    <xdr:col>8</xdr:col>
                    <xdr:colOff>66675</xdr:colOff>
                    <xdr:row>251</xdr:row>
                    <xdr:rowOff>28575</xdr:rowOff>
                  </from>
                  <to>
                    <xdr:col>10</xdr:col>
                    <xdr:colOff>28575</xdr:colOff>
                    <xdr:row>251</xdr:row>
                    <xdr:rowOff>266700</xdr:rowOff>
                  </to>
                </anchor>
              </controlPr>
            </control>
          </mc:Choice>
        </mc:AlternateContent>
        <mc:AlternateContent xmlns:mc="http://schemas.openxmlformats.org/markup-compatibility/2006">
          <mc:Choice Requires="x14">
            <control shapeId="2112" r:id="rId7" name="Check Box 64">
              <controlPr locked="0" defaultSize="0" autoFill="0" autoLine="0" autoPict="0">
                <anchor moveWithCells="1">
                  <from>
                    <xdr:col>8</xdr:col>
                    <xdr:colOff>57150</xdr:colOff>
                    <xdr:row>252</xdr:row>
                    <xdr:rowOff>171450</xdr:rowOff>
                  </from>
                  <to>
                    <xdr:col>10</xdr:col>
                    <xdr:colOff>19050</xdr:colOff>
                    <xdr:row>252</xdr:row>
                    <xdr:rowOff>409575</xdr:rowOff>
                  </to>
                </anchor>
              </controlPr>
            </control>
          </mc:Choice>
        </mc:AlternateContent>
        <mc:AlternateContent xmlns:mc="http://schemas.openxmlformats.org/markup-compatibility/2006">
          <mc:Choice Requires="x14">
            <control shapeId="2113" r:id="rId8" name="Check Box 65">
              <controlPr locked="0" defaultSize="0" autoFill="0" autoLine="0" autoPict="0">
                <anchor moveWithCells="1">
                  <from>
                    <xdr:col>8</xdr:col>
                    <xdr:colOff>66675</xdr:colOff>
                    <xdr:row>253</xdr:row>
                    <xdr:rowOff>28575</xdr:rowOff>
                  </from>
                  <to>
                    <xdr:col>10</xdr:col>
                    <xdr:colOff>28575</xdr:colOff>
                    <xdr:row>253</xdr:row>
                    <xdr:rowOff>266700</xdr:rowOff>
                  </to>
                </anchor>
              </controlPr>
            </control>
          </mc:Choice>
        </mc:AlternateContent>
        <mc:AlternateContent xmlns:mc="http://schemas.openxmlformats.org/markup-compatibility/2006">
          <mc:Choice Requires="x14">
            <control shapeId="2114" r:id="rId9" name="Check Box 66">
              <controlPr locked="0" defaultSize="0" autoFill="0" autoLine="0" autoPict="0">
                <anchor moveWithCells="1">
                  <from>
                    <xdr:col>10</xdr:col>
                    <xdr:colOff>104775</xdr:colOff>
                    <xdr:row>254</xdr:row>
                    <xdr:rowOff>38100</xdr:rowOff>
                  </from>
                  <to>
                    <xdr:col>12</xdr:col>
                    <xdr:colOff>9525</xdr:colOff>
                    <xdr:row>254</xdr:row>
                    <xdr:rowOff>276225</xdr:rowOff>
                  </to>
                </anchor>
              </controlPr>
            </control>
          </mc:Choice>
        </mc:AlternateContent>
        <mc:AlternateContent xmlns:mc="http://schemas.openxmlformats.org/markup-compatibility/2006">
          <mc:Choice Requires="x14">
            <control shapeId="2115" r:id="rId10" name="Check Box 67">
              <controlPr locked="0" defaultSize="0" autoFill="0" autoLine="0" autoPict="0">
                <anchor moveWithCells="1">
                  <from>
                    <xdr:col>10</xdr:col>
                    <xdr:colOff>104775</xdr:colOff>
                    <xdr:row>255</xdr:row>
                    <xdr:rowOff>38100</xdr:rowOff>
                  </from>
                  <to>
                    <xdr:col>12</xdr:col>
                    <xdr:colOff>9525</xdr:colOff>
                    <xdr:row>255</xdr:row>
                    <xdr:rowOff>276225</xdr:rowOff>
                  </to>
                </anchor>
              </controlPr>
            </control>
          </mc:Choice>
        </mc:AlternateContent>
        <mc:AlternateContent xmlns:mc="http://schemas.openxmlformats.org/markup-compatibility/2006">
          <mc:Choice Requires="x14">
            <control shapeId="2117" r:id="rId11" name="Check Box 69">
              <controlPr locked="0" defaultSize="0" autoFill="0" autoLine="0" autoPict="0">
                <anchor moveWithCells="1">
                  <from>
                    <xdr:col>23</xdr:col>
                    <xdr:colOff>76200</xdr:colOff>
                    <xdr:row>254</xdr:row>
                    <xdr:rowOff>38100</xdr:rowOff>
                  </from>
                  <to>
                    <xdr:col>25</xdr:col>
                    <xdr:colOff>28575</xdr:colOff>
                    <xdr:row>254</xdr:row>
                    <xdr:rowOff>276225</xdr:rowOff>
                  </to>
                </anchor>
              </controlPr>
            </control>
          </mc:Choice>
        </mc:AlternateContent>
        <mc:AlternateContent xmlns:mc="http://schemas.openxmlformats.org/markup-compatibility/2006">
          <mc:Choice Requires="x14">
            <control shapeId="2118" r:id="rId12" name="Check Box 70">
              <controlPr locked="0" defaultSize="0" autoFill="0" autoLine="0" autoPict="0">
                <anchor moveWithCells="1">
                  <from>
                    <xdr:col>36</xdr:col>
                    <xdr:colOff>85725</xdr:colOff>
                    <xdr:row>254</xdr:row>
                    <xdr:rowOff>38100</xdr:rowOff>
                  </from>
                  <to>
                    <xdr:col>67</xdr:col>
                    <xdr:colOff>28575</xdr:colOff>
                    <xdr:row>254</xdr:row>
                    <xdr:rowOff>276225</xdr:rowOff>
                  </to>
                </anchor>
              </controlPr>
            </control>
          </mc:Choice>
        </mc:AlternateContent>
        <mc:AlternateContent xmlns:mc="http://schemas.openxmlformats.org/markup-compatibility/2006">
          <mc:Choice Requires="x14">
            <control shapeId="2119" r:id="rId13" name="Check Box 71">
              <controlPr locked="0" defaultSize="0" autoFill="0" autoLine="0" autoPict="0">
                <anchor moveWithCells="1">
                  <from>
                    <xdr:col>10</xdr:col>
                    <xdr:colOff>104775</xdr:colOff>
                    <xdr:row>255</xdr:row>
                    <xdr:rowOff>38100</xdr:rowOff>
                  </from>
                  <to>
                    <xdr:col>12</xdr:col>
                    <xdr:colOff>9525</xdr:colOff>
                    <xdr:row>255</xdr:row>
                    <xdr:rowOff>276225</xdr:rowOff>
                  </to>
                </anchor>
              </controlPr>
            </control>
          </mc:Choice>
        </mc:AlternateContent>
        <mc:AlternateContent xmlns:mc="http://schemas.openxmlformats.org/markup-compatibility/2006">
          <mc:Choice Requires="x14">
            <control shapeId="2120" r:id="rId14" name="Check Box 72">
              <controlPr locked="0" defaultSize="0" autoFill="0" autoLine="0" autoPict="0">
                <anchor moveWithCells="1">
                  <from>
                    <xdr:col>23</xdr:col>
                    <xdr:colOff>76200</xdr:colOff>
                    <xdr:row>255</xdr:row>
                    <xdr:rowOff>38100</xdr:rowOff>
                  </from>
                  <to>
                    <xdr:col>25</xdr:col>
                    <xdr:colOff>28575</xdr:colOff>
                    <xdr:row>255</xdr:row>
                    <xdr:rowOff>276225</xdr:rowOff>
                  </to>
                </anchor>
              </controlPr>
            </control>
          </mc:Choice>
        </mc:AlternateContent>
        <mc:AlternateContent xmlns:mc="http://schemas.openxmlformats.org/markup-compatibility/2006">
          <mc:Choice Requires="x14">
            <control shapeId="2121" r:id="rId15" name="Check Box 73">
              <controlPr locked="0" defaultSize="0" autoFill="0" autoLine="0" autoPict="0">
                <anchor moveWithCells="1">
                  <from>
                    <xdr:col>36</xdr:col>
                    <xdr:colOff>85725</xdr:colOff>
                    <xdr:row>255</xdr:row>
                    <xdr:rowOff>38100</xdr:rowOff>
                  </from>
                  <to>
                    <xdr:col>67</xdr:col>
                    <xdr:colOff>28575</xdr:colOff>
                    <xdr:row>255</xdr:row>
                    <xdr:rowOff>276225</xdr:rowOff>
                  </to>
                </anchor>
              </controlPr>
            </control>
          </mc:Choice>
        </mc:AlternateContent>
        <mc:AlternateContent xmlns:mc="http://schemas.openxmlformats.org/markup-compatibility/2006">
          <mc:Choice Requires="x14">
            <control shapeId="2122" r:id="rId16" name="Check Box 74">
              <controlPr locked="0" defaultSize="0" autoFill="0" autoLine="0" autoPict="0">
                <anchor moveWithCells="1">
                  <from>
                    <xdr:col>10</xdr:col>
                    <xdr:colOff>104775</xdr:colOff>
                    <xdr:row>256</xdr:row>
                    <xdr:rowOff>38100</xdr:rowOff>
                  </from>
                  <to>
                    <xdr:col>12</xdr:col>
                    <xdr:colOff>9525</xdr:colOff>
                    <xdr:row>256</xdr:row>
                    <xdr:rowOff>276225</xdr:rowOff>
                  </to>
                </anchor>
              </controlPr>
            </control>
          </mc:Choice>
        </mc:AlternateContent>
        <mc:AlternateContent xmlns:mc="http://schemas.openxmlformats.org/markup-compatibility/2006">
          <mc:Choice Requires="x14">
            <control shapeId="2123" r:id="rId17" name="Check Box 75">
              <controlPr locked="0" defaultSize="0" autoFill="0" autoLine="0" autoPict="0">
                <anchor moveWithCells="1">
                  <from>
                    <xdr:col>10</xdr:col>
                    <xdr:colOff>104775</xdr:colOff>
                    <xdr:row>257</xdr:row>
                    <xdr:rowOff>38100</xdr:rowOff>
                  </from>
                  <to>
                    <xdr:col>12</xdr:col>
                    <xdr:colOff>9525</xdr:colOff>
                    <xdr:row>257</xdr:row>
                    <xdr:rowOff>276225</xdr:rowOff>
                  </to>
                </anchor>
              </controlPr>
            </control>
          </mc:Choice>
        </mc:AlternateContent>
        <mc:AlternateContent xmlns:mc="http://schemas.openxmlformats.org/markup-compatibility/2006">
          <mc:Choice Requires="x14">
            <control shapeId="2124" r:id="rId18" name="Check Box 76">
              <controlPr locked="0" defaultSize="0" autoFill="0" autoLine="0" autoPict="0">
                <anchor moveWithCells="1">
                  <from>
                    <xdr:col>23</xdr:col>
                    <xdr:colOff>76200</xdr:colOff>
                    <xdr:row>256</xdr:row>
                    <xdr:rowOff>38100</xdr:rowOff>
                  </from>
                  <to>
                    <xdr:col>25</xdr:col>
                    <xdr:colOff>28575</xdr:colOff>
                    <xdr:row>256</xdr:row>
                    <xdr:rowOff>276225</xdr:rowOff>
                  </to>
                </anchor>
              </controlPr>
            </control>
          </mc:Choice>
        </mc:AlternateContent>
        <mc:AlternateContent xmlns:mc="http://schemas.openxmlformats.org/markup-compatibility/2006">
          <mc:Choice Requires="x14">
            <control shapeId="2125" r:id="rId19" name="Check Box 77">
              <controlPr locked="0" defaultSize="0" autoFill="0" autoLine="0" autoPict="0">
                <anchor moveWithCells="1">
                  <from>
                    <xdr:col>36</xdr:col>
                    <xdr:colOff>85725</xdr:colOff>
                    <xdr:row>256</xdr:row>
                    <xdr:rowOff>38100</xdr:rowOff>
                  </from>
                  <to>
                    <xdr:col>67</xdr:col>
                    <xdr:colOff>28575</xdr:colOff>
                    <xdr:row>256</xdr:row>
                    <xdr:rowOff>276225</xdr:rowOff>
                  </to>
                </anchor>
              </controlPr>
            </control>
          </mc:Choice>
        </mc:AlternateContent>
        <mc:AlternateContent xmlns:mc="http://schemas.openxmlformats.org/markup-compatibility/2006">
          <mc:Choice Requires="x14">
            <control shapeId="2126" r:id="rId20" name="Check Box 78">
              <controlPr locked="0" defaultSize="0" autoFill="0" autoLine="0" autoPict="0">
                <anchor moveWithCells="1">
                  <from>
                    <xdr:col>10</xdr:col>
                    <xdr:colOff>104775</xdr:colOff>
                    <xdr:row>257</xdr:row>
                    <xdr:rowOff>38100</xdr:rowOff>
                  </from>
                  <to>
                    <xdr:col>12</xdr:col>
                    <xdr:colOff>9525</xdr:colOff>
                    <xdr:row>257</xdr:row>
                    <xdr:rowOff>276225</xdr:rowOff>
                  </to>
                </anchor>
              </controlPr>
            </control>
          </mc:Choice>
        </mc:AlternateContent>
        <mc:AlternateContent xmlns:mc="http://schemas.openxmlformats.org/markup-compatibility/2006">
          <mc:Choice Requires="x14">
            <control shapeId="2127" r:id="rId21" name="Check Box 79">
              <controlPr locked="0" defaultSize="0" autoFill="0" autoLine="0" autoPict="0">
                <anchor moveWithCells="1">
                  <from>
                    <xdr:col>23</xdr:col>
                    <xdr:colOff>76200</xdr:colOff>
                    <xdr:row>257</xdr:row>
                    <xdr:rowOff>38100</xdr:rowOff>
                  </from>
                  <to>
                    <xdr:col>25</xdr:col>
                    <xdr:colOff>28575</xdr:colOff>
                    <xdr:row>257</xdr:row>
                    <xdr:rowOff>276225</xdr:rowOff>
                  </to>
                </anchor>
              </controlPr>
            </control>
          </mc:Choice>
        </mc:AlternateContent>
        <mc:AlternateContent xmlns:mc="http://schemas.openxmlformats.org/markup-compatibility/2006">
          <mc:Choice Requires="x14">
            <control shapeId="2128" r:id="rId22" name="Check Box 80">
              <controlPr locked="0" defaultSize="0" autoFill="0" autoLine="0" autoPict="0">
                <anchor moveWithCells="1">
                  <from>
                    <xdr:col>36</xdr:col>
                    <xdr:colOff>85725</xdr:colOff>
                    <xdr:row>257</xdr:row>
                    <xdr:rowOff>38100</xdr:rowOff>
                  </from>
                  <to>
                    <xdr:col>67</xdr:col>
                    <xdr:colOff>28575</xdr:colOff>
                    <xdr:row>257</xdr:row>
                    <xdr:rowOff>276225</xdr:rowOff>
                  </to>
                </anchor>
              </controlPr>
            </control>
          </mc:Choice>
        </mc:AlternateContent>
        <mc:AlternateContent xmlns:mc="http://schemas.openxmlformats.org/markup-compatibility/2006">
          <mc:Choice Requires="x14">
            <control shapeId="2129" r:id="rId23" name="Check Box 81">
              <controlPr locked="0" defaultSize="0" autoFill="0" autoLine="0" autoPict="0">
                <anchor moveWithCells="1">
                  <from>
                    <xdr:col>10</xdr:col>
                    <xdr:colOff>104775</xdr:colOff>
                    <xdr:row>258</xdr:row>
                    <xdr:rowOff>38100</xdr:rowOff>
                  </from>
                  <to>
                    <xdr:col>12</xdr:col>
                    <xdr:colOff>9525</xdr:colOff>
                    <xdr:row>258</xdr:row>
                    <xdr:rowOff>276225</xdr:rowOff>
                  </to>
                </anchor>
              </controlPr>
            </control>
          </mc:Choice>
        </mc:AlternateContent>
        <mc:AlternateContent xmlns:mc="http://schemas.openxmlformats.org/markup-compatibility/2006">
          <mc:Choice Requires="x14">
            <control shapeId="2130" r:id="rId24" name="Check Box 82">
              <controlPr locked="0" defaultSize="0" autoFill="0" autoLine="0" autoPict="0">
                <anchor moveWithCells="1">
                  <from>
                    <xdr:col>10</xdr:col>
                    <xdr:colOff>104775</xdr:colOff>
                    <xdr:row>258</xdr:row>
                    <xdr:rowOff>38100</xdr:rowOff>
                  </from>
                  <to>
                    <xdr:col>12</xdr:col>
                    <xdr:colOff>9525</xdr:colOff>
                    <xdr:row>258</xdr:row>
                    <xdr:rowOff>276225</xdr:rowOff>
                  </to>
                </anchor>
              </controlPr>
            </control>
          </mc:Choice>
        </mc:AlternateContent>
        <mc:AlternateContent xmlns:mc="http://schemas.openxmlformats.org/markup-compatibility/2006">
          <mc:Choice Requires="x14">
            <control shapeId="2131" r:id="rId25" name="Check Box 83">
              <controlPr locked="0" defaultSize="0" autoFill="0" autoLine="0" autoPict="0">
                <anchor moveWithCells="1">
                  <from>
                    <xdr:col>23</xdr:col>
                    <xdr:colOff>76200</xdr:colOff>
                    <xdr:row>258</xdr:row>
                    <xdr:rowOff>38100</xdr:rowOff>
                  </from>
                  <to>
                    <xdr:col>25</xdr:col>
                    <xdr:colOff>28575</xdr:colOff>
                    <xdr:row>258</xdr:row>
                    <xdr:rowOff>276225</xdr:rowOff>
                  </to>
                </anchor>
              </controlPr>
            </control>
          </mc:Choice>
        </mc:AlternateContent>
        <mc:AlternateContent xmlns:mc="http://schemas.openxmlformats.org/markup-compatibility/2006">
          <mc:Choice Requires="x14">
            <control shapeId="2132" r:id="rId26" name="Check Box 84">
              <controlPr locked="0" defaultSize="0" autoFill="0" autoLine="0" autoPict="0">
                <anchor moveWithCells="1">
                  <from>
                    <xdr:col>36</xdr:col>
                    <xdr:colOff>85725</xdr:colOff>
                    <xdr:row>258</xdr:row>
                    <xdr:rowOff>38100</xdr:rowOff>
                  </from>
                  <to>
                    <xdr:col>67</xdr:col>
                    <xdr:colOff>28575</xdr:colOff>
                    <xdr:row>258</xdr:row>
                    <xdr:rowOff>276225</xdr:rowOff>
                  </to>
                </anchor>
              </controlPr>
            </control>
          </mc:Choice>
        </mc:AlternateContent>
        <mc:AlternateContent xmlns:mc="http://schemas.openxmlformats.org/markup-compatibility/2006">
          <mc:Choice Requires="x14">
            <control shapeId="2133" r:id="rId27" name="Check Box 85">
              <controlPr locked="0" defaultSize="0" autoFill="0" autoLine="0" autoPict="0">
                <anchor moveWithCells="1">
                  <from>
                    <xdr:col>10</xdr:col>
                    <xdr:colOff>104775</xdr:colOff>
                    <xdr:row>259</xdr:row>
                    <xdr:rowOff>38100</xdr:rowOff>
                  </from>
                  <to>
                    <xdr:col>12</xdr:col>
                    <xdr:colOff>9525</xdr:colOff>
                    <xdr:row>259</xdr:row>
                    <xdr:rowOff>276225</xdr:rowOff>
                  </to>
                </anchor>
              </controlPr>
            </control>
          </mc:Choice>
        </mc:AlternateContent>
        <mc:AlternateContent xmlns:mc="http://schemas.openxmlformats.org/markup-compatibility/2006">
          <mc:Choice Requires="x14">
            <control shapeId="2134" r:id="rId28" name="Check Box 86">
              <controlPr locked="0" defaultSize="0" autoFill="0" autoLine="0" autoPict="0">
                <anchor moveWithCells="1">
                  <from>
                    <xdr:col>10</xdr:col>
                    <xdr:colOff>104775</xdr:colOff>
                    <xdr:row>260</xdr:row>
                    <xdr:rowOff>38100</xdr:rowOff>
                  </from>
                  <to>
                    <xdr:col>12</xdr:col>
                    <xdr:colOff>9525</xdr:colOff>
                    <xdr:row>260</xdr:row>
                    <xdr:rowOff>276225</xdr:rowOff>
                  </to>
                </anchor>
              </controlPr>
            </control>
          </mc:Choice>
        </mc:AlternateContent>
        <mc:AlternateContent xmlns:mc="http://schemas.openxmlformats.org/markup-compatibility/2006">
          <mc:Choice Requires="x14">
            <control shapeId="2135" r:id="rId29" name="Check Box 87">
              <controlPr locked="0" defaultSize="0" autoFill="0" autoLine="0" autoPict="0">
                <anchor moveWithCells="1">
                  <from>
                    <xdr:col>23</xdr:col>
                    <xdr:colOff>76200</xdr:colOff>
                    <xdr:row>259</xdr:row>
                    <xdr:rowOff>38100</xdr:rowOff>
                  </from>
                  <to>
                    <xdr:col>25</xdr:col>
                    <xdr:colOff>28575</xdr:colOff>
                    <xdr:row>259</xdr:row>
                    <xdr:rowOff>276225</xdr:rowOff>
                  </to>
                </anchor>
              </controlPr>
            </control>
          </mc:Choice>
        </mc:AlternateContent>
        <mc:AlternateContent xmlns:mc="http://schemas.openxmlformats.org/markup-compatibility/2006">
          <mc:Choice Requires="x14">
            <control shapeId="2136" r:id="rId30" name="Check Box 88">
              <controlPr locked="0" defaultSize="0" autoFill="0" autoLine="0" autoPict="0">
                <anchor moveWithCells="1">
                  <from>
                    <xdr:col>36</xdr:col>
                    <xdr:colOff>85725</xdr:colOff>
                    <xdr:row>259</xdr:row>
                    <xdr:rowOff>38100</xdr:rowOff>
                  </from>
                  <to>
                    <xdr:col>67</xdr:col>
                    <xdr:colOff>28575</xdr:colOff>
                    <xdr:row>259</xdr:row>
                    <xdr:rowOff>276225</xdr:rowOff>
                  </to>
                </anchor>
              </controlPr>
            </control>
          </mc:Choice>
        </mc:AlternateContent>
        <mc:AlternateContent xmlns:mc="http://schemas.openxmlformats.org/markup-compatibility/2006">
          <mc:Choice Requires="x14">
            <control shapeId="2137" r:id="rId31" name="Check Box 89">
              <controlPr locked="0" defaultSize="0" autoFill="0" autoLine="0" autoPict="0">
                <anchor moveWithCells="1">
                  <from>
                    <xdr:col>10</xdr:col>
                    <xdr:colOff>104775</xdr:colOff>
                    <xdr:row>260</xdr:row>
                    <xdr:rowOff>38100</xdr:rowOff>
                  </from>
                  <to>
                    <xdr:col>12</xdr:col>
                    <xdr:colOff>9525</xdr:colOff>
                    <xdr:row>260</xdr:row>
                    <xdr:rowOff>276225</xdr:rowOff>
                  </to>
                </anchor>
              </controlPr>
            </control>
          </mc:Choice>
        </mc:AlternateContent>
        <mc:AlternateContent xmlns:mc="http://schemas.openxmlformats.org/markup-compatibility/2006">
          <mc:Choice Requires="x14">
            <control shapeId="2138" r:id="rId32" name="Check Box 90">
              <controlPr locked="0" defaultSize="0" autoFill="0" autoLine="0" autoPict="0">
                <anchor moveWithCells="1">
                  <from>
                    <xdr:col>23</xdr:col>
                    <xdr:colOff>76200</xdr:colOff>
                    <xdr:row>260</xdr:row>
                    <xdr:rowOff>38100</xdr:rowOff>
                  </from>
                  <to>
                    <xdr:col>25</xdr:col>
                    <xdr:colOff>28575</xdr:colOff>
                    <xdr:row>260</xdr:row>
                    <xdr:rowOff>276225</xdr:rowOff>
                  </to>
                </anchor>
              </controlPr>
            </control>
          </mc:Choice>
        </mc:AlternateContent>
        <mc:AlternateContent xmlns:mc="http://schemas.openxmlformats.org/markup-compatibility/2006">
          <mc:Choice Requires="x14">
            <control shapeId="2139" r:id="rId33" name="Check Box 91">
              <controlPr locked="0" defaultSize="0" autoFill="0" autoLine="0" autoPict="0">
                <anchor moveWithCells="1">
                  <from>
                    <xdr:col>36</xdr:col>
                    <xdr:colOff>85725</xdr:colOff>
                    <xdr:row>260</xdr:row>
                    <xdr:rowOff>38100</xdr:rowOff>
                  </from>
                  <to>
                    <xdr:col>67</xdr:col>
                    <xdr:colOff>28575</xdr:colOff>
                    <xdr:row>260</xdr:row>
                    <xdr:rowOff>276225</xdr:rowOff>
                  </to>
                </anchor>
              </controlPr>
            </control>
          </mc:Choice>
        </mc:AlternateContent>
        <mc:AlternateContent xmlns:mc="http://schemas.openxmlformats.org/markup-compatibility/2006">
          <mc:Choice Requires="x14">
            <control shapeId="2140" r:id="rId34" name="Check Box 92">
              <controlPr locked="0" defaultSize="0" autoFill="0" autoLine="0" autoPict="0">
                <anchor moveWithCells="1">
                  <from>
                    <xdr:col>36</xdr:col>
                    <xdr:colOff>85725</xdr:colOff>
                    <xdr:row>255</xdr:row>
                    <xdr:rowOff>38100</xdr:rowOff>
                  </from>
                  <to>
                    <xdr:col>67</xdr:col>
                    <xdr:colOff>28575</xdr:colOff>
                    <xdr:row>255</xdr:row>
                    <xdr:rowOff>276225</xdr:rowOff>
                  </to>
                </anchor>
              </controlPr>
            </control>
          </mc:Choice>
        </mc:AlternateContent>
        <mc:AlternateContent xmlns:mc="http://schemas.openxmlformats.org/markup-compatibility/2006">
          <mc:Choice Requires="x14">
            <control shapeId="2141" r:id="rId35" name="Check Box 93">
              <controlPr locked="0" defaultSize="0" autoFill="0" autoLine="0" autoPict="0">
                <anchor moveWithCells="1">
                  <from>
                    <xdr:col>36</xdr:col>
                    <xdr:colOff>85725</xdr:colOff>
                    <xdr:row>256</xdr:row>
                    <xdr:rowOff>38100</xdr:rowOff>
                  </from>
                  <to>
                    <xdr:col>67</xdr:col>
                    <xdr:colOff>28575</xdr:colOff>
                    <xdr:row>256</xdr:row>
                    <xdr:rowOff>276225</xdr:rowOff>
                  </to>
                </anchor>
              </controlPr>
            </control>
          </mc:Choice>
        </mc:AlternateContent>
        <mc:AlternateContent xmlns:mc="http://schemas.openxmlformats.org/markup-compatibility/2006">
          <mc:Choice Requires="x14">
            <control shapeId="2142" r:id="rId36" name="Check Box 94">
              <controlPr locked="0" defaultSize="0" autoFill="0" autoLine="0" autoPict="0">
                <anchor moveWithCells="1">
                  <from>
                    <xdr:col>36</xdr:col>
                    <xdr:colOff>85725</xdr:colOff>
                    <xdr:row>257</xdr:row>
                    <xdr:rowOff>38100</xdr:rowOff>
                  </from>
                  <to>
                    <xdr:col>67</xdr:col>
                    <xdr:colOff>28575</xdr:colOff>
                    <xdr:row>257</xdr:row>
                    <xdr:rowOff>276225</xdr:rowOff>
                  </to>
                </anchor>
              </controlPr>
            </control>
          </mc:Choice>
        </mc:AlternateContent>
        <mc:AlternateContent xmlns:mc="http://schemas.openxmlformats.org/markup-compatibility/2006">
          <mc:Choice Requires="x14">
            <control shapeId="2143" r:id="rId37" name="Check Box 95">
              <controlPr locked="0" defaultSize="0" autoFill="0" autoLine="0" autoPict="0">
                <anchor moveWithCells="1">
                  <from>
                    <xdr:col>36</xdr:col>
                    <xdr:colOff>85725</xdr:colOff>
                    <xdr:row>258</xdr:row>
                    <xdr:rowOff>38100</xdr:rowOff>
                  </from>
                  <to>
                    <xdr:col>67</xdr:col>
                    <xdr:colOff>28575</xdr:colOff>
                    <xdr:row>258</xdr:row>
                    <xdr:rowOff>276225</xdr:rowOff>
                  </to>
                </anchor>
              </controlPr>
            </control>
          </mc:Choice>
        </mc:AlternateContent>
        <mc:AlternateContent xmlns:mc="http://schemas.openxmlformats.org/markup-compatibility/2006">
          <mc:Choice Requires="x14">
            <control shapeId="2144" r:id="rId38" name="Check Box 96">
              <controlPr locked="0" defaultSize="0" autoFill="0" autoLine="0" autoPict="0">
                <anchor moveWithCells="1">
                  <from>
                    <xdr:col>36</xdr:col>
                    <xdr:colOff>85725</xdr:colOff>
                    <xdr:row>259</xdr:row>
                    <xdr:rowOff>38100</xdr:rowOff>
                  </from>
                  <to>
                    <xdr:col>67</xdr:col>
                    <xdr:colOff>28575</xdr:colOff>
                    <xdr:row>259</xdr:row>
                    <xdr:rowOff>276225</xdr:rowOff>
                  </to>
                </anchor>
              </controlPr>
            </control>
          </mc:Choice>
        </mc:AlternateContent>
        <mc:AlternateContent xmlns:mc="http://schemas.openxmlformats.org/markup-compatibility/2006">
          <mc:Choice Requires="x14">
            <control shapeId="2145" r:id="rId39" name="Check Box 97">
              <controlPr locked="0" defaultSize="0" autoFill="0" autoLine="0" autoPict="0">
                <anchor moveWithCells="1">
                  <from>
                    <xdr:col>36</xdr:col>
                    <xdr:colOff>85725</xdr:colOff>
                    <xdr:row>260</xdr:row>
                    <xdr:rowOff>38100</xdr:rowOff>
                  </from>
                  <to>
                    <xdr:col>67</xdr:col>
                    <xdr:colOff>28575</xdr:colOff>
                    <xdr:row>260</xdr:row>
                    <xdr:rowOff>276225</xdr:rowOff>
                  </to>
                </anchor>
              </controlPr>
            </control>
          </mc:Choice>
        </mc:AlternateContent>
        <mc:AlternateContent xmlns:mc="http://schemas.openxmlformats.org/markup-compatibility/2006">
          <mc:Choice Requires="x14">
            <control shapeId="10321" r:id="rId40" name="Check Box 1105">
              <controlPr locked="0" defaultSize="0" autoFill="0" autoLine="0" autoPict="0">
                <anchor moveWithCells="1">
                  <from>
                    <xdr:col>4</xdr:col>
                    <xdr:colOff>85725</xdr:colOff>
                    <xdr:row>236</xdr:row>
                    <xdr:rowOff>0</xdr:rowOff>
                  </from>
                  <to>
                    <xdr:col>9</xdr:col>
                    <xdr:colOff>104775</xdr:colOff>
                    <xdr:row>237</xdr:row>
                    <xdr:rowOff>9525</xdr:rowOff>
                  </to>
                </anchor>
              </controlPr>
            </control>
          </mc:Choice>
        </mc:AlternateContent>
        <mc:AlternateContent xmlns:mc="http://schemas.openxmlformats.org/markup-compatibility/2006">
          <mc:Choice Requires="x14">
            <control shapeId="10337" r:id="rId41" name="Check Box 1121">
              <controlPr locked="0" defaultSize="0" autoFill="0" autoLine="0" autoPict="0">
                <anchor moveWithCells="1">
                  <from>
                    <xdr:col>4</xdr:col>
                    <xdr:colOff>85725</xdr:colOff>
                    <xdr:row>182</xdr:row>
                    <xdr:rowOff>638175</xdr:rowOff>
                  </from>
                  <to>
                    <xdr:col>9</xdr:col>
                    <xdr:colOff>104775</xdr:colOff>
                    <xdr:row>184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933A3-3B1A-4B6E-8171-C24FDDE954AE}">
  <sheetPr codeName="Sheet3"/>
  <dimension ref="B1:AO58"/>
  <sheetViews>
    <sheetView view="pageBreakPreview" zoomScale="115" zoomScaleNormal="100" zoomScaleSheetLayoutView="115" workbookViewId="0"/>
  </sheetViews>
  <sheetFormatPr defaultColWidth="9" defaultRowHeight="13.5"/>
  <cols>
    <col min="1" max="1" width="4.875" style="21" customWidth="1"/>
    <col min="2" max="2" width="3.125" style="21" customWidth="1"/>
    <col min="3" max="34" width="2.625" style="21" customWidth="1"/>
    <col min="35" max="35" width="3.625" style="21" customWidth="1"/>
    <col min="36" max="37" width="15.625" style="22" customWidth="1"/>
    <col min="38" max="41" width="5.625" style="22" customWidth="1"/>
    <col min="42" max="45" width="5.625" style="21" customWidth="1"/>
    <col min="46" max="46" width="9" style="21" customWidth="1"/>
    <col min="47" max="16384" width="9" style="21"/>
  </cols>
  <sheetData>
    <row r="1" spans="2:37" s="22" customFormat="1" ht="17.25">
      <c r="B1" s="658" t="s">
        <v>340</v>
      </c>
      <c r="C1" s="659"/>
      <c r="D1" s="659"/>
      <c r="E1" s="659"/>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row>
    <row r="2" spans="2:37" s="22" customFormat="1" ht="11.25" customHeight="1">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row>
    <row r="3" spans="2:37" s="22" customFormat="1" ht="21">
      <c r="B3" s="660" t="s">
        <v>691</v>
      </c>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c r="AG3" s="660"/>
      <c r="AH3" s="660"/>
      <c r="AI3" s="660"/>
    </row>
    <row r="4" spans="2:37" s="22" customFormat="1" ht="14.25" customHeight="1">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row>
    <row r="5" spans="2:37" s="22" customFormat="1" ht="17.25">
      <c r="B5" s="26"/>
      <c r="C5" s="21"/>
      <c r="D5" s="21"/>
      <c r="E5" s="21"/>
      <c r="F5" s="21"/>
      <c r="G5" s="21"/>
      <c r="H5" s="21"/>
      <c r="I5" s="21"/>
      <c r="J5" s="21"/>
      <c r="K5" s="21"/>
      <c r="L5" s="21"/>
      <c r="M5" s="21"/>
      <c r="N5" s="21"/>
      <c r="O5" s="21"/>
      <c r="P5" s="21"/>
      <c r="Q5" s="21"/>
      <c r="R5" s="21"/>
      <c r="S5" s="21"/>
      <c r="T5" s="21"/>
      <c r="U5" s="21"/>
      <c r="V5" s="21"/>
      <c r="W5" s="21"/>
      <c r="X5" s="21"/>
      <c r="Y5" s="661" t="str">
        <f>IF(入力シート!H8=0,"令和　　年　　月　　日",入力シート!E8&amp;入力シート!H8&amp;入力シート!J8&amp;入力シート!K8&amp;入力シート!M8&amp;入力シート!N8&amp;入力シート!P8)</f>
        <v>令和　　年　　月　　日</v>
      </c>
      <c r="Z5" s="661"/>
      <c r="AA5" s="661"/>
      <c r="AB5" s="661"/>
      <c r="AC5" s="661"/>
      <c r="AD5" s="661"/>
      <c r="AE5" s="661"/>
      <c r="AF5" s="661"/>
      <c r="AG5" s="661"/>
      <c r="AH5" s="21"/>
      <c r="AI5" s="21"/>
      <c r="AK5" s="24"/>
    </row>
    <row r="6" spans="2:37" s="22" customFormat="1" ht="17.25">
      <c r="B6" s="36"/>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row>
    <row r="7" spans="2:37" s="22" customFormat="1">
      <c r="B7" s="21" t="s">
        <v>156</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row>
    <row r="8" spans="2:37" s="22" customFormat="1" ht="17.25">
      <c r="B8" s="25" t="s">
        <v>157</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row>
    <row r="9" spans="2:37" s="22" customFormat="1" ht="17.25">
      <c r="B9" s="25" t="s">
        <v>158</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row>
    <row r="10" spans="2:37" s="22" customFormat="1" ht="17.25">
      <c r="B10" s="25" t="s">
        <v>159</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row>
    <row r="11" spans="2:37" s="22" customFormat="1" ht="17.25">
      <c r="B11" s="25" t="s">
        <v>160</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row>
    <row r="12" spans="2:37" s="22" customFormat="1" ht="17.25">
      <c r="B12" s="25" t="s">
        <v>161</v>
      </c>
      <c r="C12" s="21"/>
      <c r="D12" s="21"/>
      <c r="E12" s="21"/>
      <c r="F12" s="21"/>
      <c r="G12" s="21"/>
      <c r="H12" s="21"/>
      <c r="I12" s="21"/>
      <c r="J12" s="21"/>
      <c r="K12" s="21"/>
      <c r="L12" s="21"/>
      <c r="M12" s="21"/>
      <c r="N12" s="21"/>
      <c r="O12" s="21"/>
      <c r="P12" s="21"/>
      <c r="Q12" s="21"/>
      <c r="R12" s="21"/>
      <c r="S12" s="662" t="str">
        <f>IF(入力シート!E124=0,"","(登)"&amp;IF(LEFT(入力シート!E124,2)="04",入力シート!E131,MID(入力シート!E124,4,4)&amp;入力シート!E131))</f>
        <v/>
      </c>
      <c r="T12" s="662"/>
      <c r="U12" s="662"/>
      <c r="V12" s="662"/>
      <c r="W12" s="662"/>
      <c r="X12" s="662"/>
      <c r="Y12" s="662"/>
      <c r="Z12" s="662"/>
      <c r="AA12" s="662"/>
      <c r="AB12" s="662"/>
      <c r="AC12" s="662"/>
      <c r="AD12" s="662"/>
      <c r="AE12" s="662"/>
      <c r="AF12" s="662"/>
      <c r="AG12" s="662"/>
      <c r="AH12" s="21"/>
      <c r="AI12" s="21"/>
    </row>
    <row r="13" spans="2:37" s="22" customFormat="1" ht="13.5" customHeight="1">
      <c r="B13" s="21"/>
      <c r="C13" s="21"/>
      <c r="D13" s="21"/>
      <c r="E13" s="21"/>
      <c r="F13" s="21"/>
      <c r="G13" s="21"/>
      <c r="H13" s="21"/>
      <c r="I13" s="21"/>
      <c r="J13" s="21"/>
      <c r="K13" s="21"/>
      <c r="L13" s="21"/>
      <c r="M13" s="21"/>
      <c r="N13" s="21"/>
      <c r="O13" s="21"/>
      <c r="P13" s="21"/>
      <c r="Q13" s="21"/>
      <c r="R13" s="21"/>
      <c r="S13" s="662"/>
      <c r="T13" s="662"/>
      <c r="U13" s="662"/>
      <c r="V13" s="662"/>
      <c r="W13" s="662"/>
      <c r="X13" s="662"/>
      <c r="Y13" s="662"/>
      <c r="Z13" s="662"/>
      <c r="AA13" s="662"/>
      <c r="AB13" s="662"/>
      <c r="AC13" s="662"/>
      <c r="AD13" s="662"/>
      <c r="AE13" s="662"/>
      <c r="AF13" s="662"/>
      <c r="AG13" s="662"/>
      <c r="AH13" s="39"/>
      <c r="AI13" s="21"/>
    </row>
    <row r="14" spans="2:37" s="22" customFormat="1" ht="13.5" customHeight="1">
      <c r="B14" s="21"/>
      <c r="C14" s="21"/>
      <c r="D14" s="21"/>
      <c r="E14" s="21"/>
      <c r="F14" s="21"/>
      <c r="G14" s="21"/>
      <c r="H14" s="21"/>
      <c r="I14" s="21"/>
      <c r="J14" s="21"/>
      <c r="K14" s="21"/>
      <c r="L14" s="21"/>
      <c r="M14" s="21"/>
      <c r="N14" s="21"/>
      <c r="O14" s="21"/>
      <c r="P14" s="21"/>
      <c r="Q14" s="21"/>
      <c r="R14" s="21"/>
      <c r="S14" s="662"/>
      <c r="T14" s="662"/>
      <c r="U14" s="662"/>
      <c r="V14" s="662"/>
      <c r="W14" s="662"/>
      <c r="X14" s="662"/>
      <c r="Y14" s="662"/>
      <c r="Z14" s="662"/>
      <c r="AA14" s="662"/>
      <c r="AB14" s="662"/>
      <c r="AC14" s="662"/>
      <c r="AD14" s="662"/>
      <c r="AE14" s="662"/>
      <c r="AF14" s="662"/>
      <c r="AG14" s="662"/>
      <c r="AH14" s="39"/>
      <c r="AI14" s="21"/>
    </row>
    <row r="15" spans="2:37" s="22" customFormat="1">
      <c r="B15" s="21"/>
      <c r="C15" s="21"/>
      <c r="D15" s="21"/>
      <c r="E15" s="21"/>
      <c r="F15" s="21"/>
      <c r="G15" s="21"/>
      <c r="H15" s="21"/>
      <c r="I15" s="21"/>
      <c r="J15" s="21"/>
      <c r="K15" s="21"/>
      <c r="L15" s="21"/>
      <c r="M15" s="21"/>
      <c r="N15" s="21"/>
      <c r="O15" s="21"/>
      <c r="P15" s="21"/>
      <c r="Q15" s="21"/>
      <c r="R15" s="21"/>
      <c r="S15" s="663" t="str">
        <f>MID(入力シート!E103,4,4)&amp;入力シート!E110</f>
        <v/>
      </c>
      <c r="T15" s="664"/>
      <c r="U15" s="664"/>
      <c r="V15" s="664"/>
      <c r="W15" s="664"/>
      <c r="X15" s="664"/>
      <c r="Y15" s="664"/>
      <c r="Z15" s="664"/>
      <c r="AA15" s="664"/>
      <c r="AB15" s="664"/>
      <c r="AC15" s="664"/>
      <c r="AD15" s="664"/>
      <c r="AE15" s="664"/>
      <c r="AF15" s="664"/>
      <c r="AG15" s="664"/>
      <c r="AH15" s="39"/>
      <c r="AI15" s="21"/>
    </row>
    <row r="16" spans="2:37" s="22" customFormat="1" ht="17.25" customHeight="1">
      <c r="B16" s="21"/>
      <c r="C16" s="21"/>
      <c r="D16" s="21"/>
      <c r="E16" s="21"/>
      <c r="F16" s="21"/>
      <c r="G16" s="21"/>
      <c r="H16" s="21"/>
      <c r="I16" s="21"/>
      <c r="J16" s="21"/>
      <c r="K16" s="21"/>
      <c r="L16" s="21"/>
      <c r="M16" s="656" t="s">
        <v>162</v>
      </c>
      <c r="N16" s="656"/>
      <c r="O16" s="656"/>
      <c r="P16" s="656"/>
      <c r="Q16" s="656"/>
      <c r="R16" s="21"/>
      <c r="S16" s="664"/>
      <c r="T16" s="664"/>
      <c r="U16" s="664"/>
      <c r="V16" s="664"/>
      <c r="W16" s="664"/>
      <c r="X16" s="664"/>
      <c r="Y16" s="664"/>
      <c r="Z16" s="664"/>
      <c r="AA16" s="664"/>
      <c r="AB16" s="664"/>
      <c r="AC16" s="664"/>
      <c r="AD16" s="664"/>
      <c r="AE16" s="664"/>
      <c r="AF16" s="664"/>
      <c r="AG16" s="664"/>
      <c r="AH16" s="40"/>
      <c r="AI16" s="21"/>
    </row>
    <row r="17" spans="3:34" ht="17.25" customHeight="1">
      <c r="S17" s="664"/>
      <c r="T17" s="664"/>
      <c r="U17" s="664"/>
      <c r="V17" s="664"/>
      <c r="W17" s="664"/>
      <c r="X17" s="664"/>
      <c r="Y17" s="664"/>
      <c r="Z17" s="664"/>
      <c r="AA17" s="664"/>
      <c r="AB17" s="664"/>
      <c r="AC17" s="664"/>
      <c r="AD17" s="664"/>
      <c r="AE17" s="664"/>
      <c r="AF17" s="664"/>
      <c r="AG17" s="664"/>
      <c r="AH17" s="40"/>
    </row>
    <row r="18" spans="3:34" ht="17.25" customHeight="1">
      <c r="M18" s="656" t="s">
        <v>179</v>
      </c>
      <c r="N18" s="656"/>
      <c r="O18" s="656"/>
      <c r="P18" s="656"/>
      <c r="Q18" s="656"/>
      <c r="S18" s="657" t="str">
        <f>IF(入力シート!E65=0,"",入力シート!E65)</f>
        <v/>
      </c>
      <c r="T18" s="657"/>
      <c r="U18" s="657"/>
      <c r="V18" s="657"/>
      <c r="W18" s="657"/>
      <c r="X18" s="657"/>
      <c r="Y18" s="657"/>
      <c r="Z18" s="657"/>
      <c r="AA18" s="657"/>
      <c r="AB18" s="657"/>
      <c r="AC18" s="657"/>
      <c r="AD18" s="657"/>
      <c r="AE18" s="657"/>
      <c r="AF18" s="657"/>
      <c r="AG18" s="657"/>
      <c r="AH18" s="657"/>
    </row>
    <row r="19" spans="3:34">
      <c r="G19" s="27"/>
      <c r="H19" s="22"/>
      <c r="I19" s="22"/>
      <c r="J19" s="22"/>
      <c r="K19" s="22"/>
      <c r="S19" s="657"/>
      <c r="T19" s="657"/>
      <c r="U19" s="657"/>
      <c r="V19" s="657"/>
      <c r="W19" s="657"/>
      <c r="X19" s="657"/>
      <c r="Y19" s="657"/>
      <c r="Z19" s="657"/>
      <c r="AA19" s="657"/>
      <c r="AB19" s="657"/>
      <c r="AC19" s="657"/>
      <c r="AD19" s="657"/>
      <c r="AE19" s="657"/>
      <c r="AF19" s="657"/>
      <c r="AG19" s="657"/>
      <c r="AH19" s="657"/>
    </row>
    <row r="20" spans="3:34">
      <c r="M20" s="656" t="s">
        <v>167</v>
      </c>
      <c r="N20" s="656"/>
      <c r="O20" s="656"/>
      <c r="P20" s="656"/>
      <c r="Q20" s="656"/>
      <c r="S20" s="657" t="str">
        <f>IF(入力シート!E75=0,"",入力シート!E75)&amp;" "&amp;IF(入力シート!E80=0,"",入力シート!E80)</f>
        <v xml:space="preserve"> </v>
      </c>
      <c r="T20" s="657"/>
      <c r="U20" s="657"/>
      <c r="V20" s="657"/>
      <c r="W20" s="657"/>
      <c r="X20" s="657"/>
      <c r="Y20" s="657"/>
      <c r="Z20" s="657"/>
      <c r="AA20" s="657"/>
      <c r="AB20" s="657"/>
      <c r="AC20" s="657"/>
      <c r="AD20" s="657"/>
      <c r="AE20" s="657"/>
      <c r="AF20" s="657"/>
      <c r="AG20" s="657"/>
    </row>
    <row r="21" spans="3:34">
      <c r="S21" s="657"/>
      <c r="T21" s="657"/>
      <c r="U21" s="657"/>
      <c r="V21" s="657"/>
      <c r="W21" s="657"/>
      <c r="X21" s="657"/>
      <c r="Y21" s="657"/>
      <c r="Z21" s="657"/>
      <c r="AA21" s="657"/>
      <c r="AB21" s="657"/>
      <c r="AC21" s="657"/>
      <c r="AD21" s="657"/>
      <c r="AE21" s="657"/>
      <c r="AF21" s="657"/>
      <c r="AG21" s="657"/>
      <c r="AH21" s="40"/>
    </row>
    <row r="22" spans="3:34">
      <c r="M22" s="648" t="s">
        <v>675</v>
      </c>
      <c r="N22" s="648"/>
      <c r="O22" s="648"/>
      <c r="P22" s="648"/>
      <c r="Q22" s="648"/>
      <c r="R22" s="41"/>
      <c r="S22" s="649" t="str">
        <f>IF(入力シート!E89=0,"",入力シート!E89)</f>
        <v/>
      </c>
      <c r="T22" s="649"/>
      <c r="U22" s="649" t="str">
        <f>IF(入力シート!H89=0,"",入力シート!H89)</f>
        <v/>
      </c>
      <c r="V22" s="649"/>
      <c r="W22" s="41" t="s">
        <v>211</v>
      </c>
      <c r="X22" s="649" t="str">
        <f>IF(入力シート!K89=0,"",入力シート!K89)</f>
        <v/>
      </c>
      <c r="Y22" s="649"/>
      <c r="Z22" s="41" t="s">
        <v>676</v>
      </c>
      <c r="AA22" s="649" t="str">
        <f>IF(入力シート!N89=0,"",入力シート!N89)</f>
        <v/>
      </c>
      <c r="AB22" s="649"/>
      <c r="AC22" s="41" t="s">
        <v>677</v>
      </c>
      <c r="AD22" s="42"/>
      <c r="AH22" s="40"/>
    </row>
    <row r="23" spans="3:34">
      <c r="M23" s="648" t="s">
        <v>678</v>
      </c>
      <c r="N23" s="648"/>
      <c r="O23" s="648"/>
      <c r="P23" s="648"/>
      <c r="Q23" s="648"/>
      <c r="R23" s="41"/>
      <c r="S23" s="649" t="str">
        <f>IF(入力シート!E93=0,"",入力シート!E93)</f>
        <v/>
      </c>
      <c r="T23" s="649"/>
      <c r="U23" s="649" t="s">
        <v>679</v>
      </c>
      <c r="V23" s="649"/>
      <c r="W23" s="41"/>
      <c r="X23" s="41"/>
      <c r="Y23" s="41"/>
      <c r="Z23" s="41"/>
      <c r="AA23" s="41"/>
      <c r="AB23" s="41"/>
      <c r="AC23" s="41"/>
      <c r="AD23" s="41"/>
    </row>
    <row r="25" spans="3:34">
      <c r="D25" s="21" t="s">
        <v>692</v>
      </c>
    </row>
    <row r="26" spans="3:34">
      <c r="C26" s="21" t="s">
        <v>16</v>
      </c>
    </row>
    <row r="27" spans="3:34">
      <c r="C27" s="21" t="s">
        <v>17</v>
      </c>
    </row>
    <row r="30" spans="3:34">
      <c r="C30" s="21" t="s">
        <v>6</v>
      </c>
    </row>
    <row r="32" spans="3:34">
      <c r="D32" s="21" t="s">
        <v>7</v>
      </c>
    </row>
    <row r="34" spans="3:4">
      <c r="D34" s="21" t="s">
        <v>8</v>
      </c>
    </row>
    <row r="35" spans="3:4">
      <c r="D35" s="21" t="s">
        <v>9</v>
      </c>
    </row>
    <row r="36" spans="3:4">
      <c r="D36" s="21" t="s">
        <v>10</v>
      </c>
    </row>
    <row r="38" spans="3:4">
      <c r="D38" s="21" t="s">
        <v>11</v>
      </c>
    </row>
    <row r="39" spans="3:4">
      <c r="D39" s="21" t="s">
        <v>12</v>
      </c>
    </row>
    <row r="40" spans="3:4">
      <c r="D40" s="21" t="s">
        <v>13</v>
      </c>
    </row>
    <row r="41" spans="3:4">
      <c r="D41" s="21" t="s">
        <v>14</v>
      </c>
    </row>
    <row r="44" spans="3:4">
      <c r="C44" s="21" t="s">
        <v>15</v>
      </c>
    </row>
    <row r="45" spans="3:4">
      <c r="D45" s="21" t="s">
        <v>684</v>
      </c>
    </row>
    <row r="46" spans="3:4">
      <c r="D46" s="21" t="s">
        <v>685</v>
      </c>
    </row>
    <row r="47" spans="3:4">
      <c r="D47" s="21" t="s">
        <v>686</v>
      </c>
    </row>
    <row r="49" spans="2:35" s="22" customFormat="1">
      <c r="B49" s="21"/>
      <c r="C49" s="21"/>
      <c r="D49" s="21" t="s">
        <v>687</v>
      </c>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row>
    <row r="50" spans="2:35" s="22" customFormat="1">
      <c r="B50" s="21"/>
      <c r="C50" s="21"/>
      <c r="D50" s="21" t="s">
        <v>688</v>
      </c>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row>
    <row r="51" spans="2:35" s="22" customFormat="1">
      <c r="B51" s="21"/>
      <c r="C51" s="21"/>
      <c r="D51" s="21" t="s">
        <v>689</v>
      </c>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row>
    <row r="53" spans="2:35" s="22" customFormat="1">
      <c r="B53" s="43" t="s">
        <v>337</v>
      </c>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row>
    <row r="54" spans="2:35" s="22" customFormat="1" ht="13.5" customHeight="1">
      <c r="B54" s="633" t="s">
        <v>336</v>
      </c>
      <c r="C54" s="634"/>
      <c r="D54" s="635" t="str">
        <f>IF(入力シート!E30=0,"",入力シート!E30)</f>
        <v/>
      </c>
      <c r="E54" s="636"/>
      <c r="F54" s="636"/>
      <c r="G54" s="636"/>
      <c r="H54" s="637"/>
      <c r="I54" s="633" t="s">
        <v>202</v>
      </c>
      <c r="J54" s="633"/>
      <c r="K54" s="641" t="str">
        <f>IF(入力シート!E40=0,"",入力シート!E40)</f>
        <v/>
      </c>
      <c r="L54" s="642"/>
      <c r="M54" s="642"/>
      <c r="N54" s="642"/>
      <c r="O54" s="642"/>
      <c r="P54" s="642"/>
      <c r="Q54" s="642"/>
      <c r="R54" s="643"/>
      <c r="S54" s="633" t="s">
        <v>335</v>
      </c>
      <c r="T54" s="634"/>
      <c r="U54" s="650" t="str">
        <f>IF(入力シート!E45=0,"",入力シート!E45)</f>
        <v/>
      </c>
      <c r="V54" s="651"/>
      <c r="W54" s="651"/>
      <c r="X54" s="651"/>
      <c r="Y54" s="651"/>
      <c r="Z54" s="651"/>
      <c r="AA54" s="652"/>
      <c r="AB54" s="43"/>
      <c r="AC54" s="44"/>
      <c r="AD54" s="45"/>
      <c r="AE54" s="21"/>
      <c r="AF54" s="46"/>
      <c r="AG54" s="21"/>
      <c r="AH54" s="21"/>
      <c r="AI54" s="21"/>
    </row>
    <row r="55" spans="2:35" s="22" customFormat="1">
      <c r="B55" s="634"/>
      <c r="C55" s="634"/>
      <c r="D55" s="638"/>
      <c r="E55" s="639"/>
      <c r="F55" s="639"/>
      <c r="G55" s="639"/>
      <c r="H55" s="640"/>
      <c r="I55" s="633"/>
      <c r="J55" s="633"/>
      <c r="K55" s="641" t="str">
        <f>IF(入力シート!E35=0,"",入力シート!E35)</f>
        <v/>
      </c>
      <c r="L55" s="642"/>
      <c r="M55" s="642"/>
      <c r="N55" s="642"/>
      <c r="O55" s="642"/>
      <c r="P55" s="642"/>
      <c r="Q55" s="642"/>
      <c r="R55" s="643"/>
      <c r="S55" s="634"/>
      <c r="T55" s="634"/>
      <c r="U55" s="653"/>
      <c r="V55" s="654"/>
      <c r="W55" s="654"/>
      <c r="X55" s="654"/>
      <c r="Y55" s="654"/>
      <c r="Z55" s="654"/>
      <c r="AA55" s="655"/>
      <c r="AB55" s="43"/>
      <c r="AC55" s="44"/>
      <c r="AD55" s="45"/>
      <c r="AE55" s="21"/>
      <c r="AF55" s="46"/>
      <c r="AG55" s="21"/>
      <c r="AH55" s="21"/>
      <c r="AI55" s="21"/>
    </row>
    <row r="56" spans="2:35" s="22" customFormat="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47"/>
    </row>
    <row r="57" spans="2:35" s="22" customFormat="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47"/>
    </row>
    <row r="58" spans="2:35" s="22" customFormat="1">
      <c r="B58" s="21"/>
      <c r="C58" s="21"/>
      <c r="D58" s="21"/>
      <c r="E58" s="21"/>
      <c r="F58" s="21"/>
      <c r="G58" s="21"/>
      <c r="H58" s="21"/>
      <c r="I58" s="21"/>
      <c r="J58" s="21"/>
      <c r="K58" s="21"/>
      <c r="L58" s="21"/>
      <c r="M58" s="21"/>
      <c r="N58" s="21"/>
      <c r="O58" s="21"/>
      <c r="P58" s="21"/>
      <c r="Q58" s="21"/>
      <c r="R58" s="21"/>
      <c r="S58" s="21"/>
      <c r="T58" s="21"/>
      <c r="U58" s="21"/>
      <c r="V58" s="21"/>
      <c r="W58" s="21"/>
      <c r="X58" s="21"/>
      <c r="Y58" s="644" t="str">
        <f ca="1">入力シート!Q347</f>
        <v/>
      </c>
      <c r="Z58" s="645"/>
      <c r="AA58" s="645"/>
      <c r="AB58" s="645"/>
      <c r="AC58" s="645"/>
      <c r="AD58" s="646" t="str">
        <f ca="1">入力シート!X347</f>
        <v/>
      </c>
      <c r="AE58" s="647"/>
      <c r="AF58" s="647"/>
      <c r="AG58" s="647"/>
      <c r="AH58" s="647"/>
      <c r="AI58" s="47"/>
    </row>
  </sheetData>
  <sheetProtection algorithmName="SHA-512" hashValue="Do9idjEOq2RQ9Bs/DH89G+ubu0zvzSa8hIzao+oSaG4m/+sSE3Bxf6r8qY3xNYykil2CqYl6EvNGva5lEt38/w==" saltValue="2SV5p7IEEwsKmXuGl6XJtg==" spinCount="100000" sheet="1" selectLockedCells="1"/>
  <mergeCells count="27">
    <mergeCell ref="B1:AI1"/>
    <mergeCell ref="B3:AI3"/>
    <mergeCell ref="Y5:AG5"/>
    <mergeCell ref="S12:AG14"/>
    <mergeCell ref="S15:AG17"/>
    <mergeCell ref="M16:Q16"/>
    <mergeCell ref="M18:Q18"/>
    <mergeCell ref="S18:AH19"/>
    <mergeCell ref="M20:Q20"/>
    <mergeCell ref="S20:AG21"/>
    <mergeCell ref="M22:Q22"/>
    <mergeCell ref="S22:T22"/>
    <mergeCell ref="U22:V22"/>
    <mergeCell ref="X22:Y22"/>
    <mergeCell ref="AA22:AB22"/>
    <mergeCell ref="Y58:AC58"/>
    <mergeCell ref="AD58:AH58"/>
    <mergeCell ref="M23:Q23"/>
    <mergeCell ref="S23:T23"/>
    <mergeCell ref="U23:V23"/>
    <mergeCell ref="U54:AA55"/>
    <mergeCell ref="K55:R55"/>
    <mergeCell ref="B54:C55"/>
    <mergeCell ref="D54:H55"/>
    <mergeCell ref="I54:J55"/>
    <mergeCell ref="K54:R54"/>
    <mergeCell ref="S54:T55"/>
  </mergeCells>
  <phoneticPr fontId="2"/>
  <pageMargins left="0.74803149606299213" right="0.47244094488188981" top="0.55118110236220474" bottom="0.55118110236220474" header="0.51181102362204722" footer="0.51181102362204722"/>
  <pageSetup paperSize="9" scale="8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D69C4-2657-4E5E-991D-22B612A6475D}">
  <sheetPr>
    <tabColor rgb="FF00B0F0"/>
  </sheetPr>
  <dimension ref="A1:AT74"/>
  <sheetViews>
    <sheetView view="pageBreakPreview" zoomScaleNormal="100" zoomScaleSheetLayoutView="100" workbookViewId="0">
      <selection activeCell="A11" sqref="A11:G12"/>
    </sheetView>
  </sheetViews>
  <sheetFormatPr defaultColWidth="9" defaultRowHeight="13.5"/>
  <cols>
    <col min="1" max="46" width="2.875" style="6" customWidth="1"/>
    <col min="47" max="54" width="3.125" style="6" customWidth="1"/>
    <col min="55" max="16384" width="9" style="6"/>
  </cols>
  <sheetData>
    <row r="1" spans="1:46" ht="24">
      <c r="A1" s="665" t="s">
        <v>680</v>
      </c>
      <c r="B1" s="665"/>
      <c r="C1" s="665"/>
      <c r="D1" s="665"/>
      <c r="E1" s="665"/>
      <c r="F1" s="665"/>
      <c r="G1" s="665"/>
      <c r="H1" s="665"/>
      <c r="I1" s="665"/>
      <c r="J1" s="665"/>
      <c r="K1" s="665"/>
      <c r="L1" s="665"/>
      <c r="M1" s="665"/>
      <c r="N1" s="665"/>
      <c r="O1" s="665"/>
      <c r="P1" s="665"/>
      <c r="Q1" s="665"/>
      <c r="R1" s="665"/>
      <c r="S1" s="665"/>
      <c r="T1" s="665"/>
      <c r="U1" s="665"/>
      <c r="V1" s="665"/>
      <c r="W1" s="665"/>
      <c r="X1" s="665"/>
      <c r="Y1" s="665"/>
      <c r="Z1" s="665"/>
      <c r="AA1" s="665"/>
      <c r="AB1" s="665"/>
      <c r="AC1" s="665"/>
      <c r="AD1" s="665"/>
      <c r="AE1" s="665"/>
      <c r="AF1" s="665"/>
      <c r="AG1" s="665"/>
      <c r="AH1" s="665"/>
      <c r="AI1" s="665"/>
      <c r="AJ1" s="665"/>
      <c r="AK1" s="665"/>
      <c r="AL1" s="665"/>
      <c r="AM1" s="665"/>
      <c r="AN1" s="665"/>
      <c r="AO1" s="665"/>
      <c r="AP1" s="665"/>
      <c r="AQ1" s="665"/>
      <c r="AR1" s="665"/>
      <c r="AS1" s="665"/>
      <c r="AT1" s="665"/>
    </row>
    <row r="2" spans="1:46" ht="27.4" customHeight="1">
      <c r="A2" s="700" t="str">
        <f>入力シート!E65&amp;" "&amp;入力シート!E188</f>
        <v xml:space="preserve"> </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2"/>
      <c r="AC2" s="676"/>
      <c r="AD2" s="677"/>
      <c r="AE2" s="677"/>
      <c r="AF2" s="677"/>
      <c r="AG2" s="677"/>
      <c r="AH2" s="677"/>
      <c r="AI2" s="677"/>
      <c r="AJ2" s="677"/>
      <c r="AK2" s="678"/>
      <c r="AL2" s="671" t="str">
        <f>IF(入力シート!E103="","",IF(LEFT(入力シート!E103,2)="04","県内","県外"))</f>
        <v/>
      </c>
      <c r="AM2" s="671"/>
      <c r="AN2" s="671"/>
      <c r="AO2" s="671" t="str">
        <f>IF(入力シート!D297="","",LEFT(入力シート!D297,2))</f>
        <v/>
      </c>
      <c r="AP2" s="671"/>
      <c r="AQ2" s="671"/>
      <c r="AR2" s="671" t="str">
        <f>IF(入力シート!E70="","",LEFT(入力シート!E70,2))</f>
        <v/>
      </c>
      <c r="AS2" s="671"/>
      <c r="AT2" s="671"/>
    </row>
    <row r="3" spans="1:46">
      <c r="A3" s="673" t="s">
        <v>500</v>
      </c>
      <c r="B3" s="674"/>
      <c r="C3" s="674"/>
      <c r="D3" s="675"/>
      <c r="E3" s="694" t="s">
        <v>603</v>
      </c>
      <c r="F3" s="694"/>
      <c r="G3" s="694"/>
      <c r="H3" s="694"/>
      <c r="I3" s="694"/>
      <c r="J3" s="694"/>
      <c r="K3" s="694"/>
      <c r="L3" s="694" t="s">
        <v>604</v>
      </c>
      <c r="M3" s="694"/>
      <c r="N3" s="694"/>
      <c r="O3" s="694"/>
      <c r="P3" s="694"/>
      <c r="Q3" s="694"/>
      <c r="R3" s="694"/>
      <c r="S3" s="694" t="s">
        <v>605</v>
      </c>
      <c r="T3" s="694"/>
      <c r="U3" s="694"/>
      <c r="V3" s="694"/>
      <c r="W3" s="694"/>
      <c r="X3" s="694"/>
      <c r="Y3" s="694"/>
      <c r="Z3" s="694" t="s">
        <v>606</v>
      </c>
      <c r="AA3" s="694"/>
      <c r="AB3" s="694"/>
      <c r="AC3" s="694"/>
      <c r="AD3" s="694"/>
      <c r="AE3" s="694"/>
      <c r="AF3" s="694"/>
      <c r="AG3" s="694" t="s">
        <v>607</v>
      </c>
      <c r="AH3" s="694"/>
      <c r="AI3" s="694"/>
      <c r="AJ3" s="694"/>
      <c r="AK3" s="694"/>
      <c r="AL3" s="694"/>
      <c r="AM3" s="694"/>
      <c r="AN3" s="694" t="s">
        <v>608</v>
      </c>
      <c r="AO3" s="694"/>
      <c r="AP3" s="694"/>
      <c r="AQ3" s="694"/>
      <c r="AR3" s="694"/>
      <c r="AS3" s="694"/>
      <c r="AT3" s="694"/>
    </row>
    <row r="4" spans="1:46">
      <c r="A4" s="697"/>
      <c r="B4" s="698"/>
      <c r="C4" s="698"/>
      <c r="D4" s="699"/>
      <c r="E4" s="679" t="str">
        <f>IF(入力シート!D297=0,"",入力シート!D297)</f>
        <v/>
      </c>
      <c r="F4" s="680"/>
      <c r="G4" s="680"/>
      <c r="H4" s="680"/>
      <c r="I4" s="680"/>
      <c r="J4" s="680"/>
      <c r="K4" s="681"/>
      <c r="L4" s="679" t="str">
        <f>IF(入力シート!D299=0,"",入力シート!D299)</f>
        <v/>
      </c>
      <c r="M4" s="680"/>
      <c r="N4" s="680"/>
      <c r="O4" s="680"/>
      <c r="P4" s="680"/>
      <c r="Q4" s="680"/>
      <c r="R4" s="681"/>
      <c r="S4" s="679" t="str">
        <f>IF(入力シート!D301=0,"",入力シート!D301)</f>
        <v/>
      </c>
      <c r="T4" s="680"/>
      <c r="U4" s="680"/>
      <c r="V4" s="680"/>
      <c r="W4" s="680"/>
      <c r="X4" s="680"/>
      <c r="Y4" s="681"/>
      <c r="Z4" s="679" t="str">
        <f>IF(入力シート!D303=0,"",入力シート!D303)</f>
        <v/>
      </c>
      <c r="AA4" s="680"/>
      <c r="AB4" s="680"/>
      <c r="AC4" s="680"/>
      <c r="AD4" s="680"/>
      <c r="AE4" s="680"/>
      <c r="AF4" s="681"/>
      <c r="AG4" s="679" t="str">
        <f>IF(入力シート!D305=0,"",入力シート!D305)</f>
        <v/>
      </c>
      <c r="AH4" s="680"/>
      <c r="AI4" s="680"/>
      <c r="AJ4" s="680"/>
      <c r="AK4" s="680"/>
      <c r="AL4" s="680"/>
      <c r="AM4" s="681"/>
      <c r="AN4" s="679" t="str">
        <f>IF(入力シート!D307=0,"",入力シート!D307)</f>
        <v/>
      </c>
      <c r="AO4" s="680"/>
      <c r="AP4" s="680"/>
      <c r="AQ4" s="680"/>
      <c r="AR4" s="680"/>
      <c r="AS4" s="680"/>
      <c r="AT4" s="681"/>
    </row>
    <row r="5" spans="1:46">
      <c r="A5" s="676"/>
      <c r="B5" s="677"/>
      <c r="C5" s="677"/>
      <c r="D5" s="678"/>
      <c r="E5" s="682"/>
      <c r="F5" s="683"/>
      <c r="G5" s="683"/>
      <c r="H5" s="683"/>
      <c r="I5" s="683"/>
      <c r="J5" s="683"/>
      <c r="K5" s="684"/>
      <c r="L5" s="682"/>
      <c r="M5" s="683"/>
      <c r="N5" s="683"/>
      <c r="O5" s="683"/>
      <c r="P5" s="683"/>
      <c r="Q5" s="683"/>
      <c r="R5" s="684"/>
      <c r="S5" s="682"/>
      <c r="T5" s="683"/>
      <c r="U5" s="683"/>
      <c r="V5" s="683"/>
      <c r="W5" s="683"/>
      <c r="X5" s="683"/>
      <c r="Y5" s="684"/>
      <c r="Z5" s="682"/>
      <c r="AA5" s="683"/>
      <c r="AB5" s="683"/>
      <c r="AC5" s="683"/>
      <c r="AD5" s="683"/>
      <c r="AE5" s="683"/>
      <c r="AF5" s="684"/>
      <c r="AG5" s="682"/>
      <c r="AH5" s="683"/>
      <c r="AI5" s="683"/>
      <c r="AJ5" s="683"/>
      <c r="AK5" s="683"/>
      <c r="AL5" s="683"/>
      <c r="AM5" s="684"/>
      <c r="AN5" s="682"/>
      <c r="AO5" s="683"/>
      <c r="AP5" s="683"/>
      <c r="AQ5" s="683"/>
      <c r="AR5" s="683"/>
      <c r="AS5" s="683"/>
      <c r="AT5" s="684"/>
    </row>
    <row r="6" spans="1:46" ht="7.5" customHeight="1">
      <c r="A6" s="672"/>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M6" s="672"/>
      <c r="AN6" s="672"/>
      <c r="AO6" s="672"/>
      <c r="AP6" s="672"/>
      <c r="AQ6" s="672"/>
      <c r="AR6" s="672"/>
      <c r="AS6" s="672"/>
      <c r="AT6" s="672"/>
    </row>
    <row r="7" spans="1:46">
      <c r="A7" s="673" t="s">
        <v>609</v>
      </c>
      <c r="B7" s="674"/>
      <c r="C7" s="674"/>
      <c r="D7" s="674"/>
      <c r="E7" s="674"/>
      <c r="F7" s="674"/>
      <c r="G7" s="674"/>
      <c r="H7" s="674"/>
      <c r="I7" s="674"/>
      <c r="J7" s="674"/>
      <c r="K7" s="674"/>
      <c r="L7" s="675"/>
      <c r="M7" s="679" t="s">
        <v>499</v>
      </c>
      <c r="N7" s="680"/>
      <c r="O7" s="680"/>
      <c r="P7" s="680"/>
      <c r="Q7" s="680"/>
      <c r="R7" s="680"/>
      <c r="S7" s="680"/>
      <c r="T7" s="680"/>
      <c r="U7" s="680"/>
      <c r="V7" s="680"/>
      <c r="W7" s="680"/>
      <c r="X7" s="680"/>
      <c r="Y7" s="680"/>
      <c r="Z7" s="680"/>
      <c r="AA7" s="680"/>
      <c r="AB7" s="680"/>
      <c r="AC7" s="680"/>
      <c r="AD7" s="680"/>
      <c r="AE7" s="680"/>
      <c r="AF7" s="680"/>
      <c r="AG7" s="680"/>
      <c r="AH7" s="680"/>
      <c r="AI7" s="680"/>
      <c r="AJ7" s="680"/>
      <c r="AK7" s="680"/>
      <c r="AL7" s="680"/>
      <c r="AM7" s="680"/>
      <c r="AN7" s="680"/>
      <c r="AO7" s="680"/>
      <c r="AP7" s="680"/>
      <c r="AQ7" s="680"/>
      <c r="AR7" s="680"/>
      <c r="AS7" s="680"/>
      <c r="AT7" s="681"/>
    </row>
    <row r="8" spans="1:46" ht="14.45" customHeight="1">
      <c r="A8" s="676"/>
      <c r="B8" s="677"/>
      <c r="C8" s="677"/>
      <c r="D8" s="677"/>
      <c r="E8" s="677"/>
      <c r="F8" s="677"/>
      <c r="G8" s="677"/>
      <c r="H8" s="677"/>
      <c r="I8" s="677"/>
      <c r="J8" s="677"/>
      <c r="K8" s="677"/>
      <c r="L8" s="678"/>
      <c r="M8" s="682"/>
      <c r="N8" s="683"/>
      <c r="O8" s="683"/>
      <c r="P8" s="683"/>
      <c r="Q8" s="683"/>
      <c r="R8" s="683"/>
      <c r="S8" s="683"/>
      <c r="T8" s="683"/>
      <c r="U8" s="683"/>
      <c r="V8" s="683"/>
      <c r="W8" s="683"/>
      <c r="X8" s="683"/>
      <c r="Y8" s="683"/>
      <c r="Z8" s="683"/>
      <c r="AA8" s="683"/>
      <c r="AB8" s="683"/>
      <c r="AC8" s="683"/>
      <c r="AD8" s="683"/>
      <c r="AE8" s="683"/>
      <c r="AF8" s="683"/>
      <c r="AG8" s="683"/>
      <c r="AH8" s="683"/>
      <c r="AI8" s="683"/>
      <c r="AJ8" s="683"/>
      <c r="AK8" s="683"/>
      <c r="AL8" s="683"/>
      <c r="AM8" s="683"/>
      <c r="AN8" s="683"/>
      <c r="AO8" s="683"/>
      <c r="AP8" s="683"/>
      <c r="AQ8" s="683"/>
      <c r="AR8" s="683"/>
      <c r="AS8" s="683"/>
      <c r="AT8" s="684"/>
    </row>
    <row r="9" spans="1:46" ht="14.45" customHeight="1">
      <c r="A9" s="695" t="s">
        <v>353</v>
      </c>
      <c r="B9" s="685"/>
      <c r="C9" s="685"/>
      <c r="D9" s="685"/>
      <c r="E9" s="685"/>
      <c r="F9" s="685"/>
      <c r="G9" s="685"/>
      <c r="H9" s="685" t="s">
        <v>610</v>
      </c>
      <c r="I9" s="685"/>
      <c r="J9" s="685"/>
      <c r="K9" s="685"/>
      <c r="L9" s="685"/>
      <c r="M9" s="743" t="s">
        <v>611</v>
      </c>
      <c r="N9" s="685"/>
      <c r="O9" s="685" t="s">
        <v>612</v>
      </c>
      <c r="P9" s="685"/>
      <c r="Q9" s="685"/>
      <c r="R9" s="685"/>
      <c r="S9" s="685"/>
      <c r="T9" s="685"/>
      <c r="U9" s="685"/>
      <c r="V9" s="685"/>
      <c r="W9" s="739" t="s">
        <v>613</v>
      </c>
      <c r="X9" s="739"/>
      <c r="Y9" s="739"/>
      <c r="Z9" s="740"/>
      <c r="AA9" s="685" t="s">
        <v>614</v>
      </c>
      <c r="AB9" s="685"/>
      <c r="AC9" s="685"/>
      <c r="AD9" s="685"/>
      <c r="AE9" s="685"/>
      <c r="AF9" s="685"/>
      <c r="AG9" s="685"/>
      <c r="AH9" s="685"/>
      <c r="AI9" s="685"/>
      <c r="AJ9" s="685"/>
      <c r="AK9" s="687" t="s">
        <v>872</v>
      </c>
      <c r="AL9" s="688"/>
      <c r="AM9" s="688"/>
      <c r="AN9" s="688"/>
      <c r="AO9" s="688"/>
      <c r="AP9" s="688"/>
      <c r="AQ9" s="690" t="s">
        <v>615</v>
      </c>
      <c r="AR9" s="690"/>
      <c r="AS9" s="690"/>
      <c r="AT9" s="691"/>
    </row>
    <row r="10" spans="1:46" ht="14.45" customHeight="1">
      <c r="A10" s="696"/>
      <c r="B10" s="686"/>
      <c r="C10" s="686"/>
      <c r="D10" s="686"/>
      <c r="E10" s="686"/>
      <c r="F10" s="686"/>
      <c r="G10" s="686"/>
      <c r="H10" s="686"/>
      <c r="I10" s="686"/>
      <c r="J10" s="686"/>
      <c r="K10" s="686"/>
      <c r="L10" s="686"/>
      <c r="M10" s="686"/>
      <c r="N10" s="686"/>
      <c r="O10" s="686"/>
      <c r="P10" s="686"/>
      <c r="Q10" s="686"/>
      <c r="R10" s="686"/>
      <c r="S10" s="686"/>
      <c r="T10" s="686"/>
      <c r="U10" s="686"/>
      <c r="V10" s="686"/>
      <c r="W10" s="741"/>
      <c r="X10" s="741"/>
      <c r="Y10" s="741"/>
      <c r="Z10" s="742"/>
      <c r="AA10" s="686"/>
      <c r="AB10" s="686"/>
      <c r="AC10" s="686"/>
      <c r="AD10" s="686"/>
      <c r="AE10" s="686"/>
      <c r="AF10" s="686"/>
      <c r="AG10" s="686"/>
      <c r="AH10" s="686"/>
      <c r="AI10" s="686"/>
      <c r="AJ10" s="686"/>
      <c r="AK10" s="689"/>
      <c r="AL10" s="689"/>
      <c r="AM10" s="689"/>
      <c r="AN10" s="689"/>
      <c r="AO10" s="689"/>
      <c r="AP10" s="689"/>
      <c r="AQ10" s="692" t="s">
        <v>616</v>
      </c>
      <c r="AR10" s="692"/>
      <c r="AS10" s="692"/>
      <c r="AT10" s="693"/>
    </row>
    <row r="11" spans="1:46" ht="13.15" customHeight="1">
      <c r="A11" s="744"/>
      <c r="B11" s="745"/>
      <c r="C11" s="745"/>
      <c r="D11" s="745"/>
      <c r="E11" s="745"/>
      <c r="F11" s="745"/>
      <c r="G11" s="745"/>
      <c r="H11" s="746"/>
      <c r="I11" s="746"/>
      <c r="J11" s="746"/>
      <c r="K11" s="746"/>
      <c r="L11" s="746"/>
      <c r="M11" s="746"/>
      <c r="N11" s="746"/>
      <c r="O11" s="747"/>
      <c r="P11" s="747"/>
      <c r="Q11" s="747"/>
      <c r="R11" s="747"/>
      <c r="S11" s="747"/>
      <c r="T11" s="747"/>
      <c r="U11" s="747"/>
      <c r="V11" s="747"/>
      <c r="W11" s="747"/>
      <c r="X11" s="747"/>
      <c r="Y11" s="747"/>
      <c r="Z11" s="747"/>
      <c r="AA11" s="705"/>
      <c r="AB11" s="706"/>
      <c r="AC11" s="706"/>
      <c r="AD11" s="706"/>
      <c r="AE11" s="706"/>
      <c r="AF11" s="706"/>
      <c r="AG11" s="706"/>
      <c r="AH11" s="706"/>
      <c r="AI11" s="706"/>
      <c r="AJ11" s="707"/>
      <c r="AK11" s="712"/>
      <c r="AL11" s="712"/>
      <c r="AM11" s="712"/>
      <c r="AN11" s="712"/>
      <c r="AO11" s="712"/>
      <c r="AP11" s="712"/>
      <c r="AQ11" s="703"/>
      <c r="AR11" s="703"/>
      <c r="AS11" s="703"/>
      <c r="AT11" s="704"/>
    </row>
    <row r="12" spans="1:46" ht="13.15" customHeight="1">
      <c r="A12" s="722"/>
      <c r="B12" s="723"/>
      <c r="C12" s="723"/>
      <c r="D12" s="723"/>
      <c r="E12" s="723"/>
      <c r="F12" s="723"/>
      <c r="G12" s="723"/>
      <c r="H12" s="711"/>
      <c r="I12" s="711"/>
      <c r="J12" s="711"/>
      <c r="K12" s="711"/>
      <c r="L12" s="711"/>
      <c r="M12" s="711"/>
      <c r="N12" s="711"/>
      <c r="O12" s="727"/>
      <c r="P12" s="727"/>
      <c r="Q12" s="727"/>
      <c r="R12" s="727"/>
      <c r="S12" s="727"/>
      <c r="T12" s="727"/>
      <c r="U12" s="727"/>
      <c r="V12" s="727"/>
      <c r="W12" s="727"/>
      <c r="X12" s="727"/>
      <c r="Y12" s="727"/>
      <c r="Z12" s="727"/>
      <c r="AA12" s="708"/>
      <c r="AB12" s="709"/>
      <c r="AC12" s="709"/>
      <c r="AD12" s="709"/>
      <c r="AE12" s="709"/>
      <c r="AF12" s="709"/>
      <c r="AG12" s="709"/>
      <c r="AH12" s="709"/>
      <c r="AI12" s="709"/>
      <c r="AJ12" s="710"/>
      <c r="AK12" s="713"/>
      <c r="AL12" s="713"/>
      <c r="AM12" s="713"/>
      <c r="AN12" s="713"/>
      <c r="AO12" s="713"/>
      <c r="AP12" s="713"/>
      <c r="AQ12" s="703"/>
      <c r="AR12" s="703"/>
      <c r="AS12" s="703"/>
      <c r="AT12" s="704"/>
    </row>
    <row r="13" spans="1:46" ht="13.15" customHeight="1">
      <c r="A13" s="722"/>
      <c r="B13" s="723"/>
      <c r="C13" s="723"/>
      <c r="D13" s="723"/>
      <c r="E13" s="723"/>
      <c r="F13" s="723"/>
      <c r="G13" s="723"/>
      <c r="H13" s="711"/>
      <c r="I13" s="711"/>
      <c r="J13" s="711"/>
      <c r="K13" s="711"/>
      <c r="L13" s="711"/>
      <c r="M13" s="711"/>
      <c r="N13" s="711"/>
      <c r="O13" s="727"/>
      <c r="P13" s="727"/>
      <c r="Q13" s="727"/>
      <c r="R13" s="727"/>
      <c r="S13" s="727"/>
      <c r="T13" s="727"/>
      <c r="U13" s="727"/>
      <c r="V13" s="727"/>
      <c r="W13" s="727"/>
      <c r="X13" s="727"/>
      <c r="Y13" s="727"/>
      <c r="Z13" s="727"/>
      <c r="AA13" s="711"/>
      <c r="AB13" s="711"/>
      <c r="AC13" s="711"/>
      <c r="AD13" s="711"/>
      <c r="AE13" s="711"/>
      <c r="AF13" s="711"/>
      <c r="AG13" s="711"/>
      <c r="AH13" s="711"/>
      <c r="AI13" s="711"/>
      <c r="AJ13" s="711"/>
      <c r="AK13" s="713"/>
      <c r="AL13" s="713"/>
      <c r="AM13" s="713"/>
      <c r="AN13" s="713"/>
      <c r="AO13" s="713"/>
      <c r="AP13" s="713"/>
      <c r="AQ13" s="703"/>
      <c r="AR13" s="703"/>
      <c r="AS13" s="703"/>
      <c r="AT13" s="704"/>
    </row>
    <row r="14" spans="1:46" ht="13.15" customHeight="1">
      <c r="A14" s="722"/>
      <c r="B14" s="723"/>
      <c r="C14" s="723"/>
      <c r="D14" s="723"/>
      <c r="E14" s="723"/>
      <c r="F14" s="723"/>
      <c r="G14" s="723"/>
      <c r="H14" s="711"/>
      <c r="I14" s="711"/>
      <c r="J14" s="711"/>
      <c r="K14" s="711"/>
      <c r="L14" s="711"/>
      <c r="M14" s="711"/>
      <c r="N14" s="711"/>
      <c r="O14" s="727"/>
      <c r="P14" s="727"/>
      <c r="Q14" s="727"/>
      <c r="R14" s="727"/>
      <c r="S14" s="727"/>
      <c r="T14" s="727"/>
      <c r="U14" s="727"/>
      <c r="V14" s="727"/>
      <c r="W14" s="727"/>
      <c r="X14" s="727"/>
      <c r="Y14" s="727"/>
      <c r="Z14" s="727"/>
      <c r="AA14" s="711"/>
      <c r="AB14" s="711"/>
      <c r="AC14" s="711"/>
      <c r="AD14" s="711"/>
      <c r="AE14" s="711"/>
      <c r="AF14" s="711"/>
      <c r="AG14" s="711"/>
      <c r="AH14" s="711"/>
      <c r="AI14" s="711"/>
      <c r="AJ14" s="711"/>
      <c r="AK14" s="713"/>
      <c r="AL14" s="713"/>
      <c r="AM14" s="713"/>
      <c r="AN14" s="713"/>
      <c r="AO14" s="713"/>
      <c r="AP14" s="713"/>
      <c r="AQ14" s="703"/>
      <c r="AR14" s="703"/>
      <c r="AS14" s="703"/>
      <c r="AT14" s="704"/>
    </row>
    <row r="15" spans="1:46" ht="13.15" customHeight="1">
      <c r="A15" s="722"/>
      <c r="B15" s="723"/>
      <c r="C15" s="723"/>
      <c r="D15" s="723"/>
      <c r="E15" s="723"/>
      <c r="F15" s="723"/>
      <c r="G15" s="723"/>
      <c r="H15" s="711"/>
      <c r="I15" s="711"/>
      <c r="J15" s="711"/>
      <c r="K15" s="711"/>
      <c r="L15" s="711"/>
      <c r="M15" s="711"/>
      <c r="N15" s="711"/>
      <c r="O15" s="727"/>
      <c r="P15" s="727"/>
      <c r="Q15" s="727"/>
      <c r="R15" s="727"/>
      <c r="S15" s="727"/>
      <c r="T15" s="727"/>
      <c r="U15" s="727"/>
      <c r="V15" s="727"/>
      <c r="W15" s="727"/>
      <c r="X15" s="727"/>
      <c r="Y15" s="727"/>
      <c r="Z15" s="727"/>
      <c r="AA15" s="711"/>
      <c r="AB15" s="711"/>
      <c r="AC15" s="711"/>
      <c r="AD15" s="711"/>
      <c r="AE15" s="711"/>
      <c r="AF15" s="711"/>
      <c r="AG15" s="711"/>
      <c r="AH15" s="711"/>
      <c r="AI15" s="711"/>
      <c r="AJ15" s="711"/>
      <c r="AK15" s="713"/>
      <c r="AL15" s="713"/>
      <c r="AM15" s="713"/>
      <c r="AN15" s="713"/>
      <c r="AO15" s="713"/>
      <c r="AP15" s="713"/>
      <c r="AQ15" s="703"/>
      <c r="AR15" s="703"/>
      <c r="AS15" s="703"/>
      <c r="AT15" s="704"/>
    </row>
    <row r="16" spans="1:46" ht="13.15" customHeight="1">
      <c r="A16" s="722"/>
      <c r="B16" s="723"/>
      <c r="C16" s="723"/>
      <c r="D16" s="723"/>
      <c r="E16" s="723"/>
      <c r="F16" s="723"/>
      <c r="G16" s="723"/>
      <c r="H16" s="711"/>
      <c r="I16" s="711"/>
      <c r="J16" s="711"/>
      <c r="K16" s="711"/>
      <c r="L16" s="711"/>
      <c r="M16" s="711"/>
      <c r="N16" s="711"/>
      <c r="O16" s="727"/>
      <c r="P16" s="727"/>
      <c r="Q16" s="727"/>
      <c r="R16" s="727"/>
      <c r="S16" s="727"/>
      <c r="T16" s="727"/>
      <c r="U16" s="727"/>
      <c r="V16" s="727"/>
      <c r="W16" s="727"/>
      <c r="X16" s="727"/>
      <c r="Y16" s="727"/>
      <c r="Z16" s="727"/>
      <c r="AA16" s="711"/>
      <c r="AB16" s="711"/>
      <c r="AC16" s="711"/>
      <c r="AD16" s="711"/>
      <c r="AE16" s="711"/>
      <c r="AF16" s="711"/>
      <c r="AG16" s="711"/>
      <c r="AH16" s="711"/>
      <c r="AI16" s="711"/>
      <c r="AJ16" s="711"/>
      <c r="AK16" s="713"/>
      <c r="AL16" s="713"/>
      <c r="AM16" s="713"/>
      <c r="AN16" s="713"/>
      <c r="AO16" s="713"/>
      <c r="AP16" s="713"/>
      <c r="AQ16" s="703"/>
      <c r="AR16" s="703"/>
      <c r="AS16" s="703"/>
      <c r="AT16" s="704"/>
    </row>
    <row r="17" spans="1:46" ht="13.15" customHeight="1">
      <c r="A17" s="722"/>
      <c r="B17" s="723"/>
      <c r="C17" s="723"/>
      <c r="D17" s="723"/>
      <c r="E17" s="723"/>
      <c r="F17" s="723"/>
      <c r="G17" s="723"/>
      <c r="H17" s="711"/>
      <c r="I17" s="711"/>
      <c r="J17" s="711"/>
      <c r="K17" s="711"/>
      <c r="L17" s="711"/>
      <c r="M17" s="711"/>
      <c r="N17" s="711"/>
      <c r="O17" s="727"/>
      <c r="P17" s="727"/>
      <c r="Q17" s="727"/>
      <c r="R17" s="727"/>
      <c r="S17" s="727"/>
      <c r="T17" s="727"/>
      <c r="U17" s="727"/>
      <c r="V17" s="727"/>
      <c r="W17" s="727"/>
      <c r="X17" s="727"/>
      <c r="Y17" s="727"/>
      <c r="Z17" s="727"/>
      <c r="AA17" s="711"/>
      <c r="AB17" s="711"/>
      <c r="AC17" s="711"/>
      <c r="AD17" s="711"/>
      <c r="AE17" s="711"/>
      <c r="AF17" s="711"/>
      <c r="AG17" s="711"/>
      <c r="AH17" s="711"/>
      <c r="AI17" s="711"/>
      <c r="AJ17" s="711"/>
      <c r="AK17" s="713"/>
      <c r="AL17" s="713"/>
      <c r="AM17" s="713"/>
      <c r="AN17" s="713"/>
      <c r="AO17" s="713"/>
      <c r="AP17" s="713"/>
      <c r="AQ17" s="703"/>
      <c r="AR17" s="703"/>
      <c r="AS17" s="703"/>
      <c r="AT17" s="704"/>
    </row>
    <row r="18" spans="1:46" ht="13.15" customHeight="1">
      <c r="A18" s="722"/>
      <c r="B18" s="723"/>
      <c r="C18" s="723"/>
      <c r="D18" s="723"/>
      <c r="E18" s="723"/>
      <c r="F18" s="723"/>
      <c r="G18" s="723"/>
      <c r="H18" s="711"/>
      <c r="I18" s="711"/>
      <c r="J18" s="711"/>
      <c r="K18" s="711"/>
      <c r="L18" s="711"/>
      <c r="M18" s="711"/>
      <c r="N18" s="711"/>
      <c r="O18" s="727"/>
      <c r="P18" s="727"/>
      <c r="Q18" s="727"/>
      <c r="R18" s="727"/>
      <c r="S18" s="727"/>
      <c r="T18" s="727"/>
      <c r="U18" s="727"/>
      <c r="V18" s="727"/>
      <c r="W18" s="727"/>
      <c r="X18" s="727"/>
      <c r="Y18" s="727"/>
      <c r="Z18" s="727"/>
      <c r="AA18" s="711"/>
      <c r="AB18" s="711"/>
      <c r="AC18" s="711"/>
      <c r="AD18" s="711"/>
      <c r="AE18" s="711"/>
      <c r="AF18" s="711"/>
      <c r="AG18" s="711"/>
      <c r="AH18" s="711"/>
      <c r="AI18" s="711"/>
      <c r="AJ18" s="711"/>
      <c r="AK18" s="713"/>
      <c r="AL18" s="713"/>
      <c r="AM18" s="713"/>
      <c r="AN18" s="713"/>
      <c r="AO18" s="713"/>
      <c r="AP18" s="713"/>
      <c r="AQ18" s="703"/>
      <c r="AR18" s="703"/>
      <c r="AS18" s="703"/>
      <c r="AT18" s="704"/>
    </row>
    <row r="19" spans="1:46" ht="13.15" customHeight="1">
      <c r="A19" s="722"/>
      <c r="B19" s="723"/>
      <c r="C19" s="723"/>
      <c r="D19" s="723"/>
      <c r="E19" s="723"/>
      <c r="F19" s="723"/>
      <c r="G19" s="723"/>
      <c r="H19" s="711"/>
      <c r="I19" s="711"/>
      <c r="J19" s="711"/>
      <c r="K19" s="711"/>
      <c r="L19" s="711"/>
      <c r="M19" s="711"/>
      <c r="N19" s="711"/>
      <c r="O19" s="727"/>
      <c r="P19" s="727"/>
      <c r="Q19" s="727"/>
      <c r="R19" s="727"/>
      <c r="S19" s="727"/>
      <c r="T19" s="727"/>
      <c r="U19" s="727"/>
      <c r="V19" s="727"/>
      <c r="W19" s="727"/>
      <c r="X19" s="727"/>
      <c r="Y19" s="727"/>
      <c r="Z19" s="727"/>
      <c r="AA19" s="711"/>
      <c r="AB19" s="711"/>
      <c r="AC19" s="711"/>
      <c r="AD19" s="711"/>
      <c r="AE19" s="711"/>
      <c r="AF19" s="711"/>
      <c r="AG19" s="711"/>
      <c r="AH19" s="711"/>
      <c r="AI19" s="711"/>
      <c r="AJ19" s="711"/>
      <c r="AK19" s="713"/>
      <c r="AL19" s="713"/>
      <c r="AM19" s="713"/>
      <c r="AN19" s="713"/>
      <c r="AO19" s="713"/>
      <c r="AP19" s="713"/>
      <c r="AQ19" s="703"/>
      <c r="AR19" s="703"/>
      <c r="AS19" s="703"/>
      <c r="AT19" s="704"/>
    </row>
    <row r="20" spans="1:46" ht="13.15" customHeight="1">
      <c r="A20" s="722"/>
      <c r="B20" s="723"/>
      <c r="C20" s="723"/>
      <c r="D20" s="723"/>
      <c r="E20" s="723"/>
      <c r="F20" s="723"/>
      <c r="G20" s="723"/>
      <c r="H20" s="711"/>
      <c r="I20" s="711"/>
      <c r="J20" s="711"/>
      <c r="K20" s="711"/>
      <c r="L20" s="711"/>
      <c r="M20" s="711"/>
      <c r="N20" s="711"/>
      <c r="O20" s="727"/>
      <c r="P20" s="727"/>
      <c r="Q20" s="727"/>
      <c r="R20" s="727"/>
      <c r="S20" s="727"/>
      <c r="T20" s="727"/>
      <c r="U20" s="727"/>
      <c r="V20" s="727"/>
      <c r="W20" s="727"/>
      <c r="X20" s="727"/>
      <c r="Y20" s="727"/>
      <c r="Z20" s="727"/>
      <c r="AA20" s="711"/>
      <c r="AB20" s="711"/>
      <c r="AC20" s="711"/>
      <c r="AD20" s="711"/>
      <c r="AE20" s="711"/>
      <c r="AF20" s="711"/>
      <c r="AG20" s="711"/>
      <c r="AH20" s="711"/>
      <c r="AI20" s="711"/>
      <c r="AJ20" s="711"/>
      <c r="AK20" s="713"/>
      <c r="AL20" s="713"/>
      <c r="AM20" s="713"/>
      <c r="AN20" s="713"/>
      <c r="AO20" s="713"/>
      <c r="AP20" s="713"/>
      <c r="AQ20" s="703"/>
      <c r="AR20" s="703"/>
      <c r="AS20" s="703"/>
      <c r="AT20" s="704"/>
    </row>
    <row r="21" spans="1:46" ht="13.15" customHeight="1">
      <c r="A21" s="722"/>
      <c r="B21" s="723"/>
      <c r="C21" s="723"/>
      <c r="D21" s="723"/>
      <c r="E21" s="723"/>
      <c r="F21" s="723"/>
      <c r="G21" s="723"/>
      <c r="H21" s="711"/>
      <c r="I21" s="711"/>
      <c r="J21" s="711"/>
      <c r="K21" s="711"/>
      <c r="L21" s="711"/>
      <c r="M21" s="711"/>
      <c r="N21" s="711"/>
      <c r="O21" s="727"/>
      <c r="P21" s="727"/>
      <c r="Q21" s="727"/>
      <c r="R21" s="727"/>
      <c r="S21" s="727"/>
      <c r="T21" s="727"/>
      <c r="U21" s="727"/>
      <c r="V21" s="727"/>
      <c r="W21" s="727"/>
      <c r="X21" s="727"/>
      <c r="Y21" s="727"/>
      <c r="Z21" s="727"/>
      <c r="AA21" s="711"/>
      <c r="AB21" s="711"/>
      <c r="AC21" s="711"/>
      <c r="AD21" s="711"/>
      <c r="AE21" s="711"/>
      <c r="AF21" s="711"/>
      <c r="AG21" s="711"/>
      <c r="AH21" s="711"/>
      <c r="AI21" s="711"/>
      <c r="AJ21" s="711"/>
      <c r="AK21" s="713"/>
      <c r="AL21" s="713"/>
      <c r="AM21" s="713"/>
      <c r="AN21" s="713"/>
      <c r="AO21" s="713"/>
      <c r="AP21" s="713"/>
      <c r="AQ21" s="703"/>
      <c r="AR21" s="703"/>
      <c r="AS21" s="703"/>
      <c r="AT21" s="704"/>
    </row>
    <row r="22" spans="1:46" ht="13.15" customHeight="1">
      <c r="A22" s="722"/>
      <c r="B22" s="723"/>
      <c r="C22" s="723"/>
      <c r="D22" s="723"/>
      <c r="E22" s="723"/>
      <c r="F22" s="723"/>
      <c r="G22" s="723"/>
      <c r="H22" s="711"/>
      <c r="I22" s="711"/>
      <c r="J22" s="711"/>
      <c r="K22" s="711"/>
      <c r="L22" s="711"/>
      <c r="M22" s="711"/>
      <c r="N22" s="711"/>
      <c r="O22" s="727"/>
      <c r="P22" s="727"/>
      <c r="Q22" s="727"/>
      <c r="R22" s="727"/>
      <c r="S22" s="727"/>
      <c r="T22" s="727"/>
      <c r="U22" s="727"/>
      <c r="V22" s="727"/>
      <c r="W22" s="727"/>
      <c r="X22" s="727"/>
      <c r="Y22" s="727"/>
      <c r="Z22" s="727"/>
      <c r="AA22" s="711"/>
      <c r="AB22" s="711"/>
      <c r="AC22" s="711"/>
      <c r="AD22" s="711"/>
      <c r="AE22" s="711"/>
      <c r="AF22" s="711"/>
      <c r="AG22" s="711"/>
      <c r="AH22" s="711"/>
      <c r="AI22" s="711"/>
      <c r="AJ22" s="711"/>
      <c r="AK22" s="713"/>
      <c r="AL22" s="713"/>
      <c r="AM22" s="713"/>
      <c r="AN22" s="713"/>
      <c r="AO22" s="713"/>
      <c r="AP22" s="713"/>
      <c r="AQ22" s="703"/>
      <c r="AR22" s="703"/>
      <c r="AS22" s="703"/>
      <c r="AT22" s="704"/>
    </row>
    <row r="23" spans="1:46" ht="13.15" customHeight="1">
      <c r="A23" s="722"/>
      <c r="B23" s="723"/>
      <c r="C23" s="723"/>
      <c r="D23" s="723"/>
      <c r="E23" s="723"/>
      <c r="F23" s="723"/>
      <c r="G23" s="723"/>
      <c r="H23" s="711"/>
      <c r="I23" s="711"/>
      <c r="J23" s="711"/>
      <c r="K23" s="711"/>
      <c r="L23" s="711"/>
      <c r="M23" s="711"/>
      <c r="N23" s="711"/>
      <c r="O23" s="727"/>
      <c r="P23" s="727"/>
      <c r="Q23" s="727"/>
      <c r="R23" s="727"/>
      <c r="S23" s="727"/>
      <c r="T23" s="727"/>
      <c r="U23" s="727"/>
      <c r="V23" s="727"/>
      <c r="W23" s="727"/>
      <c r="X23" s="727"/>
      <c r="Y23" s="727"/>
      <c r="Z23" s="727"/>
      <c r="AA23" s="711"/>
      <c r="AB23" s="711"/>
      <c r="AC23" s="711"/>
      <c r="AD23" s="711"/>
      <c r="AE23" s="711"/>
      <c r="AF23" s="711"/>
      <c r="AG23" s="711"/>
      <c r="AH23" s="711"/>
      <c r="AI23" s="711"/>
      <c r="AJ23" s="711"/>
      <c r="AK23" s="713"/>
      <c r="AL23" s="713"/>
      <c r="AM23" s="713"/>
      <c r="AN23" s="713"/>
      <c r="AO23" s="713"/>
      <c r="AP23" s="713"/>
      <c r="AQ23" s="703"/>
      <c r="AR23" s="703"/>
      <c r="AS23" s="703"/>
      <c r="AT23" s="704"/>
    </row>
    <row r="24" spans="1:46" ht="13.15" customHeight="1">
      <c r="A24" s="722"/>
      <c r="B24" s="723"/>
      <c r="C24" s="723"/>
      <c r="D24" s="723"/>
      <c r="E24" s="723"/>
      <c r="F24" s="723"/>
      <c r="G24" s="723"/>
      <c r="H24" s="711"/>
      <c r="I24" s="711"/>
      <c r="J24" s="711"/>
      <c r="K24" s="711"/>
      <c r="L24" s="711"/>
      <c r="M24" s="711"/>
      <c r="N24" s="711"/>
      <c r="O24" s="727"/>
      <c r="P24" s="727"/>
      <c r="Q24" s="727"/>
      <c r="R24" s="727"/>
      <c r="S24" s="727"/>
      <c r="T24" s="727"/>
      <c r="U24" s="727"/>
      <c r="V24" s="727"/>
      <c r="W24" s="727"/>
      <c r="X24" s="727"/>
      <c r="Y24" s="727"/>
      <c r="Z24" s="727"/>
      <c r="AA24" s="711"/>
      <c r="AB24" s="711"/>
      <c r="AC24" s="711"/>
      <c r="AD24" s="711"/>
      <c r="AE24" s="711"/>
      <c r="AF24" s="711"/>
      <c r="AG24" s="711"/>
      <c r="AH24" s="711"/>
      <c r="AI24" s="711"/>
      <c r="AJ24" s="711"/>
      <c r="AK24" s="713"/>
      <c r="AL24" s="713"/>
      <c r="AM24" s="713"/>
      <c r="AN24" s="713"/>
      <c r="AO24" s="713"/>
      <c r="AP24" s="713"/>
      <c r="AQ24" s="703"/>
      <c r="AR24" s="703"/>
      <c r="AS24" s="703"/>
      <c r="AT24" s="704"/>
    </row>
    <row r="25" spans="1:46" ht="13.15" customHeight="1">
      <c r="A25" s="722"/>
      <c r="B25" s="723"/>
      <c r="C25" s="723"/>
      <c r="D25" s="723"/>
      <c r="E25" s="723"/>
      <c r="F25" s="723"/>
      <c r="G25" s="723"/>
      <c r="H25" s="711"/>
      <c r="I25" s="711"/>
      <c r="J25" s="711"/>
      <c r="K25" s="711"/>
      <c r="L25" s="711"/>
      <c r="M25" s="711"/>
      <c r="N25" s="711"/>
      <c r="O25" s="727"/>
      <c r="P25" s="727"/>
      <c r="Q25" s="727"/>
      <c r="R25" s="727"/>
      <c r="S25" s="727"/>
      <c r="T25" s="727"/>
      <c r="U25" s="727"/>
      <c r="V25" s="727"/>
      <c r="W25" s="727"/>
      <c r="X25" s="727"/>
      <c r="Y25" s="727"/>
      <c r="Z25" s="727"/>
      <c r="AA25" s="711"/>
      <c r="AB25" s="711"/>
      <c r="AC25" s="711"/>
      <c r="AD25" s="711"/>
      <c r="AE25" s="711"/>
      <c r="AF25" s="711"/>
      <c r="AG25" s="711"/>
      <c r="AH25" s="711"/>
      <c r="AI25" s="711"/>
      <c r="AJ25" s="711"/>
      <c r="AK25" s="713"/>
      <c r="AL25" s="713"/>
      <c r="AM25" s="713"/>
      <c r="AN25" s="713"/>
      <c r="AO25" s="713"/>
      <c r="AP25" s="713"/>
      <c r="AQ25" s="703"/>
      <c r="AR25" s="703"/>
      <c r="AS25" s="703"/>
      <c r="AT25" s="704"/>
    </row>
    <row r="26" spans="1:46" ht="13.15" customHeight="1">
      <c r="A26" s="722"/>
      <c r="B26" s="723"/>
      <c r="C26" s="723"/>
      <c r="D26" s="723"/>
      <c r="E26" s="723"/>
      <c r="F26" s="723"/>
      <c r="G26" s="723"/>
      <c r="H26" s="711"/>
      <c r="I26" s="711"/>
      <c r="J26" s="711"/>
      <c r="K26" s="711"/>
      <c r="L26" s="711"/>
      <c r="M26" s="711"/>
      <c r="N26" s="711"/>
      <c r="O26" s="727"/>
      <c r="P26" s="727"/>
      <c r="Q26" s="727"/>
      <c r="R26" s="727"/>
      <c r="S26" s="727"/>
      <c r="T26" s="727"/>
      <c r="U26" s="727"/>
      <c r="V26" s="727"/>
      <c r="W26" s="727"/>
      <c r="X26" s="727"/>
      <c r="Y26" s="727"/>
      <c r="Z26" s="727"/>
      <c r="AA26" s="711"/>
      <c r="AB26" s="711"/>
      <c r="AC26" s="711"/>
      <c r="AD26" s="711"/>
      <c r="AE26" s="711"/>
      <c r="AF26" s="711"/>
      <c r="AG26" s="711"/>
      <c r="AH26" s="711"/>
      <c r="AI26" s="711"/>
      <c r="AJ26" s="711"/>
      <c r="AK26" s="713"/>
      <c r="AL26" s="713"/>
      <c r="AM26" s="713"/>
      <c r="AN26" s="713"/>
      <c r="AO26" s="713"/>
      <c r="AP26" s="713"/>
      <c r="AQ26" s="703"/>
      <c r="AR26" s="703"/>
      <c r="AS26" s="703"/>
      <c r="AT26" s="704"/>
    </row>
    <row r="27" spans="1:46" ht="13.15" customHeight="1">
      <c r="A27" s="722"/>
      <c r="B27" s="723"/>
      <c r="C27" s="723"/>
      <c r="D27" s="723"/>
      <c r="E27" s="723"/>
      <c r="F27" s="723"/>
      <c r="G27" s="723"/>
      <c r="H27" s="711"/>
      <c r="I27" s="711"/>
      <c r="J27" s="711"/>
      <c r="K27" s="711"/>
      <c r="L27" s="711"/>
      <c r="M27" s="711"/>
      <c r="N27" s="711"/>
      <c r="O27" s="727"/>
      <c r="P27" s="727"/>
      <c r="Q27" s="727"/>
      <c r="R27" s="727"/>
      <c r="S27" s="727"/>
      <c r="T27" s="727"/>
      <c r="U27" s="727"/>
      <c r="V27" s="727"/>
      <c r="W27" s="727"/>
      <c r="X27" s="727"/>
      <c r="Y27" s="727"/>
      <c r="Z27" s="727"/>
      <c r="AA27" s="711"/>
      <c r="AB27" s="711"/>
      <c r="AC27" s="711"/>
      <c r="AD27" s="711"/>
      <c r="AE27" s="711"/>
      <c r="AF27" s="711"/>
      <c r="AG27" s="711"/>
      <c r="AH27" s="711"/>
      <c r="AI27" s="711"/>
      <c r="AJ27" s="711"/>
      <c r="AK27" s="713"/>
      <c r="AL27" s="713"/>
      <c r="AM27" s="713"/>
      <c r="AN27" s="713"/>
      <c r="AO27" s="713"/>
      <c r="AP27" s="713"/>
      <c r="AQ27" s="703"/>
      <c r="AR27" s="703"/>
      <c r="AS27" s="703"/>
      <c r="AT27" s="704"/>
    </row>
    <row r="28" spans="1:46" ht="13.15" customHeight="1">
      <c r="A28" s="722"/>
      <c r="B28" s="723"/>
      <c r="C28" s="723"/>
      <c r="D28" s="723"/>
      <c r="E28" s="723"/>
      <c r="F28" s="723"/>
      <c r="G28" s="723"/>
      <c r="H28" s="711"/>
      <c r="I28" s="711"/>
      <c r="J28" s="711"/>
      <c r="K28" s="711"/>
      <c r="L28" s="711"/>
      <c r="M28" s="711"/>
      <c r="N28" s="711"/>
      <c r="O28" s="727"/>
      <c r="P28" s="727"/>
      <c r="Q28" s="727"/>
      <c r="R28" s="727"/>
      <c r="S28" s="727"/>
      <c r="T28" s="727"/>
      <c r="U28" s="727"/>
      <c r="V28" s="727"/>
      <c r="W28" s="727"/>
      <c r="X28" s="727"/>
      <c r="Y28" s="727"/>
      <c r="Z28" s="727"/>
      <c r="AA28" s="711"/>
      <c r="AB28" s="711"/>
      <c r="AC28" s="711"/>
      <c r="AD28" s="711"/>
      <c r="AE28" s="711"/>
      <c r="AF28" s="711"/>
      <c r="AG28" s="711"/>
      <c r="AH28" s="711"/>
      <c r="AI28" s="711"/>
      <c r="AJ28" s="711"/>
      <c r="AK28" s="713"/>
      <c r="AL28" s="713"/>
      <c r="AM28" s="713"/>
      <c r="AN28" s="713"/>
      <c r="AO28" s="713"/>
      <c r="AP28" s="713"/>
      <c r="AQ28" s="703"/>
      <c r="AR28" s="703"/>
      <c r="AS28" s="703"/>
      <c r="AT28" s="704"/>
    </row>
    <row r="29" spans="1:46" ht="13.15" customHeight="1">
      <c r="A29" s="722"/>
      <c r="B29" s="723"/>
      <c r="C29" s="723"/>
      <c r="D29" s="723"/>
      <c r="E29" s="723"/>
      <c r="F29" s="723"/>
      <c r="G29" s="723"/>
      <c r="H29" s="711"/>
      <c r="I29" s="711"/>
      <c r="J29" s="711"/>
      <c r="K29" s="711"/>
      <c r="L29" s="711"/>
      <c r="M29" s="711"/>
      <c r="N29" s="711"/>
      <c r="O29" s="727"/>
      <c r="P29" s="727"/>
      <c r="Q29" s="727"/>
      <c r="R29" s="727"/>
      <c r="S29" s="727"/>
      <c r="T29" s="727"/>
      <c r="U29" s="727"/>
      <c r="V29" s="727"/>
      <c r="W29" s="727"/>
      <c r="X29" s="727"/>
      <c r="Y29" s="727"/>
      <c r="Z29" s="727"/>
      <c r="AA29" s="711"/>
      <c r="AB29" s="711"/>
      <c r="AC29" s="711"/>
      <c r="AD29" s="711"/>
      <c r="AE29" s="711"/>
      <c r="AF29" s="711"/>
      <c r="AG29" s="711"/>
      <c r="AH29" s="711"/>
      <c r="AI29" s="711"/>
      <c r="AJ29" s="711"/>
      <c r="AK29" s="713"/>
      <c r="AL29" s="713"/>
      <c r="AM29" s="713"/>
      <c r="AN29" s="713"/>
      <c r="AO29" s="713"/>
      <c r="AP29" s="713"/>
      <c r="AQ29" s="703"/>
      <c r="AR29" s="703"/>
      <c r="AS29" s="703"/>
      <c r="AT29" s="704"/>
    </row>
    <row r="30" spans="1:46" ht="13.15" customHeight="1">
      <c r="A30" s="722"/>
      <c r="B30" s="723"/>
      <c r="C30" s="723"/>
      <c r="D30" s="723"/>
      <c r="E30" s="723"/>
      <c r="F30" s="723"/>
      <c r="G30" s="723"/>
      <c r="H30" s="711"/>
      <c r="I30" s="711"/>
      <c r="J30" s="711"/>
      <c r="K30" s="711"/>
      <c r="L30" s="711"/>
      <c r="M30" s="711"/>
      <c r="N30" s="711"/>
      <c r="O30" s="727"/>
      <c r="P30" s="727"/>
      <c r="Q30" s="727"/>
      <c r="R30" s="727"/>
      <c r="S30" s="727"/>
      <c r="T30" s="727"/>
      <c r="U30" s="727"/>
      <c r="V30" s="727"/>
      <c r="W30" s="727"/>
      <c r="X30" s="727"/>
      <c r="Y30" s="727"/>
      <c r="Z30" s="727"/>
      <c r="AA30" s="711"/>
      <c r="AB30" s="711"/>
      <c r="AC30" s="711"/>
      <c r="AD30" s="711"/>
      <c r="AE30" s="711"/>
      <c r="AF30" s="711"/>
      <c r="AG30" s="711"/>
      <c r="AH30" s="711"/>
      <c r="AI30" s="711"/>
      <c r="AJ30" s="711"/>
      <c r="AK30" s="713"/>
      <c r="AL30" s="713"/>
      <c r="AM30" s="713"/>
      <c r="AN30" s="713"/>
      <c r="AO30" s="713"/>
      <c r="AP30" s="713"/>
      <c r="AQ30" s="703"/>
      <c r="AR30" s="703"/>
      <c r="AS30" s="703"/>
      <c r="AT30" s="704"/>
    </row>
    <row r="31" spans="1:46" ht="13.15" customHeight="1">
      <c r="A31" s="722"/>
      <c r="B31" s="723"/>
      <c r="C31" s="723"/>
      <c r="D31" s="723"/>
      <c r="E31" s="723"/>
      <c r="F31" s="723"/>
      <c r="G31" s="723"/>
      <c r="H31" s="711"/>
      <c r="I31" s="711"/>
      <c r="J31" s="711"/>
      <c r="K31" s="711"/>
      <c r="L31" s="711"/>
      <c r="M31" s="711"/>
      <c r="N31" s="711"/>
      <c r="O31" s="727"/>
      <c r="P31" s="727"/>
      <c r="Q31" s="727"/>
      <c r="R31" s="727"/>
      <c r="S31" s="727"/>
      <c r="T31" s="727"/>
      <c r="U31" s="727"/>
      <c r="V31" s="727"/>
      <c r="W31" s="727"/>
      <c r="X31" s="727"/>
      <c r="Y31" s="727"/>
      <c r="Z31" s="727"/>
      <c r="AA31" s="711"/>
      <c r="AB31" s="711"/>
      <c r="AC31" s="711"/>
      <c r="AD31" s="711"/>
      <c r="AE31" s="711"/>
      <c r="AF31" s="711"/>
      <c r="AG31" s="711"/>
      <c r="AH31" s="711"/>
      <c r="AI31" s="711"/>
      <c r="AJ31" s="711"/>
      <c r="AK31" s="713"/>
      <c r="AL31" s="713"/>
      <c r="AM31" s="713"/>
      <c r="AN31" s="713"/>
      <c r="AO31" s="713"/>
      <c r="AP31" s="713"/>
      <c r="AQ31" s="703"/>
      <c r="AR31" s="703"/>
      <c r="AS31" s="703"/>
      <c r="AT31" s="704"/>
    </row>
    <row r="32" spans="1:46" ht="13.15" customHeight="1">
      <c r="A32" s="722"/>
      <c r="B32" s="723"/>
      <c r="C32" s="723"/>
      <c r="D32" s="723"/>
      <c r="E32" s="723"/>
      <c r="F32" s="723"/>
      <c r="G32" s="723"/>
      <c r="H32" s="711"/>
      <c r="I32" s="711"/>
      <c r="J32" s="711"/>
      <c r="K32" s="711"/>
      <c r="L32" s="711"/>
      <c r="M32" s="711"/>
      <c r="N32" s="711"/>
      <c r="O32" s="727"/>
      <c r="P32" s="727"/>
      <c r="Q32" s="727"/>
      <c r="R32" s="727"/>
      <c r="S32" s="727"/>
      <c r="T32" s="727"/>
      <c r="U32" s="727"/>
      <c r="V32" s="727"/>
      <c r="W32" s="727"/>
      <c r="X32" s="727"/>
      <c r="Y32" s="727"/>
      <c r="Z32" s="727"/>
      <c r="AA32" s="711"/>
      <c r="AB32" s="711"/>
      <c r="AC32" s="711"/>
      <c r="AD32" s="711"/>
      <c r="AE32" s="711"/>
      <c r="AF32" s="711"/>
      <c r="AG32" s="711"/>
      <c r="AH32" s="711"/>
      <c r="AI32" s="711"/>
      <c r="AJ32" s="711"/>
      <c r="AK32" s="713"/>
      <c r="AL32" s="713"/>
      <c r="AM32" s="713"/>
      <c r="AN32" s="713"/>
      <c r="AO32" s="713"/>
      <c r="AP32" s="713"/>
      <c r="AQ32" s="703"/>
      <c r="AR32" s="703"/>
      <c r="AS32" s="703"/>
      <c r="AT32" s="704"/>
    </row>
    <row r="33" spans="1:46" ht="14.45" customHeight="1">
      <c r="A33" s="722"/>
      <c r="B33" s="723"/>
      <c r="C33" s="723"/>
      <c r="D33" s="723"/>
      <c r="E33" s="723"/>
      <c r="F33" s="723"/>
      <c r="G33" s="723"/>
      <c r="H33" s="711"/>
      <c r="I33" s="711"/>
      <c r="J33" s="711"/>
      <c r="K33" s="711"/>
      <c r="L33" s="711"/>
      <c r="M33" s="711"/>
      <c r="N33" s="711"/>
      <c r="O33" s="727"/>
      <c r="P33" s="727"/>
      <c r="Q33" s="727"/>
      <c r="R33" s="727"/>
      <c r="S33" s="727"/>
      <c r="T33" s="727"/>
      <c r="U33" s="727"/>
      <c r="V33" s="727"/>
      <c r="W33" s="727"/>
      <c r="X33" s="727"/>
      <c r="Y33" s="727"/>
      <c r="Z33" s="727"/>
      <c r="AA33" s="711"/>
      <c r="AB33" s="711"/>
      <c r="AC33" s="711"/>
      <c r="AD33" s="711"/>
      <c r="AE33" s="711"/>
      <c r="AF33" s="711"/>
      <c r="AG33" s="711"/>
      <c r="AH33" s="711"/>
      <c r="AI33" s="711"/>
      <c r="AJ33" s="711"/>
      <c r="AK33" s="713"/>
      <c r="AL33" s="713"/>
      <c r="AM33" s="713"/>
      <c r="AN33" s="713"/>
      <c r="AO33" s="713"/>
      <c r="AP33" s="713"/>
      <c r="AQ33" s="703"/>
      <c r="AR33" s="703"/>
      <c r="AS33" s="703"/>
      <c r="AT33" s="704"/>
    </row>
    <row r="34" spans="1:46" ht="14.45" customHeight="1">
      <c r="A34" s="722"/>
      <c r="B34" s="723"/>
      <c r="C34" s="723"/>
      <c r="D34" s="723"/>
      <c r="E34" s="723"/>
      <c r="F34" s="723"/>
      <c r="G34" s="723"/>
      <c r="H34" s="711"/>
      <c r="I34" s="711"/>
      <c r="J34" s="711"/>
      <c r="K34" s="711"/>
      <c r="L34" s="711"/>
      <c r="M34" s="711"/>
      <c r="N34" s="711"/>
      <c r="O34" s="727"/>
      <c r="P34" s="727"/>
      <c r="Q34" s="727"/>
      <c r="R34" s="727"/>
      <c r="S34" s="727"/>
      <c r="T34" s="727"/>
      <c r="U34" s="727"/>
      <c r="V34" s="727"/>
      <c r="W34" s="727"/>
      <c r="X34" s="727"/>
      <c r="Y34" s="727"/>
      <c r="Z34" s="727"/>
      <c r="AA34" s="711"/>
      <c r="AB34" s="711"/>
      <c r="AC34" s="711"/>
      <c r="AD34" s="711"/>
      <c r="AE34" s="711"/>
      <c r="AF34" s="711"/>
      <c r="AG34" s="711"/>
      <c r="AH34" s="711"/>
      <c r="AI34" s="711"/>
      <c r="AJ34" s="711"/>
      <c r="AK34" s="713"/>
      <c r="AL34" s="713"/>
      <c r="AM34" s="713"/>
      <c r="AN34" s="713"/>
      <c r="AO34" s="713"/>
      <c r="AP34" s="713"/>
      <c r="AQ34" s="703"/>
      <c r="AR34" s="703"/>
      <c r="AS34" s="703"/>
      <c r="AT34" s="704"/>
    </row>
    <row r="35" spans="1:46" ht="14.45" customHeight="1">
      <c r="A35" s="722"/>
      <c r="B35" s="723"/>
      <c r="C35" s="723"/>
      <c r="D35" s="723"/>
      <c r="E35" s="723"/>
      <c r="F35" s="723"/>
      <c r="G35" s="723"/>
      <c r="H35" s="711"/>
      <c r="I35" s="711"/>
      <c r="J35" s="711"/>
      <c r="K35" s="711"/>
      <c r="L35" s="711"/>
      <c r="M35" s="711"/>
      <c r="N35" s="711"/>
      <c r="O35" s="727"/>
      <c r="P35" s="727"/>
      <c r="Q35" s="727"/>
      <c r="R35" s="727"/>
      <c r="S35" s="727"/>
      <c r="T35" s="727"/>
      <c r="U35" s="727"/>
      <c r="V35" s="727"/>
      <c r="W35" s="727"/>
      <c r="X35" s="727"/>
      <c r="Y35" s="727"/>
      <c r="Z35" s="727"/>
      <c r="AA35" s="711"/>
      <c r="AB35" s="711"/>
      <c r="AC35" s="711"/>
      <c r="AD35" s="711"/>
      <c r="AE35" s="711"/>
      <c r="AF35" s="711"/>
      <c r="AG35" s="711"/>
      <c r="AH35" s="711"/>
      <c r="AI35" s="711"/>
      <c r="AJ35" s="711"/>
      <c r="AK35" s="713"/>
      <c r="AL35" s="713"/>
      <c r="AM35" s="713"/>
      <c r="AN35" s="713"/>
      <c r="AO35" s="713"/>
      <c r="AP35" s="713"/>
      <c r="AQ35" s="703"/>
      <c r="AR35" s="703"/>
      <c r="AS35" s="703"/>
      <c r="AT35" s="704"/>
    </row>
    <row r="36" spans="1:46" ht="14.45" customHeight="1">
      <c r="A36" s="722"/>
      <c r="B36" s="723"/>
      <c r="C36" s="723"/>
      <c r="D36" s="723"/>
      <c r="E36" s="723"/>
      <c r="F36" s="723"/>
      <c r="G36" s="723"/>
      <c r="H36" s="711"/>
      <c r="I36" s="711"/>
      <c r="J36" s="711"/>
      <c r="K36" s="711"/>
      <c r="L36" s="711"/>
      <c r="M36" s="711"/>
      <c r="N36" s="711"/>
      <c r="O36" s="727"/>
      <c r="P36" s="727"/>
      <c r="Q36" s="727"/>
      <c r="R36" s="727"/>
      <c r="S36" s="727"/>
      <c r="T36" s="727"/>
      <c r="U36" s="727"/>
      <c r="V36" s="727"/>
      <c r="W36" s="727"/>
      <c r="X36" s="727"/>
      <c r="Y36" s="727"/>
      <c r="Z36" s="727"/>
      <c r="AA36" s="711"/>
      <c r="AB36" s="711"/>
      <c r="AC36" s="711"/>
      <c r="AD36" s="711"/>
      <c r="AE36" s="711"/>
      <c r="AF36" s="711"/>
      <c r="AG36" s="711"/>
      <c r="AH36" s="711"/>
      <c r="AI36" s="711"/>
      <c r="AJ36" s="711"/>
      <c r="AK36" s="713"/>
      <c r="AL36" s="713"/>
      <c r="AM36" s="713"/>
      <c r="AN36" s="713"/>
      <c r="AO36" s="713"/>
      <c r="AP36" s="713"/>
      <c r="AQ36" s="703"/>
      <c r="AR36" s="703"/>
      <c r="AS36" s="703"/>
      <c r="AT36" s="704"/>
    </row>
    <row r="37" spans="1:46">
      <c r="A37" s="722"/>
      <c r="B37" s="723"/>
      <c r="C37" s="723"/>
      <c r="D37" s="723"/>
      <c r="E37" s="723"/>
      <c r="F37" s="723"/>
      <c r="G37" s="723"/>
      <c r="H37" s="711"/>
      <c r="I37" s="711"/>
      <c r="J37" s="711"/>
      <c r="K37" s="711"/>
      <c r="L37" s="711"/>
      <c r="M37" s="711"/>
      <c r="N37" s="711"/>
      <c r="O37" s="727"/>
      <c r="P37" s="727"/>
      <c r="Q37" s="727"/>
      <c r="R37" s="727"/>
      <c r="S37" s="727"/>
      <c r="T37" s="727"/>
      <c r="U37" s="727"/>
      <c r="V37" s="727"/>
      <c r="W37" s="727"/>
      <c r="X37" s="727"/>
      <c r="Y37" s="727"/>
      <c r="Z37" s="727"/>
      <c r="AA37" s="711"/>
      <c r="AB37" s="711"/>
      <c r="AC37" s="711"/>
      <c r="AD37" s="711"/>
      <c r="AE37" s="711"/>
      <c r="AF37" s="711"/>
      <c r="AG37" s="711"/>
      <c r="AH37" s="711"/>
      <c r="AI37" s="711"/>
      <c r="AJ37" s="711"/>
      <c r="AK37" s="713"/>
      <c r="AL37" s="713"/>
      <c r="AM37" s="713"/>
      <c r="AN37" s="713"/>
      <c r="AO37" s="713"/>
      <c r="AP37" s="713"/>
      <c r="AQ37" s="703"/>
      <c r="AR37" s="703"/>
      <c r="AS37" s="703"/>
      <c r="AT37" s="704"/>
    </row>
    <row r="38" spans="1:46">
      <c r="A38" s="724"/>
      <c r="B38" s="725"/>
      <c r="C38" s="725"/>
      <c r="D38" s="725"/>
      <c r="E38" s="725"/>
      <c r="F38" s="725"/>
      <c r="G38" s="725"/>
      <c r="H38" s="726"/>
      <c r="I38" s="726"/>
      <c r="J38" s="726"/>
      <c r="K38" s="726"/>
      <c r="L38" s="726"/>
      <c r="M38" s="726"/>
      <c r="N38" s="726"/>
      <c r="O38" s="728"/>
      <c r="P38" s="728"/>
      <c r="Q38" s="728"/>
      <c r="R38" s="728"/>
      <c r="S38" s="728"/>
      <c r="T38" s="728"/>
      <c r="U38" s="728"/>
      <c r="V38" s="728"/>
      <c r="W38" s="728"/>
      <c r="X38" s="728"/>
      <c r="Y38" s="728"/>
      <c r="Z38" s="728"/>
      <c r="AA38" s="726"/>
      <c r="AB38" s="726"/>
      <c r="AC38" s="726"/>
      <c r="AD38" s="726"/>
      <c r="AE38" s="726"/>
      <c r="AF38" s="726"/>
      <c r="AG38" s="726"/>
      <c r="AH38" s="726"/>
      <c r="AI38" s="726"/>
      <c r="AJ38" s="726"/>
      <c r="AK38" s="714"/>
      <c r="AL38" s="714"/>
      <c r="AM38" s="714"/>
      <c r="AN38" s="714"/>
      <c r="AO38" s="714"/>
      <c r="AP38" s="714"/>
      <c r="AQ38" s="729"/>
      <c r="AR38" s="729"/>
      <c r="AS38" s="729"/>
      <c r="AT38" s="730"/>
    </row>
    <row r="39" spans="1:46">
      <c r="A39" s="9"/>
      <c r="B39" s="9"/>
      <c r="C39" s="9"/>
      <c r="D39" s="9"/>
      <c r="E39" s="9"/>
      <c r="F39" s="9"/>
      <c r="G39" s="9"/>
      <c r="H39" s="10"/>
      <c r="I39" s="10"/>
      <c r="J39" s="10"/>
      <c r="K39" s="10"/>
      <c r="L39" s="10"/>
      <c r="M39" s="10"/>
      <c r="N39" s="10"/>
      <c r="O39" s="11"/>
      <c r="P39" s="11"/>
      <c r="Q39" s="11"/>
      <c r="R39" s="11"/>
      <c r="S39" s="11"/>
      <c r="T39" s="11"/>
      <c r="U39" s="11"/>
      <c r="V39" s="11"/>
      <c r="W39" s="11"/>
      <c r="X39" s="11"/>
      <c r="Y39" s="11"/>
      <c r="Z39" s="11"/>
      <c r="AA39" s="10"/>
      <c r="AB39" s="10"/>
      <c r="AC39" s="10"/>
      <c r="AD39" s="10"/>
      <c r="AE39" s="10"/>
      <c r="AF39" s="10"/>
      <c r="AG39" s="10"/>
      <c r="AH39" s="10"/>
      <c r="AI39" s="10"/>
      <c r="AJ39" s="10"/>
      <c r="AK39" s="12"/>
      <c r="AL39" s="12"/>
      <c r="AM39" s="12"/>
      <c r="AN39" s="12"/>
      <c r="AO39" s="12"/>
      <c r="AP39" s="12"/>
      <c r="AQ39" s="13"/>
      <c r="AR39" s="13"/>
      <c r="AS39" s="13"/>
      <c r="AT39" s="13"/>
    </row>
    <row r="40" spans="1:46">
      <c r="A40" s="14"/>
      <c r="B40" s="14"/>
      <c r="C40" s="14"/>
      <c r="D40" s="14"/>
      <c r="E40" s="14"/>
      <c r="F40" s="14"/>
      <c r="G40" s="14"/>
      <c r="H40" s="15"/>
      <c r="I40" s="15"/>
      <c r="J40" s="15"/>
      <c r="K40" s="15"/>
      <c r="L40" s="15"/>
      <c r="M40" s="15"/>
      <c r="N40" s="15"/>
      <c r="O40" s="16"/>
      <c r="P40" s="16"/>
      <c r="Q40" s="16"/>
      <c r="R40" s="16"/>
      <c r="S40" s="16"/>
      <c r="T40" s="16"/>
      <c r="U40" s="16"/>
      <c r="V40" s="16"/>
      <c r="W40" s="16"/>
      <c r="X40" s="16"/>
      <c r="Y40" s="16"/>
      <c r="Z40" s="16"/>
      <c r="AA40" s="15"/>
      <c r="AB40" s="15"/>
      <c r="AC40" s="15"/>
      <c r="AD40" s="15"/>
      <c r="AE40" s="15"/>
      <c r="AF40" s="15"/>
      <c r="AG40" s="15"/>
      <c r="AH40" s="15"/>
      <c r="AI40" s="15"/>
      <c r="AJ40" s="666" t="str">
        <f ca="1">入力シート!Q347</f>
        <v/>
      </c>
      <c r="AK40" s="666"/>
      <c r="AL40" s="666"/>
      <c r="AM40" s="666"/>
      <c r="AN40" s="666"/>
      <c r="AO40" s="668" t="str">
        <f ca="1">入力シート!X347</f>
        <v/>
      </c>
      <c r="AP40" s="668"/>
      <c r="AQ40" s="668"/>
      <c r="AR40" s="668"/>
      <c r="AS40" s="668"/>
      <c r="AT40" s="17"/>
    </row>
    <row r="41" spans="1:46" ht="24">
      <c r="A41" s="665" t="s">
        <v>680</v>
      </c>
      <c r="B41" s="665"/>
      <c r="C41" s="665"/>
      <c r="D41" s="665"/>
      <c r="E41" s="665"/>
      <c r="F41" s="665"/>
      <c r="G41" s="665"/>
      <c r="H41" s="665"/>
      <c r="I41" s="665"/>
      <c r="J41" s="665"/>
      <c r="K41" s="665"/>
      <c r="L41" s="665"/>
      <c r="M41" s="665"/>
      <c r="N41" s="665"/>
      <c r="O41" s="665"/>
      <c r="P41" s="665"/>
      <c r="Q41" s="665"/>
      <c r="R41" s="665"/>
      <c r="S41" s="665"/>
      <c r="T41" s="665"/>
      <c r="U41" s="665"/>
      <c r="V41" s="665"/>
      <c r="W41" s="665"/>
      <c r="X41" s="665"/>
      <c r="Y41" s="665"/>
      <c r="Z41" s="665"/>
      <c r="AA41" s="665"/>
      <c r="AB41" s="665"/>
      <c r="AC41" s="665"/>
      <c r="AD41" s="665"/>
      <c r="AE41" s="665"/>
      <c r="AF41" s="665"/>
      <c r="AG41" s="665"/>
      <c r="AH41" s="665"/>
      <c r="AI41" s="665"/>
      <c r="AJ41" s="665"/>
      <c r="AK41" s="665"/>
      <c r="AL41" s="665"/>
      <c r="AM41" s="665"/>
      <c r="AN41" s="665"/>
      <c r="AO41" s="665"/>
      <c r="AP41" s="665"/>
      <c r="AQ41" s="665"/>
      <c r="AR41" s="665"/>
      <c r="AS41" s="665"/>
      <c r="AT41" s="665"/>
    </row>
    <row r="42" spans="1:46" ht="27.4" customHeight="1">
      <c r="A42" s="700" t="str">
        <f>A2</f>
        <v xml:space="preserve"> </v>
      </c>
      <c r="B42" s="701"/>
      <c r="C42" s="701"/>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2"/>
      <c r="AC42" s="676"/>
      <c r="AD42" s="677"/>
      <c r="AE42" s="677"/>
      <c r="AF42" s="677"/>
      <c r="AG42" s="677"/>
      <c r="AH42" s="677"/>
      <c r="AI42" s="677"/>
      <c r="AJ42" s="677"/>
      <c r="AK42" s="678"/>
      <c r="AL42" s="671" t="str">
        <f>AL2</f>
        <v/>
      </c>
      <c r="AM42" s="671"/>
      <c r="AN42" s="671"/>
      <c r="AO42" s="671" t="str">
        <f>AO2</f>
        <v/>
      </c>
      <c r="AP42" s="671"/>
      <c r="AQ42" s="671"/>
      <c r="AR42" s="671" t="str">
        <f>AR2</f>
        <v/>
      </c>
      <c r="AS42" s="671"/>
      <c r="AT42" s="671"/>
    </row>
    <row r="43" spans="1:46">
      <c r="A43" s="673" t="s">
        <v>500</v>
      </c>
      <c r="B43" s="674"/>
      <c r="C43" s="674"/>
      <c r="D43" s="675"/>
      <c r="E43" s="694" t="s">
        <v>603</v>
      </c>
      <c r="F43" s="694"/>
      <c r="G43" s="694"/>
      <c r="H43" s="694"/>
      <c r="I43" s="694"/>
      <c r="J43" s="694"/>
      <c r="K43" s="694"/>
      <c r="L43" s="694" t="s">
        <v>604</v>
      </c>
      <c r="M43" s="694"/>
      <c r="N43" s="694"/>
      <c r="O43" s="694"/>
      <c r="P43" s="694"/>
      <c r="Q43" s="694"/>
      <c r="R43" s="694"/>
      <c r="S43" s="694" t="s">
        <v>605</v>
      </c>
      <c r="T43" s="694"/>
      <c r="U43" s="694"/>
      <c r="V43" s="694"/>
      <c r="W43" s="694"/>
      <c r="X43" s="694"/>
      <c r="Y43" s="694"/>
      <c r="Z43" s="694" t="s">
        <v>606</v>
      </c>
      <c r="AA43" s="694"/>
      <c r="AB43" s="694"/>
      <c r="AC43" s="694"/>
      <c r="AD43" s="694"/>
      <c r="AE43" s="694"/>
      <c r="AF43" s="694"/>
      <c r="AG43" s="694" t="s">
        <v>607</v>
      </c>
      <c r="AH43" s="694"/>
      <c r="AI43" s="694"/>
      <c r="AJ43" s="694"/>
      <c r="AK43" s="694"/>
      <c r="AL43" s="694"/>
      <c r="AM43" s="694"/>
      <c r="AN43" s="694" t="s">
        <v>608</v>
      </c>
      <c r="AO43" s="694"/>
      <c r="AP43" s="694"/>
      <c r="AQ43" s="694"/>
      <c r="AR43" s="694"/>
      <c r="AS43" s="694"/>
      <c r="AT43" s="694"/>
    </row>
    <row r="44" spans="1:46">
      <c r="A44" s="697"/>
      <c r="B44" s="698"/>
      <c r="C44" s="698"/>
      <c r="D44" s="699"/>
      <c r="E44" s="679" t="str">
        <f>E4</f>
        <v/>
      </c>
      <c r="F44" s="680"/>
      <c r="G44" s="680"/>
      <c r="H44" s="680"/>
      <c r="I44" s="680"/>
      <c r="J44" s="680"/>
      <c r="K44" s="681"/>
      <c r="L44" s="679" t="str">
        <f>L4</f>
        <v/>
      </c>
      <c r="M44" s="680"/>
      <c r="N44" s="680"/>
      <c r="O44" s="680"/>
      <c r="P44" s="680"/>
      <c r="Q44" s="680"/>
      <c r="R44" s="681"/>
      <c r="S44" s="679" t="str">
        <f>S4</f>
        <v/>
      </c>
      <c r="T44" s="680"/>
      <c r="U44" s="680"/>
      <c r="V44" s="680"/>
      <c r="W44" s="680"/>
      <c r="X44" s="680"/>
      <c r="Y44" s="681"/>
      <c r="Z44" s="679" t="str">
        <f>Z4</f>
        <v/>
      </c>
      <c r="AA44" s="680"/>
      <c r="AB44" s="680"/>
      <c r="AC44" s="680"/>
      <c r="AD44" s="680"/>
      <c r="AE44" s="680"/>
      <c r="AF44" s="681"/>
      <c r="AG44" s="679" t="str">
        <f>AG4</f>
        <v/>
      </c>
      <c r="AH44" s="680"/>
      <c r="AI44" s="680"/>
      <c r="AJ44" s="680"/>
      <c r="AK44" s="680"/>
      <c r="AL44" s="680"/>
      <c r="AM44" s="681"/>
      <c r="AN44" s="679" t="str">
        <f>AN4</f>
        <v/>
      </c>
      <c r="AO44" s="680"/>
      <c r="AP44" s="680"/>
      <c r="AQ44" s="680"/>
      <c r="AR44" s="680"/>
      <c r="AS44" s="680"/>
      <c r="AT44" s="681"/>
    </row>
    <row r="45" spans="1:46">
      <c r="A45" s="676"/>
      <c r="B45" s="677"/>
      <c r="C45" s="677"/>
      <c r="D45" s="678"/>
      <c r="E45" s="682"/>
      <c r="F45" s="683"/>
      <c r="G45" s="683"/>
      <c r="H45" s="683"/>
      <c r="I45" s="683"/>
      <c r="J45" s="683"/>
      <c r="K45" s="684"/>
      <c r="L45" s="682"/>
      <c r="M45" s="683"/>
      <c r="N45" s="683"/>
      <c r="O45" s="683"/>
      <c r="P45" s="683"/>
      <c r="Q45" s="683"/>
      <c r="R45" s="684"/>
      <c r="S45" s="682"/>
      <c r="T45" s="683"/>
      <c r="U45" s="683"/>
      <c r="V45" s="683"/>
      <c r="W45" s="683"/>
      <c r="X45" s="683"/>
      <c r="Y45" s="684"/>
      <c r="Z45" s="682"/>
      <c r="AA45" s="683"/>
      <c r="AB45" s="683"/>
      <c r="AC45" s="683"/>
      <c r="AD45" s="683"/>
      <c r="AE45" s="683"/>
      <c r="AF45" s="684"/>
      <c r="AG45" s="682"/>
      <c r="AH45" s="683"/>
      <c r="AI45" s="683"/>
      <c r="AJ45" s="683"/>
      <c r="AK45" s="683"/>
      <c r="AL45" s="683"/>
      <c r="AM45" s="684"/>
      <c r="AN45" s="682"/>
      <c r="AO45" s="683"/>
      <c r="AP45" s="683"/>
      <c r="AQ45" s="683"/>
      <c r="AR45" s="683"/>
      <c r="AS45" s="683"/>
      <c r="AT45" s="684"/>
    </row>
    <row r="46" spans="1:46" ht="16.7" customHeight="1">
      <c r="A46" s="8"/>
      <c r="B46" s="8"/>
      <c r="C46" s="8"/>
      <c r="D46" s="8"/>
      <c r="E46" s="8"/>
      <c r="F46" s="8"/>
      <c r="G46" s="8"/>
      <c r="H46" s="8"/>
      <c r="I46" s="8"/>
      <c r="J46" s="8"/>
      <c r="K46" s="8"/>
      <c r="L46" s="8"/>
      <c r="M46" s="8"/>
      <c r="N46" s="8"/>
      <c r="O46" s="8"/>
      <c r="P46" s="8"/>
      <c r="Q46" s="672"/>
      <c r="R46" s="672"/>
      <c r="S46" s="672"/>
      <c r="T46" s="672"/>
      <c r="U46" s="672"/>
      <c r="V46" s="672"/>
      <c r="W46" s="672"/>
      <c r="X46" s="672"/>
      <c r="Y46" s="672"/>
      <c r="Z46" s="672"/>
      <c r="AA46" s="731"/>
      <c r="AB46" s="731"/>
      <c r="AC46" s="731"/>
      <c r="AD46" s="731"/>
      <c r="AE46" s="8"/>
      <c r="AF46" s="8"/>
      <c r="AG46" s="731"/>
      <c r="AH46" s="731"/>
      <c r="AI46" s="731"/>
      <c r="AJ46" s="731"/>
      <c r="AK46" s="731"/>
      <c r="AL46" s="731"/>
      <c r="AM46" s="731"/>
      <c r="AN46" s="731"/>
      <c r="AO46" s="731"/>
      <c r="AP46" s="731"/>
      <c r="AQ46" s="8"/>
      <c r="AR46" s="8"/>
      <c r="AS46" s="8"/>
      <c r="AT46" s="8"/>
    </row>
    <row r="47" spans="1:46" ht="15" customHeight="1">
      <c r="A47" s="715" t="s">
        <v>502</v>
      </c>
      <c r="B47" s="720"/>
      <c r="C47" s="720"/>
      <c r="D47" s="720"/>
      <c r="E47" s="720"/>
      <c r="F47" s="720"/>
      <c r="G47" s="720"/>
      <c r="H47" s="720"/>
      <c r="I47" s="720"/>
      <c r="J47" s="716"/>
      <c r="K47" s="715" t="s">
        <v>503</v>
      </c>
      <c r="L47" s="716"/>
      <c r="M47" s="715" t="s">
        <v>504</v>
      </c>
      <c r="N47" s="716"/>
      <c r="P47" s="694" t="s">
        <v>502</v>
      </c>
      <c r="Q47" s="694"/>
      <c r="R47" s="694"/>
      <c r="S47" s="694"/>
      <c r="T47" s="694"/>
      <c r="U47" s="694"/>
      <c r="V47" s="694"/>
      <c r="W47" s="694"/>
      <c r="X47" s="694"/>
      <c r="Y47" s="694"/>
      <c r="Z47" s="694"/>
      <c r="AA47" s="715" t="s">
        <v>503</v>
      </c>
      <c r="AB47" s="716"/>
      <c r="AC47" s="715" t="s">
        <v>504</v>
      </c>
      <c r="AD47" s="716"/>
      <c r="AF47" s="673" t="s">
        <v>502</v>
      </c>
      <c r="AG47" s="674"/>
      <c r="AH47" s="674"/>
      <c r="AI47" s="674"/>
      <c r="AJ47" s="674"/>
      <c r="AK47" s="674"/>
      <c r="AL47" s="674"/>
      <c r="AM47" s="674"/>
      <c r="AN47" s="674"/>
      <c r="AO47" s="674"/>
      <c r="AP47" s="675"/>
      <c r="AQ47" s="715" t="s">
        <v>503</v>
      </c>
      <c r="AR47" s="716"/>
      <c r="AS47" s="715" t="s">
        <v>504</v>
      </c>
      <c r="AT47" s="716"/>
    </row>
    <row r="48" spans="1:46" ht="15" customHeight="1">
      <c r="A48" s="717" t="str">
        <f>入力シート!B313</f>
        <v>一級建築士</v>
      </c>
      <c r="B48" s="718"/>
      <c r="C48" s="718"/>
      <c r="D48" s="718"/>
      <c r="E48" s="718"/>
      <c r="F48" s="718"/>
      <c r="G48" s="718"/>
      <c r="H48" s="718"/>
      <c r="I48" s="718"/>
      <c r="J48" s="719"/>
      <c r="K48" s="715" t="str">
        <f>IF(入力シート!G313=0,"",入力シート!G313)</f>
        <v/>
      </c>
      <c r="L48" s="716"/>
      <c r="M48" s="715" t="str">
        <f>IF(入力シート!I313=0,"",入力シート!I313)</f>
        <v/>
      </c>
      <c r="N48" s="716"/>
      <c r="P48" s="732" t="s">
        <v>569</v>
      </c>
      <c r="Q48" s="721" t="str">
        <f>入力シート!B322</f>
        <v>機械部門</v>
      </c>
      <c r="R48" s="721"/>
      <c r="S48" s="721"/>
      <c r="T48" s="721"/>
      <c r="U48" s="721"/>
      <c r="V48" s="721"/>
      <c r="W48" s="721"/>
      <c r="X48" s="721"/>
      <c r="Y48" s="721"/>
      <c r="Z48" s="721"/>
      <c r="AA48" s="715" t="str">
        <f>IF(入力シート!G322=0,"",入力シート!G322)</f>
        <v/>
      </c>
      <c r="AB48" s="716"/>
      <c r="AC48" s="715" t="str">
        <f>IF(入力シート!I322=0,"",入力シート!I322)</f>
        <v/>
      </c>
      <c r="AD48" s="716"/>
      <c r="AF48" s="732" t="s">
        <v>570</v>
      </c>
      <c r="AG48" s="721" t="str">
        <f>入力シート!B333</f>
        <v>河川・砂防及び海岸</v>
      </c>
      <c r="AH48" s="721"/>
      <c r="AI48" s="721"/>
      <c r="AJ48" s="721"/>
      <c r="AK48" s="721"/>
      <c r="AL48" s="721"/>
      <c r="AM48" s="721"/>
      <c r="AN48" s="721"/>
      <c r="AO48" s="721"/>
      <c r="AP48" s="721"/>
      <c r="AQ48" s="715" t="str">
        <f>IF(入力シート!G333=0,"",入力シート!G333)</f>
        <v/>
      </c>
      <c r="AR48" s="716"/>
      <c r="AS48" s="715" t="str">
        <f>IF(入力シート!I333=0,"",入力シート!I333)</f>
        <v/>
      </c>
      <c r="AT48" s="716"/>
    </row>
    <row r="49" spans="1:46" ht="15" customHeight="1">
      <c r="A49" s="717" t="str">
        <f>入力シート!K313</f>
        <v>二級建築士</v>
      </c>
      <c r="B49" s="718"/>
      <c r="C49" s="718"/>
      <c r="D49" s="718"/>
      <c r="E49" s="718"/>
      <c r="F49" s="718"/>
      <c r="G49" s="718"/>
      <c r="H49" s="718"/>
      <c r="I49" s="718"/>
      <c r="J49" s="719"/>
      <c r="K49" s="715" t="str">
        <f>IF(入力シート!U313=0,"",入力シート!U313)</f>
        <v/>
      </c>
      <c r="L49" s="716"/>
      <c r="M49" s="715" t="str">
        <f>IF(入力シート!W313=0,"",入力シート!W313)</f>
        <v/>
      </c>
      <c r="N49" s="716"/>
      <c r="P49" s="733"/>
      <c r="Q49" s="721" t="str">
        <f>入力シート!K322</f>
        <v>電気･電子部門</v>
      </c>
      <c r="R49" s="721"/>
      <c r="S49" s="721"/>
      <c r="T49" s="721"/>
      <c r="U49" s="721"/>
      <c r="V49" s="721"/>
      <c r="W49" s="721"/>
      <c r="X49" s="721"/>
      <c r="Y49" s="721"/>
      <c r="Z49" s="721"/>
      <c r="AA49" s="715" t="str">
        <f>IF(入力シート!U322=0,"",入力シート!U322)</f>
        <v/>
      </c>
      <c r="AB49" s="716"/>
      <c r="AC49" s="715" t="str">
        <f>IF(入力シート!W322=0,"",入力シート!W322)</f>
        <v/>
      </c>
      <c r="AD49" s="716"/>
      <c r="AF49" s="733"/>
      <c r="AG49" s="721" t="str">
        <f>入力シート!K333</f>
        <v>港湾及び空港</v>
      </c>
      <c r="AH49" s="721"/>
      <c r="AI49" s="721"/>
      <c r="AJ49" s="721"/>
      <c r="AK49" s="721"/>
      <c r="AL49" s="721"/>
      <c r="AM49" s="721"/>
      <c r="AN49" s="721"/>
      <c r="AO49" s="721"/>
      <c r="AP49" s="721"/>
      <c r="AQ49" s="715" t="str">
        <f>IF(入力シート!U333=0,"",入力シート!U333)</f>
        <v/>
      </c>
      <c r="AR49" s="716"/>
      <c r="AS49" s="715" t="str">
        <f>IF(入力シート!W333=0,"",入力シート!W333)</f>
        <v/>
      </c>
      <c r="AT49" s="716"/>
    </row>
    <row r="50" spans="1:46" ht="15" customHeight="1">
      <c r="A50" s="717" t="str">
        <f>入力シート!Y313</f>
        <v>建築設備士</v>
      </c>
      <c r="B50" s="718"/>
      <c r="C50" s="718"/>
      <c r="D50" s="718"/>
      <c r="E50" s="718"/>
      <c r="F50" s="718"/>
      <c r="G50" s="718"/>
      <c r="H50" s="718"/>
      <c r="I50" s="718"/>
      <c r="J50" s="719"/>
      <c r="K50" s="715" t="str">
        <f>IF(入力シート!AI313=0,"",入力シート!AI313)</f>
        <v/>
      </c>
      <c r="L50" s="716"/>
      <c r="M50" s="715" t="str">
        <f>IF(入力シート!AK313=0,"",入力シート!AK313)</f>
        <v/>
      </c>
      <c r="N50" s="716"/>
      <c r="P50" s="733"/>
      <c r="Q50" s="721" t="str">
        <f>入力シート!Y322</f>
        <v>建設部門(土質及び基礎）</v>
      </c>
      <c r="R50" s="721"/>
      <c r="S50" s="721"/>
      <c r="T50" s="721"/>
      <c r="U50" s="721"/>
      <c r="V50" s="721"/>
      <c r="W50" s="721"/>
      <c r="X50" s="721"/>
      <c r="Y50" s="721"/>
      <c r="Z50" s="721"/>
      <c r="AA50" s="715" t="str">
        <f>IF(入力シート!AI322=0,"",入力シート!AI322)</f>
        <v/>
      </c>
      <c r="AB50" s="716"/>
      <c r="AC50" s="715" t="str">
        <f>IF(入力シート!AK322=0,"",入力シート!AK322)</f>
        <v/>
      </c>
      <c r="AD50" s="716"/>
      <c r="AF50" s="733"/>
      <c r="AG50" s="721" t="str">
        <f>入力シート!Y333</f>
        <v>電力土木</v>
      </c>
      <c r="AH50" s="721"/>
      <c r="AI50" s="721"/>
      <c r="AJ50" s="721"/>
      <c r="AK50" s="721"/>
      <c r="AL50" s="721"/>
      <c r="AM50" s="721"/>
      <c r="AN50" s="721"/>
      <c r="AO50" s="721"/>
      <c r="AP50" s="721"/>
      <c r="AQ50" s="715" t="str">
        <f>IF(入力シート!AI333=0,"",入力シート!AI333)</f>
        <v/>
      </c>
      <c r="AR50" s="716"/>
      <c r="AS50" s="715" t="str">
        <f>IF(入力シート!AK333=0,"",入力シート!AK333)</f>
        <v/>
      </c>
      <c r="AT50" s="716"/>
    </row>
    <row r="51" spans="1:46" ht="15" customHeight="1">
      <c r="A51" s="717" t="str">
        <f>入力シート!B314</f>
        <v>建築積算資格者</v>
      </c>
      <c r="B51" s="718"/>
      <c r="C51" s="718"/>
      <c r="D51" s="718"/>
      <c r="E51" s="718"/>
      <c r="F51" s="718"/>
      <c r="G51" s="718"/>
      <c r="H51" s="718"/>
      <c r="I51" s="718"/>
      <c r="J51" s="719"/>
      <c r="K51" s="715" t="str">
        <f>IF(入力シート!G314=0,"",入力シート!G314)</f>
        <v/>
      </c>
      <c r="L51" s="716"/>
      <c r="M51" s="715" t="str">
        <f>IF(入力シート!I314=0,"",入力シート!I314)</f>
        <v/>
      </c>
      <c r="N51" s="716"/>
      <c r="P51" s="733"/>
      <c r="Q51" s="721" t="str">
        <f>入力シート!B323</f>
        <v>建設部門（鋼構造及びｺﾝｸﾘｰﾄ)</v>
      </c>
      <c r="R51" s="721"/>
      <c r="S51" s="721"/>
      <c r="T51" s="721"/>
      <c r="U51" s="721"/>
      <c r="V51" s="721"/>
      <c r="W51" s="721"/>
      <c r="X51" s="721"/>
      <c r="Y51" s="721"/>
      <c r="Z51" s="721"/>
      <c r="AA51" s="715" t="str">
        <f>IF(入力シート!G323=0,"",入力シート!G323)</f>
        <v/>
      </c>
      <c r="AB51" s="716"/>
      <c r="AC51" s="715" t="str">
        <f>IF(入力シート!I323=0,"",入力シート!I323)</f>
        <v/>
      </c>
      <c r="AD51" s="716"/>
      <c r="AF51" s="733"/>
      <c r="AG51" s="721" t="str">
        <f>入力シート!B334</f>
        <v>道路</v>
      </c>
      <c r="AH51" s="721"/>
      <c r="AI51" s="721"/>
      <c r="AJ51" s="721"/>
      <c r="AK51" s="721"/>
      <c r="AL51" s="721"/>
      <c r="AM51" s="721"/>
      <c r="AN51" s="721"/>
      <c r="AO51" s="721"/>
      <c r="AP51" s="721"/>
      <c r="AQ51" s="715" t="str">
        <f>IF(入力シート!G334=0,"",入力シート!G334)</f>
        <v/>
      </c>
      <c r="AR51" s="716"/>
      <c r="AS51" s="715" t="str">
        <f>IF(入力シート!I334=0,"",入力シート!I334)</f>
        <v/>
      </c>
      <c r="AT51" s="716"/>
    </row>
    <row r="52" spans="1:46" ht="15" customHeight="1">
      <c r="A52" s="717" t="str">
        <f>入力シート!K314</f>
        <v>１級建築施工管理技士</v>
      </c>
      <c r="B52" s="718"/>
      <c r="C52" s="718"/>
      <c r="D52" s="718"/>
      <c r="E52" s="718"/>
      <c r="F52" s="718"/>
      <c r="G52" s="718"/>
      <c r="H52" s="718"/>
      <c r="I52" s="718"/>
      <c r="J52" s="719"/>
      <c r="K52" s="715" t="str">
        <f>IF(入力シート!U314=0,"",入力シート!U314)</f>
        <v/>
      </c>
      <c r="L52" s="716"/>
      <c r="M52" s="715" t="str">
        <f>IF(入力シート!W314=0,"",入力シート!W314)</f>
        <v/>
      </c>
      <c r="N52" s="716"/>
      <c r="P52" s="733"/>
      <c r="Q52" s="721" t="str">
        <f>入力シート!K323</f>
        <v>建設部門(都市及び地方計画)</v>
      </c>
      <c r="R52" s="721"/>
      <c r="S52" s="721"/>
      <c r="T52" s="721"/>
      <c r="U52" s="721"/>
      <c r="V52" s="721"/>
      <c r="W52" s="721"/>
      <c r="X52" s="721"/>
      <c r="Y52" s="721"/>
      <c r="Z52" s="721"/>
      <c r="AA52" s="715" t="str">
        <f>IF(入力シート!U323=0,"",入力シート!U323)</f>
        <v/>
      </c>
      <c r="AB52" s="716"/>
      <c r="AC52" s="715" t="str">
        <f>IF(入力シート!W323=0,"",入力シート!W323)</f>
        <v/>
      </c>
      <c r="AD52" s="716"/>
      <c r="AF52" s="733"/>
      <c r="AG52" s="721" t="str">
        <f>入力シート!K334</f>
        <v>鉄道</v>
      </c>
      <c r="AH52" s="721"/>
      <c r="AI52" s="721"/>
      <c r="AJ52" s="721"/>
      <c r="AK52" s="721"/>
      <c r="AL52" s="721"/>
      <c r="AM52" s="721"/>
      <c r="AN52" s="721"/>
      <c r="AO52" s="721"/>
      <c r="AP52" s="721"/>
      <c r="AQ52" s="715" t="str">
        <f>IF(入力シート!U334=0,"",入力シート!U334)</f>
        <v/>
      </c>
      <c r="AR52" s="716"/>
      <c r="AS52" s="715" t="str">
        <f>IF(入力シート!W334=0,"",入力シート!W334)</f>
        <v/>
      </c>
      <c r="AT52" s="716"/>
    </row>
    <row r="53" spans="1:46" ht="15" customHeight="1">
      <c r="A53" s="717" t="str">
        <f>入力シート!Y314</f>
        <v>２級建築施工管理技士</v>
      </c>
      <c r="B53" s="718"/>
      <c r="C53" s="718"/>
      <c r="D53" s="718"/>
      <c r="E53" s="718"/>
      <c r="F53" s="718"/>
      <c r="G53" s="718"/>
      <c r="H53" s="718"/>
      <c r="I53" s="718"/>
      <c r="J53" s="719"/>
      <c r="K53" s="715" t="str">
        <f>IF(入力シート!AI314=0,"",入力シート!AI314)</f>
        <v/>
      </c>
      <c r="L53" s="716"/>
      <c r="M53" s="715" t="str">
        <f>IF(入力シート!AK314=0,"",入力シート!AK314)</f>
        <v/>
      </c>
      <c r="N53" s="716"/>
      <c r="P53" s="733"/>
      <c r="Q53" s="721" t="str">
        <f>入力シート!Y323</f>
        <v>建設部門(河川,砂防及び海岸）</v>
      </c>
      <c r="R53" s="721"/>
      <c r="S53" s="721"/>
      <c r="T53" s="721"/>
      <c r="U53" s="721"/>
      <c r="V53" s="721"/>
      <c r="W53" s="721"/>
      <c r="X53" s="721"/>
      <c r="Y53" s="721"/>
      <c r="Z53" s="721"/>
      <c r="AA53" s="715" t="str">
        <f>IF(入力シート!AI323=0,"",入力シート!AI323)</f>
        <v/>
      </c>
      <c r="AB53" s="716"/>
      <c r="AC53" s="715" t="str">
        <f>IF(入力シート!AK323=0,"",入力シート!AK323)</f>
        <v/>
      </c>
      <c r="AD53" s="716"/>
      <c r="AF53" s="733"/>
      <c r="AG53" s="721" t="str">
        <f>入力シート!Y334</f>
        <v>造園</v>
      </c>
      <c r="AH53" s="721"/>
      <c r="AI53" s="721"/>
      <c r="AJ53" s="721"/>
      <c r="AK53" s="721"/>
      <c r="AL53" s="721"/>
      <c r="AM53" s="721"/>
      <c r="AN53" s="721"/>
      <c r="AO53" s="721"/>
      <c r="AP53" s="721"/>
      <c r="AQ53" s="715" t="str">
        <f>IF(入力シート!AI334=0,"",入力シート!AI334)</f>
        <v/>
      </c>
      <c r="AR53" s="716"/>
      <c r="AS53" s="715" t="str">
        <f>IF(入力シート!AK334=0,"",入力シート!AK334)</f>
        <v/>
      </c>
      <c r="AT53" s="716"/>
    </row>
    <row r="54" spans="1:46" ht="15" customHeight="1">
      <c r="A54" s="717" t="str">
        <f>入力シート!B315</f>
        <v>１級土木施工管理技士</v>
      </c>
      <c r="B54" s="718"/>
      <c r="C54" s="718"/>
      <c r="D54" s="718"/>
      <c r="E54" s="718"/>
      <c r="F54" s="718"/>
      <c r="G54" s="718"/>
      <c r="H54" s="718"/>
      <c r="I54" s="718"/>
      <c r="J54" s="719"/>
      <c r="K54" s="715" t="str">
        <f>IF(入力シート!G315=0,"",入力シート!G315)</f>
        <v/>
      </c>
      <c r="L54" s="716"/>
      <c r="M54" s="715" t="str">
        <f>IF(入力シート!I315=0,"",入力シート!I315)</f>
        <v/>
      </c>
      <c r="N54" s="716"/>
      <c r="P54" s="733"/>
      <c r="Q54" s="721" t="str">
        <f>入力シート!B324</f>
        <v>建設部門（港湾及び空港）</v>
      </c>
      <c r="R54" s="721"/>
      <c r="S54" s="721"/>
      <c r="T54" s="721"/>
      <c r="U54" s="721"/>
      <c r="V54" s="721"/>
      <c r="W54" s="721"/>
      <c r="X54" s="721"/>
      <c r="Y54" s="721"/>
      <c r="Z54" s="721"/>
      <c r="AA54" s="715" t="str">
        <f>IF(入力シート!G324=0,"",入力シート!G324)</f>
        <v/>
      </c>
      <c r="AB54" s="716"/>
      <c r="AC54" s="715" t="str">
        <f>IF(入力シート!I324=0,"",入力シート!I324)</f>
        <v/>
      </c>
      <c r="AD54" s="716"/>
      <c r="AF54" s="733"/>
      <c r="AG54" s="721" t="str">
        <f>入力シート!B335</f>
        <v>都市計画及び地方計画</v>
      </c>
      <c r="AH54" s="721"/>
      <c r="AI54" s="721"/>
      <c r="AJ54" s="721"/>
      <c r="AK54" s="721"/>
      <c r="AL54" s="721"/>
      <c r="AM54" s="721"/>
      <c r="AN54" s="721"/>
      <c r="AO54" s="721"/>
      <c r="AP54" s="721"/>
      <c r="AQ54" s="715" t="str">
        <f>IF(入力シート!G335=0,"",入力シート!G335)</f>
        <v/>
      </c>
      <c r="AR54" s="716"/>
      <c r="AS54" s="715" t="str">
        <f>IF(入力シート!I335=0,"",入力シート!I335)</f>
        <v/>
      </c>
      <c r="AT54" s="716"/>
    </row>
    <row r="55" spans="1:46" ht="15" customHeight="1">
      <c r="A55" s="717" t="str">
        <f>入力シート!K315</f>
        <v>２級土木施工管理技士</v>
      </c>
      <c r="B55" s="718"/>
      <c r="C55" s="718"/>
      <c r="D55" s="718"/>
      <c r="E55" s="718"/>
      <c r="F55" s="718"/>
      <c r="G55" s="718"/>
      <c r="H55" s="718"/>
      <c r="I55" s="718"/>
      <c r="J55" s="719"/>
      <c r="K55" s="715" t="str">
        <f>IF(入力シート!U315=0,"",入力シート!U315)</f>
        <v/>
      </c>
      <c r="L55" s="716"/>
      <c r="M55" s="715" t="str">
        <f>IF(入力シート!W315=0,"",入力シート!W315)</f>
        <v/>
      </c>
      <c r="N55" s="716"/>
      <c r="P55" s="733"/>
      <c r="Q55" s="721" t="str">
        <f>入力シート!K324</f>
        <v>建設部門(電力土木）</v>
      </c>
      <c r="R55" s="721"/>
      <c r="S55" s="721"/>
      <c r="T55" s="721"/>
      <c r="U55" s="721"/>
      <c r="V55" s="721"/>
      <c r="W55" s="721"/>
      <c r="X55" s="721"/>
      <c r="Y55" s="721"/>
      <c r="Z55" s="721"/>
      <c r="AA55" s="715" t="str">
        <f>IF(入力シート!U324=0,"",入力シート!U324)</f>
        <v/>
      </c>
      <c r="AB55" s="716"/>
      <c r="AC55" s="715" t="str">
        <f>IF(入力シート!W324=0,"",入力シート!W324)</f>
        <v/>
      </c>
      <c r="AD55" s="716"/>
      <c r="AF55" s="733"/>
      <c r="AG55" s="721" t="str">
        <f>入力シート!K335</f>
        <v>地質</v>
      </c>
      <c r="AH55" s="721"/>
      <c r="AI55" s="721"/>
      <c r="AJ55" s="721"/>
      <c r="AK55" s="721"/>
      <c r="AL55" s="721"/>
      <c r="AM55" s="721"/>
      <c r="AN55" s="721"/>
      <c r="AO55" s="721"/>
      <c r="AP55" s="721"/>
      <c r="AQ55" s="715" t="str">
        <f>IF(入力シート!U335=0,"",入力シート!U335)</f>
        <v/>
      </c>
      <c r="AR55" s="716"/>
      <c r="AS55" s="715" t="str">
        <f>IF(入力シート!W335=0,"",入力シート!W335)</f>
        <v/>
      </c>
      <c r="AT55" s="716"/>
    </row>
    <row r="56" spans="1:46" ht="15" customHeight="1">
      <c r="A56" s="717" t="s">
        <v>630</v>
      </c>
      <c r="B56" s="718"/>
      <c r="C56" s="718"/>
      <c r="D56" s="718"/>
      <c r="E56" s="718"/>
      <c r="F56" s="718"/>
      <c r="G56" s="718"/>
      <c r="H56" s="718"/>
      <c r="I56" s="718"/>
      <c r="J56" s="719"/>
      <c r="K56" s="715" t="str">
        <f>IF(入力シート!AI315=0,"",入力シート!AI315)</f>
        <v/>
      </c>
      <c r="L56" s="716"/>
      <c r="M56" s="715" t="str">
        <f>IF(入力シート!AK315=0,"",入力シート!AK315)</f>
        <v/>
      </c>
      <c r="N56" s="716"/>
      <c r="P56" s="733"/>
      <c r="Q56" s="721" t="str">
        <f>入力シート!Y324</f>
        <v>建設部門（道路）</v>
      </c>
      <c r="R56" s="721"/>
      <c r="S56" s="721"/>
      <c r="T56" s="721"/>
      <c r="U56" s="721"/>
      <c r="V56" s="721"/>
      <c r="W56" s="721"/>
      <c r="X56" s="721"/>
      <c r="Y56" s="721"/>
      <c r="Z56" s="721"/>
      <c r="AA56" s="715" t="str">
        <f>IF(入力シート!AI324=0,"",入力シート!AI324)</f>
        <v/>
      </c>
      <c r="AB56" s="716"/>
      <c r="AC56" s="715" t="str">
        <f>IF(入力シート!AK324=0,"",入力シート!AK324)</f>
        <v/>
      </c>
      <c r="AD56" s="716"/>
      <c r="AF56" s="733"/>
      <c r="AG56" s="721" t="str">
        <f>入力シート!Y335</f>
        <v>土質及び基礎</v>
      </c>
      <c r="AH56" s="721"/>
      <c r="AI56" s="721"/>
      <c r="AJ56" s="721"/>
      <c r="AK56" s="721"/>
      <c r="AL56" s="721"/>
      <c r="AM56" s="721"/>
      <c r="AN56" s="721"/>
      <c r="AO56" s="721"/>
      <c r="AP56" s="721"/>
      <c r="AQ56" s="715" t="str">
        <f>IF(入力シート!AI335=0,"",入力シート!AI335)</f>
        <v/>
      </c>
      <c r="AR56" s="716"/>
      <c r="AS56" s="715" t="str">
        <f>IF(入力シート!AK335=0,"",入力シート!AK335)</f>
        <v/>
      </c>
      <c r="AT56" s="716"/>
    </row>
    <row r="57" spans="1:46" ht="15" customHeight="1">
      <c r="A57" s="735" t="s">
        <v>631</v>
      </c>
      <c r="B57" s="718"/>
      <c r="C57" s="718"/>
      <c r="D57" s="718"/>
      <c r="E57" s="718"/>
      <c r="F57" s="718"/>
      <c r="G57" s="718"/>
      <c r="H57" s="718"/>
      <c r="I57" s="718"/>
      <c r="J57" s="719"/>
      <c r="K57" s="715" t="str">
        <f>IF(入力シート!G316=0,"",入力シート!G316)</f>
        <v/>
      </c>
      <c r="L57" s="716"/>
      <c r="M57" s="715" t="str">
        <f>IF(入力シート!I316=0,"",入力シート!I316)</f>
        <v/>
      </c>
      <c r="N57" s="716"/>
      <c r="P57" s="733"/>
      <c r="Q57" s="721" t="str">
        <f>入力シート!B325</f>
        <v>建設部門（鉄道）</v>
      </c>
      <c r="R57" s="721"/>
      <c r="S57" s="721"/>
      <c r="T57" s="721"/>
      <c r="U57" s="721"/>
      <c r="V57" s="721"/>
      <c r="W57" s="721"/>
      <c r="X57" s="721"/>
      <c r="Y57" s="721"/>
      <c r="Z57" s="721"/>
      <c r="AA57" s="715" t="str">
        <f>IF(入力シート!G325=0,"",入力シート!G325)</f>
        <v/>
      </c>
      <c r="AB57" s="716"/>
      <c r="AC57" s="715" t="str">
        <f>IF(入力シート!I325=0,"",入力シート!I325)</f>
        <v/>
      </c>
      <c r="AD57" s="716"/>
      <c r="AF57" s="733"/>
      <c r="AG57" s="721" t="str">
        <f>入力シート!B336</f>
        <v>鋼構造及びコンクリート</v>
      </c>
      <c r="AH57" s="721"/>
      <c r="AI57" s="721"/>
      <c r="AJ57" s="721"/>
      <c r="AK57" s="721"/>
      <c r="AL57" s="721"/>
      <c r="AM57" s="721"/>
      <c r="AN57" s="721"/>
      <c r="AO57" s="721"/>
      <c r="AP57" s="721"/>
      <c r="AQ57" s="715" t="str">
        <f>IF(入力シート!G336=0,"",入力シート!G336)</f>
        <v/>
      </c>
      <c r="AR57" s="716"/>
      <c r="AS57" s="715" t="str">
        <f>IF(入力シート!I336=0,"",入力シート!I336)</f>
        <v/>
      </c>
      <c r="AT57" s="716"/>
    </row>
    <row r="58" spans="1:46" ht="15" customHeight="1">
      <c r="A58" s="735" t="s">
        <v>632</v>
      </c>
      <c r="B58" s="718"/>
      <c r="C58" s="718"/>
      <c r="D58" s="718"/>
      <c r="E58" s="718"/>
      <c r="F58" s="718"/>
      <c r="G58" s="718"/>
      <c r="H58" s="718"/>
      <c r="I58" s="718"/>
      <c r="J58" s="719"/>
      <c r="K58" s="715" t="str">
        <f>IF(入力シート!U316=0,"",入力シート!U316)</f>
        <v/>
      </c>
      <c r="L58" s="716"/>
      <c r="M58" s="715" t="str">
        <f>IF(入力シート!W316=0,"",入力シート!W316)</f>
        <v/>
      </c>
      <c r="N58" s="716"/>
      <c r="P58" s="733"/>
      <c r="Q58" s="721" t="str">
        <f>入力シート!K325</f>
        <v>建設部門(トンネル）</v>
      </c>
      <c r="R58" s="721"/>
      <c r="S58" s="721"/>
      <c r="T58" s="721"/>
      <c r="U58" s="721"/>
      <c r="V58" s="721"/>
      <c r="W58" s="721"/>
      <c r="X58" s="721"/>
      <c r="Y58" s="721"/>
      <c r="Z58" s="721"/>
      <c r="AA58" s="715" t="str">
        <f>IF(入力シート!U325=0,"",入力シート!U325)</f>
        <v/>
      </c>
      <c r="AB58" s="716"/>
      <c r="AC58" s="715" t="str">
        <f>IF(入力シート!W325=0,"",入力シート!W325)</f>
        <v/>
      </c>
      <c r="AD58" s="716"/>
      <c r="AF58" s="733"/>
      <c r="AG58" s="721" t="str">
        <f>入力シート!K336</f>
        <v>トンネル</v>
      </c>
      <c r="AH58" s="721"/>
      <c r="AI58" s="721"/>
      <c r="AJ58" s="721"/>
      <c r="AK58" s="721"/>
      <c r="AL58" s="721"/>
      <c r="AM58" s="721"/>
      <c r="AN58" s="721"/>
      <c r="AO58" s="721"/>
      <c r="AP58" s="721"/>
      <c r="AQ58" s="715" t="str">
        <f>IF(入力シート!U336=0,"",入力シート!U336)</f>
        <v/>
      </c>
      <c r="AR58" s="716"/>
      <c r="AS58" s="715" t="str">
        <f>IF(入力シート!W336=0,"",入力シート!W336)</f>
        <v/>
      </c>
      <c r="AT58" s="716"/>
    </row>
    <row r="59" spans="1:46" ht="15" customHeight="1">
      <c r="A59" s="717" t="str">
        <f>入力シート!Y316</f>
        <v>測量士</v>
      </c>
      <c r="B59" s="718"/>
      <c r="C59" s="718"/>
      <c r="D59" s="718"/>
      <c r="E59" s="718"/>
      <c r="F59" s="718"/>
      <c r="G59" s="718"/>
      <c r="H59" s="718"/>
      <c r="I59" s="718"/>
      <c r="J59" s="719"/>
      <c r="K59" s="715" t="str">
        <f>IF(入力シート!AI316=0,"",入力シート!AI316)</f>
        <v/>
      </c>
      <c r="L59" s="716"/>
      <c r="M59" s="715" t="str">
        <f>IF(入力シート!AK316=0,"",入力シート!AK316)</f>
        <v/>
      </c>
      <c r="N59" s="716"/>
      <c r="P59" s="733"/>
      <c r="Q59" s="250" t="str">
        <f>入力シート!Y325</f>
        <v>建設部門（施工計画,施工設備及び積算)</v>
      </c>
      <c r="R59" s="250"/>
      <c r="S59" s="250"/>
      <c r="T59" s="250"/>
      <c r="U59" s="250"/>
      <c r="V59" s="250"/>
      <c r="W59" s="250"/>
      <c r="X59" s="250"/>
      <c r="Y59" s="250"/>
      <c r="Z59" s="250"/>
      <c r="AA59" s="673" t="str">
        <f>IF(入力シート!AI325=0,"",入力シート!AI325)</f>
        <v/>
      </c>
      <c r="AB59" s="675"/>
      <c r="AC59" s="673" t="str">
        <f>IF(入力シート!AK325=0,"",入力シート!AK325)</f>
        <v/>
      </c>
      <c r="AD59" s="675"/>
      <c r="AF59" s="733"/>
      <c r="AG59" s="721" t="str">
        <f>入力シート!Y336</f>
        <v>施工計画,施工設備及び積算</v>
      </c>
      <c r="AH59" s="721"/>
      <c r="AI59" s="721"/>
      <c r="AJ59" s="721"/>
      <c r="AK59" s="721"/>
      <c r="AL59" s="721"/>
      <c r="AM59" s="721"/>
      <c r="AN59" s="721"/>
      <c r="AO59" s="721"/>
      <c r="AP59" s="721"/>
      <c r="AQ59" s="715" t="str">
        <f>IF(入力シート!AI336=0,"",入力シート!AI336)</f>
        <v/>
      </c>
      <c r="AR59" s="716"/>
      <c r="AS59" s="715" t="str">
        <f>IF(入力シート!AK336=0,"",入力シート!AK336)</f>
        <v/>
      </c>
      <c r="AT59" s="716"/>
    </row>
    <row r="60" spans="1:46" ht="15" customHeight="1">
      <c r="A60" s="717" t="str">
        <f>入力シート!B317</f>
        <v>測量士補</v>
      </c>
      <c r="B60" s="718"/>
      <c r="C60" s="718"/>
      <c r="D60" s="718"/>
      <c r="E60" s="718"/>
      <c r="F60" s="718"/>
      <c r="G60" s="718"/>
      <c r="H60" s="718"/>
      <c r="I60" s="718"/>
      <c r="J60" s="719"/>
      <c r="K60" s="715" t="str">
        <f>IF(入力シート!G317=0,"",入力シート!G317)</f>
        <v/>
      </c>
      <c r="L60" s="716"/>
      <c r="M60" s="715" t="str">
        <f>IF(入力シート!I317=0,"",入力シート!I317)</f>
        <v/>
      </c>
      <c r="N60" s="716"/>
      <c r="P60" s="733"/>
      <c r="Q60" s="250"/>
      <c r="R60" s="250"/>
      <c r="S60" s="250"/>
      <c r="T60" s="250"/>
      <c r="U60" s="250"/>
      <c r="V60" s="250"/>
      <c r="W60" s="250"/>
      <c r="X60" s="250"/>
      <c r="Y60" s="250"/>
      <c r="Z60" s="250"/>
      <c r="AA60" s="676"/>
      <c r="AB60" s="678"/>
      <c r="AC60" s="676"/>
      <c r="AD60" s="678"/>
      <c r="AF60" s="733"/>
      <c r="AG60" s="721" t="str">
        <f>入力シート!B337</f>
        <v>建設環境</v>
      </c>
      <c r="AH60" s="721"/>
      <c r="AI60" s="721"/>
      <c r="AJ60" s="721"/>
      <c r="AK60" s="721"/>
      <c r="AL60" s="721"/>
      <c r="AM60" s="721"/>
      <c r="AN60" s="721"/>
      <c r="AO60" s="721"/>
      <c r="AP60" s="721"/>
      <c r="AQ60" s="715" t="str">
        <f>IF(入力シート!G337=0,"",入力シート!G337)</f>
        <v/>
      </c>
      <c r="AR60" s="716"/>
      <c r="AS60" s="715" t="str">
        <f>IF(入力シート!I337=0,"",入力シート!I337)</f>
        <v/>
      </c>
      <c r="AT60" s="716"/>
    </row>
    <row r="61" spans="1:46" ht="15" customHeight="1">
      <c r="A61" s="717" t="str">
        <f>入力シート!K317</f>
        <v>不動産鑑定士</v>
      </c>
      <c r="B61" s="718"/>
      <c r="C61" s="718"/>
      <c r="D61" s="718"/>
      <c r="E61" s="718"/>
      <c r="F61" s="718"/>
      <c r="G61" s="718"/>
      <c r="H61" s="718"/>
      <c r="I61" s="718"/>
      <c r="J61" s="719"/>
      <c r="K61" s="715" t="str">
        <f>IF(入力シート!U317=0,"",入力シート!U317)</f>
        <v/>
      </c>
      <c r="L61" s="716"/>
      <c r="M61" s="715" t="str">
        <f>IF(入力シート!W317=0,"",入力シート!W317)</f>
        <v/>
      </c>
      <c r="N61" s="716"/>
      <c r="P61" s="733"/>
      <c r="Q61" s="721" t="str">
        <f>入力シート!B326</f>
        <v>建設部門(建設環境）</v>
      </c>
      <c r="R61" s="721"/>
      <c r="S61" s="721"/>
      <c r="T61" s="721"/>
      <c r="U61" s="721"/>
      <c r="V61" s="721"/>
      <c r="W61" s="721"/>
      <c r="X61" s="721"/>
      <c r="Y61" s="721"/>
      <c r="Z61" s="721"/>
      <c r="AA61" s="715" t="str">
        <f>IF(入力シート!G326=0,"",入力シート!G326)</f>
        <v/>
      </c>
      <c r="AB61" s="716"/>
      <c r="AC61" s="715" t="str">
        <f>IF(入力シート!I326=0,"",入力シート!I326)</f>
        <v/>
      </c>
      <c r="AD61" s="716"/>
      <c r="AF61" s="733"/>
      <c r="AG61" s="721" t="str">
        <f>入力シート!K337</f>
        <v>上水道及び工業用水道</v>
      </c>
      <c r="AH61" s="721"/>
      <c r="AI61" s="721"/>
      <c r="AJ61" s="721"/>
      <c r="AK61" s="721"/>
      <c r="AL61" s="721"/>
      <c r="AM61" s="721"/>
      <c r="AN61" s="721"/>
      <c r="AO61" s="721"/>
      <c r="AP61" s="721"/>
      <c r="AQ61" s="715" t="str">
        <f>IF(入力シート!U337=0,"",入力シート!U337)</f>
        <v/>
      </c>
      <c r="AR61" s="716"/>
      <c r="AS61" s="715" t="str">
        <f>IF(入力シート!W337=0,"",入力シート!W337)</f>
        <v/>
      </c>
      <c r="AT61" s="716"/>
    </row>
    <row r="62" spans="1:46" ht="15" customHeight="1">
      <c r="A62" s="717" t="str">
        <f>入力シート!Y317</f>
        <v>不動産鑑定士補</v>
      </c>
      <c r="B62" s="718"/>
      <c r="C62" s="718"/>
      <c r="D62" s="718"/>
      <c r="E62" s="718"/>
      <c r="F62" s="718"/>
      <c r="G62" s="718"/>
      <c r="H62" s="718"/>
      <c r="I62" s="718"/>
      <c r="J62" s="719"/>
      <c r="K62" s="715" t="str">
        <f>IF(入力シート!AI317=0,"",入力シート!AI317)</f>
        <v/>
      </c>
      <c r="L62" s="716"/>
      <c r="M62" s="715" t="str">
        <f>IF(入力シート!AK317=0,"",入力シート!AK317)</f>
        <v/>
      </c>
      <c r="N62" s="716"/>
      <c r="P62" s="733"/>
      <c r="Q62" s="250" t="str">
        <f>入力シート!K326</f>
        <v>上下水道部門（上水道及び工業用水道,水道環境)</v>
      </c>
      <c r="R62" s="250"/>
      <c r="S62" s="250"/>
      <c r="T62" s="250"/>
      <c r="U62" s="250"/>
      <c r="V62" s="250"/>
      <c r="W62" s="250"/>
      <c r="X62" s="250"/>
      <c r="Y62" s="250"/>
      <c r="Z62" s="250"/>
      <c r="AA62" s="673" t="str">
        <f>IF(入力シート!U326=0,"",入力シート!U326)</f>
        <v/>
      </c>
      <c r="AB62" s="675"/>
      <c r="AC62" s="673" t="str">
        <f>IF(入力シート!W326=0,"",入力シート!W326)</f>
        <v/>
      </c>
      <c r="AD62" s="675"/>
      <c r="AF62" s="733"/>
      <c r="AG62" s="721" t="str">
        <f>入力シート!Y337</f>
        <v>下水道</v>
      </c>
      <c r="AH62" s="721"/>
      <c r="AI62" s="721"/>
      <c r="AJ62" s="721"/>
      <c r="AK62" s="721"/>
      <c r="AL62" s="721"/>
      <c r="AM62" s="721"/>
      <c r="AN62" s="721"/>
      <c r="AO62" s="721"/>
      <c r="AP62" s="721"/>
      <c r="AQ62" s="715" t="str">
        <f>IF(入力シート!AI337=0,"",入力シート!AI337)</f>
        <v/>
      </c>
      <c r="AR62" s="716"/>
      <c r="AS62" s="715" t="str">
        <f>IF(入力シート!AK337=0,"",入力シート!AK337)</f>
        <v/>
      </c>
      <c r="AT62" s="716"/>
    </row>
    <row r="63" spans="1:46" ht="15" customHeight="1">
      <c r="A63" s="717" t="str">
        <f>入力シート!B318</f>
        <v>土地家屋調査士</v>
      </c>
      <c r="B63" s="718"/>
      <c r="C63" s="718"/>
      <c r="D63" s="718"/>
      <c r="E63" s="718"/>
      <c r="F63" s="718"/>
      <c r="G63" s="718"/>
      <c r="H63" s="718"/>
      <c r="I63" s="718"/>
      <c r="J63" s="719"/>
      <c r="K63" s="715" t="str">
        <f>IF(入力シート!G318=0,"",入力シート!G318)</f>
        <v/>
      </c>
      <c r="L63" s="716"/>
      <c r="M63" s="715" t="str">
        <f>IF(入力シート!I318=0,"",入力シート!I318)</f>
        <v/>
      </c>
      <c r="N63" s="716"/>
      <c r="P63" s="733"/>
      <c r="Q63" s="250"/>
      <c r="R63" s="250"/>
      <c r="S63" s="250"/>
      <c r="T63" s="250"/>
      <c r="U63" s="250"/>
      <c r="V63" s="250"/>
      <c r="W63" s="250"/>
      <c r="X63" s="250"/>
      <c r="Y63" s="250"/>
      <c r="Z63" s="250"/>
      <c r="AA63" s="676"/>
      <c r="AB63" s="678"/>
      <c r="AC63" s="676"/>
      <c r="AD63" s="678"/>
      <c r="AF63" s="733"/>
      <c r="AG63" s="721" t="str">
        <f>入力シート!B338</f>
        <v>農業土木</v>
      </c>
      <c r="AH63" s="721"/>
      <c r="AI63" s="721"/>
      <c r="AJ63" s="721"/>
      <c r="AK63" s="721"/>
      <c r="AL63" s="721"/>
      <c r="AM63" s="721"/>
      <c r="AN63" s="721"/>
      <c r="AO63" s="721"/>
      <c r="AP63" s="721"/>
      <c r="AQ63" s="715" t="str">
        <f>IF(入力シート!G338=0,"",入力シート!G338)</f>
        <v/>
      </c>
      <c r="AR63" s="716"/>
      <c r="AS63" s="715" t="str">
        <f>IF(入力シート!I338=0,"",入力シート!I338)</f>
        <v/>
      </c>
      <c r="AT63" s="716"/>
    </row>
    <row r="64" spans="1:46" ht="15" customHeight="1">
      <c r="A64" s="737" t="str">
        <f>IF(OR(入力シート!B319=入力シート!AN319,入力シート!K319=入力シート!AN319,入力シート!Y319=入力シート!AN319),入力シート!AN319,"")</f>
        <v/>
      </c>
      <c r="B64" s="737"/>
      <c r="C64" s="737"/>
      <c r="D64" s="737"/>
      <c r="E64" s="737"/>
      <c r="F64" s="737"/>
      <c r="G64" s="737"/>
      <c r="H64" s="737"/>
      <c r="I64" s="737"/>
      <c r="J64" s="737"/>
      <c r="K64" s="737"/>
      <c r="L64" s="737"/>
      <c r="M64" s="737"/>
      <c r="N64" s="737"/>
      <c r="P64" s="733"/>
      <c r="Q64" s="721" t="str">
        <f>入力シート!Y326</f>
        <v>上下水道部門（下水道）</v>
      </c>
      <c r="R64" s="721"/>
      <c r="S64" s="721"/>
      <c r="T64" s="721"/>
      <c r="U64" s="721"/>
      <c r="V64" s="721"/>
      <c r="W64" s="721"/>
      <c r="X64" s="721"/>
      <c r="Y64" s="721"/>
      <c r="Z64" s="721"/>
      <c r="AA64" s="715" t="str">
        <f>IF(入力シート!AI326=0,"",入力シート!AI326)</f>
        <v/>
      </c>
      <c r="AB64" s="716"/>
      <c r="AC64" s="715" t="str">
        <f>IF(入力シート!AK326=0,"",入力シート!AK326)</f>
        <v/>
      </c>
      <c r="AD64" s="716"/>
      <c r="AF64" s="733"/>
      <c r="AG64" s="721" t="str">
        <f>入力シート!K338</f>
        <v>森林土木</v>
      </c>
      <c r="AH64" s="721"/>
      <c r="AI64" s="721"/>
      <c r="AJ64" s="721"/>
      <c r="AK64" s="721"/>
      <c r="AL64" s="721"/>
      <c r="AM64" s="721"/>
      <c r="AN64" s="721"/>
      <c r="AO64" s="721"/>
      <c r="AP64" s="721"/>
      <c r="AQ64" s="715" t="str">
        <f>IF(入力シート!U338=0,"",入力シート!U338)</f>
        <v/>
      </c>
      <c r="AR64" s="716"/>
      <c r="AS64" s="715" t="str">
        <f>IF(入力シート!W338=0,"",入力シート!W338)</f>
        <v/>
      </c>
      <c r="AT64" s="716"/>
    </row>
    <row r="65" spans="1:46" ht="15" customHeight="1">
      <c r="A65" s="738"/>
      <c r="B65" s="738"/>
      <c r="C65" s="738"/>
      <c r="D65" s="738"/>
      <c r="E65" s="738"/>
      <c r="F65" s="738"/>
      <c r="G65" s="738"/>
      <c r="H65" s="738"/>
      <c r="I65" s="738"/>
      <c r="J65" s="738"/>
      <c r="K65" s="738"/>
      <c r="L65" s="738"/>
      <c r="M65" s="738"/>
      <c r="N65" s="738"/>
      <c r="P65" s="733"/>
      <c r="Q65" s="721" t="str">
        <f>入力シート!B327</f>
        <v>衛生工学部門</v>
      </c>
      <c r="R65" s="721"/>
      <c r="S65" s="721"/>
      <c r="T65" s="721"/>
      <c r="U65" s="721"/>
      <c r="V65" s="721"/>
      <c r="W65" s="721"/>
      <c r="X65" s="721"/>
      <c r="Y65" s="721"/>
      <c r="Z65" s="721"/>
      <c r="AA65" s="715" t="str">
        <f>IF(入力シート!G327=0,"",入力シート!G327)</f>
        <v/>
      </c>
      <c r="AB65" s="716"/>
      <c r="AC65" s="715" t="str">
        <f>IF(入力シート!I327=0,"",入力シート!I327)</f>
        <v/>
      </c>
      <c r="AD65" s="716"/>
      <c r="AF65" s="733"/>
      <c r="AG65" s="721" t="str">
        <f>入力シート!Y338</f>
        <v>機械</v>
      </c>
      <c r="AH65" s="721"/>
      <c r="AI65" s="721"/>
      <c r="AJ65" s="721"/>
      <c r="AK65" s="721"/>
      <c r="AL65" s="721"/>
      <c r="AM65" s="721"/>
      <c r="AN65" s="721"/>
      <c r="AO65" s="721"/>
      <c r="AP65" s="721"/>
      <c r="AQ65" s="715" t="str">
        <f>IF(入力シート!AI338=0,"",入力シート!AI338)</f>
        <v/>
      </c>
      <c r="AR65" s="716"/>
      <c r="AS65" s="715" t="str">
        <f>IF(入力シート!AK338=0,"",入力シート!AK338)</f>
        <v/>
      </c>
      <c r="AT65" s="716"/>
    </row>
    <row r="66" spans="1:46" ht="15" customHeight="1">
      <c r="A66" s="721" t="str">
        <f>入力シート!B342</f>
        <v>地質調査技士</v>
      </c>
      <c r="B66" s="736"/>
      <c r="C66" s="736"/>
      <c r="D66" s="736"/>
      <c r="E66" s="736"/>
      <c r="F66" s="736"/>
      <c r="G66" s="736"/>
      <c r="H66" s="736"/>
      <c r="I66" s="736"/>
      <c r="J66" s="736"/>
      <c r="K66" s="694" t="str">
        <f>IF(入力シート!G342=0,"",入力シート!G342)</f>
        <v/>
      </c>
      <c r="L66" s="694"/>
      <c r="M66" s="694" t="str">
        <f>IF(入力シート!I342=0,"",入力シート!I342)</f>
        <v/>
      </c>
      <c r="N66" s="694"/>
      <c r="P66" s="733"/>
      <c r="Q66" s="721" t="str">
        <f>入力シート!K327</f>
        <v>農業部門（農業土木）</v>
      </c>
      <c r="R66" s="721"/>
      <c r="S66" s="721"/>
      <c r="T66" s="721"/>
      <c r="U66" s="721"/>
      <c r="V66" s="721"/>
      <c r="W66" s="721"/>
      <c r="X66" s="721"/>
      <c r="Y66" s="721"/>
      <c r="Z66" s="721"/>
      <c r="AA66" s="715" t="str">
        <f>IF(入力シート!U327=0,"",入力シート!U327)</f>
        <v/>
      </c>
      <c r="AB66" s="716"/>
      <c r="AC66" s="715" t="str">
        <f>IF(入力シート!W327=0,"",入力シート!W327)</f>
        <v/>
      </c>
      <c r="AD66" s="716"/>
      <c r="AF66" s="733"/>
      <c r="AG66" s="721" t="str">
        <f>入力シート!B339</f>
        <v>電気・電子</v>
      </c>
      <c r="AH66" s="721"/>
      <c r="AI66" s="721"/>
      <c r="AJ66" s="721"/>
      <c r="AK66" s="721"/>
      <c r="AL66" s="721"/>
      <c r="AM66" s="721"/>
      <c r="AN66" s="721"/>
      <c r="AO66" s="721"/>
      <c r="AP66" s="721"/>
      <c r="AQ66" s="715" t="str">
        <f>IF(入力シート!G339=0,"",入力シート!G339)</f>
        <v/>
      </c>
      <c r="AR66" s="716"/>
      <c r="AS66" s="715" t="str">
        <f>IF(入力シート!I339=0,"",入力シート!I339)</f>
        <v/>
      </c>
      <c r="AT66" s="716"/>
    </row>
    <row r="67" spans="1:46" ht="15" customHeight="1">
      <c r="A67" s="721" t="str">
        <f>入力シート!K342</f>
        <v>建設コンサルタント業務
実務経験者</v>
      </c>
      <c r="B67" s="736"/>
      <c r="C67" s="736"/>
      <c r="D67" s="736"/>
      <c r="E67" s="736"/>
      <c r="F67" s="736"/>
      <c r="G67" s="736"/>
      <c r="H67" s="736"/>
      <c r="I67" s="736"/>
      <c r="J67" s="736"/>
      <c r="K67" s="694" t="str">
        <f>IF(入力シート!U342=0,"",入力シート!U342)</f>
        <v/>
      </c>
      <c r="L67" s="694"/>
      <c r="M67" s="694" t="str">
        <f>IF(入力シート!W342=0,"",入力シート!W342)</f>
        <v/>
      </c>
      <c r="N67" s="694"/>
      <c r="P67" s="733"/>
      <c r="Q67" s="721" t="str">
        <f>入力シート!Y327</f>
        <v>森林部門</v>
      </c>
      <c r="R67" s="721"/>
      <c r="S67" s="721"/>
      <c r="T67" s="721"/>
      <c r="U67" s="721"/>
      <c r="V67" s="721"/>
      <c r="W67" s="721"/>
      <c r="X67" s="721"/>
      <c r="Y67" s="721"/>
      <c r="Z67" s="721"/>
      <c r="AA67" s="715" t="str">
        <f>IF(入力シート!AI327=0,"",入力シート!AI327)</f>
        <v/>
      </c>
      <c r="AB67" s="716"/>
      <c r="AC67" s="715" t="str">
        <f>IF(入力シート!AK327=0,"",入力シート!AK327)</f>
        <v/>
      </c>
      <c r="AD67" s="716"/>
      <c r="AF67" s="733"/>
      <c r="AG67" s="721" t="str">
        <f>入力シート!K339</f>
        <v>廃棄物</v>
      </c>
      <c r="AH67" s="721"/>
      <c r="AI67" s="721"/>
      <c r="AJ67" s="721"/>
      <c r="AK67" s="721"/>
      <c r="AL67" s="721"/>
      <c r="AM67" s="721"/>
      <c r="AN67" s="721"/>
      <c r="AO67" s="721"/>
      <c r="AP67" s="721"/>
      <c r="AQ67" s="715" t="str">
        <f>IF(入力シート!U339=0,"",入力シート!U339)</f>
        <v/>
      </c>
      <c r="AR67" s="716"/>
      <c r="AS67" s="715" t="str">
        <f>IF(入力シート!W339=0,"",入力シート!W339)</f>
        <v/>
      </c>
      <c r="AT67" s="716"/>
    </row>
    <row r="68" spans="1:46" ht="15" customHeight="1">
      <c r="A68" s="721" t="str">
        <f>入力シート!Y342</f>
        <v>用地調査等業務実務経験者</v>
      </c>
      <c r="B68" s="736"/>
      <c r="C68" s="736"/>
      <c r="D68" s="736"/>
      <c r="E68" s="736"/>
      <c r="F68" s="736"/>
      <c r="G68" s="736"/>
      <c r="H68" s="736"/>
      <c r="I68" s="736"/>
      <c r="J68" s="736"/>
      <c r="K68" s="694" t="str">
        <f>IF(入力シート!AI342=0,"",入力シート!AI342)</f>
        <v/>
      </c>
      <c r="L68" s="694"/>
      <c r="M68" s="694" t="str">
        <f>IF(入力シート!AK342=0,"",入力シート!AK342)</f>
        <v/>
      </c>
      <c r="N68" s="694"/>
      <c r="P68" s="733"/>
      <c r="Q68" s="721" t="str">
        <f>入力シート!B328</f>
        <v>応用理学部門</v>
      </c>
      <c r="R68" s="721"/>
      <c r="S68" s="721"/>
      <c r="T68" s="721"/>
      <c r="U68" s="721"/>
      <c r="V68" s="721"/>
      <c r="W68" s="721"/>
      <c r="X68" s="721"/>
      <c r="Y68" s="721"/>
      <c r="Z68" s="721"/>
      <c r="AA68" s="715" t="str">
        <f>IF(入力シート!G328=0,"",入力シート!G328)</f>
        <v/>
      </c>
      <c r="AB68" s="716"/>
      <c r="AC68" s="715" t="str">
        <f>IF(入力シート!I328=0,"",入力シート!I328)</f>
        <v/>
      </c>
      <c r="AD68" s="716"/>
      <c r="AF68" s="734"/>
      <c r="AG68" s="721" t="str">
        <f>入力シート!Y339</f>
        <v>その他</v>
      </c>
      <c r="AH68" s="721"/>
      <c r="AI68" s="721"/>
      <c r="AJ68" s="721"/>
      <c r="AK68" s="721"/>
      <c r="AL68" s="721"/>
      <c r="AM68" s="721"/>
      <c r="AN68" s="721"/>
      <c r="AO68" s="721"/>
      <c r="AP68" s="721"/>
      <c r="AQ68" s="715" t="str">
        <f>IF(入力シート!AI339=0,"",入力シート!AI339)</f>
        <v/>
      </c>
      <c r="AR68" s="716"/>
      <c r="AS68" s="715" t="str">
        <f>IF(入力シート!AK339=0,"",入力シート!AK339)</f>
        <v/>
      </c>
      <c r="AT68" s="716"/>
    </row>
    <row r="69" spans="1:46" ht="15" customHeight="1">
      <c r="A69" s="721" t="str">
        <f>入力シート!B343</f>
        <v>公共用地取得実務経験者</v>
      </c>
      <c r="B69" s="736"/>
      <c r="C69" s="736"/>
      <c r="D69" s="736"/>
      <c r="E69" s="736"/>
      <c r="F69" s="736"/>
      <c r="G69" s="736"/>
      <c r="H69" s="736"/>
      <c r="I69" s="736"/>
      <c r="J69" s="736"/>
      <c r="K69" s="694" t="str">
        <f>IF(入力シート!G343=0,"",入力シート!G343)</f>
        <v/>
      </c>
      <c r="L69" s="694"/>
      <c r="M69" s="694" t="str">
        <f>IF(入力シート!I343=0,"",入力シート!I343)</f>
        <v/>
      </c>
      <c r="N69" s="694"/>
      <c r="P69" s="733"/>
      <c r="Q69" s="721" t="str">
        <f>入力シート!K328</f>
        <v>環境部門</v>
      </c>
      <c r="R69" s="721"/>
      <c r="S69" s="721"/>
      <c r="T69" s="721"/>
      <c r="U69" s="721"/>
      <c r="V69" s="721"/>
      <c r="W69" s="721"/>
      <c r="X69" s="721"/>
      <c r="Y69" s="721"/>
      <c r="Z69" s="721"/>
      <c r="AA69" s="715" t="str">
        <f>IF(入力シート!U328=0,"",入力シート!U328)</f>
        <v/>
      </c>
      <c r="AB69" s="716"/>
      <c r="AC69" s="715" t="str">
        <f>IF(入力シート!W328=0,"",入力シート!W328)</f>
        <v/>
      </c>
      <c r="AD69" s="716"/>
      <c r="AF69" s="737" t="str">
        <f>IF(OR(入力シート!B340=入力シート!AN319,入力シート!K340=入力シート!AN319,入力シート!Y340=入力シート!AN319),入力シート!AN319,"")</f>
        <v/>
      </c>
      <c r="AG69" s="737"/>
      <c r="AH69" s="737"/>
      <c r="AI69" s="737"/>
      <c r="AJ69" s="737"/>
      <c r="AK69" s="737"/>
      <c r="AL69" s="737"/>
      <c r="AM69" s="737"/>
      <c r="AN69" s="737"/>
      <c r="AO69" s="737"/>
      <c r="AP69" s="737"/>
      <c r="AQ69" s="737"/>
      <c r="AR69" s="737"/>
      <c r="AS69" s="737"/>
      <c r="AT69" s="737"/>
    </row>
    <row r="70" spans="1:46">
      <c r="A70" s="721" t="str">
        <f>入力シート!K343</f>
        <v>その他</v>
      </c>
      <c r="B70" s="736"/>
      <c r="C70" s="736"/>
      <c r="D70" s="736"/>
      <c r="E70" s="736"/>
      <c r="F70" s="736"/>
      <c r="G70" s="736"/>
      <c r="H70" s="736"/>
      <c r="I70" s="736"/>
      <c r="J70" s="736"/>
      <c r="K70" s="694" t="str">
        <f>IF(入力シート!U343=0,"",入力シート!U343)</f>
        <v/>
      </c>
      <c r="L70" s="694"/>
      <c r="M70" s="694" t="str">
        <f>IF(入力シート!W343=0,"",入力シート!W343)</f>
        <v/>
      </c>
      <c r="N70" s="694"/>
      <c r="P70" s="733"/>
      <c r="Q70" s="721" t="str">
        <f>入力シート!Y328</f>
        <v>総合技術管理部門</v>
      </c>
      <c r="R70" s="721"/>
      <c r="S70" s="721"/>
      <c r="T70" s="721"/>
      <c r="U70" s="721"/>
      <c r="V70" s="721"/>
      <c r="W70" s="721"/>
      <c r="X70" s="721"/>
      <c r="Y70" s="721"/>
      <c r="Z70" s="721"/>
      <c r="AA70" s="715" t="str">
        <f>IF(入力シート!AI328=0,"",入力シート!AI328)</f>
        <v/>
      </c>
      <c r="AB70" s="716"/>
      <c r="AC70" s="715" t="str">
        <f>IF(入力シート!AK328=0,"",入力シート!AK328)</f>
        <v/>
      </c>
      <c r="AD70" s="716"/>
      <c r="AF70" s="738"/>
      <c r="AG70" s="738"/>
      <c r="AH70" s="738"/>
      <c r="AI70" s="738"/>
      <c r="AJ70" s="738"/>
      <c r="AK70" s="738"/>
      <c r="AL70" s="738"/>
      <c r="AM70" s="738"/>
      <c r="AN70" s="738"/>
      <c r="AO70" s="738"/>
      <c r="AP70" s="738"/>
      <c r="AQ70" s="738"/>
      <c r="AR70" s="738"/>
      <c r="AS70" s="738"/>
      <c r="AT70" s="738"/>
    </row>
    <row r="71" spans="1:46">
      <c r="A71" s="737" t="str">
        <f>IF(入力シート!K345=入力シート!AN319,入力シート!AN319,"")</f>
        <v/>
      </c>
      <c r="B71" s="737"/>
      <c r="C71" s="737"/>
      <c r="D71" s="737"/>
      <c r="E71" s="737"/>
      <c r="F71" s="737"/>
      <c r="G71" s="737"/>
      <c r="H71" s="737"/>
      <c r="I71" s="737"/>
      <c r="J71" s="737"/>
      <c r="K71" s="737"/>
      <c r="L71" s="737"/>
      <c r="M71" s="737"/>
      <c r="N71" s="737"/>
      <c r="P71" s="734"/>
      <c r="Q71" s="721" t="str">
        <f>入力シート!B329</f>
        <v>その他の部門</v>
      </c>
      <c r="R71" s="721"/>
      <c r="S71" s="721"/>
      <c r="T71" s="721"/>
      <c r="U71" s="721"/>
      <c r="V71" s="721"/>
      <c r="W71" s="721"/>
      <c r="X71" s="721"/>
      <c r="Y71" s="721"/>
      <c r="Z71" s="721"/>
      <c r="AA71" s="715" t="str">
        <f>IF(入力シート!G329=0,"",入力シート!G329)</f>
        <v/>
      </c>
      <c r="AB71" s="716"/>
      <c r="AC71" s="715" t="str">
        <f>IF(入力シート!I329=0,"",入力シート!I329)</f>
        <v/>
      </c>
      <c r="AD71" s="716"/>
    </row>
    <row r="72" spans="1:46">
      <c r="A72" s="738"/>
      <c r="B72" s="738"/>
      <c r="C72" s="738"/>
      <c r="D72" s="738"/>
      <c r="E72" s="738"/>
      <c r="F72" s="738"/>
      <c r="G72" s="738"/>
      <c r="H72" s="738"/>
      <c r="I72" s="738"/>
      <c r="J72" s="738"/>
      <c r="K72" s="738"/>
      <c r="L72" s="738"/>
      <c r="M72" s="738"/>
      <c r="N72" s="738"/>
      <c r="P72" s="737" t="str">
        <f>IF(OR(入力シート!B330=入力シート!AN319,入力シート!K330=入力シート!AN319,入力シート!Y330=入力シート!AN319),入力シート!AN319,"")</f>
        <v/>
      </c>
      <c r="Q72" s="737"/>
      <c r="R72" s="737"/>
      <c r="S72" s="737"/>
      <c r="T72" s="737"/>
      <c r="U72" s="737"/>
      <c r="V72" s="737"/>
      <c r="W72" s="737"/>
      <c r="X72" s="737"/>
      <c r="Y72" s="737"/>
      <c r="Z72" s="737"/>
      <c r="AA72" s="737"/>
      <c r="AB72" s="737"/>
      <c r="AC72" s="737"/>
      <c r="AD72" s="737"/>
    </row>
    <row r="73" spans="1:46">
      <c r="P73" s="738"/>
      <c r="Q73" s="738"/>
      <c r="R73" s="738"/>
      <c r="S73" s="738"/>
      <c r="T73" s="738"/>
      <c r="U73" s="738"/>
      <c r="V73" s="738"/>
      <c r="W73" s="738"/>
      <c r="X73" s="738"/>
      <c r="Y73" s="738"/>
      <c r="Z73" s="738"/>
      <c r="AA73" s="738"/>
      <c r="AB73" s="738"/>
      <c r="AC73" s="738"/>
      <c r="AD73" s="738"/>
      <c r="AJ73" s="666"/>
      <c r="AK73" s="666"/>
      <c r="AL73" s="666"/>
      <c r="AM73" s="666"/>
      <c r="AN73" s="666"/>
      <c r="AO73" s="670"/>
      <c r="AP73" s="670"/>
      <c r="AQ73" s="670"/>
      <c r="AR73" s="670"/>
      <c r="AS73" s="670"/>
    </row>
    <row r="74" spans="1:46">
      <c r="AJ74" s="666" t="str">
        <f ca="1">入力シート!Q347</f>
        <v/>
      </c>
      <c r="AK74" s="667"/>
      <c r="AL74" s="667"/>
      <c r="AM74" s="667"/>
      <c r="AN74" s="667"/>
      <c r="AO74" s="668" t="str">
        <f ca="1">入力シート!X347</f>
        <v/>
      </c>
      <c r="AP74" s="669"/>
      <c r="AQ74" s="669"/>
      <c r="AR74" s="669"/>
      <c r="AS74" s="669"/>
    </row>
  </sheetData>
  <sheetProtection algorithmName="SHA-512" hashValue="/83cslXsODkriyHGsNMpef0GrvOvEfvJChAH6vjY1AisRrKytDxTdRo+glTNoXuY9IUUlALT8H0ISZsXpzkm2A==" saltValue="rJwdLngV5SaV6iZGZSBFQQ==" spinCount="100000" sheet="1" selectLockedCells="1"/>
  <mergeCells count="419">
    <mergeCell ref="AC65:AD65"/>
    <mergeCell ref="AA69:AB69"/>
    <mergeCell ref="AC69:AD69"/>
    <mergeCell ref="Q71:Z71"/>
    <mergeCell ref="P72:AD73"/>
    <mergeCell ref="AA70:AB70"/>
    <mergeCell ref="AC70:AD70"/>
    <mergeCell ref="AA71:AB71"/>
    <mergeCell ref="AC71:AD71"/>
    <mergeCell ref="AA65:AB65"/>
    <mergeCell ref="AA68:AB68"/>
    <mergeCell ref="AC68:AD68"/>
    <mergeCell ref="Q70:Z70"/>
    <mergeCell ref="Q65:Z65"/>
    <mergeCell ref="Q66:Z66"/>
    <mergeCell ref="A69:J69"/>
    <mergeCell ref="K69:L69"/>
    <mergeCell ref="M69:N69"/>
    <mergeCell ref="Q67:Z67"/>
    <mergeCell ref="Q68:Z68"/>
    <mergeCell ref="Q69:Z69"/>
    <mergeCell ref="A71:N72"/>
    <mergeCell ref="A64:N65"/>
    <mergeCell ref="M68:N68"/>
    <mergeCell ref="A70:J70"/>
    <mergeCell ref="K70:L70"/>
    <mergeCell ref="M70:N70"/>
    <mergeCell ref="M11:N12"/>
    <mergeCell ref="A13:G14"/>
    <mergeCell ref="H13:L14"/>
    <mergeCell ref="M13:N14"/>
    <mergeCell ref="A15:G16"/>
    <mergeCell ref="A21:G22"/>
    <mergeCell ref="H21:L22"/>
    <mergeCell ref="M21:N22"/>
    <mergeCell ref="M62:N62"/>
    <mergeCell ref="M59:N59"/>
    <mergeCell ref="A58:J58"/>
    <mergeCell ref="A52:J52"/>
    <mergeCell ref="K52:L52"/>
    <mergeCell ref="M52:N52"/>
    <mergeCell ref="A50:J50"/>
    <mergeCell ref="K50:L50"/>
    <mergeCell ref="M50:N50"/>
    <mergeCell ref="M47:N47"/>
    <mergeCell ref="A42:AB42"/>
    <mergeCell ref="AA29:AJ30"/>
    <mergeCell ref="AA35:AJ36"/>
    <mergeCell ref="AA25:AJ26"/>
    <mergeCell ref="AA27:AJ28"/>
    <mergeCell ref="O21:V22"/>
    <mergeCell ref="W9:Z10"/>
    <mergeCell ref="O9:V10"/>
    <mergeCell ref="M9:N10"/>
    <mergeCell ref="H9:L10"/>
    <mergeCell ref="A19:G20"/>
    <mergeCell ref="H19:L20"/>
    <mergeCell ref="M19:N20"/>
    <mergeCell ref="O19:V20"/>
    <mergeCell ref="W19:Z20"/>
    <mergeCell ref="A17:G18"/>
    <mergeCell ref="O17:V18"/>
    <mergeCell ref="W17:Z18"/>
    <mergeCell ref="A11:G12"/>
    <mergeCell ref="H11:L12"/>
    <mergeCell ref="O13:V14"/>
    <mergeCell ref="W13:Z14"/>
    <mergeCell ref="O15:V16"/>
    <mergeCell ref="W15:Z16"/>
    <mergeCell ref="H17:L18"/>
    <mergeCell ref="M17:N18"/>
    <mergeCell ref="H15:L16"/>
    <mergeCell ref="M15:N16"/>
    <mergeCell ref="O11:V12"/>
    <mergeCell ref="W11:Z12"/>
    <mergeCell ref="W21:Z22"/>
    <mergeCell ref="O23:V24"/>
    <mergeCell ref="W23:Z24"/>
    <mergeCell ref="A25:G26"/>
    <mergeCell ref="H25:L26"/>
    <mergeCell ref="M25:N26"/>
    <mergeCell ref="O25:V26"/>
    <mergeCell ref="W25:Z26"/>
    <mergeCell ref="A23:G24"/>
    <mergeCell ref="H23:L24"/>
    <mergeCell ref="M23:N24"/>
    <mergeCell ref="AG68:AP68"/>
    <mergeCell ref="AC67:AD67"/>
    <mergeCell ref="AF69:AT70"/>
    <mergeCell ref="AA67:AB67"/>
    <mergeCell ref="AS68:AT68"/>
    <mergeCell ref="AQ68:AR68"/>
    <mergeCell ref="AQ67:AR67"/>
    <mergeCell ref="AS67:AT67"/>
    <mergeCell ref="A27:G28"/>
    <mergeCell ref="H27:L28"/>
    <mergeCell ref="M27:N28"/>
    <mergeCell ref="A29:G30"/>
    <mergeCell ref="H29:L30"/>
    <mergeCell ref="M29:N30"/>
    <mergeCell ref="A67:J67"/>
    <mergeCell ref="K67:L67"/>
    <mergeCell ref="M67:N67"/>
    <mergeCell ref="K68:L68"/>
    <mergeCell ref="A68:J68"/>
    <mergeCell ref="AG62:AP62"/>
    <mergeCell ref="AG67:AP67"/>
    <mergeCell ref="AA66:AB66"/>
    <mergeCell ref="AC66:AD66"/>
    <mergeCell ref="AF48:AF68"/>
    <mergeCell ref="AS64:AT64"/>
    <mergeCell ref="AG63:AP63"/>
    <mergeCell ref="AG65:AP65"/>
    <mergeCell ref="AQ65:AR65"/>
    <mergeCell ref="AS65:AT65"/>
    <mergeCell ref="AG64:AP64"/>
    <mergeCell ref="AS63:AT63"/>
    <mergeCell ref="AG66:AP66"/>
    <mergeCell ref="AQ66:AR66"/>
    <mergeCell ref="AS66:AT66"/>
    <mergeCell ref="AS62:AT62"/>
    <mergeCell ref="AQ63:AR63"/>
    <mergeCell ref="Q58:Z58"/>
    <mergeCell ref="AA64:AB64"/>
    <mergeCell ref="AS58:AT58"/>
    <mergeCell ref="AG59:AP59"/>
    <mergeCell ref="AQ59:AR59"/>
    <mergeCell ref="AC54:AD54"/>
    <mergeCell ref="AS60:AT60"/>
    <mergeCell ref="AQ62:AR62"/>
    <mergeCell ref="AA62:AB63"/>
    <mergeCell ref="AS59:AT59"/>
    <mergeCell ref="AA59:AB60"/>
    <mergeCell ref="AC59:AD60"/>
    <mergeCell ref="AQ64:AR64"/>
    <mergeCell ref="AC62:AD63"/>
    <mergeCell ref="AG57:AP57"/>
    <mergeCell ref="AQ54:AR54"/>
    <mergeCell ref="AS56:AT56"/>
    <mergeCell ref="AQ58:AR58"/>
    <mergeCell ref="AQ57:AR57"/>
    <mergeCell ref="Q56:Z56"/>
    <mergeCell ref="AA58:AB58"/>
    <mergeCell ref="AC58:AD58"/>
    <mergeCell ref="W35:Z36"/>
    <mergeCell ref="Q48:Z48"/>
    <mergeCell ref="Q49:Z49"/>
    <mergeCell ref="AS61:AT61"/>
    <mergeCell ref="AQ61:AR61"/>
    <mergeCell ref="A66:J66"/>
    <mergeCell ref="K66:L66"/>
    <mergeCell ref="M66:N66"/>
    <mergeCell ref="Q51:Z51"/>
    <mergeCell ref="Q54:Z54"/>
    <mergeCell ref="Q64:Z64"/>
    <mergeCell ref="Q57:Z57"/>
    <mergeCell ref="A63:J63"/>
    <mergeCell ref="K63:L63"/>
    <mergeCell ref="M63:N63"/>
    <mergeCell ref="AG61:AP61"/>
    <mergeCell ref="AG58:AP58"/>
    <mergeCell ref="AG46:AP46"/>
    <mergeCell ref="AA61:AB61"/>
    <mergeCell ref="AC61:AD61"/>
    <mergeCell ref="AG51:AP51"/>
    <mergeCell ref="AC64:AD64"/>
    <mergeCell ref="AG60:AP60"/>
    <mergeCell ref="AQ60:AR60"/>
    <mergeCell ref="W31:Z32"/>
    <mergeCell ref="O33:V34"/>
    <mergeCell ref="W33:Z34"/>
    <mergeCell ref="Q52:Z52"/>
    <mergeCell ref="A62:J62"/>
    <mergeCell ref="K62:L62"/>
    <mergeCell ref="Q59:Z60"/>
    <mergeCell ref="Q62:Z63"/>
    <mergeCell ref="P48:P71"/>
    <mergeCell ref="O35:V36"/>
    <mergeCell ref="K59:L59"/>
    <mergeCell ref="A61:J61"/>
    <mergeCell ref="K61:L61"/>
    <mergeCell ref="M61:N61"/>
    <mergeCell ref="Q61:Z61"/>
    <mergeCell ref="A60:J60"/>
    <mergeCell ref="K60:L60"/>
    <mergeCell ref="M60:N60"/>
    <mergeCell ref="M58:N58"/>
    <mergeCell ref="A59:J59"/>
    <mergeCell ref="K58:L58"/>
    <mergeCell ref="A57:J57"/>
    <mergeCell ref="K57:L57"/>
    <mergeCell ref="M57:N57"/>
    <mergeCell ref="O27:V28"/>
    <mergeCell ref="W27:Z28"/>
    <mergeCell ref="O29:V30"/>
    <mergeCell ref="W29:Z30"/>
    <mergeCell ref="A56:J56"/>
    <mergeCell ref="H31:L32"/>
    <mergeCell ref="M31:N32"/>
    <mergeCell ref="A33:G34"/>
    <mergeCell ref="H33:L34"/>
    <mergeCell ref="M33:N34"/>
    <mergeCell ref="A31:G32"/>
    <mergeCell ref="A35:G36"/>
    <mergeCell ref="H35:L36"/>
    <mergeCell ref="M35:N36"/>
    <mergeCell ref="O31:V32"/>
    <mergeCell ref="A53:J53"/>
    <mergeCell ref="K53:L53"/>
    <mergeCell ref="M53:N53"/>
    <mergeCell ref="Q46:AD46"/>
    <mergeCell ref="AA54:AB54"/>
    <mergeCell ref="AC42:AK42"/>
    <mergeCell ref="AA55:AB55"/>
    <mergeCell ref="AC55:AD55"/>
    <mergeCell ref="AA52:AB52"/>
    <mergeCell ref="AS50:AT50"/>
    <mergeCell ref="AC52:AD52"/>
    <mergeCell ref="AA53:AB53"/>
    <mergeCell ref="AC53:AD53"/>
    <mergeCell ref="AS51:AT51"/>
    <mergeCell ref="AQ47:AR47"/>
    <mergeCell ref="A37:G38"/>
    <mergeCell ref="H37:L38"/>
    <mergeCell ref="M37:N38"/>
    <mergeCell ref="AF47:AP47"/>
    <mergeCell ref="E44:K45"/>
    <mergeCell ref="L44:R45"/>
    <mergeCell ref="S44:Y45"/>
    <mergeCell ref="Z44:AF45"/>
    <mergeCell ref="O37:V38"/>
    <mergeCell ref="W37:Z38"/>
    <mergeCell ref="AC47:AD47"/>
    <mergeCell ref="AA47:AB47"/>
    <mergeCell ref="P47:Z47"/>
    <mergeCell ref="AN44:AT45"/>
    <mergeCell ref="AS37:AT37"/>
    <mergeCell ref="AQ38:AR38"/>
    <mergeCell ref="AS38:AT38"/>
    <mergeCell ref="AA37:AJ38"/>
    <mergeCell ref="AS57:AT57"/>
    <mergeCell ref="AG56:AP56"/>
    <mergeCell ref="AQ56:AR56"/>
    <mergeCell ref="AS54:AT54"/>
    <mergeCell ref="AS55:AT55"/>
    <mergeCell ref="AQ55:AR55"/>
    <mergeCell ref="AC51:AD51"/>
    <mergeCell ref="AS53:AT53"/>
    <mergeCell ref="AA57:AB57"/>
    <mergeCell ref="AC57:AD57"/>
    <mergeCell ref="AS52:AT52"/>
    <mergeCell ref="Q53:Z53"/>
    <mergeCell ref="Q50:Z50"/>
    <mergeCell ref="AQ51:AR51"/>
    <mergeCell ref="AQ53:AR53"/>
    <mergeCell ref="AQ52:AR52"/>
    <mergeCell ref="AA56:AB56"/>
    <mergeCell ref="A55:J55"/>
    <mergeCell ref="K55:L55"/>
    <mergeCell ref="M55:N55"/>
    <mergeCell ref="Q55:Z55"/>
    <mergeCell ref="AG55:AP55"/>
    <mergeCell ref="K56:L56"/>
    <mergeCell ref="M56:N56"/>
    <mergeCell ref="AG52:AP52"/>
    <mergeCell ref="AG54:AP54"/>
    <mergeCell ref="AC56:AD56"/>
    <mergeCell ref="M54:N54"/>
    <mergeCell ref="A51:J51"/>
    <mergeCell ref="K51:L51"/>
    <mergeCell ref="M51:N51"/>
    <mergeCell ref="AA51:AB51"/>
    <mergeCell ref="A54:J54"/>
    <mergeCell ref="K54:L54"/>
    <mergeCell ref="AG53:AP53"/>
    <mergeCell ref="AQ50:AR50"/>
    <mergeCell ref="AG49:AP49"/>
    <mergeCell ref="AQ48:AR48"/>
    <mergeCell ref="A48:J48"/>
    <mergeCell ref="K48:L48"/>
    <mergeCell ref="M48:N48"/>
    <mergeCell ref="M49:N49"/>
    <mergeCell ref="AA49:AB49"/>
    <mergeCell ref="AG48:AP48"/>
    <mergeCell ref="AA50:AB50"/>
    <mergeCell ref="AC50:AD50"/>
    <mergeCell ref="AG50:AP50"/>
    <mergeCell ref="AS48:AT48"/>
    <mergeCell ref="AC48:AD48"/>
    <mergeCell ref="AQ49:AR49"/>
    <mergeCell ref="AS49:AT49"/>
    <mergeCell ref="AA48:AB48"/>
    <mergeCell ref="A49:J49"/>
    <mergeCell ref="K49:L49"/>
    <mergeCell ref="A43:D45"/>
    <mergeCell ref="E43:K43"/>
    <mergeCell ref="L43:R43"/>
    <mergeCell ref="S43:Y43"/>
    <mergeCell ref="Z43:AF43"/>
    <mergeCell ref="AG43:AM43"/>
    <mergeCell ref="AG44:AM45"/>
    <mergeCell ref="AC49:AD49"/>
    <mergeCell ref="AS47:AT47"/>
    <mergeCell ref="A47:J47"/>
    <mergeCell ref="K47:L47"/>
    <mergeCell ref="AR42:AT42"/>
    <mergeCell ref="AN43:AT43"/>
    <mergeCell ref="AS33:AT33"/>
    <mergeCell ref="AQ34:AR34"/>
    <mergeCell ref="AS34:AT34"/>
    <mergeCell ref="AK35:AP36"/>
    <mergeCell ref="AQ35:AR35"/>
    <mergeCell ref="AK33:AP34"/>
    <mergeCell ref="AQ33:AR33"/>
    <mergeCell ref="AS35:AT35"/>
    <mergeCell ref="AQ36:AR36"/>
    <mergeCell ref="AS36:AT36"/>
    <mergeCell ref="AK37:AP38"/>
    <mergeCell ref="AQ37:AR37"/>
    <mergeCell ref="AQ32:AR32"/>
    <mergeCell ref="AK29:AP30"/>
    <mergeCell ref="AQ29:AR29"/>
    <mergeCell ref="AS29:AT29"/>
    <mergeCell ref="AS25:AT25"/>
    <mergeCell ref="AQ26:AR26"/>
    <mergeCell ref="AS26:AT26"/>
    <mergeCell ref="AQ30:AR30"/>
    <mergeCell ref="AS30:AT30"/>
    <mergeCell ref="AK27:AP28"/>
    <mergeCell ref="AQ27:AR27"/>
    <mergeCell ref="AK25:AP26"/>
    <mergeCell ref="AQ25:AR25"/>
    <mergeCell ref="AS27:AT27"/>
    <mergeCell ref="AQ28:AR28"/>
    <mergeCell ref="AS28:AT28"/>
    <mergeCell ref="AS32:AT32"/>
    <mergeCell ref="AK31:AP32"/>
    <mergeCell ref="AQ31:AR31"/>
    <mergeCell ref="AS31:AT31"/>
    <mergeCell ref="AQ24:AR24"/>
    <mergeCell ref="AS24:AT24"/>
    <mergeCell ref="AA23:AJ24"/>
    <mergeCell ref="AK23:AP24"/>
    <mergeCell ref="AQ23:AR23"/>
    <mergeCell ref="AS21:AT21"/>
    <mergeCell ref="AQ22:AR22"/>
    <mergeCell ref="AS22:AT22"/>
    <mergeCell ref="AA21:AJ22"/>
    <mergeCell ref="AK21:AP22"/>
    <mergeCell ref="AQ21:AR21"/>
    <mergeCell ref="AK19:AP20"/>
    <mergeCell ref="AQ19:AR19"/>
    <mergeCell ref="AS17:AT17"/>
    <mergeCell ref="AQ18:AR18"/>
    <mergeCell ref="AS18:AT18"/>
    <mergeCell ref="AA17:AJ18"/>
    <mergeCell ref="AK17:AP18"/>
    <mergeCell ref="AQ17:AR17"/>
    <mergeCell ref="AS23:AT23"/>
    <mergeCell ref="AQ11:AR11"/>
    <mergeCell ref="AS11:AT11"/>
    <mergeCell ref="AQ12:AR12"/>
    <mergeCell ref="AS12:AT12"/>
    <mergeCell ref="AS13:AT13"/>
    <mergeCell ref="AQ14:AR14"/>
    <mergeCell ref="AS14:AT14"/>
    <mergeCell ref="AA11:AJ12"/>
    <mergeCell ref="AA33:AJ34"/>
    <mergeCell ref="AA31:AJ32"/>
    <mergeCell ref="AK11:AP12"/>
    <mergeCell ref="AA13:AJ14"/>
    <mergeCell ref="AK13:AP14"/>
    <mergeCell ref="AQ13:AR13"/>
    <mergeCell ref="AS15:AT15"/>
    <mergeCell ref="AQ16:AR16"/>
    <mergeCell ref="AS16:AT16"/>
    <mergeCell ref="AA15:AJ16"/>
    <mergeCell ref="AK15:AP16"/>
    <mergeCell ref="AQ15:AR15"/>
    <mergeCell ref="AS19:AT19"/>
    <mergeCell ref="AQ20:AR20"/>
    <mergeCell ref="AS20:AT20"/>
    <mergeCell ref="AA19:AJ20"/>
    <mergeCell ref="AN3:AT3"/>
    <mergeCell ref="A3:D5"/>
    <mergeCell ref="AG3:AM3"/>
    <mergeCell ref="L3:R3"/>
    <mergeCell ref="A2:AB2"/>
    <mergeCell ref="E4:K5"/>
    <mergeCell ref="AO2:AQ2"/>
    <mergeCell ref="S4:Y5"/>
    <mergeCell ref="Z4:AF5"/>
    <mergeCell ref="AG4:AM5"/>
    <mergeCell ref="Z3:AF3"/>
    <mergeCell ref="AC2:AK2"/>
    <mergeCell ref="A1:AT1"/>
    <mergeCell ref="A41:AT41"/>
    <mergeCell ref="AJ74:AN74"/>
    <mergeCell ref="AO74:AS74"/>
    <mergeCell ref="AJ40:AN40"/>
    <mergeCell ref="AO40:AS40"/>
    <mergeCell ref="AJ73:AN73"/>
    <mergeCell ref="AO73:AS73"/>
    <mergeCell ref="AL42:AN42"/>
    <mergeCell ref="AO42:AQ42"/>
    <mergeCell ref="A6:AT6"/>
    <mergeCell ref="A7:L8"/>
    <mergeCell ref="M7:AT8"/>
    <mergeCell ref="AA9:AJ10"/>
    <mergeCell ref="AK9:AP10"/>
    <mergeCell ref="AQ9:AT9"/>
    <mergeCell ref="AQ10:AT10"/>
    <mergeCell ref="AL2:AN2"/>
    <mergeCell ref="E3:K3"/>
    <mergeCell ref="L4:R5"/>
    <mergeCell ref="S3:Y3"/>
    <mergeCell ref="A9:G10"/>
    <mergeCell ref="AN4:AT5"/>
    <mergeCell ref="AR2:AT2"/>
  </mergeCells>
  <phoneticPr fontId="2"/>
  <dataValidations count="6">
    <dataValidation imeMode="on" allowBlank="1" showInputMessage="1" showErrorMessage="1" sqref="H11:L40" xr:uid="{E8148A1C-BD69-4F65-9B97-B649158D81E4}"/>
    <dataValidation type="textLength" imeMode="off" operator="lessThanOrEqual" allowBlank="1" showInputMessage="1" showErrorMessage="1" sqref="AK73:AP73 AK11:AP40" xr:uid="{AA3AA05E-2CCD-4056-8EC8-CFB7E15BFA99}">
      <formula1>9</formula1>
    </dataValidation>
    <dataValidation type="list" allowBlank="1" showInputMessage="1" showErrorMessage="1" sqref="A11:G40" xr:uid="{8C9F4DCA-085F-4DB9-B5A1-C309E1B8C976}">
      <formula1>申請種目リスト</formula1>
    </dataValidation>
    <dataValidation type="list" allowBlank="1" showInputMessage="1" showErrorMessage="1" sqref="M11:N40" xr:uid="{A2462563-8186-46B5-89B0-D1B9D1C40D48}">
      <formula1>元下リスト</formula1>
    </dataValidation>
    <dataValidation type="list" allowBlank="1" showInputMessage="1" showErrorMessage="1" sqref="AQ73:AR73 AQ11:AR40" xr:uid="{98B456A9-DF92-4266-B50B-A25FEE8878FC}">
      <formula1>年リスト</formula1>
    </dataValidation>
    <dataValidation type="list" allowBlank="1" showInputMessage="1" showErrorMessage="1" sqref="AS73 AS11:AT40" xr:uid="{33BAE127-932F-4304-AE71-0A41CCAB8481}">
      <formula1>月リスト</formula1>
    </dataValidation>
  </dataValidations>
  <pageMargins left="0.78740157480314965" right="0.59055118110236227" top="0.78740157480314965" bottom="0.59055118110236227" header="0.51181102362204722" footer="0.51181102362204722"/>
  <pageSetup paperSize="9" scale="98" orientation="landscape" r:id="rId1"/>
  <headerFooter alignWithMargins="0"/>
  <rowBreaks count="1" manualBreakCount="1">
    <brk id="40"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171F-C73E-4E30-8A02-1044457D45BD}">
  <sheetPr>
    <tabColor rgb="FFFFFF00"/>
  </sheetPr>
  <dimension ref="A1:AT39"/>
  <sheetViews>
    <sheetView zoomScaleNormal="100" workbookViewId="0">
      <selection activeCell="AK10" sqref="AK10:AP11"/>
    </sheetView>
  </sheetViews>
  <sheetFormatPr defaultColWidth="9" defaultRowHeight="13.5"/>
  <cols>
    <col min="1" max="46" width="2.875" style="6" customWidth="1"/>
    <col min="47" max="54" width="3.125" style="6" customWidth="1"/>
    <col min="55" max="16384" width="9" style="6"/>
  </cols>
  <sheetData>
    <row r="1" spans="1:46" ht="27.4" customHeight="1">
      <c r="A1" s="780" t="str">
        <f>入力シート!E65&amp;" "&amp;入力シート!E188</f>
        <v xml:space="preserve"> </v>
      </c>
      <c r="B1" s="781"/>
      <c r="C1" s="781"/>
      <c r="D1" s="781"/>
      <c r="E1" s="781"/>
      <c r="F1" s="781"/>
      <c r="G1" s="781"/>
      <c r="H1" s="781"/>
      <c r="I1" s="781"/>
      <c r="J1" s="781"/>
      <c r="K1" s="781"/>
      <c r="L1" s="781"/>
      <c r="M1" s="781"/>
      <c r="N1" s="781"/>
      <c r="O1" s="781"/>
      <c r="P1" s="781"/>
      <c r="Q1" s="781"/>
      <c r="R1" s="781"/>
      <c r="S1" s="781"/>
      <c r="T1" s="781"/>
      <c r="U1" s="781"/>
      <c r="V1" s="781"/>
      <c r="W1" s="781"/>
      <c r="X1" s="781"/>
      <c r="Y1" s="781"/>
      <c r="Z1" s="781"/>
      <c r="AA1" s="781"/>
      <c r="AB1" s="782"/>
      <c r="AC1" s="676"/>
      <c r="AD1" s="677"/>
      <c r="AE1" s="677"/>
      <c r="AF1" s="677"/>
      <c r="AG1" s="677"/>
      <c r="AH1" s="677"/>
      <c r="AI1" s="677"/>
      <c r="AJ1" s="677"/>
      <c r="AK1" s="678"/>
      <c r="AL1" s="777" t="s">
        <v>98</v>
      </c>
      <c r="AM1" s="778"/>
      <c r="AN1" s="779"/>
      <c r="AO1" s="777">
        <v>61</v>
      </c>
      <c r="AP1" s="778"/>
      <c r="AQ1" s="779"/>
      <c r="AR1" s="777" t="s">
        <v>97</v>
      </c>
      <c r="AS1" s="778"/>
      <c r="AT1" s="779"/>
    </row>
    <row r="2" spans="1:46">
      <c r="A2" s="673" t="s">
        <v>500</v>
      </c>
      <c r="B2" s="674"/>
      <c r="C2" s="674"/>
      <c r="D2" s="675"/>
      <c r="E2" s="694" t="s">
        <v>603</v>
      </c>
      <c r="F2" s="694"/>
      <c r="G2" s="694"/>
      <c r="H2" s="694"/>
      <c r="I2" s="694"/>
      <c r="J2" s="694"/>
      <c r="K2" s="694"/>
      <c r="L2" s="694" t="s">
        <v>604</v>
      </c>
      <c r="M2" s="694"/>
      <c r="N2" s="694"/>
      <c r="O2" s="694"/>
      <c r="P2" s="694"/>
      <c r="Q2" s="694"/>
      <c r="R2" s="694"/>
      <c r="S2" s="694" t="s">
        <v>605</v>
      </c>
      <c r="T2" s="694"/>
      <c r="U2" s="694"/>
      <c r="V2" s="694"/>
      <c r="W2" s="694"/>
      <c r="X2" s="694"/>
      <c r="Y2" s="694"/>
      <c r="Z2" s="694" t="s">
        <v>606</v>
      </c>
      <c r="AA2" s="694"/>
      <c r="AB2" s="694"/>
      <c r="AC2" s="694"/>
      <c r="AD2" s="694"/>
      <c r="AE2" s="694"/>
      <c r="AF2" s="694"/>
      <c r="AG2" s="694" t="s">
        <v>607</v>
      </c>
      <c r="AH2" s="694"/>
      <c r="AI2" s="694"/>
      <c r="AJ2" s="694"/>
      <c r="AK2" s="694"/>
      <c r="AL2" s="694"/>
      <c r="AM2" s="694"/>
      <c r="AN2" s="694" t="s">
        <v>608</v>
      </c>
      <c r="AO2" s="694"/>
      <c r="AP2" s="694"/>
      <c r="AQ2" s="694"/>
      <c r="AR2" s="694"/>
      <c r="AS2" s="694"/>
      <c r="AT2" s="694"/>
    </row>
    <row r="3" spans="1:46">
      <c r="A3" s="697"/>
      <c r="B3" s="698"/>
      <c r="C3" s="698"/>
      <c r="D3" s="699"/>
      <c r="E3" s="679" t="s">
        <v>37</v>
      </c>
      <c r="F3" s="680"/>
      <c r="G3" s="680"/>
      <c r="H3" s="680"/>
      <c r="I3" s="680"/>
      <c r="J3" s="680"/>
      <c r="K3" s="681"/>
      <c r="L3" s="679" t="s">
        <v>35</v>
      </c>
      <c r="M3" s="680"/>
      <c r="N3" s="680"/>
      <c r="O3" s="680"/>
      <c r="P3" s="680"/>
      <c r="Q3" s="680"/>
      <c r="R3" s="681"/>
      <c r="S3" s="679" t="s">
        <v>339</v>
      </c>
      <c r="T3" s="680"/>
      <c r="U3" s="680"/>
      <c r="V3" s="680"/>
      <c r="W3" s="680"/>
      <c r="X3" s="680"/>
      <c r="Y3" s="681"/>
      <c r="Z3" s="679" t="s">
        <v>31</v>
      </c>
      <c r="AA3" s="680"/>
      <c r="AB3" s="680"/>
      <c r="AC3" s="680"/>
      <c r="AD3" s="680"/>
      <c r="AE3" s="680"/>
      <c r="AF3" s="681"/>
      <c r="AG3" s="679"/>
      <c r="AH3" s="680"/>
      <c r="AI3" s="680"/>
      <c r="AJ3" s="680"/>
      <c r="AK3" s="680"/>
      <c r="AL3" s="680"/>
      <c r="AM3" s="681"/>
      <c r="AN3" s="679"/>
      <c r="AO3" s="680"/>
      <c r="AP3" s="680"/>
      <c r="AQ3" s="680"/>
      <c r="AR3" s="680"/>
      <c r="AS3" s="680"/>
      <c r="AT3" s="681"/>
    </row>
    <row r="4" spans="1:46">
      <c r="A4" s="676"/>
      <c r="B4" s="677"/>
      <c r="C4" s="677"/>
      <c r="D4" s="678"/>
      <c r="E4" s="682"/>
      <c r="F4" s="683"/>
      <c r="G4" s="683"/>
      <c r="H4" s="683"/>
      <c r="I4" s="683"/>
      <c r="J4" s="683"/>
      <c r="K4" s="684"/>
      <c r="L4" s="682"/>
      <c r="M4" s="683"/>
      <c r="N4" s="683"/>
      <c r="O4" s="683"/>
      <c r="P4" s="683"/>
      <c r="Q4" s="683"/>
      <c r="R4" s="684"/>
      <c r="S4" s="682"/>
      <c r="T4" s="683"/>
      <c r="U4" s="683"/>
      <c r="V4" s="683"/>
      <c r="W4" s="683"/>
      <c r="X4" s="683"/>
      <c r="Y4" s="684"/>
      <c r="Z4" s="682"/>
      <c r="AA4" s="683"/>
      <c r="AB4" s="683"/>
      <c r="AC4" s="683"/>
      <c r="AD4" s="683"/>
      <c r="AE4" s="683"/>
      <c r="AF4" s="684"/>
      <c r="AG4" s="682"/>
      <c r="AH4" s="683"/>
      <c r="AI4" s="683"/>
      <c r="AJ4" s="683"/>
      <c r="AK4" s="683"/>
      <c r="AL4" s="683"/>
      <c r="AM4" s="684"/>
      <c r="AN4" s="682"/>
      <c r="AO4" s="683"/>
      <c r="AP4" s="683"/>
      <c r="AQ4" s="683"/>
      <c r="AR4" s="683"/>
      <c r="AS4" s="683"/>
      <c r="AT4" s="684"/>
    </row>
    <row r="5" spans="1:46" ht="7.5" customHeight="1">
      <c r="A5" s="672"/>
      <c r="B5" s="672"/>
      <c r="C5" s="672"/>
      <c r="D5" s="672"/>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72"/>
      <c r="AM5" s="672"/>
      <c r="AN5" s="672"/>
      <c r="AO5" s="672"/>
      <c r="AP5" s="672"/>
      <c r="AQ5" s="672"/>
      <c r="AR5" s="672"/>
      <c r="AS5" s="672"/>
      <c r="AT5" s="672"/>
    </row>
    <row r="6" spans="1:46">
      <c r="A6" s="673" t="s">
        <v>609</v>
      </c>
      <c r="B6" s="674"/>
      <c r="C6" s="674"/>
      <c r="D6" s="674"/>
      <c r="E6" s="674"/>
      <c r="F6" s="674"/>
      <c r="G6" s="674"/>
      <c r="H6" s="674"/>
      <c r="I6" s="674"/>
      <c r="J6" s="674"/>
      <c r="K6" s="674"/>
      <c r="L6" s="675"/>
      <c r="M6" s="679" t="s">
        <v>499</v>
      </c>
      <c r="N6" s="680"/>
      <c r="O6" s="680"/>
      <c r="P6" s="680"/>
      <c r="Q6" s="680"/>
      <c r="R6" s="680"/>
      <c r="S6" s="680"/>
      <c r="T6" s="680"/>
      <c r="U6" s="680"/>
      <c r="V6" s="680"/>
      <c r="W6" s="680"/>
      <c r="X6" s="680"/>
      <c r="Y6" s="680"/>
      <c r="Z6" s="680"/>
      <c r="AA6" s="680"/>
      <c r="AB6" s="680"/>
      <c r="AC6" s="680"/>
      <c r="AD6" s="680"/>
      <c r="AE6" s="680"/>
      <c r="AF6" s="680"/>
      <c r="AG6" s="680"/>
      <c r="AH6" s="680"/>
      <c r="AI6" s="680"/>
      <c r="AJ6" s="680"/>
      <c r="AK6" s="680"/>
      <c r="AL6" s="680"/>
      <c r="AM6" s="680"/>
      <c r="AN6" s="680"/>
      <c r="AO6" s="680"/>
      <c r="AP6" s="680"/>
      <c r="AQ6" s="680"/>
      <c r="AR6" s="680"/>
      <c r="AS6" s="680"/>
      <c r="AT6" s="681"/>
    </row>
    <row r="7" spans="1:46" ht="14.45" customHeight="1">
      <c r="A7" s="676"/>
      <c r="B7" s="677"/>
      <c r="C7" s="677"/>
      <c r="D7" s="677"/>
      <c r="E7" s="677"/>
      <c r="F7" s="677"/>
      <c r="G7" s="677"/>
      <c r="H7" s="677"/>
      <c r="I7" s="677"/>
      <c r="J7" s="677"/>
      <c r="K7" s="677"/>
      <c r="L7" s="678"/>
      <c r="M7" s="682"/>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3"/>
      <c r="AQ7" s="683"/>
      <c r="AR7" s="683"/>
      <c r="AS7" s="683"/>
      <c r="AT7" s="684"/>
    </row>
    <row r="8" spans="1:46" ht="14.45" customHeight="1">
      <c r="A8" s="695" t="s">
        <v>353</v>
      </c>
      <c r="B8" s="685"/>
      <c r="C8" s="685"/>
      <c r="D8" s="685"/>
      <c r="E8" s="685"/>
      <c r="F8" s="685"/>
      <c r="G8" s="685"/>
      <c r="H8" s="685" t="s">
        <v>610</v>
      </c>
      <c r="I8" s="685"/>
      <c r="J8" s="685"/>
      <c r="K8" s="685"/>
      <c r="L8" s="685"/>
      <c r="M8" s="743" t="s">
        <v>611</v>
      </c>
      <c r="N8" s="685"/>
      <c r="O8" s="685" t="s">
        <v>612</v>
      </c>
      <c r="P8" s="685"/>
      <c r="Q8" s="685"/>
      <c r="R8" s="685"/>
      <c r="S8" s="685"/>
      <c r="T8" s="685"/>
      <c r="U8" s="685"/>
      <c r="V8" s="685"/>
      <c r="W8" s="739" t="s">
        <v>613</v>
      </c>
      <c r="X8" s="739"/>
      <c r="Y8" s="739"/>
      <c r="Z8" s="740"/>
      <c r="AA8" s="685" t="s">
        <v>614</v>
      </c>
      <c r="AB8" s="685"/>
      <c r="AC8" s="685"/>
      <c r="AD8" s="685"/>
      <c r="AE8" s="685"/>
      <c r="AF8" s="685"/>
      <c r="AG8" s="685"/>
      <c r="AH8" s="685"/>
      <c r="AI8" s="685"/>
      <c r="AJ8" s="685"/>
      <c r="AK8" s="687" t="s">
        <v>872</v>
      </c>
      <c r="AL8" s="688"/>
      <c r="AM8" s="688"/>
      <c r="AN8" s="688"/>
      <c r="AO8" s="688"/>
      <c r="AP8" s="688"/>
      <c r="AQ8" s="690" t="s">
        <v>615</v>
      </c>
      <c r="AR8" s="690"/>
      <c r="AS8" s="690"/>
      <c r="AT8" s="691"/>
    </row>
    <row r="9" spans="1:46" ht="14.45" customHeight="1">
      <c r="A9" s="696"/>
      <c r="B9" s="686"/>
      <c r="C9" s="686"/>
      <c r="D9" s="686"/>
      <c r="E9" s="686"/>
      <c r="F9" s="686"/>
      <c r="G9" s="686"/>
      <c r="H9" s="686"/>
      <c r="I9" s="686"/>
      <c r="J9" s="686"/>
      <c r="K9" s="686"/>
      <c r="L9" s="686"/>
      <c r="M9" s="686"/>
      <c r="N9" s="686"/>
      <c r="O9" s="686"/>
      <c r="P9" s="686"/>
      <c r="Q9" s="686"/>
      <c r="R9" s="686"/>
      <c r="S9" s="686"/>
      <c r="T9" s="686"/>
      <c r="U9" s="686"/>
      <c r="V9" s="686"/>
      <c r="W9" s="741"/>
      <c r="X9" s="741"/>
      <c r="Y9" s="741"/>
      <c r="Z9" s="742"/>
      <c r="AA9" s="686"/>
      <c r="AB9" s="686"/>
      <c r="AC9" s="686"/>
      <c r="AD9" s="686"/>
      <c r="AE9" s="686"/>
      <c r="AF9" s="686"/>
      <c r="AG9" s="686"/>
      <c r="AH9" s="686"/>
      <c r="AI9" s="686"/>
      <c r="AJ9" s="686"/>
      <c r="AK9" s="689"/>
      <c r="AL9" s="689"/>
      <c r="AM9" s="689"/>
      <c r="AN9" s="689"/>
      <c r="AO9" s="689"/>
      <c r="AP9" s="689"/>
      <c r="AQ9" s="692" t="s">
        <v>616</v>
      </c>
      <c r="AR9" s="692"/>
      <c r="AS9" s="692"/>
      <c r="AT9" s="693"/>
    </row>
    <row r="10" spans="1:46" ht="13.15" customHeight="1">
      <c r="A10" s="761" t="s">
        <v>37</v>
      </c>
      <c r="B10" s="762"/>
      <c r="C10" s="762"/>
      <c r="D10" s="762"/>
      <c r="E10" s="762"/>
      <c r="F10" s="762"/>
      <c r="G10" s="762"/>
      <c r="H10" s="763" t="s">
        <v>83</v>
      </c>
      <c r="I10" s="763"/>
      <c r="J10" s="763"/>
      <c r="K10" s="763"/>
      <c r="L10" s="763"/>
      <c r="M10" s="764" t="s">
        <v>617</v>
      </c>
      <c r="N10" s="764"/>
      <c r="O10" s="765" t="s">
        <v>370</v>
      </c>
      <c r="P10" s="765"/>
      <c r="Q10" s="765"/>
      <c r="R10" s="765"/>
      <c r="S10" s="765"/>
      <c r="T10" s="765"/>
      <c r="U10" s="765"/>
      <c r="V10" s="765"/>
      <c r="W10" s="766" t="s">
        <v>83</v>
      </c>
      <c r="X10" s="766"/>
      <c r="Y10" s="766"/>
      <c r="Z10" s="766"/>
      <c r="AA10" s="769" t="s">
        <v>371</v>
      </c>
      <c r="AB10" s="770"/>
      <c r="AC10" s="770"/>
      <c r="AD10" s="770"/>
      <c r="AE10" s="770"/>
      <c r="AF10" s="770"/>
      <c r="AG10" s="770"/>
      <c r="AH10" s="770"/>
      <c r="AI10" s="770"/>
      <c r="AJ10" s="771"/>
      <c r="AK10" s="775">
        <v>10000</v>
      </c>
      <c r="AL10" s="775"/>
      <c r="AM10" s="775"/>
      <c r="AN10" s="775"/>
      <c r="AO10" s="775"/>
      <c r="AP10" s="775"/>
      <c r="AQ10" s="767" t="s">
        <v>217</v>
      </c>
      <c r="AR10" s="767"/>
      <c r="AS10" s="767" t="s">
        <v>224</v>
      </c>
      <c r="AT10" s="768"/>
    </row>
    <row r="11" spans="1:46" ht="13.15" customHeight="1">
      <c r="A11" s="749"/>
      <c r="B11" s="750"/>
      <c r="C11" s="750"/>
      <c r="D11" s="750"/>
      <c r="E11" s="750"/>
      <c r="F11" s="750"/>
      <c r="G11" s="750"/>
      <c r="H11" s="753"/>
      <c r="I11" s="753"/>
      <c r="J11" s="753"/>
      <c r="K11" s="753"/>
      <c r="L11" s="753"/>
      <c r="M11" s="755"/>
      <c r="N11" s="755"/>
      <c r="O11" s="757"/>
      <c r="P11" s="757"/>
      <c r="Q11" s="757"/>
      <c r="R11" s="757"/>
      <c r="S11" s="757"/>
      <c r="T11" s="757"/>
      <c r="U11" s="757"/>
      <c r="V11" s="757"/>
      <c r="W11" s="748"/>
      <c r="X11" s="748"/>
      <c r="Y11" s="748"/>
      <c r="Z11" s="748"/>
      <c r="AA11" s="772"/>
      <c r="AB11" s="773"/>
      <c r="AC11" s="773"/>
      <c r="AD11" s="773"/>
      <c r="AE11" s="773"/>
      <c r="AF11" s="773"/>
      <c r="AG11" s="773"/>
      <c r="AH11" s="773"/>
      <c r="AI11" s="773"/>
      <c r="AJ11" s="774"/>
      <c r="AK11" s="776"/>
      <c r="AL11" s="776"/>
      <c r="AM11" s="776"/>
      <c r="AN11" s="776"/>
      <c r="AO11" s="776"/>
      <c r="AP11" s="776"/>
      <c r="AQ11" s="767" t="s">
        <v>218</v>
      </c>
      <c r="AR11" s="767"/>
      <c r="AS11" s="767" t="s">
        <v>217</v>
      </c>
      <c r="AT11" s="768"/>
    </row>
    <row r="12" spans="1:46" ht="13.15" customHeight="1">
      <c r="A12" s="749" t="s">
        <v>37</v>
      </c>
      <c r="B12" s="750"/>
      <c r="C12" s="750"/>
      <c r="D12" s="750"/>
      <c r="E12" s="750"/>
      <c r="F12" s="750"/>
      <c r="G12" s="750"/>
      <c r="H12" s="753" t="s">
        <v>372</v>
      </c>
      <c r="I12" s="753"/>
      <c r="J12" s="753"/>
      <c r="K12" s="753"/>
      <c r="L12" s="753"/>
      <c r="M12" s="755" t="s">
        <v>617</v>
      </c>
      <c r="N12" s="755"/>
      <c r="O12" s="757" t="s">
        <v>373</v>
      </c>
      <c r="P12" s="757"/>
      <c r="Q12" s="757"/>
      <c r="R12" s="757"/>
      <c r="S12" s="757"/>
      <c r="T12" s="757"/>
      <c r="U12" s="757"/>
      <c r="V12" s="757"/>
      <c r="W12" s="748" t="s">
        <v>83</v>
      </c>
      <c r="X12" s="748"/>
      <c r="Y12" s="748"/>
      <c r="Z12" s="748"/>
      <c r="AA12" s="757" t="s">
        <v>374</v>
      </c>
      <c r="AB12" s="757"/>
      <c r="AC12" s="757"/>
      <c r="AD12" s="757"/>
      <c r="AE12" s="757"/>
      <c r="AF12" s="757"/>
      <c r="AG12" s="757"/>
      <c r="AH12" s="757"/>
      <c r="AI12" s="757"/>
      <c r="AJ12" s="757"/>
      <c r="AK12" s="776">
        <v>50000</v>
      </c>
      <c r="AL12" s="776"/>
      <c r="AM12" s="776"/>
      <c r="AN12" s="776"/>
      <c r="AO12" s="776"/>
      <c r="AP12" s="776"/>
      <c r="AQ12" s="767" t="s">
        <v>217</v>
      </c>
      <c r="AR12" s="767"/>
      <c r="AS12" s="767" t="s">
        <v>219</v>
      </c>
      <c r="AT12" s="768"/>
    </row>
    <row r="13" spans="1:46" ht="13.15" customHeight="1">
      <c r="A13" s="749"/>
      <c r="B13" s="750"/>
      <c r="C13" s="750"/>
      <c r="D13" s="750"/>
      <c r="E13" s="750"/>
      <c r="F13" s="750"/>
      <c r="G13" s="750"/>
      <c r="H13" s="753"/>
      <c r="I13" s="753"/>
      <c r="J13" s="753"/>
      <c r="K13" s="753"/>
      <c r="L13" s="753"/>
      <c r="M13" s="755"/>
      <c r="N13" s="755"/>
      <c r="O13" s="757"/>
      <c r="P13" s="757"/>
      <c r="Q13" s="757"/>
      <c r="R13" s="757"/>
      <c r="S13" s="757"/>
      <c r="T13" s="757"/>
      <c r="U13" s="757"/>
      <c r="V13" s="757"/>
      <c r="W13" s="748"/>
      <c r="X13" s="748"/>
      <c r="Y13" s="748"/>
      <c r="Z13" s="748"/>
      <c r="AA13" s="757"/>
      <c r="AB13" s="757"/>
      <c r="AC13" s="757"/>
      <c r="AD13" s="757"/>
      <c r="AE13" s="757"/>
      <c r="AF13" s="757"/>
      <c r="AG13" s="757"/>
      <c r="AH13" s="757"/>
      <c r="AI13" s="757"/>
      <c r="AJ13" s="757"/>
      <c r="AK13" s="776"/>
      <c r="AL13" s="776"/>
      <c r="AM13" s="776"/>
      <c r="AN13" s="776"/>
      <c r="AO13" s="776"/>
      <c r="AP13" s="776"/>
      <c r="AQ13" s="767" t="s">
        <v>218</v>
      </c>
      <c r="AR13" s="767"/>
      <c r="AS13" s="767" t="s">
        <v>385</v>
      </c>
      <c r="AT13" s="768"/>
    </row>
    <row r="14" spans="1:46" ht="13.15" customHeight="1">
      <c r="A14" s="749" t="s">
        <v>35</v>
      </c>
      <c r="B14" s="750"/>
      <c r="C14" s="750"/>
      <c r="D14" s="750"/>
      <c r="E14" s="750"/>
      <c r="F14" s="750"/>
      <c r="G14" s="750"/>
      <c r="H14" s="753" t="s">
        <v>92</v>
      </c>
      <c r="I14" s="753"/>
      <c r="J14" s="753"/>
      <c r="K14" s="753"/>
      <c r="L14" s="753"/>
      <c r="M14" s="755" t="s">
        <v>617</v>
      </c>
      <c r="N14" s="755"/>
      <c r="O14" s="757" t="s">
        <v>375</v>
      </c>
      <c r="P14" s="757"/>
      <c r="Q14" s="757"/>
      <c r="R14" s="757"/>
      <c r="S14" s="757"/>
      <c r="T14" s="757"/>
      <c r="U14" s="757"/>
      <c r="V14" s="757"/>
      <c r="W14" s="748" t="s">
        <v>92</v>
      </c>
      <c r="X14" s="748"/>
      <c r="Y14" s="748"/>
      <c r="Z14" s="748"/>
      <c r="AA14" s="757" t="s">
        <v>376</v>
      </c>
      <c r="AB14" s="757"/>
      <c r="AC14" s="757"/>
      <c r="AD14" s="757"/>
      <c r="AE14" s="757"/>
      <c r="AF14" s="757"/>
      <c r="AG14" s="757"/>
      <c r="AH14" s="757"/>
      <c r="AI14" s="757"/>
      <c r="AJ14" s="757"/>
      <c r="AK14" s="776">
        <v>500000</v>
      </c>
      <c r="AL14" s="776"/>
      <c r="AM14" s="776"/>
      <c r="AN14" s="776"/>
      <c r="AO14" s="776"/>
      <c r="AP14" s="776"/>
      <c r="AQ14" s="767" t="s">
        <v>216</v>
      </c>
      <c r="AR14" s="767"/>
      <c r="AS14" s="767" t="s">
        <v>220</v>
      </c>
      <c r="AT14" s="768"/>
    </row>
    <row r="15" spans="1:46" ht="13.15" customHeight="1">
      <c r="A15" s="749"/>
      <c r="B15" s="750"/>
      <c r="C15" s="750"/>
      <c r="D15" s="750"/>
      <c r="E15" s="750"/>
      <c r="F15" s="750"/>
      <c r="G15" s="750"/>
      <c r="H15" s="753"/>
      <c r="I15" s="753"/>
      <c r="J15" s="753"/>
      <c r="K15" s="753"/>
      <c r="L15" s="753"/>
      <c r="M15" s="755"/>
      <c r="N15" s="755"/>
      <c r="O15" s="757"/>
      <c r="P15" s="757"/>
      <c r="Q15" s="757"/>
      <c r="R15" s="757"/>
      <c r="S15" s="757"/>
      <c r="T15" s="757"/>
      <c r="U15" s="757"/>
      <c r="V15" s="757"/>
      <c r="W15" s="748"/>
      <c r="X15" s="748"/>
      <c r="Y15" s="748"/>
      <c r="Z15" s="748"/>
      <c r="AA15" s="757"/>
      <c r="AB15" s="757"/>
      <c r="AC15" s="757"/>
      <c r="AD15" s="757"/>
      <c r="AE15" s="757"/>
      <c r="AF15" s="757"/>
      <c r="AG15" s="757"/>
      <c r="AH15" s="757"/>
      <c r="AI15" s="757"/>
      <c r="AJ15" s="757"/>
      <c r="AK15" s="776"/>
      <c r="AL15" s="776"/>
      <c r="AM15" s="776"/>
      <c r="AN15" s="776"/>
      <c r="AO15" s="776"/>
      <c r="AP15" s="776"/>
      <c r="AQ15" s="767" t="s">
        <v>218</v>
      </c>
      <c r="AR15" s="767"/>
      <c r="AS15" s="767" t="s">
        <v>217</v>
      </c>
      <c r="AT15" s="768"/>
    </row>
    <row r="16" spans="1:46" ht="13.15" customHeight="1">
      <c r="A16" s="749" t="s">
        <v>339</v>
      </c>
      <c r="B16" s="750"/>
      <c r="C16" s="750"/>
      <c r="D16" s="750"/>
      <c r="E16" s="750"/>
      <c r="F16" s="750"/>
      <c r="G16" s="750"/>
      <c r="H16" s="753" t="s">
        <v>377</v>
      </c>
      <c r="I16" s="753"/>
      <c r="J16" s="753"/>
      <c r="K16" s="753"/>
      <c r="L16" s="753"/>
      <c r="M16" s="755" t="s">
        <v>617</v>
      </c>
      <c r="N16" s="755"/>
      <c r="O16" s="757" t="s">
        <v>378</v>
      </c>
      <c r="P16" s="757"/>
      <c r="Q16" s="757"/>
      <c r="R16" s="757"/>
      <c r="S16" s="757"/>
      <c r="T16" s="757"/>
      <c r="U16" s="757"/>
      <c r="V16" s="757"/>
      <c r="W16" s="748" t="s">
        <v>83</v>
      </c>
      <c r="X16" s="748"/>
      <c r="Y16" s="748"/>
      <c r="Z16" s="748"/>
      <c r="AA16" s="757" t="s">
        <v>379</v>
      </c>
      <c r="AB16" s="757"/>
      <c r="AC16" s="757"/>
      <c r="AD16" s="757"/>
      <c r="AE16" s="757"/>
      <c r="AF16" s="757"/>
      <c r="AG16" s="757"/>
      <c r="AH16" s="757"/>
      <c r="AI16" s="757"/>
      <c r="AJ16" s="757"/>
      <c r="AK16" s="776">
        <v>5000</v>
      </c>
      <c r="AL16" s="776"/>
      <c r="AM16" s="776"/>
      <c r="AN16" s="776"/>
      <c r="AO16" s="776"/>
      <c r="AP16" s="776"/>
      <c r="AQ16" s="767" t="s">
        <v>217</v>
      </c>
      <c r="AR16" s="767"/>
      <c r="AS16" s="767" t="s">
        <v>220</v>
      </c>
      <c r="AT16" s="768"/>
    </row>
    <row r="17" spans="1:46" ht="13.15" customHeight="1">
      <c r="A17" s="749"/>
      <c r="B17" s="750"/>
      <c r="C17" s="750"/>
      <c r="D17" s="750"/>
      <c r="E17" s="750"/>
      <c r="F17" s="750"/>
      <c r="G17" s="750"/>
      <c r="H17" s="753"/>
      <c r="I17" s="753"/>
      <c r="J17" s="753"/>
      <c r="K17" s="753"/>
      <c r="L17" s="753"/>
      <c r="M17" s="755"/>
      <c r="N17" s="755"/>
      <c r="O17" s="757"/>
      <c r="P17" s="757"/>
      <c r="Q17" s="757"/>
      <c r="R17" s="757"/>
      <c r="S17" s="757"/>
      <c r="T17" s="757"/>
      <c r="U17" s="757"/>
      <c r="V17" s="757"/>
      <c r="W17" s="748"/>
      <c r="X17" s="748"/>
      <c r="Y17" s="748"/>
      <c r="Z17" s="748"/>
      <c r="AA17" s="757"/>
      <c r="AB17" s="757"/>
      <c r="AC17" s="757"/>
      <c r="AD17" s="757"/>
      <c r="AE17" s="757"/>
      <c r="AF17" s="757"/>
      <c r="AG17" s="757"/>
      <c r="AH17" s="757"/>
      <c r="AI17" s="757"/>
      <c r="AJ17" s="757"/>
      <c r="AK17" s="776"/>
      <c r="AL17" s="776"/>
      <c r="AM17" s="776"/>
      <c r="AN17" s="776"/>
      <c r="AO17" s="776"/>
      <c r="AP17" s="776"/>
      <c r="AQ17" s="767" t="s">
        <v>217</v>
      </c>
      <c r="AR17" s="767"/>
      <c r="AS17" s="767" t="s">
        <v>226</v>
      </c>
      <c r="AT17" s="768"/>
    </row>
    <row r="18" spans="1:46" ht="13.15" customHeight="1">
      <c r="A18" s="749" t="s">
        <v>339</v>
      </c>
      <c r="B18" s="750"/>
      <c r="C18" s="750"/>
      <c r="D18" s="750"/>
      <c r="E18" s="750"/>
      <c r="F18" s="750"/>
      <c r="G18" s="750"/>
      <c r="H18" s="753" t="s">
        <v>372</v>
      </c>
      <c r="I18" s="753"/>
      <c r="J18" s="753"/>
      <c r="K18" s="753"/>
      <c r="L18" s="753"/>
      <c r="M18" s="755" t="s">
        <v>617</v>
      </c>
      <c r="N18" s="755"/>
      <c r="O18" s="757" t="s">
        <v>380</v>
      </c>
      <c r="P18" s="757"/>
      <c r="Q18" s="757"/>
      <c r="R18" s="757"/>
      <c r="S18" s="757"/>
      <c r="T18" s="757"/>
      <c r="U18" s="757"/>
      <c r="V18" s="757"/>
      <c r="W18" s="748" t="s">
        <v>83</v>
      </c>
      <c r="X18" s="748"/>
      <c r="Y18" s="748"/>
      <c r="Z18" s="748"/>
      <c r="AA18" s="757" t="s">
        <v>381</v>
      </c>
      <c r="AB18" s="757"/>
      <c r="AC18" s="757"/>
      <c r="AD18" s="757"/>
      <c r="AE18" s="757"/>
      <c r="AF18" s="757"/>
      <c r="AG18" s="757"/>
      <c r="AH18" s="757"/>
      <c r="AI18" s="757"/>
      <c r="AJ18" s="757"/>
      <c r="AK18" s="776">
        <v>8000</v>
      </c>
      <c r="AL18" s="776"/>
      <c r="AM18" s="776"/>
      <c r="AN18" s="776"/>
      <c r="AO18" s="776"/>
      <c r="AP18" s="776"/>
      <c r="AQ18" s="767" t="s">
        <v>217</v>
      </c>
      <c r="AR18" s="767"/>
      <c r="AS18" s="767" t="s">
        <v>221</v>
      </c>
      <c r="AT18" s="768"/>
    </row>
    <row r="19" spans="1:46" ht="13.15" customHeight="1">
      <c r="A19" s="749"/>
      <c r="B19" s="750"/>
      <c r="C19" s="750"/>
      <c r="D19" s="750"/>
      <c r="E19" s="750"/>
      <c r="F19" s="750"/>
      <c r="G19" s="750"/>
      <c r="H19" s="753"/>
      <c r="I19" s="753"/>
      <c r="J19" s="753"/>
      <c r="K19" s="753"/>
      <c r="L19" s="753"/>
      <c r="M19" s="755"/>
      <c r="N19" s="755"/>
      <c r="O19" s="757"/>
      <c r="P19" s="757"/>
      <c r="Q19" s="757"/>
      <c r="R19" s="757"/>
      <c r="S19" s="757"/>
      <c r="T19" s="757"/>
      <c r="U19" s="757"/>
      <c r="V19" s="757"/>
      <c r="W19" s="748"/>
      <c r="X19" s="748"/>
      <c r="Y19" s="748"/>
      <c r="Z19" s="748"/>
      <c r="AA19" s="757"/>
      <c r="AB19" s="757"/>
      <c r="AC19" s="757"/>
      <c r="AD19" s="757"/>
      <c r="AE19" s="757"/>
      <c r="AF19" s="757"/>
      <c r="AG19" s="757"/>
      <c r="AH19" s="757"/>
      <c r="AI19" s="757"/>
      <c r="AJ19" s="757"/>
      <c r="AK19" s="776"/>
      <c r="AL19" s="776"/>
      <c r="AM19" s="776"/>
      <c r="AN19" s="776"/>
      <c r="AO19" s="776"/>
      <c r="AP19" s="776"/>
      <c r="AQ19" s="767" t="s">
        <v>218</v>
      </c>
      <c r="AR19" s="767"/>
      <c r="AS19" s="767" t="s">
        <v>385</v>
      </c>
      <c r="AT19" s="768"/>
    </row>
    <row r="20" spans="1:46" ht="13.15" customHeight="1">
      <c r="A20" s="749" t="s">
        <v>31</v>
      </c>
      <c r="B20" s="750"/>
      <c r="C20" s="750"/>
      <c r="D20" s="750"/>
      <c r="E20" s="750"/>
      <c r="F20" s="750"/>
      <c r="G20" s="750"/>
      <c r="H20" s="753" t="s">
        <v>382</v>
      </c>
      <c r="I20" s="753"/>
      <c r="J20" s="753"/>
      <c r="K20" s="753"/>
      <c r="L20" s="753"/>
      <c r="M20" s="755" t="s">
        <v>357</v>
      </c>
      <c r="N20" s="755"/>
      <c r="O20" s="757" t="s">
        <v>383</v>
      </c>
      <c r="P20" s="757"/>
      <c r="Q20" s="757"/>
      <c r="R20" s="757"/>
      <c r="S20" s="757"/>
      <c r="T20" s="757"/>
      <c r="U20" s="757"/>
      <c r="V20" s="757"/>
      <c r="W20" s="748" t="s">
        <v>84</v>
      </c>
      <c r="X20" s="748"/>
      <c r="Y20" s="748"/>
      <c r="Z20" s="748"/>
      <c r="AA20" s="757" t="s">
        <v>384</v>
      </c>
      <c r="AB20" s="757"/>
      <c r="AC20" s="757"/>
      <c r="AD20" s="757"/>
      <c r="AE20" s="757"/>
      <c r="AF20" s="757"/>
      <c r="AG20" s="757"/>
      <c r="AH20" s="757"/>
      <c r="AI20" s="757"/>
      <c r="AJ20" s="757"/>
      <c r="AK20" s="776">
        <v>3000</v>
      </c>
      <c r="AL20" s="776"/>
      <c r="AM20" s="776"/>
      <c r="AN20" s="776"/>
      <c r="AO20" s="776"/>
      <c r="AP20" s="776"/>
      <c r="AQ20" s="767" t="s">
        <v>217</v>
      </c>
      <c r="AR20" s="767"/>
      <c r="AS20" s="767" t="s">
        <v>220</v>
      </c>
      <c r="AT20" s="768"/>
    </row>
    <row r="21" spans="1:46" ht="13.15" customHeight="1">
      <c r="A21" s="749"/>
      <c r="B21" s="750"/>
      <c r="C21" s="750"/>
      <c r="D21" s="750"/>
      <c r="E21" s="750"/>
      <c r="F21" s="750"/>
      <c r="G21" s="750"/>
      <c r="H21" s="753"/>
      <c r="I21" s="753"/>
      <c r="J21" s="753"/>
      <c r="K21" s="753"/>
      <c r="L21" s="753"/>
      <c r="M21" s="755"/>
      <c r="N21" s="755"/>
      <c r="O21" s="757"/>
      <c r="P21" s="757"/>
      <c r="Q21" s="757"/>
      <c r="R21" s="757"/>
      <c r="S21" s="757"/>
      <c r="T21" s="757"/>
      <c r="U21" s="757"/>
      <c r="V21" s="757"/>
      <c r="W21" s="748"/>
      <c r="X21" s="748"/>
      <c r="Y21" s="748"/>
      <c r="Z21" s="748"/>
      <c r="AA21" s="757"/>
      <c r="AB21" s="757"/>
      <c r="AC21" s="757"/>
      <c r="AD21" s="757"/>
      <c r="AE21" s="757"/>
      <c r="AF21" s="757"/>
      <c r="AG21" s="757"/>
      <c r="AH21" s="757"/>
      <c r="AI21" s="757"/>
      <c r="AJ21" s="757"/>
      <c r="AK21" s="776"/>
      <c r="AL21" s="776"/>
      <c r="AM21" s="776"/>
      <c r="AN21" s="776"/>
      <c r="AO21" s="776"/>
      <c r="AP21" s="776"/>
      <c r="AQ21" s="767" t="s">
        <v>217</v>
      </c>
      <c r="AR21" s="767"/>
      <c r="AS21" s="767" t="s">
        <v>223</v>
      </c>
      <c r="AT21" s="768"/>
    </row>
    <row r="22" spans="1:46" ht="13.15" customHeight="1">
      <c r="A22" s="749"/>
      <c r="B22" s="750"/>
      <c r="C22" s="750"/>
      <c r="D22" s="750"/>
      <c r="E22" s="750"/>
      <c r="F22" s="750"/>
      <c r="G22" s="750"/>
      <c r="H22" s="753"/>
      <c r="I22" s="753"/>
      <c r="J22" s="753"/>
      <c r="K22" s="753"/>
      <c r="L22" s="753"/>
      <c r="M22" s="755"/>
      <c r="N22" s="755"/>
      <c r="O22" s="757"/>
      <c r="P22" s="757"/>
      <c r="Q22" s="757"/>
      <c r="R22" s="757"/>
      <c r="S22" s="757"/>
      <c r="T22" s="757"/>
      <c r="U22" s="757"/>
      <c r="V22" s="757"/>
      <c r="W22" s="748"/>
      <c r="X22" s="748"/>
      <c r="Y22" s="748"/>
      <c r="Z22" s="748"/>
      <c r="AA22" s="757"/>
      <c r="AB22" s="757"/>
      <c r="AC22" s="757"/>
      <c r="AD22" s="757"/>
      <c r="AE22" s="757"/>
      <c r="AF22" s="757"/>
      <c r="AG22" s="757"/>
      <c r="AH22" s="757"/>
      <c r="AI22" s="757"/>
      <c r="AJ22" s="757"/>
      <c r="AK22" s="776"/>
      <c r="AL22" s="776"/>
      <c r="AM22" s="776"/>
      <c r="AN22" s="776"/>
      <c r="AO22" s="776"/>
      <c r="AP22" s="776"/>
      <c r="AQ22" s="767"/>
      <c r="AR22" s="767"/>
      <c r="AS22" s="767"/>
      <c r="AT22" s="768"/>
    </row>
    <row r="23" spans="1:46" ht="13.15" customHeight="1">
      <c r="A23" s="749"/>
      <c r="B23" s="750"/>
      <c r="C23" s="750"/>
      <c r="D23" s="750"/>
      <c r="E23" s="750"/>
      <c r="F23" s="750"/>
      <c r="G23" s="750"/>
      <c r="H23" s="753"/>
      <c r="I23" s="753"/>
      <c r="J23" s="753"/>
      <c r="K23" s="753"/>
      <c r="L23" s="753"/>
      <c r="M23" s="755"/>
      <c r="N23" s="755"/>
      <c r="O23" s="757"/>
      <c r="P23" s="757"/>
      <c r="Q23" s="757"/>
      <c r="R23" s="757"/>
      <c r="S23" s="757"/>
      <c r="T23" s="757"/>
      <c r="U23" s="757"/>
      <c r="V23" s="757"/>
      <c r="W23" s="748"/>
      <c r="X23" s="748"/>
      <c r="Y23" s="748"/>
      <c r="Z23" s="748"/>
      <c r="AA23" s="757"/>
      <c r="AB23" s="757"/>
      <c r="AC23" s="757"/>
      <c r="AD23" s="757"/>
      <c r="AE23" s="757"/>
      <c r="AF23" s="757"/>
      <c r="AG23" s="757"/>
      <c r="AH23" s="757"/>
      <c r="AI23" s="757"/>
      <c r="AJ23" s="757"/>
      <c r="AK23" s="776"/>
      <c r="AL23" s="776"/>
      <c r="AM23" s="776"/>
      <c r="AN23" s="776"/>
      <c r="AO23" s="776"/>
      <c r="AP23" s="776"/>
      <c r="AQ23" s="767"/>
      <c r="AR23" s="767"/>
      <c r="AS23" s="767"/>
      <c r="AT23" s="768"/>
    </row>
    <row r="24" spans="1:46" ht="13.15" customHeight="1">
      <c r="A24" s="749"/>
      <c r="B24" s="750"/>
      <c r="C24" s="750"/>
      <c r="D24" s="750"/>
      <c r="E24" s="750"/>
      <c r="F24" s="750"/>
      <c r="G24" s="750"/>
      <c r="H24" s="753"/>
      <c r="I24" s="753"/>
      <c r="J24" s="753"/>
      <c r="K24" s="753"/>
      <c r="L24" s="753"/>
      <c r="M24" s="755"/>
      <c r="N24" s="755"/>
      <c r="O24" s="757"/>
      <c r="P24" s="757"/>
      <c r="Q24" s="757"/>
      <c r="R24" s="757"/>
      <c r="S24" s="757"/>
      <c r="T24" s="757"/>
      <c r="U24" s="757"/>
      <c r="V24" s="757"/>
      <c r="W24" s="748"/>
      <c r="X24" s="748"/>
      <c r="Y24" s="748"/>
      <c r="Z24" s="748"/>
      <c r="AA24" s="757"/>
      <c r="AB24" s="757"/>
      <c r="AC24" s="757"/>
      <c r="AD24" s="757"/>
      <c r="AE24" s="757"/>
      <c r="AF24" s="757"/>
      <c r="AG24" s="757"/>
      <c r="AH24" s="757"/>
      <c r="AI24" s="757"/>
      <c r="AJ24" s="757"/>
      <c r="AK24" s="776"/>
      <c r="AL24" s="776"/>
      <c r="AM24" s="776"/>
      <c r="AN24" s="776"/>
      <c r="AO24" s="776"/>
      <c r="AP24" s="776"/>
      <c r="AQ24" s="767"/>
      <c r="AR24" s="767"/>
      <c r="AS24" s="767"/>
      <c r="AT24" s="768"/>
    </row>
    <row r="25" spans="1:46" ht="13.15" customHeight="1">
      <c r="A25" s="749"/>
      <c r="B25" s="750"/>
      <c r="C25" s="750"/>
      <c r="D25" s="750"/>
      <c r="E25" s="750"/>
      <c r="F25" s="750"/>
      <c r="G25" s="750"/>
      <c r="H25" s="753"/>
      <c r="I25" s="753"/>
      <c r="J25" s="753"/>
      <c r="K25" s="753"/>
      <c r="L25" s="753"/>
      <c r="M25" s="755"/>
      <c r="N25" s="755"/>
      <c r="O25" s="757"/>
      <c r="P25" s="757"/>
      <c r="Q25" s="757"/>
      <c r="R25" s="757"/>
      <c r="S25" s="757"/>
      <c r="T25" s="757"/>
      <c r="U25" s="757"/>
      <c r="V25" s="757"/>
      <c r="W25" s="748"/>
      <c r="X25" s="748"/>
      <c r="Y25" s="748"/>
      <c r="Z25" s="748"/>
      <c r="AA25" s="757"/>
      <c r="AB25" s="757"/>
      <c r="AC25" s="757"/>
      <c r="AD25" s="757"/>
      <c r="AE25" s="757"/>
      <c r="AF25" s="757"/>
      <c r="AG25" s="757"/>
      <c r="AH25" s="757"/>
      <c r="AI25" s="757"/>
      <c r="AJ25" s="757"/>
      <c r="AK25" s="776"/>
      <c r="AL25" s="776"/>
      <c r="AM25" s="776"/>
      <c r="AN25" s="776"/>
      <c r="AO25" s="776"/>
      <c r="AP25" s="776"/>
      <c r="AQ25" s="767"/>
      <c r="AR25" s="767"/>
      <c r="AS25" s="767"/>
      <c r="AT25" s="768"/>
    </row>
    <row r="26" spans="1:46" ht="13.15" customHeight="1">
      <c r="A26" s="749"/>
      <c r="B26" s="750"/>
      <c r="C26" s="750"/>
      <c r="D26" s="750"/>
      <c r="E26" s="750"/>
      <c r="F26" s="750"/>
      <c r="G26" s="750"/>
      <c r="H26" s="753"/>
      <c r="I26" s="753"/>
      <c r="J26" s="753"/>
      <c r="K26" s="753"/>
      <c r="L26" s="753"/>
      <c r="M26" s="755"/>
      <c r="N26" s="755"/>
      <c r="O26" s="760"/>
      <c r="P26" s="760"/>
      <c r="Q26" s="760"/>
      <c r="R26" s="760"/>
      <c r="S26" s="760"/>
      <c r="T26" s="760"/>
      <c r="U26" s="760"/>
      <c r="V26" s="760"/>
      <c r="W26" s="748"/>
      <c r="X26" s="748"/>
      <c r="Y26" s="748"/>
      <c r="Z26" s="748"/>
      <c r="AA26" s="757"/>
      <c r="AB26" s="757"/>
      <c r="AC26" s="757"/>
      <c r="AD26" s="757"/>
      <c r="AE26" s="757"/>
      <c r="AF26" s="757"/>
      <c r="AG26" s="757"/>
      <c r="AH26" s="757"/>
      <c r="AI26" s="757"/>
      <c r="AJ26" s="757"/>
      <c r="AK26" s="776"/>
      <c r="AL26" s="776"/>
      <c r="AM26" s="776"/>
      <c r="AN26" s="776"/>
      <c r="AO26" s="776"/>
      <c r="AP26" s="776"/>
      <c r="AQ26" s="767"/>
      <c r="AR26" s="767"/>
      <c r="AS26" s="767"/>
      <c r="AT26" s="768"/>
    </row>
    <row r="27" spans="1:46" ht="13.15" customHeight="1">
      <c r="A27" s="749"/>
      <c r="B27" s="750"/>
      <c r="C27" s="750"/>
      <c r="D27" s="750"/>
      <c r="E27" s="750"/>
      <c r="F27" s="750"/>
      <c r="G27" s="750"/>
      <c r="H27" s="753"/>
      <c r="I27" s="753"/>
      <c r="J27" s="753"/>
      <c r="K27" s="753"/>
      <c r="L27" s="753"/>
      <c r="M27" s="755"/>
      <c r="N27" s="755"/>
      <c r="O27" s="760"/>
      <c r="P27" s="760"/>
      <c r="Q27" s="760"/>
      <c r="R27" s="760"/>
      <c r="S27" s="760"/>
      <c r="T27" s="760"/>
      <c r="U27" s="760"/>
      <c r="V27" s="760"/>
      <c r="W27" s="748"/>
      <c r="X27" s="748"/>
      <c r="Y27" s="748"/>
      <c r="Z27" s="748"/>
      <c r="AA27" s="757"/>
      <c r="AB27" s="757"/>
      <c r="AC27" s="757"/>
      <c r="AD27" s="757"/>
      <c r="AE27" s="757"/>
      <c r="AF27" s="757"/>
      <c r="AG27" s="757"/>
      <c r="AH27" s="757"/>
      <c r="AI27" s="757"/>
      <c r="AJ27" s="757"/>
      <c r="AK27" s="776"/>
      <c r="AL27" s="776"/>
      <c r="AM27" s="776"/>
      <c r="AN27" s="776"/>
      <c r="AO27" s="776"/>
      <c r="AP27" s="776"/>
      <c r="AQ27" s="767"/>
      <c r="AR27" s="767"/>
      <c r="AS27" s="767"/>
      <c r="AT27" s="768"/>
    </row>
    <row r="28" spans="1:46" ht="13.15" customHeight="1">
      <c r="A28" s="749"/>
      <c r="B28" s="750"/>
      <c r="C28" s="750"/>
      <c r="D28" s="750"/>
      <c r="E28" s="750"/>
      <c r="F28" s="750"/>
      <c r="G28" s="750"/>
      <c r="H28" s="753"/>
      <c r="I28" s="753"/>
      <c r="J28" s="753"/>
      <c r="K28" s="753"/>
      <c r="L28" s="753"/>
      <c r="M28" s="755"/>
      <c r="N28" s="755"/>
      <c r="O28" s="760"/>
      <c r="P28" s="760"/>
      <c r="Q28" s="760"/>
      <c r="R28" s="760"/>
      <c r="S28" s="760"/>
      <c r="T28" s="760"/>
      <c r="U28" s="760"/>
      <c r="V28" s="760"/>
      <c r="W28" s="748"/>
      <c r="X28" s="748"/>
      <c r="Y28" s="748"/>
      <c r="Z28" s="748"/>
      <c r="AA28" s="757"/>
      <c r="AB28" s="757"/>
      <c r="AC28" s="757"/>
      <c r="AD28" s="757"/>
      <c r="AE28" s="757"/>
      <c r="AF28" s="757"/>
      <c r="AG28" s="757"/>
      <c r="AH28" s="757"/>
      <c r="AI28" s="757"/>
      <c r="AJ28" s="757"/>
      <c r="AK28" s="776"/>
      <c r="AL28" s="776"/>
      <c r="AM28" s="776"/>
      <c r="AN28" s="776"/>
      <c r="AO28" s="776"/>
      <c r="AP28" s="776"/>
      <c r="AQ28" s="767"/>
      <c r="AR28" s="767"/>
      <c r="AS28" s="767"/>
      <c r="AT28" s="768"/>
    </row>
    <row r="29" spans="1:46" ht="13.15" customHeight="1">
      <c r="A29" s="749"/>
      <c r="B29" s="750"/>
      <c r="C29" s="750"/>
      <c r="D29" s="750"/>
      <c r="E29" s="750"/>
      <c r="F29" s="750"/>
      <c r="G29" s="750"/>
      <c r="H29" s="753"/>
      <c r="I29" s="753"/>
      <c r="J29" s="753"/>
      <c r="K29" s="753"/>
      <c r="L29" s="753"/>
      <c r="M29" s="755"/>
      <c r="N29" s="755"/>
      <c r="O29" s="760"/>
      <c r="P29" s="760"/>
      <c r="Q29" s="760"/>
      <c r="R29" s="760"/>
      <c r="S29" s="760"/>
      <c r="T29" s="760"/>
      <c r="U29" s="760"/>
      <c r="V29" s="760"/>
      <c r="W29" s="748"/>
      <c r="X29" s="748"/>
      <c r="Y29" s="748"/>
      <c r="Z29" s="748"/>
      <c r="AA29" s="757"/>
      <c r="AB29" s="757"/>
      <c r="AC29" s="757"/>
      <c r="AD29" s="757"/>
      <c r="AE29" s="757"/>
      <c r="AF29" s="757"/>
      <c r="AG29" s="757"/>
      <c r="AH29" s="757"/>
      <c r="AI29" s="757"/>
      <c r="AJ29" s="757"/>
      <c r="AK29" s="776"/>
      <c r="AL29" s="776"/>
      <c r="AM29" s="776"/>
      <c r="AN29" s="776"/>
      <c r="AO29" s="776"/>
      <c r="AP29" s="776"/>
      <c r="AQ29" s="767"/>
      <c r="AR29" s="767"/>
      <c r="AS29" s="767"/>
      <c r="AT29" s="768"/>
    </row>
    <row r="30" spans="1:46" ht="13.15" customHeight="1">
      <c r="A30" s="749"/>
      <c r="B30" s="750"/>
      <c r="C30" s="750"/>
      <c r="D30" s="750"/>
      <c r="E30" s="750"/>
      <c r="F30" s="750"/>
      <c r="G30" s="750"/>
      <c r="H30" s="753"/>
      <c r="I30" s="753"/>
      <c r="J30" s="753"/>
      <c r="K30" s="753"/>
      <c r="L30" s="753"/>
      <c r="M30" s="755"/>
      <c r="N30" s="755"/>
      <c r="O30" s="757"/>
      <c r="P30" s="757"/>
      <c r="Q30" s="757"/>
      <c r="R30" s="757"/>
      <c r="S30" s="757"/>
      <c r="T30" s="757"/>
      <c r="U30" s="757"/>
      <c r="V30" s="757"/>
      <c r="W30" s="748"/>
      <c r="X30" s="748"/>
      <c r="Y30" s="748"/>
      <c r="Z30" s="748"/>
      <c r="AA30" s="757"/>
      <c r="AB30" s="757"/>
      <c r="AC30" s="757"/>
      <c r="AD30" s="757"/>
      <c r="AE30" s="757"/>
      <c r="AF30" s="757"/>
      <c r="AG30" s="757"/>
      <c r="AH30" s="757"/>
      <c r="AI30" s="757"/>
      <c r="AJ30" s="757"/>
      <c r="AK30" s="776"/>
      <c r="AL30" s="776"/>
      <c r="AM30" s="776"/>
      <c r="AN30" s="776"/>
      <c r="AO30" s="776"/>
      <c r="AP30" s="776"/>
      <c r="AQ30" s="767"/>
      <c r="AR30" s="767"/>
      <c r="AS30" s="767"/>
      <c r="AT30" s="768"/>
    </row>
    <row r="31" spans="1:46" ht="13.15" customHeight="1">
      <c r="A31" s="749"/>
      <c r="B31" s="750"/>
      <c r="C31" s="750"/>
      <c r="D31" s="750"/>
      <c r="E31" s="750"/>
      <c r="F31" s="750"/>
      <c r="G31" s="750"/>
      <c r="H31" s="753"/>
      <c r="I31" s="753"/>
      <c r="J31" s="753"/>
      <c r="K31" s="753"/>
      <c r="L31" s="753"/>
      <c r="M31" s="755"/>
      <c r="N31" s="755"/>
      <c r="O31" s="757"/>
      <c r="P31" s="757"/>
      <c r="Q31" s="757"/>
      <c r="R31" s="757"/>
      <c r="S31" s="757"/>
      <c r="T31" s="757"/>
      <c r="U31" s="757"/>
      <c r="V31" s="757"/>
      <c r="W31" s="748"/>
      <c r="X31" s="748"/>
      <c r="Y31" s="748"/>
      <c r="Z31" s="748"/>
      <c r="AA31" s="757"/>
      <c r="AB31" s="757"/>
      <c r="AC31" s="757"/>
      <c r="AD31" s="757"/>
      <c r="AE31" s="757"/>
      <c r="AF31" s="757"/>
      <c r="AG31" s="757"/>
      <c r="AH31" s="757"/>
      <c r="AI31" s="757"/>
      <c r="AJ31" s="757"/>
      <c r="AK31" s="776"/>
      <c r="AL31" s="776"/>
      <c r="AM31" s="776"/>
      <c r="AN31" s="776"/>
      <c r="AO31" s="776"/>
      <c r="AP31" s="776"/>
      <c r="AQ31" s="767"/>
      <c r="AR31" s="767"/>
      <c r="AS31" s="767"/>
      <c r="AT31" s="768"/>
    </row>
    <row r="32" spans="1:46" ht="14.45" customHeight="1">
      <c r="A32" s="749"/>
      <c r="B32" s="750"/>
      <c r="C32" s="750"/>
      <c r="D32" s="750"/>
      <c r="E32" s="750"/>
      <c r="F32" s="750"/>
      <c r="G32" s="750"/>
      <c r="H32" s="753"/>
      <c r="I32" s="753"/>
      <c r="J32" s="753"/>
      <c r="K32" s="753"/>
      <c r="L32" s="753"/>
      <c r="M32" s="755"/>
      <c r="N32" s="755"/>
      <c r="O32" s="757"/>
      <c r="P32" s="757"/>
      <c r="Q32" s="757"/>
      <c r="R32" s="757"/>
      <c r="S32" s="757"/>
      <c r="T32" s="757"/>
      <c r="U32" s="757"/>
      <c r="V32" s="757"/>
      <c r="W32" s="748"/>
      <c r="X32" s="748"/>
      <c r="Y32" s="748"/>
      <c r="Z32" s="748"/>
      <c r="AA32" s="757"/>
      <c r="AB32" s="757"/>
      <c r="AC32" s="757"/>
      <c r="AD32" s="757"/>
      <c r="AE32" s="757"/>
      <c r="AF32" s="757"/>
      <c r="AG32" s="757"/>
      <c r="AH32" s="757"/>
      <c r="AI32" s="757"/>
      <c r="AJ32" s="757"/>
      <c r="AK32" s="776"/>
      <c r="AL32" s="776"/>
      <c r="AM32" s="776"/>
      <c r="AN32" s="776"/>
      <c r="AO32" s="776"/>
      <c r="AP32" s="776"/>
      <c r="AQ32" s="767"/>
      <c r="AR32" s="767"/>
      <c r="AS32" s="767"/>
      <c r="AT32" s="768"/>
    </row>
    <row r="33" spans="1:46" ht="14.45" customHeight="1">
      <c r="A33" s="749"/>
      <c r="B33" s="750"/>
      <c r="C33" s="750"/>
      <c r="D33" s="750"/>
      <c r="E33" s="750"/>
      <c r="F33" s="750"/>
      <c r="G33" s="750"/>
      <c r="H33" s="753"/>
      <c r="I33" s="753"/>
      <c r="J33" s="753"/>
      <c r="K33" s="753"/>
      <c r="L33" s="753"/>
      <c r="M33" s="755"/>
      <c r="N33" s="755"/>
      <c r="O33" s="757"/>
      <c r="P33" s="757"/>
      <c r="Q33" s="757"/>
      <c r="R33" s="757"/>
      <c r="S33" s="757"/>
      <c r="T33" s="757"/>
      <c r="U33" s="757"/>
      <c r="V33" s="757"/>
      <c r="W33" s="748"/>
      <c r="X33" s="748"/>
      <c r="Y33" s="748"/>
      <c r="Z33" s="748"/>
      <c r="AA33" s="757"/>
      <c r="AB33" s="757"/>
      <c r="AC33" s="757"/>
      <c r="AD33" s="757"/>
      <c r="AE33" s="757"/>
      <c r="AF33" s="757"/>
      <c r="AG33" s="757"/>
      <c r="AH33" s="757"/>
      <c r="AI33" s="757"/>
      <c r="AJ33" s="757"/>
      <c r="AK33" s="776"/>
      <c r="AL33" s="776"/>
      <c r="AM33" s="776"/>
      <c r="AN33" s="776"/>
      <c r="AO33" s="776"/>
      <c r="AP33" s="776"/>
      <c r="AQ33" s="767"/>
      <c r="AR33" s="767"/>
      <c r="AS33" s="767"/>
      <c r="AT33" s="768"/>
    </row>
    <row r="34" spans="1:46" ht="14.45" customHeight="1">
      <c r="A34" s="749"/>
      <c r="B34" s="750"/>
      <c r="C34" s="750"/>
      <c r="D34" s="750"/>
      <c r="E34" s="750"/>
      <c r="F34" s="750"/>
      <c r="G34" s="750"/>
      <c r="H34" s="753"/>
      <c r="I34" s="753"/>
      <c r="J34" s="753"/>
      <c r="K34" s="753"/>
      <c r="L34" s="753"/>
      <c r="M34" s="755"/>
      <c r="N34" s="755"/>
      <c r="O34" s="757"/>
      <c r="P34" s="757"/>
      <c r="Q34" s="757"/>
      <c r="R34" s="757"/>
      <c r="S34" s="757"/>
      <c r="T34" s="757"/>
      <c r="U34" s="757"/>
      <c r="V34" s="757"/>
      <c r="W34" s="748"/>
      <c r="X34" s="748"/>
      <c r="Y34" s="748"/>
      <c r="Z34" s="748"/>
      <c r="AA34" s="757"/>
      <c r="AB34" s="757"/>
      <c r="AC34" s="757"/>
      <c r="AD34" s="757"/>
      <c r="AE34" s="757"/>
      <c r="AF34" s="757"/>
      <c r="AG34" s="757"/>
      <c r="AH34" s="757"/>
      <c r="AI34" s="757"/>
      <c r="AJ34" s="757"/>
      <c r="AK34" s="776"/>
      <c r="AL34" s="776"/>
      <c r="AM34" s="776"/>
      <c r="AN34" s="776"/>
      <c r="AO34" s="776"/>
      <c r="AP34" s="776"/>
      <c r="AQ34" s="767"/>
      <c r="AR34" s="767"/>
      <c r="AS34" s="767"/>
      <c r="AT34" s="768"/>
    </row>
    <row r="35" spans="1:46" ht="14.45" customHeight="1">
      <c r="A35" s="749"/>
      <c r="B35" s="750"/>
      <c r="C35" s="750"/>
      <c r="D35" s="750"/>
      <c r="E35" s="750"/>
      <c r="F35" s="750"/>
      <c r="G35" s="750"/>
      <c r="H35" s="753"/>
      <c r="I35" s="753"/>
      <c r="J35" s="753"/>
      <c r="K35" s="753"/>
      <c r="L35" s="753"/>
      <c r="M35" s="755"/>
      <c r="N35" s="755"/>
      <c r="O35" s="757"/>
      <c r="P35" s="757"/>
      <c r="Q35" s="757"/>
      <c r="R35" s="757"/>
      <c r="S35" s="757"/>
      <c r="T35" s="757"/>
      <c r="U35" s="757"/>
      <c r="V35" s="757"/>
      <c r="W35" s="748"/>
      <c r="X35" s="748"/>
      <c r="Y35" s="748"/>
      <c r="Z35" s="748"/>
      <c r="AA35" s="757"/>
      <c r="AB35" s="757"/>
      <c r="AC35" s="757"/>
      <c r="AD35" s="757"/>
      <c r="AE35" s="757"/>
      <c r="AF35" s="757"/>
      <c r="AG35" s="757"/>
      <c r="AH35" s="757"/>
      <c r="AI35" s="757"/>
      <c r="AJ35" s="757"/>
      <c r="AK35" s="776"/>
      <c r="AL35" s="776"/>
      <c r="AM35" s="776"/>
      <c r="AN35" s="776"/>
      <c r="AO35" s="776"/>
      <c r="AP35" s="776"/>
      <c r="AQ35" s="767"/>
      <c r="AR35" s="767"/>
      <c r="AS35" s="767"/>
      <c r="AT35" s="768"/>
    </row>
    <row r="36" spans="1:46">
      <c r="A36" s="749"/>
      <c r="B36" s="750"/>
      <c r="C36" s="750"/>
      <c r="D36" s="750"/>
      <c r="E36" s="750"/>
      <c r="F36" s="750"/>
      <c r="G36" s="750"/>
      <c r="H36" s="753"/>
      <c r="I36" s="753"/>
      <c r="J36" s="753"/>
      <c r="K36" s="753"/>
      <c r="L36" s="753"/>
      <c r="M36" s="755"/>
      <c r="N36" s="755"/>
      <c r="O36" s="757"/>
      <c r="P36" s="757"/>
      <c r="Q36" s="757"/>
      <c r="R36" s="757"/>
      <c r="S36" s="757"/>
      <c r="T36" s="757"/>
      <c r="U36" s="757"/>
      <c r="V36" s="757"/>
      <c r="W36" s="748"/>
      <c r="X36" s="748"/>
      <c r="Y36" s="748"/>
      <c r="Z36" s="748"/>
      <c r="AA36" s="757"/>
      <c r="AB36" s="757"/>
      <c r="AC36" s="757"/>
      <c r="AD36" s="757"/>
      <c r="AE36" s="757"/>
      <c r="AF36" s="757"/>
      <c r="AG36" s="757"/>
      <c r="AH36" s="757"/>
      <c r="AI36" s="757"/>
      <c r="AJ36" s="757"/>
      <c r="AK36" s="776"/>
      <c r="AL36" s="776"/>
      <c r="AM36" s="776"/>
      <c r="AN36" s="776"/>
      <c r="AO36" s="776"/>
      <c r="AP36" s="776"/>
      <c r="AQ36" s="783"/>
      <c r="AR36" s="783"/>
      <c r="AS36" s="783"/>
      <c r="AT36" s="784"/>
    </row>
    <row r="37" spans="1:46">
      <c r="A37" s="751"/>
      <c r="B37" s="752"/>
      <c r="C37" s="752"/>
      <c r="D37" s="752"/>
      <c r="E37" s="752"/>
      <c r="F37" s="752"/>
      <c r="G37" s="752"/>
      <c r="H37" s="754"/>
      <c r="I37" s="754"/>
      <c r="J37" s="754"/>
      <c r="K37" s="754"/>
      <c r="L37" s="754"/>
      <c r="M37" s="756"/>
      <c r="N37" s="756"/>
      <c r="O37" s="758"/>
      <c r="P37" s="758"/>
      <c r="Q37" s="758"/>
      <c r="R37" s="758"/>
      <c r="S37" s="758"/>
      <c r="T37" s="758"/>
      <c r="U37" s="758"/>
      <c r="V37" s="758"/>
      <c r="W37" s="759"/>
      <c r="X37" s="759"/>
      <c r="Y37" s="759"/>
      <c r="Z37" s="759"/>
      <c r="AA37" s="758"/>
      <c r="AB37" s="758"/>
      <c r="AC37" s="758"/>
      <c r="AD37" s="758"/>
      <c r="AE37" s="758"/>
      <c r="AF37" s="758"/>
      <c r="AG37" s="758"/>
      <c r="AH37" s="758"/>
      <c r="AI37" s="758"/>
      <c r="AJ37" s="758"/>
      <c r="AK37" s="787"/>
      <c r="AL37" s="787"/>
      <c r="AM37" s="787"/>
      <c r="AN37" s="787"/>
      <c r="AO37" s="787"/>
      <c r="AP37" s="787"/>
      <c r="AQ37" s="785"/>
      <c r="AR37" s="785"/>
      <c r="AS37" s="785"/>
      <c r="AT37" s="786"/>
    </row>
    <row r="39" spans="1:46">
      <c r="B39" s="6" t="s">
        <v>658</v>
      </c>
    </row>
  </sheetData>
  <sheetProtection algorithmName="SHA-512" hashValue="QXm6YHMKuqCq1lAAKNr9eY0n3echPVunf339zCnUBQqVqKZArIKJNnnWaSRe+MMoJBKAm9iH/y9K+ueInLWNHQ==" saltValue="JttKHXFsfmu/RpgNLPQkbQ==" spinCount="100000" sheet="1" objects="1" scenarios="1"/>
  <mergeCells count="184">
    <mergeCell ref="AS36:AT36"/>
    <mergeCell ref="AQ37:AR37"/>
    <mergeCell ref="AS37:AT37"/>
    <mergeCell ref="AA36:AJ37"/>
    <mergeCell ref="AK36:AP37"/>
    <mergeCell ref="AQ36:AR36"/>
    <mergeCell ref="AS34:AT34"/>
    <mergeCell ref="AQ35:AR35"/>
    <mergeCell ref="AS35:AT35"/>
    <mergeCell ref="AA34:AJ35"/>
    <mergeCell ref="AK34:AP35"/>
    <mergeCell ref="AQ34:AR34"/>
    <mergeCell ref="AS32:AT32"/>
    <mergeCell ref="AQ33:AR33"/>
    <mergeCell ref="AS33:AT33"/>
    <mergeCell ref="AA32:AJ33"/>
    <mergeCell ref="AK32:AP33"/>
    <mergeCell ref="AQ32:AR32"/>
    <mergeCell ref="AS30:AT30"/>
    <mergeCell ref="AQ31:AR31"/>
    <mergeCell ref="AS31:AT31"/>
    <mergeCell ref="AA30:AJ31"/>
    <mergeCell ref="AK30:AP31"/>
    <mergeCell ref="AQ30:AR30"/>
    <mergeCell ref="AS28:AT28"/>
    <mergeCell ref="AQ29:AR29"/>
    <mergeCell ref="AS29:AT29"/>
    <mergeCell ref="AA28:AJ29"/>
    <mergeCell ref="AK28:AP29"/>
    <mergeCell ref="AQ28:AR28"/>
    <mergeCell ref="AS26:AT26"/>
    <mergeCell ref="AQ27:AR27"/>
    <mergeCell ref="AS27:AT27"/>
    <mergeCell ref="AA26:AJ27"/>
    <mergeCell ref="AK26:AP27"/>
    <mergeCell ref="AQ26:AR26"/>
    <mergeCell ref="AS24:AT24"/>
    <mergeCell ref="AQ25:AR25"/>
    <mergeCell ref="AS25:AT25"/>
    <mergeCell ref="AA24:AJ25"/>
    <mergeCell ref="AK24:AP25"/>
    <mergeCell ref="AQ24:AR24"/>
    <mergeCell ref="AS22:AT22"/>
    <mergeCell ref="AQ23:AR23"/>
    <mergeCell ref="AS23:AT23"/>
    <mergeCell ref="AA22:AJ23"/>
    <mergeCell ref="AK22:AP23"/>
    <mergeCell ref="AQ22:AR22"/>
    <mergeCell ref="AS16:AT16"/>
    <mergeCell ref="AQ17:AR17"/>
    <mergeCell ref="AS17:AT17"/>
    <mergeCell ref="AA16:AJ17"/>
    <mergeCell ref="AK16:AP17"/>
    <mergeCell ref="AQ16:AR16"/>
    <mergeCell ref="AS20:AT20"/>
    <mergeCell ref="AQ21:AR21"/>
    <mergeCell ref="AS21:AT21"/>
    <mergeCell ref="AA20:AJ21"/>
    <mergeCell ref="AK20:AP21"/>
    <mergeCell ref="AQ20:AR20"/>
    <mergeCell ref="AS18:AT18"/>
    <mergeCell ref="AQ19:AR19"/>
    <mergeCell ref="AS19:AT19"/>
    <mergeCell ref="AA18:AJ19"/>
    <mergeCell ref="AK18:AP19"/>
    <mergeCell ref="AQ18:AR18"/>
    <mergeCell ref="AQ13:AR13"/>
    <mergeCell ref="AS13:AT13"/>
    <mergeCell ref="AS14:AT14"/>
    <mergeCell ref="AQ15:AR15"/>
    <mergeCell ref="AS15:AT15"/>
    <mergeCell ref="W12:Z13"/>
    <mergeCell ref="AA12:AJ13"/>
    <mergeCell ref="AK12:AP13"/>
    <mergeCell ref="W14:Z15"/>
    <mergeCell ref="AA14:AJ15"/>
    <mergeCell ref="AK14:AP15"/>
    <mergeCell ref="AQ14:AR14"/>
    <mergeCell ref="A12:G13"/>
    <mergeCell ref="H12:L13"/>
    <mergeCell ref="M12:N13"/>
    <mergeCell ref="O12:V13"/>
    <mergeCell ref="M6:AT7"/>
    <mergeCell ref="AO1:AQ1"/>
    <mergeCell ref="AR1:AT1"/>
    <mergeCell ref="Z2:AF2"/>
    <mergeCell ref="AG2:AM2"/>
    <mergeCell ref="AN2:AT2"/>
    <mergeCell ref="A1:AB1"/>
    <mergeCell ref="E2:K2"/>
    <mergeCell ref="L2:R2"/>
    <mergeCell ref="S2:Y2"/>
    <mergeCell ref="AL1:AN1"/>
    <mergeCell ref="AC1:AK1"/>
    <mergeCell ref="Z3:AF4"/>
    <mergeCell ref="AG3:AM4"/>
    <mergeCell ref="AN3:AT4"/>
    <mergeCell ref="A2:D4"/>
    <mergeCell ref="E3:K4"/>
    <mergeCell ref="L3:R4"/>
    <mergeCell ref="AQ12:AR12"/>
    <mergeCell ref="AS12:AT12"/>
    <mergeCell ref="S3:Y4"/>
    <mergeCell ref="A5:AT5"/>
    <mergeCell ref="A6:L7"/>
    <mergeCell ref="A8:G9"/>
    <mergeCell ref="H8:L9"/>
    <mergeCell ref="M8:N9"/>
    <mergeCell ref="O8:V9"/>
    <mergeCell ref="W8:Z9"/>
    <mergeCell ref="AA8:AJ9"/>
    <mergeCell ref="AK8:AP9"/>
    <mergeCell ref="AQ8:AT8"/>
    <mergeCell ref="AQ9:AT9"/>
    <mergeCell ref="A10:G11"/>
    <mergeCell ref="H10:L11"/>
    <mergeCell ref="M10:N11"/>
    <mergeCell ref="O10:V11"/>
    <mergeCell ref="W10:Z11"/>
    <mergeCell ref="AQ10:AR10"/>
    <mergeCell ref="AS10:AT10"/>
    <mergeCell ref="AQ11:AR11"/>
    <mergeCell ref="AS11:AT11"/>
    <mergeCell ref="AA10:AJ11"/>
    <mergeCell ref="AK10:AP11"/>
    <mergeCell ref="A16:G17"/>
    <mergeCell ref="H16:L17"/>
    <mergeCell ref="M16:N17"/>
    <mergeCell ref="O16:V17"/>
    <mergeCell ref="W16:Z17"/>
    <mergeCell ref="A14:G15"/>
    <mergeCell ref="H14:L15"/>
    <mergeCell ref="M14:N15"/>
    <mergeCell ref="O14:V15"/>
    <mergeCell ref="W18:Z19"/>
    <mergeCell ref="A20:G21"/>
    <mergeCell ref="H20:L21"/>
    <mergeCell ref="M20:N21"/>
    <mergeCell ref="O20:V21"/>
    <mergeCell ref="W20:Z21"/>
    <mergeCell ref="A18:G19"/>
    <mergeCell ref="H18:L19"/>
    <mergeCell ref="M18:N19"/>
    <mergeCell ref="O18:V19"/>
    <mergeCell ref="W22:Z23"/>
    <mergeCell ref="A24:G25"/>
    <mergeCell ref="H24:L25"/>
    <mergeCell ref="M24:N25"/>
    <mergeCell ref="O24:V25"/>
    <mergeCell ref="W24:Z25"/>
    <mergeCell ref="A22:G23"/>
    <mergeCell ref="H22:L23"/>
    <mergeCell ref="M22:N23"/>
    <mergeCell ref="O22:V23"/>
    <mergeCell ref="W26:Z27"/>
    <mergeCell ref="A28:G29"/>
    <mergeCell ref="H28:L29"/>
    <mergeCell ref="M28:N29"/>
    <mergeCell ref="O28:V29"/>
    <mergeCell ref="W28:Z29"/>
    <mergeCell ref="A26:G27"/>
    <mergeCell ref="H26:L27"/>
    <mergeCell ref="M26:N27"/>
    <mergeCell ref="O26:V27"/>
    <mergeCell ref="W30:Z31"/>
    <mergeCell ref="A32:G33"/>
    <mergeCell ref="H32:L33"/>
    <mergeCell ref="M32:N33"/>
    <mergeCell ref="O32:V33"/>
    <mergeCell ref="W32:Z33"/>
    <mergeCell ref="A30:G31"/>
    <mergeCell ref="H30:L31"/>
    <mergeCell ref="M30:N31"/>
    <mergeCell ref="O30:V31"/>
    <mergeCell ref="W34:Z35"/>
    <mergeCell ref="A36:G37"/>
    <mergeCell ref="H36:L37"/>
    <mergeCell ref="M36:N37"/>
    <mergeCell ref="O36:V37"/>
    <mergeCell ref="W36:Z37"/>
    <mergeCell ref="A34:G35"/>
    <mergeCell ref="H34:L35"/>
    <mergeCell ref="M34:N35"/>
    <mergeCell ref="O34:V35"/>
  </mergeCells>
  <phoneticPr fontId="2"/>
  <dataValidations count="7">
    <dataValidation type="list" allowBlank="1" showInputMessage="1" showErrorMessage="1" sqref="M10:N37" xr:uid="{8B488D76-9A29-489A-8359-F0A2B69547E6}">
      <formula1>元下リスト</formula1>
    </dataValidation>
    <dataValidation type="list" allowBlank="1" showInputMessage="1" showErrorMessage="1" sqref="AQ10:AR37" xr:uid="{0CC5956D-992D-49B0-9E75-201533815B04}">
      <formula1>年リスト</formula1>
    </dataValidation>
    <dataValidation type="list" allowBlank="1" showInputMessage="1" showErrorMessage="1" sqref="AS10:AT37" xr:uid="{41BC89A3-E275-4F72-B2F4-5BD46FED31BE}">
      <formula1>月リスト</formula1>
    </dataValidation>
    <dataValidation type="textLength" imeMode="off" operator="lessThanOrEqual" allowBlank="1" showInputMessage="1" showErrorMessage="1" sqref="AK10:AP37" xr:uid="{878EA769-C58F-4756-95A3-6C8AA600A4C6}">
      <formula1>9</formula1>
    </dataValidation>
    <dataValidation imeMode="on" allowBlank="1" showInputMessage="1" showErrorMessage="1" sqref="H10:L37" xr:uid="{4EB8B9BA-D8B8-4BB1-8547-F3075A410172}"/>
    <dataValidation type="list" allowBlank="1" showInputMessage="1" showErrorMessage="1" sqref="W10:Z37" xr:uid="{69229805-23F5-4DE8-9E35-F74910231CCE}">
      <formula1>履行場所リスト</formula1>
    </dataValidation>
    <dataValidation type="list" allowBlank="1" showInputMessage="1" showErrorMessage="1" sqref="A10:G37" xr:uid="{174C81A2-E4C7-4DDD-923F-6C5BCB2D9C86}">
      <formula1>申請種目リスト</formula1>
    </dataValidation>
  </dataValidations>
  <pageMargins left="0.78740157480314965" right="0.59055118110236227" top="0.98425196850393704" bottom="0.98425196850393704" header="0.51181102362204722" footer="0.51181102362204722"/>
  <pageSetup paperSize="9" scale="9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DD6D2-27A4-433A-92AA-7A95E1FF1E0D}">
  <sheetPr codeName="Sheet2">
    <tabColor indexed="10"/>
  </sheetPr>
  <dimension ref="A2:AO117"/>
  <sheetViews>
    <sheetView view="pageBreakPreview" zoomScaleNormal="100" zoomScaleSheetLayoutView="100" workbookViewId="0">
      <selection activeCell="C80" sqref="C80:K80"/>
    </sheetView>
  </sheetViews>
  <sheetFormatPr defaultColWidth="9" defaultRowHeight="13.5"/>
  <cols>
    <col min="1" max="1" width="4.875" style="21" customWidth="1"/>
    <col min="2" max="2" width="3.125" style="21" customWidth="1"/>
    <col min="3" max="34" width="2.625" style="21" customWidth="1"/>
    <col min="35" max="35" width="3.625" style="21" customWidth="1"/>
    <col min="36" max="37" width="15.625" style="22" customWidth="1"/>
    <col min="38" max="41" width="5.625" style="22" customWidth="1"/>
    <col min="42" max="45" width="5.625" style="21" customWidth="1"/>
    <col min="46" max="46" width="9" style="21" customWidth="1"/>
    <col min="47" max="16384" width="9" style="21"/>
  </cols>
  <sheetData>
    <row r="2" spans="2:36" ht="13.5" customHeight="1">
      <c r="S2" s="23"/>
      <c r="T2" s="23"/>
      <c r="U2" s="23"/>
      <c r="V2" s="23"/>
      <c r="W2" s="23"/>
      <c r="X2" s="23"/>
      <c r="Y2" s="788" t="str">
        <f>IF(入力シート!E103=0,"",IF(LEFT(入力シート!E103,2)="04","県内","県外"))</f>
        <v/>
      </c>
      <c r="Z2" s="789"/>
      <c r="AA2" s="790"/>
      <c r="AB2" s="788" t="str">
        <f>IF(入力シート!D297=0,"",LEFT(入力シート!D297,2))</f>
        <v/>
      </c>
      <c r="AC2" s="789"/>
      <c r="AD2" s="790"/>
      <c r="AE2" s="788" t="str">
        <f>IF(入力シート!E70=0,"",LEFT(入力シート!E70,2))</f>
        <v/>
      </c>
      <c r="AF2" s="789"/>
      <c r="AG2" s="790"/>
    </row>
    <row r="3" spans="2:36" ht="13.5" customHeight="1">
      <c r="S3" s="23"/>
      <c r="T3" s="23"/>
      <c r="U3" s="23"/>
      <c r="V3" s="23"/>
      <c r="W3" s="23"/>
      <c r="X3" s="23"/>
      <c r="Y3" s="791"/>
      <c r="Z3" s="792"/>
      <c r="AA3" s="793"/>
      <c r="AB3" s="791"/>
      <c r="AC3" s="792"/>
      <c r="AD3" s="793"/>
      <c r="AE3" s="791"/>
      <c r="AF3" s="792"/>
      <c r="AG3" s="793"/>
      <c r="AJ3" s="24"/>
    </row>
    <row r="4" spans="2:36" ht="13.5" customHeight="1">
      <c r="S4" s="23"/>
      <c r="T4" s="23"/>
      <c r="U4" s="23"/>
      <c r="V4" s="23"/>
      <c r="W4" s="23"/>
      <c r="X4" s="23"/>
      <c r="Y4" s="794"/>
      <c r="Z4" s="795"/>
      <c r="AA4" s="796"/>
      <c r="AB4" s="794"/>
      <c r="AC4" s="795"/>
      <c r="AD4" s="796"/>
      <c r="AE4" s="794"/>
      <c r="AF4" s="795"/>
      <c r="AG4" s="796"/>
    </row>
    <row r="5" spans="2:36" ht="13.5" customHeight="1">
      <c r="S5" s="23"/>
      <c r="T5" s="23"/>
      <c r="U5" s="23"/>
      <c r="V5" s="23"/>
      <c r="W5" s="23"/>
      <c r="X5" s="23"/>
      <c r="Y5" s="23"/>
      <c r="Z5" s="23"/>
      <c r="AA5" s="23"/>
      <c r="AB5" s="23"/>
      <c r="AC5" s="23"/>
      <c r="AD5" s="23"/>
      <c r="AE5" s="23"/>
      <c r="AF5" s="23"/>
      <c r="AG5" s="23"/>
    </row>
    <row r="7" spans="2:36" ht="28.5">
      <c r="B7" s="798" t="s">
        <v>186</v>
      </c>
      <c r="C7" s="798"/>
      <c r="D7" s="798"/>
      <c r="E7" s="798"/>
      <c r="F7" s="798"/>
      <c r="G7" s="798"/>
      <c r="H7" s="798"/>
      <c r="I7" s="798"/>
      <c r="J7" s="798"/>
      <c r="K7" s="798"/>
      <c r="L7" s="798"/>
      <c r="M7" s="798"/>
      <c r="N7" s="798"/>
      <c r="O7" s="798"/>
      <c r="P7" s="798"/>
      <c r="Q7" s="798"/>
      <c r="R7" s="798"/>
      <c r="S7" s="798"/>
      <c r="T7" s="798"/>
      <c r="U7" s="798"/>
      <c r="V7" s="798"/>
      <c r="W7" s="798"/>
      <c r="X7" s="798"/>
      <c r="Y7" s="798"/>
      <c r="Z7" s="798"/>
      <c r="AA7" s="798"/>
      <c r="AB7" s="798"/>
      <c r="AC7" s="798"/>
      <c r="AD7" s="798"/>
      <c r="AE7" s="798"/>
      <c r="AF7" s="798"/>
      <c r="AG7" s="798"/>
      <c r="AH7" s="798"/>
      <c r="AI7" s="798"/>
    </row>
    <row r="9" spans="2:36">
      <c r="D9" s="800" t="s">
        <v>833</v>
      </c>
      <c r="E9" s="801"/>
      <c r="F9" s="801"/>
      <c r="G9" s="801"/>
      <c r="H9" s="801"/>
      <c r="I9" s="801"/>
      <c r="J9" s="801"/>
      <c r="K9" s="801"/>
      <c r="L9" s="801"/>
    </row>
    <row r="11" spans="2:36">
      <c r="E11" s="21" t="s">
        <v>156</v>
      </c>
    </row>
    <row r="12" spans="2:36" ht="17.25">
      <c r="F12" s="25" t="s">
        <v>157</v>
      </c>
    </row>
    <row r="13" spans="2:36" ht="17.25">
      <c r="F13" s="25" t="s">
        <v>158</v>
      </c>
    </row>
    <row r="14" spans="2:36" ht="17.25">
      <c r="F14" s="25" t="s">
        <v>159</v>
      </c>
    </row>
    <row r="15" spans="2:36" ht="17.25">
      <c r="F15" s="25" t="s">
        <v>160</v>
      </c>
    </row>
    <row r="16" spans="2:36" ht="17.25">
      <c r="F16" s="25" t="s">
        <v>161</v>
      </c>
    </row>
    <row r="17" spans="4:34" ht="17.25">
      <c r="D17" s="26"/>
    </row>
    <row r="18" spans="4:34">
      <c r="S18" s="663" t="str">
        <f>MID(入力シート!E103,4,4)&amp;入力シート!E110</f>
        <v/>
      </c>
      <c r="T18" s="663"/>
      <c r="U18" s="663"/>
      <c r="V18" s="663"/>
      <c r="W18" s="663"/>
      <c r="X18" s="663"/>
      <c r="Y18" s="663"/>
      <c r="Z18" s="663"/>
      <c r="AA18" s="663"/>
      <c r="AB18" s="663"/>
      <c r="AC18" s="663"/>
      <c r="AD18" s="663"/>
      <c r="AE18" s="663"/>
      <c r="AF18" s="663"/>
      <c r="AG18" s="663"/>
      <c r="AH18" s="663"/>
    </row>
    <row r="19" spans="4:34" ht="17.25" customHeight="1">
      <c r="M19" s="656" t="s">
        <v>162</v>
      </c>
      <c r="N19" s="656"/>
      <c r="O19" s="656"/>
      <c r="P19" s="656"/>
      <c r="Q19" s="656"/>
      <c r="S19" s="663"/>
      <c r="T19" s="663"/>
      <c r="U19" s="663"/>
      <c r="V19" s="663"/>
      <c r="W19" s="663"/>
      <c r="X19" s="663"/>
      <c r="Y19" s="663"/>
      <c r="Z19" s="663"/>
      <c r="AA19" s="663"/>
      <c r="AB19" s="663"/>
      <c r="AC19" s="663"/>
      <c r="AD19" s="663"/>
      <c r="AE19" s="663"/>
      <c r="AF19" s="663"/>
      <c r="AG19" s="663"/>
      <c r="AH19" s="663"/>
    </row>
    <row r="20" spans="4:34" ht="17.25" customHeight="1">
      <c r="S20" s="663"/>
      <c r="T20" s="663"/>
      <c r="U20" s="663"/>
      <c r="V20" s="663"/>
      <c r="W20" s="663"/>
      <c r="X20" s="663"/>
      <c r="Y20" s="663"/>
      <c r="Z20" s="663"/>
      <c r="AA20" s="663"/>
      <c r="AB20" s="663"/>
      <c r="AC20" s="663"/>
      <c r="AD20" s="663"/>
      <c r="AE20" s="663"/>
      <c r="AF20" s="663"/>
      <c r="AG20" s="663"/>
      <c r="AH20" s="663"/>
    </row>
    <row r="21" spans="4:34" ht="17.25" customHeight="1">
      <c r="M21" s="656" t="s">
        <v>163</v>
      </c>
      <c r="N21" s="656"/>
      <c r="O21" s="656"/>
      <c r="P21" s="656"/>
      <c r="Q21" s="656"/>
      <c r="S21" s="797" t="str">
        <f>IF(入力シート!E65=0,"",入力シート!E65)</f>
        <v/>
      </c>
      <c r="T21" s="797"/>
      <c r="U21" s="797"/>
      <c r="V21" s="797"/>
      <c r="W21" s="797"/>
      <c r="X21" s="797"/>
      <c r="Y21" s="797"/>
      <c r="Z21" s="797"/>
      <c r="AA21" s="797"/>
      <c r="AB21" s="797"/>
      <c r="AC21" s="797"/>
      <c r="AD21" s="797"/>
      <c r="AE21" s="797"/>
      <c r="AF21" s="797"/>
      <c r="AG21" s="797"/>
      <c r="AH21" s="797"/>
    </row>
    <row r="22" spans="4:34">
      <c r="G22" s="27"/>
      <c r="H22" s="22"/>
      <c r="I22" s="22"/>
      <c r="J22" s="22"/>
      <c r="K22" s="22"/>
      <c r="S22" s="797"/>
      <c r="T22" s="797"/>
      <c r="U22" s="797"/>
      <c r="V22" s="797"/>
      <c r="W22" s="797"/>
      <c r="X22" s="797"/>
      <c r="Y22" s="797"/>
      <c r="Z22" s="797"/>
      <c r="AA22" s="797"/>
      <c r="AB22" s="797"/>
      <c r="AC22" s="797"/>
      <c r="AD22" s="797"/>
      <c r="AE22" s="797"/>
      <c r="AF22" s="797"/>
      <c r="AG22" s="797"/>
      <c r="AH22" s="797"/>
    </row>
    <row r="23" spans="4:34">
      <c r="M23" s="799" t="s">
        <v>167</v>
      </c>
      <c r="N23" s="799"/>
      <c r="O23" s="799"/>
      <c r="P23" s="799"/>
      <c r="Q23" s="799"/>
      <c r="S23" s="797" t="str">
        <f>IF(入力シート!E75=0,"",入力シート!E75)&amp;" "&amp;IF(入力シート!E80=0,"",入力シート!E80)</f>
        <v xml:space="preserve"> </v>
      </c>
      <c r="T23" s="797"/>
      <c r="U23" s="797"/>
      <c r="V23" s="797"/>
      <c r="W23" s="797"/>
      <c r="X23" s="797"/>
      <c r="Y23" s="797"/>
      <c r="Z23" s="797"/>
      <c r="AA23" s="797"/>
      <c r="AB23" s="797"/>
      <c r="AC23" s="797"/>
      <c r="AD23" s="797"/>
      <c r="AE23" s="797"/>
      <c r="AF23" s="797"/>
      <c r="AG23" s="797"/>
      <c r="AH23" s="797"/>
    </row>
    <row r="24" spans="4:34">
      <c r="S24" s="797"/>
      <c r="T24" s="797"/>
      <c r="U24" s="797"/>
      <c r="V24" s="797"/>
      <c r="W24" s="797"/>
      <c r="X24" s="797"/>
      <c r="Y24" s="797"/>
      <c r="Z24" s="797"/>
      <c r="AA24" s="797"/>
      <c r="AB24" s="797"/>
      <c r="AC24" s="797"/>
      <c r="AD24" s="797"/>
      <c r="AE24" s="797"/>
      <c r="AF24" s="797"/>
      <c r="AG24" s="797"/>
      <c r="AH24" s="797"/>
    </row>
    <row r="29" spans="4:34">
      <c r="E29" s="21" t="s">
        <v>187</v>
      </c>
    </row>
    <row r="31" spans="4:34">
      <c r="D31" s="21" t="s">
        <v>188</v>
      </c>
    </row>
    <row r="33" spans="11:24" ht="14.25" thickBot="1"/>
    <row r="34" spans="11:24">
      <c r="K34" s="28"/>
      <c r="L34" s="29"/>
      <c r="M34" s="29"/>
      <c r="N34" s="29"/>
      <c r="O34" s="29"/>
      <c r="P34" s="29"/>
      <c r="Q34" s="29"/>
      <c r="R34" s="29"/>
      <c r="S34" s="29"/>
      <c r="T34" s="29"/>
      <c r="U34" s="29"/>
      <c r="V34" s="29"/>
      <c r="W34" s="29"/>
      <c r="X34" s="30"/>
    </row>
    <row r="35" spans="11:24">
      <c r="K35" s="31"/>
      <c r="X35" s="32"/>
    </row>
    <row r="36" spans="11:24">
      <c r="K36" s="31"/>
      <c r="X36" s="32"/>
    </row>
    <row r="37" spans="11:24">
      <c r="K37" s="31"/>
      <c r="X37" s="32"/>
    </row>
    <row r="38" spans="11:24">
      <c r="K38" s="31"/>
      <c r="X38" s="32"/>
    </row>
    <row r="39" spans="11:24">
      <c r="K39" s="31"/>
      <c r="X39" s="32"/>
    </row>
    <row r="40" spans="11:24">
      <c r="K40" s="31"/>
      <c r="X40" s="32"/>
    </row>
    <row r="41" spans="11:24">
      <c r="K41" s="31"/>
      <c r="X41" s="32"/>
    </row>
    <row r="42" spans="11:24">
      <c r="K42" s="31"/>
      <c r="X42" s="32"/>
    </row>
    <row r="43" spans="11:24">
      <c r="K43" s="31"/>
      <c r="X43" s="32"/>
    </row>
    <row r="44" spans="11:24">
      <c r="K44" s="31"/>
      <c r="X44" s="32"/>
    </row>
    <row r="45" spans="11:24">
      <c r="K45" s="31"/>
      <c r="X45" s="32"/>
    </row>
    <row r="46" spans="11:24">
      <c r="K46" s="31"/>
      <c r="X46" s="32"/>
    </row>
    <row r="47" spans="11:24">
      <c r="K47" s="31"/>
      <c r="X47" s="32"/>
    </row>
    <row r="48" spans="11:24" ht="14.25" thickBot="1">
      <c r="K48" s="33"/>
      <c r="L48" s="34"/>
      <c r="M48" s="34"/>
      <c r="N48" s="34"/>
      <c r="O48" s="34"/>
      <c r="P48" s="34"/>
      <c r="Q48" s="34"/>
      <c r="R48" s="34"/>
      <c r="S48" s="34"/>
      <c r="T48" s="34"/>
      <c r="U48" s="34"/>
      <c r="V48" s="34"/>
      <c r="W48" s="34"/>
      <c r="X48" s="35"/>
    </row>
    <row r="51" spans="1:39">
      <c r="D51" s="21" t="s">
        <v>189</v>
      </c>
    </row>
    <row r="52" spans="1:39">
      <c r="D52" s="21" t="s">
        <v>193</v>
      </c>
    </row>
    <row r="53" spans="1:39">
      <c r="E53" s="21" t="s">
        <v>194</v>
      </c>
    </row>
    <row r="54" spans="1:39">
      <c r="D54" s="21" t="s">
        <v>195</v>
      </c>
    </row>
    <row r="55" spans="1:39">
      <c r="E55" s="21" t="s">
        <v>194</v>
      </c>
    </row>
    <row r="56" spans="1:39">
      <c r="D56" s="21" t="s">
        <v>196</v>
      </c>
    </row>
    <row r="57" spans="1:39">
      <c r="D57" s="21" t="s">
        <v>197</v>
      </c>
    </row>
    <row r="58" spans="1:39">
      <c r="Y58" s="644" t="str">
        <f ca="1">入力シート!Q347</f>
        <v/>
      </c>
      <c r="Z58" s="644"/>
      <c r="AA58" s="644"/>
      <c r="AB58" s="644"/>
      <c r="AC58" s="644"/>
      <c r="AD58" s="646" t="str">
        <f ca="1">入力シート!X347</f>
        <v/>
      </c>
      <c r="AE58" s="646"/>
      <c r="AF58" s="646"/>
      <c r="AG58" s="646"/>
      <c r="AH58" s="646"/>
    </row>
    <row r="59" spans="1:39" s="41" customFormat="1" ht="28.5">
      <c r="A59" s="803" t="s">
        <v>168</v>
      </c>
      <c r="B59" s="803"/>
      <c r="C59" s="803"/>
      <c r="D59" s="803"/>
      <c r="E59" s="803"/>
      <c r="F59" s="803"/>
      <c r="G59" s="803"/>
      <c r="H59" s="803"/>
      <c r="I59" s="803"/>
      <c r="J59" s="803"/>
      <c r="K59" s="803"/>
      <c r="L59" s="803"/>
      <c r="M59" s="803"/>
      <c r="N59" s="803"/>
      <c r="O59" s="803"/>
      <c r="P59" s="803"/>
      <c r="Q59" s="803"/>
      <c r="R59" s="803"/>
      <c r="S59" s="803"/>
      <c r="T59" s="803"/>
      <c r="U59" s="803"/>
      <c r="V59" s="803"/>
      <c r="W59" s="803"/>
      <c r="X59" s="803"/>
      <c r="Y59" s="803"/>
      <c r="Z59" s="803"/>
      <c r="AA59" s="803"/>
      <c r="AB59" s="803"/>
      <c r="AC59" s="803"/>
      <c r="AD59" s="803"/>
      <c r="AE59" s="803"/>
      <c r="AF59" s="803"/>
      <c r="AG59" s="803"/>
      <c r="AH59" s="803"/>
      <c r="AI59" s="48"/>
      <c r="AJ59" s="48"/>
      <c r="AK59" s="48"/>
      <c r="AL59" s="48"/>
      <c r="AM59" s="48"/>
    </row>
    <row r="60" spans="1:39" s="41" customFormat="1" ht="18" customHeight="1">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8"/>
      <c r="AJ60" s="48"/>
      <c r="AK60" s="48"/>
      <c r="AL60" s="48"/>
      <c r="AM60" s="48"/>
    </row>
    <row r="61" spans="1:39" s="41" customFormat="1">
      <c r="AI61" s="48"/>
      <c r="AJ61" s="48"/>
      <c r="AK61" s="48"/>
      <c r="AL61" s="48"/>
      <c r="AM61" s="48"/>
    </row>
    <row r="62" spans="1:39" s="41" customFormat="1">
      <c r="D62" s="41" t="s">
        <v>169</v>
      </c>
      <c r="AI62" s="48"/>
      <c r="AJ62" s="48"/>
      <c r="AK62" s="48"/>
      <c r="AL62" s="48"/>
      <c r="AM62" s="48"/>
    </row>
    <row r="63" spans="1:39" s="41" customFormat="1">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I63" s="48"/>
      <c r="AJ63" s="48"/>
      <c r="AK63" s="48"/>
      <c r="AL63" s="48"/>
      <c r="AM63" s="48"/>
    </row>
    <row r="64" spans="1:39" s="41" customFormat="1">
      <c r="D64" s="804" t="s">
        <v>170</v>
      </c>
      <c r="E64" s="804"/>
      <c r="F64" s="804"/>
      <c r="G64" s="804"/>
      <c r="H64" s="804"/>
      <c r="I64" s="804"/>
      <c r="J64" s="804"/>
      <c r="K64" s="804"/>
      <c r="L64" s="804"/>
      <c r="M64" s="804"/>
      <c r="N64" s="804"/>
      <c r="O64" s="804"/>
      <c r="P64" s="804"/>
      <c r="Q64" s="804"/>
      <c r="R64" s="804"/>
      <c r="S64" s="804"/>
      <c r="T64" s="804"/>
      <c r="U64" s="804"/>
      <c r="V64" s="804"/>
      <c r="W64" s="804"/>
      <c r="X64" s="804"/>
      <c r="Y64" s="804"/>
      <c r="Z64" s="804"/>
      <c r="AA64" s="804"/>
      <c r="AB64" s="804"/>
      <c r="AC64" s="804"/>
      <c r="AD64" s="804"/>
      <c r="AI64" s="48"/>
      <c r="AJ64" s="48"/>
      <c r="AK64" s="48"/>
      <c r="AL64" s="48"/>
      <c r="AM64" s="48"/>
    </row>
    <row r="65" spans="2:39" s="41" customFormat="1">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I65" s="48"/>
      <c r="AJ65" s="48"/>
      <c r="AK65" s="48"/>
      <c r="AL65" s="48"/>
      <c r="AM65" s="48"/>
    </row>
    <row r="66" spans="2:39" s="41" customFormat="1">
      <c r="AI66" s="48"/>
      <c r="AJ66" s="48"/>
      <c r="AK66" s="48"/>
      <c r="AL66" s="48"/>
      <c r="AM66" s="48"/>
    </row>
    <row r="67" spans="2:39" s="41" customFormat="1" ht="17.25">
      <c r="B67" s="805" t="s">
        <v>171</v>
      </c>
      <c r="C67" s="805"/>
      <c r="D67" s="805"/>
      <c r="E67" s="805"/>
      <c r="F67" s="805"/>
      <c r="G67" s="805"/>
      <c r="H67" s="805"/>
      <c r="I67" s="805"/>
      <c r="J67" s="805"/>
      <c r="K67" s="805"/>
      <c r="L67" s="805"/>
      <c r="M67" s="805"/>
      <c r="N67" s="805"/>
      <c r="O67" s="805"/>
      <c r="P67" s="805"/>
      <c r="Q67" s="805"/>
      <c r="R67" s="805"/>
      <c r="S67" s="805"/>
      <c r="T67" s="805"/>
      <c r="U67" s="805"/>
      <c r="V67" s="805"/>
      <c r="W67" s="805"/>
      <c r="X67" s="805"/>
      <c r="Y67" s="805"/>
      <c r="Z67" s="805"/>
      <c r="AA67" s="805"/>
      <c r="AB67" s="805"/>
      <c r="AC67" s="805"/>
      <c r="AD67" s="805"/>
      <c r="AE67" s="805"/>
      <c r="AF67" s="805"/>
      <c r="AG67" s="805"/>
      <c r="AI67" s="48"/>
      <c r="AJ67" s="48"/>
      <c r="AK67" s="48"/>
      <c r="AL67" s="48"/>
      <c r="AM67" s="48"/>
    </row>
    <row r="68" spans="2:39" s="41" customFormat="1">
      <c r="AI68" s="48"/>
      <c r="AJ68" s="48"/>
      <c r="AK68" s="48"/>
      <c r="AL68" s="48"/>
      <c r="AM68" s="48"/>
    </row>
    <row r="69" spans="2:39" s="41" customFormat="1">
      <c r="D69" s="41" t="s">
        <v>172</v>
      </c>
      <c r="AI69" s="48"/>
      <c r="AJ69" s="48"/>
      <c r="AK69" s="48"/>
      <c r="AL69" s="48"/>
      <c r="AM69" s="48"/>
    </row>
    <row r="70" spans="2:39" s="41" customFormat="1">
      <c r="AI70" s="48"/>
      <c r="AJ70" s="48"/>
      <c r="AK70" s="48"/>
      <c r="AL70" s="48"/>
      <c r="AM70" s="48"/>
    </row>
    <row r="71" spans="2:39" s="41" customFormat="1">
      <c r="D71" s="41" t="s">
        <v>173</v>
      </c>
      <c r="AI71" s="48"/>
      <c r="AJ71" s="48"/>
      <c r="AK71" s="48"/>
      <c r="AL71" s="48"/>
      <c r="AM71" s="48"/>
    </row>
    <row r="72" spans="2:39" s="41" customFormat="1">
      <c r="AI72" s="48"/>
      <c r="AJ72" s="48"/>
      <c r="AK72" s="48"/>
      <c r="AL72" s="48"/>
      <c r="AM72" s="48"/>
    </row>
    <row r="73" spans="2:39" s="41" customFormat="1">
      <c r="D73" s="41" t="s">
        <v>174</v>
      </c>
      <c r="AI73" s="48"/>
      <c r="AJ73" s="48"/>
      <c r="AK73" s="48"/>
      <c r="AL73" s="48"/>
      <c r="AM73" s="48"/>
    </row>
    <row r="74" spans="2:39" s="41" customFormat="1">
      <c r="AI74" s="48"/>
      <c r="AJ74" s="48"/>
      <c r="AK74" s="48"/>
      <c r="AL74" s="48"/>
      <c r="AM74" s="48"/>
    </row>
    <row r="75" spans="2:39" s="41" customFormat="1">
      <c r="D75" s="41" t="s">
        <v>175</v>
      </c>
      <c r="AI75" s="48"/>
      <c r="AJ75" s="48"/>
      <c r="AK75" s="48"/>
      <c r="AL75" s="48"/>
      <c r="AM75" s="48"/>
    </row>
    <row r="76" spans="2:39" s="41" customFormat="1">
      <c r="AI76" s="48"/>
      <c r="AJ76" s="48"/>
      <c r="AK76" s="48"/>
      <c r="AL76" s="48"/>
      <c r="AM76" s="48"/>
    </row>
    <row r="77" spans="2:39" s="41" customFormat="1">
      <c r="D77" s="41" t="s">
        <v>176</v>
      </c>
      <c r="AI77" s="48"/>
      <c r="AJ77" s="48"/>
      <c r="AK77" s="48"/>
      <c r="AL77" s="48"/>
      <c r="AM77" s="48"/>
    </row>
    <row r="78" spans="2:39" s="41" customFormat="1">
      <c r="AI78" s="48"/>
      <c r="AJ78" s="48"/>
      <c r="AK78" s="48"/>
      <c r="AL78" s="48"/>
      <c r="AM78" s="48"/>
    </row>
    <row r="79" spans="2:39" s="41" customFormat="1">
      <c r="AI79" s="48"/>
      <c r="AJ79" s="48"/>
      <c r="AK79" s="48"/>
      <c r="AL79" s="48"/>
      <c r="AM79" s="48"/>
    </row>
    <row r="80" spans="2:39" s="41" customFormat="1">
      <c r="C80" s="806" t="s">
        <v>833</v>
      </c>
      <c r="D80" s="807"/>
      <c r="E80" s="807"/>
      <c r="F80" s="807"/>
      <c r="G80" s="807"/>
      <c r="H80" s="807"/>
      <c r="I80" s="807"/>
      <c r="J80" s="807"/>
      <c r="K80" s="807"/>
      <c r="AI80" s="48"/>
      <c r="AJ80" s="48"/>
      <c r="AK80" s="48"/>
      <c r="AL80" s="48"/>
      <c r="AM80" s="48"/>
    </row>
    <row r="81" spans="3:39" s="41" customFormat="1">
      <c r="AI81" s="48"/>
      <c r="AJ81" s="48"/>
      <c r="AK81" s="48"/>
      <c r="AL81" s="48"/>
      <c r="AM81" s="48"/>
    </row>
    <row r="82" spans="3:39" s="41" customFormat="1">
      <c r="D82" s="41" t="s">
        <v>156</v>
      </c>
      <c r="AI82" s="48"/>
      <c r="AJ82" s="48"/>
      <c r="AK82" s="48"/>
      <c r="AL82" s="48"/>
      <c r="AM82" s="48"/>
    </row>
    <row r="83" spans="3:39" s="41" customFormat="1" ht="17.25">
      <c r="E83" s="51" t="s">
        <v>157</v>
      </c>
      <c r="AI83" s="48"/>
      <c r="AJ83" s="48"/>
      <c r="AK83" s="48"/>
      <c r="AL83" s="48"/>
      <c r="AM83" s="48"/>
    </row>
    <row r="84" spans="3:39" s="41" customFormat="1" ht="17.25">
      <c r="E84" s="51" t="s">
        <v>158</v>
      </c>
      <c r="AI84" s="48"/>
      <c r="AJ84" s="48"/>
      <c r="AK84" s="48"/>
      <c r="AL84" s="48"/>
      <c r="AM84" s="48"/>
    </row>
    <row r="85" spans="3:39" s="41" customFormat="1" ht="17.25">
      <c r="E85" s="51" t="s">
        <v>159</v>
      </c>
      <c r="AI85" s="48"/>
      <c r="AJ85" s="48"/>
      <c r="AK85" s="48"/>
      <c r="AL85" s="48"/>
      <c r="AM85" s="48"/>
    </row>
    <row r="86" spans="3:39" s="41" customFormat="1" ht="17.25">
      <c r="E86" s="51" t="s">
        <v>160</v>
      </c>
      <c r="AI86" s="48"/>
      <c r="AJ86" s="48"/>
      <c r="AK86" s="48"/>
      <c r="AL86" s="48"/>
      <c r="AM86" s="48"/>
    </row>
    <row r="87" spans="3:39" s="41" customFormat="1" ht="17.25">
      <c r="E87" s="51" t="s">
        <v>161</v>
      </c>
      <c r="AI87" s="48"/>
      <c r="AJ87" s="48"/>
      <c r="AK87" s="48"/>
      <c r="AL87" s="48"/>
      <c r="AM87" s="48"/>
    </row>
    <row r="88" spans="3:39" s="41" customFormat="1">
      <c r="AI88" s="48"/>
      <c r="AJ88" s="48"/>
      <c r="AK88" s="48"/>
      <c r="AL88" s="48"/>
      <c r="AM88" s="48"/>
    </row>
    <row r="89" spans="3:39" s="41" customFormat="1">
      <c r="AI89" s="48"/>
      <c r="AJ89" s="48"/>
      <c r="AK89" s="48"/>
      <c r="AL89" s="48"/>
      <c r="AM89" s="48"/>
    </row>
    <row r="90" spans="3:39" s="41" customFormat="1">
      <c r="C90" s="53" t="s">
        <v>177</v>
      </c>
      <c r="D90" s="54"/>
      <c r="E90" s="54"/>
      <c r="F90" s="54"/>
      <c r="G90" s="54"/>
      <c r="H90" s="54"/>
      <c r="I90" s="54"/>
      <c r="J90" s="54"/>
      <c r="K90" s="54"/>
      <c r="L90" s="54"/>
      <c r="M90" s="70"/>
      <c r="N90" s="70"/>
      <c r="O90" s="70"/>
      <c r="P90" s="70"/>
      <c r="Q90" s="70"/>
      <c r="R90" s="70"/>
      <c r="S90" s="70"/>
      <c r="T90" s="70"/>
      <c r="U90" s="70"/>
      <c r="V90" s="70"/>
      <c r="W90" s="70"/>
      <c r="X90" s="70"/>
      <c r="Y90" s="70"/>
      <c r="Z90" s="70"/>
      <c r="AA90" s="70"/>
      <c r="AB90" s="70"/>
      <c r="AC90" s="70"/>
      <c r="AD90" s="70"/>
      <c r="AE90" s="54"/>
      <c r="AF90" s="55"/>
      <c r="AI90" s="48"/>
      <c r="AJ90" s="48"/>
      <c r="AK90" s="48"/>
      <c r="AL90" s="48"/>
      <c r="AM90" s="48"/>
    </row>
    <row r="91" spans="3:39" s="41" customFormat="1" ht="13.5" customHeight="1">
      <c r="C91" s="56"/>
      <c r="M91" s="808" t="str">
        <f>IF(入力シート!AP184=TRUE,"受任者を設置しませんので、提出の必要はありません。",IF(入力シート!E220=0,"受任者を設置しませんので、提出の必要はありません。",MID(入力シート!E103,4,4)&amp;入力シート!E110))</f>
        <v>受任者を設置しませんので、提出の必要はありません。</v>
      </c>
      <c r="N91" s="808"/>
      <c r="O91" s="808"/>
      <c r="P91" s="808"/>
      <c r="Q91" s="808"/>
      <c r="R91" s="808"/>
      <c r="S91" s="808"/>
      <c r="T91" s="808"/>
      <c r="U91" s="808"/>
      <c r="V91" s="808"/>
      <c r="W91" s="808"/>
      <c r="X91" s="808"/>
      <c r="Y91" s="808"/>
      <c r="Z91" s="808"/>
      <c r="AA91" s="808"/>
      <c r="AB91" s="808"/>
      <c r="AC91" s="808"/>
      <c r="AD91" s="808"/>
      <c r="AF91" s="57"/>
      <c r="AI91" s="52"/>
      <c r="AJ91" s="48"/>
      <c r="AK91" s="48"/>
      <c r="AL91" s="48"/>
      <c r="AM91" s="48"/>
    </row>
    <row r="92" spans="3:39" s="41" customFormat="1" ht="13.5" customHeight="1">
      <c r="C92" s="56"/>
      <c r="D92" s="41" t="s">
        <v>178</v>
      </c>
      <c r="F92" s="50"/>
      <c r="H92" s="50"/>
      <c r="J92" s="50"/>
      <c r="M92" s="808"/>
      <c r="N92" s="808"/>
      <c r="O92" s="808"/>
      <c r="P92" s="808"/>
      <c r="Q92" s="808"/>
      <c r="R92" s="808"/>
      <c r="S92" s="808"/>
      <c r="T92" s="808"/>
      <c r="U92" s="808"/>
      <c r="V92" s="808"/>
      <c r="W92" s="808"/>
      <c r="X92" s="808"/>
      <c r="Y92" s="808"/>
      <c r="Z92" s="808"/>
      <c r="AA92" s="808"/>
      <c r="AB92" s="808"/>
      <c r="AC92" s="808"/>
      <c r="AD92" s="808"/>
      <c r="AE92" s="59"/>
      <c r="AF92" s="57"/>
      <c r="AI92" s="48"/>
      <c r="AJ92" s="48"/>
      <c r="AK92" s="48"/>
      <c r="AL92" s="48"/>
      <c r="AM92" s="48"/>
    </row>
    <row r="93" spans="3:39" s="41" customFormat="1" ht="13.5" customHeight="1">
      <c r="C93" s="56"/>
      <c r="L93" s="59"/>
      <c r="M93" s="808"/>
      <c r="N93" s="808"/>
      <c r="O93" s="808"/>
      <c r="P93" s="808"/>
      <c r="Q93" s="808"/>
      <c r="R93" s="808"/>
      <c r="S93" s="808"/>
      <c r="T93" s="808"/>
      <c r="U93" s="808"/>
      <c r="V93" s="808"/>
      <c r="W93" s="808"/>
      <c r="X93" s="808"/>
      <c r="Y93" s="808"/>
      <c r="Z93" s="808"/>
      <c r="AA93" s="808"/>
      <c r="AB93" s="808"/>
      <c r="AC93" s="808"/>
      <c r="AD93" s="808"/>
      <c r="AE93" s="59"/>
      <c r="AF93" s="57"/>
      <c r="AI93" s="48"/>
      <c r="AJ93" s="48"/>
      <c r="AK93" s="48"/>
      <c r="AL93" s="48"/>
      <c r="AM93" s="48"/>
    </row>
    <row r="94" spans="3:39" s="41" customFormat="1">
      <c r="C94" s="56"/>
      <c r="D94" s="41" t="s">
        <v>179</v>
      </c>
      <c r="M94" s="809" t="str">
        <f>IF(入力シート!AP184=TRUE,"",IF(入力シート!E220=0,"",入力シート!E65))</f>
        <v/>
      </c>
      <c r="N94" s="809"/>
      <c r="O94" s="809"/>
      <c r="P94" s="809"/>
      <c r="Q94" s="809"/>
      <c r="R94" s="809"/>
      <c r="S94" s="809"/>
      <c r="T94" s="809"/>
      <c r="U94" s="809"/>
      <c r="V94" s="809"/>
      <c r="W94" s="809"/>
      <c r="X94" s="809"/>
      <c r="Y94" s="809"/>
      <c r="Z94" s="809"/>
      <c r="AA94" s="809"/>
      <c r="AB94" s="809"/>
      <c r="AC94" s="809"/>
      <c r="AD94" s="809"/>
      <c r="AE94" s="58"/>
      <c r="AF94" s="57"/>
      <c r="AI94" s="48"/>
      <c r="AJ94" s="48"/>
      <c r="AK94" s="48"/>
      <c r="AL94" s="48"/>
      <c r="AM94" s="48"/>
    </row>
    <row r="95" spans="3:39" s="41" customFormat="1">
      <c r="C95" s="56"/>
      <c r="M95" s="809"/>
      <c r="N95" s="809"/>
      <c r="O95" s="809"/>
      <c r="P95" s="809"/>
      <c r="Q95" s="809"/>
      <c r="R95" s="809"/>
      <c r="S95" s="809"/>
      <c r="T95" s="809"/>
      <c r="U95" s="809"/>
      <c r="V95" s="809"/>
      <c r="W95" s="809"/>
      <c r="X95" s="809"/>
      <c r="Y95" s="809"/>
      <c r="Z95" s="809"/>
      <c r="AA95" s="809"/>
      <c r="AB95" s="809"/>
      <c r="AC95" s="809"/>
      <c r="AD95" s="809"/>
      <c r="AF95" s="57"/>
      <c r="AI95" s="48"/>
      <c r="AJ95" s="48"/>
      <c r="AK95" s="48"/>
      <c r="AL95" s="48"/>
      <c r="AM95" s="48"/>
    </row>
    <row r="96" spans="3:39" s="41" customFormat="1">
      <c r="C96" s="56"/>
      <c r="D96" s="41" t="s">
        <v>167</v>
      </c>
      <c r="M96" s="810" t="str">
        <f>IF(入力シート!AP184=TRUE,"",IF(入力シート!E220=0,"",IF(入力シート!E75=0,"",入力シート!E75)&amp;" "&amp;IF(入力シート!E80=0,"",入力シート!E80)))</f>
        <v/>
      </c>
      <c r="N96" s="810"/>
      <c r="O96" s="810"/>
      <c r="P96" s="810"/>
      <c r="Q96" s="810"/>
      <c r="R96" s="810"/>
      <c r="S96" s="810"/>
      <c r="T96" s="810"/>
      <c r="U96" s="810"/>
      <c r="V96" s="810"/>
      <c r="W96" s="810"/>
      <c r="X96" s="810"/>
      <c r="Y96" s="810"/>
      <c r="Z96" s="810"/>
      <c r="AA96" s="810"/>
      <c r="AB96" s="810"/>
      <c r="AC96" s="810"/>
      <c r="AD96" s="810"/>
      <c r="AE96" s="61"/>
      <c r="AF96" s="57"/>
      <c r="AI96" s="48"/>
      <c r="AJ96" s="48"/>
      <c r="AK96" s="48"/>
      <c r="AL96" s="48"/>
      <c r="AM96" s="48"/>
    </row>
    <row r="97" spans="3:39" s="41" customFormat="1">
      <c r="C97" s="56"/>
      <c r="AF97" s="57"/>
      <c r="AI97" s="48"/>
      <c r="AJ97" s="48"/>
      <c r="AK97" s="48"/>
      <c r="AL97" s="48"/>
      <c r="AM97" s="48"/>
    </row>
    <row r="98" spans="3:39" s="41" customFormat="1">
      <c r="C98" s="56"/>
      <c r="AF98" s="57"/>
      <c r="AI98" s="48"/>
      <c r="AJ98" s="48"/>
      <c r="AK98" s="48"/>
      <c r="AL98" s="48"/>
      <c r="AM98" s="48"/>
    </row>
    <row r="99" spans="3:39" s="41" customFormat="1">
      <c r="C99" s="66"/>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8"/>
      <c r="AI99" s="48"/>
      <c r="AJ99" s="48"/>
      <c r="AK99" s="48"/>
      <c r="AL99" s="48"/>
      <c r="AM99" s="48"/>
    </row>
    <row r="100" spans="3:39" s="41" customFormat="1">
      <c r="AI100" s="48"/>
      <c r="AJ100" s="48"/>
      <c r="AK100" s="48"/>
      <c r="AL100" s="48"/>
      <c r="AM100" s="48"/>
    </row>
    <row r="101" spans="3:39" s="41" customFormat="1">
      <c r="AI101" s="48"/>
      <c r="AJ101" s="48"/>
      <c r="AK101" s="48"/>
      <c r="AL101" s="48"/>
      <c r="AM101" s="48"/>
    </row>
    <row r="102" spans="3:39" s="41" customFormat="1">
      <c r="C102" s="53" t="s">
        <v>180</v>
      </c>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5"/>
      <c r="AI102" s="48"/>
      <c r="AJ102" s="48"/>
      <c r="AK102" s="48"/>
      <c r="AL102" s="48"/>
      <c r="AM102" s="48"/>
    </row>
    <row r="103" spans="3:39" s="41" customFormat="1">
      <c r="C103" s="56"/>
      <c r="M103" s="808" t="str">
        <f>IF(入力シート!AP184=TRUE,"",IF(入力シート!E220=0,"",MID(入力シート!E197,4,4)&amp;入力シート!E204))</f>
        <v/>
      </c>
      <c r="N103" s="808"/>
      <c r="O103" s="808"/>
      <c r="P103" s="808"/>
      <c r="Q103" s="808"/>
      <c r="R103" s="808"/>
      <c r="S103" s="808"/>
      <c r="T103" s="808"/>
      <c r="U103" s="808"/>
      <c r="V103" s="808"/>
      <c r="W103" s="808"/>
      <c r="X103" s="808"/>
      <c r="Y103" s="808"/>
      <c r="Z103" s="808"/>
      <c r="AA103" s="808"/>
      <c r="AB103" s="808"/>
      <c r="AC103" s="808"/>
      <c r="AD103" s="808"/>
      <c r="AF103" s="57"/>
      <c r="AI103" s="48"/>
      <c r="AJ103" s="48"/>
      <c r="AK103" s="48"/>
      <c r="AL103" s="48"/>
      <c r="AM103" s="48"/>
    </row>
    <row r="104" spans="3:39" s="41" customFormat="1" ht="13.5" customHeight="1">
      <c r="C104" s="56"/>
      <c r="D104" s="41" t="s">
        <v>181</v>
      </c>
      <c r="E104" s="58"/>
      <c r="L104" s="59"/>
      <c r="M104" s="808"/>
      <c r="N104" s="808"/>
      <c r="O104" s="808"/>
      <c r="P104" s="808"/>
      <c r="Q104" s="808"/>
      <c r="R104" s="808"/>
      <c r="S104" s="808"/>
      <c r="T104" s="808"/>
      <c r="U104" s="808"/>
      <c r="V104" s="808"/>
      <c r="W104" s="808"/>
      <c r="X104" s="808"/>
      <c r="Y104" s="808"/>
      <c r="Z104" s="808"/>
      <c r="AA104" s="808"/>
      <c r="AB104" s="808"/>
      <c r="AC104" s="808"/>
      <c r="AD104" s="808"/>
      <c r="AE104" s="59"/>
      <c r="AF104" s="57"/>
      <c r="AI104" s="48"/>
      <c r="AJ104" s="48"/>
      <c r="AK104" s="48"/>
      <c r="AL104" s="48"/>
      <c r="AM104" s="48"/>
    </row>
    <row r="105" spans="3:39" s="41" customFormat="1">
      <c r="C105" s="56"/>
      <c r="L105" s="59"/>
      <c r="M105" s="808"/>
      <c r="N105" s="808"/>
      <c r="O105" s="808"/>
      <c r="P105" s="808"/>
      <c r="Q105" s="808"/>
      <c r="R105" s="808"/>
      <c r="S105" s="808"/>
      <c r="T105" s="808"/>
      <c r="U105" s="808"/>
      <c r="V105" s="808"/>
      <c r="W105" s="808"/>
      <c r="X105" s="808"/>
      <c r="Y105" s="808"/>
      <c r="Z105" s="808"/>
      <c r="AA105" s="808"/>
      <c r="AB105" s="808"/>
      <c r="AC105" s="808"/>
      <c r="AD105" s="808"/>
      <c r="AE105" s="59"/>
      <c r="AF105" s="57"/>
      <c r="AI105" s="48"/>
      <c r="AJ105" s="48"/>
      <c r="AK105" s="60"/>
      <c r="AL105" s="48"/>
      <c r="AM105" s="48"/>
    </row>
    <row r="106" spans="3:39" s="41" customFormat="1">
      <c r="C106" s="56"/>
      <c r="D106" s="41" t="s">
        <v>179</v>
      </c>
      <c r="E106" s="58"/>
      <c r="M106" s="809" t="str">
        <f>IF(入力シート!AP184=TRUE,"",IF(入力シート!E220=0,"",入力シート!E65))</f>
        <v/>
      </c>
      <c r="N106" s="809"/>
      <c r="O106" s="809"/>
      <c r="P106" s="809"/>
      <c r="Q106" s="809"/>
      <c r="R106" s="809"/>
      <c r="S106" s="809"/>
      <c r="T106" s="809"/>
      <c r="U106" s="809"/>
      <c r="V106" s="809"/>
      <c r="W106" s="809"/>
      <c r="X106" s="809"/>
      <c r="Y106" s="809"/>
      <c r="Z106" s="809"/>
      <c r="AA106" s="809"/>
      <c r="AB106" s="809"/>
      <c r="AC106" s="809"/>
      <c r="AD106" s="809"/>
      <c r="AE106" s="61"/>
      <c r="AF106" s="57"/>
      <c r="AI106" s="48"/>
      <c r="AJ106" s="48"/>
      <c r="AK106" s="48"/>
      <c r="AL106" s="48"/>
      <c r="AM106" s="48"/>
    </row>
    <row r="107" spans="3:39" s="41" customFormat="1">
      <c r="C107" s="56"/>
      <c r="M107" s="809"/>
      <c r="N107" s="809"/>
      <c r="O107" s="809"/>
      <c r="P107" s="809"/>
      <c r="Q107" s="809"/>
      <c r="R107" s="809"/>
      <c r="S107" s="809"/>
      <c r="T107" s="809"/>
      <c r="U107" s="809"/>
      <c r="V107" s="809"/>
      <c r="W107" s="809"/>
      <c r="X107" s="809"/>
      <c r="Y107" s="809"/>
      <c r="Z107" s="809"/>
      <c r="AA107" s="809"/>
      <c r="AB107" s="809"/>
      <c r="AC107" s="809"/>
      <c r="AD107" s="809"/>
      <c r="AF107" s="57"/>
      <c r="AI107" s="48"/>
      <c r="AJ107" s="48"/>
      <c r="AK107" s="48"/>
      <c r="AL107" s="48"/>
      <c r="AM107" s="48"/>
    </row>
    <row r="108" spans="3:39" s="41" customFormat="1">
      <c r="C108" s="56"/>
      <c r="D108" s="41" t="s">
        <v>183</v>
      </c>
      <c r="E108" s="58"/>
      <c r="L108" s="61"/>
      <c r="M108" s="802" t="str">
        <f>IF(入力シート!AP184=TRUE,"",IF(入力シート!E220=0,"",入力シート!E188))</f>
        <v/>
      </c>
      <c r="N108" s="802"/>
      <c r="O108" s="802"/>
      <c r="P108" s="802"/>
      <c r="Q108" s="802"/>
      <c r="R108" s="802"/>
      <c r="S108" s="802"/>
      <c r="T108" s="802"/>
      <c r="U108" s="802"/>
      <c r="V108" s="802"/>
      <c r="W108" s="802"/>
      <c r="X108" s="802"/>
      <c r="Y108" s="802"/>
      <c r="Z108" s="802"/>
      <c r="AA108" s="802"/>
      <c r="AB108" s="802"/>
      <c r="AC108" s="802"/>
      <c r="AD108" s="802"/>
      <c r="AE108" s="802"/>
      <c r="AF108" s="811"/>
      <c r="AI108" s="48"/>
      <c r="AJ108" s="48"/>
      <c r="AK108" s="48"/>
      <c r="AL108" s="48"/>
      <c r="AM108" s="48"/>
    </row>
    <row r="109" spans="3:39" s="41" customFormat="1">
      <c r="C109" s="56"/>
      <c r="G109" s="62" t="s">
        <v>438</v>
      </c>
      <c r="H109" s="62"/>
      <c r="K109" s="63"/>
      <c r="L109" s="63"/>
      <c r="M109" s="812" t="str">
        <f>IF(入力シート!AP184=TRUE,"",IF(入力シート!E225=0,"",入力シート!E225))</f>
        <v/>
      </c>
      <c r="N109" s="812"/>
      <c r="O109" s="812"/>
      <c r="P109" s="812"/>
      <c r="Q109" s="812"/>
      <c r="R109" s="812"/>
      <c r="S109" s="812"/>
      <c r="T109" s="812"/>
      <c r="U109" s="812"/>
      <c r="V109" s="812"/>
      <c r="W109" s="812"/>
      <c r="X109" s="812"/>
      <c r="Y109" s="812"/>
      <c r="Z109" s="812"/>
      <c r="AA109" s="64"/>
      <c r="AB109" s="64"/>
      <c r="AC109" s="64"/>
      <c r="AD109" s="64"/>
      <c r="AF109" s="57"/>
      <c r="AI109" s="48"/>
      <c r="AJ109" s="48"/>
      <c r="AK109" s="48"/>
      <c r="AL109" s="48"/>
      <c r="AM109" s="48"/>
    </row>
    <row r="110" spans="3:39" s="41" customFormat="1">
      <c r="C110" s="56"/>
      <c r="D110" s="41" t="s">
        <v>182</v>
      </c>
      <c r="E110" s="58"/>
      <c r="G110" s="58"/>
      <c r="H110" s="58"/>
      <c r="I110" s="58"/>
      <c r="L110" s="61"/>
      <c r="M110" s="802" t="str">
        <f>IF(入力シート!AP184=TRUE,"",IF(入力シート!E220=0,"",入力シート!E215&amp;" "&amp;入力シート!E220))</f>
        <v/>
      </c>
      <c r="N110" s="802"/>
      <c r="O110" s="802"/>
      <c r="P110" s="802"/>
      <c r="Q110" s="802"/>
      <c r="R110" s="802"/>
      <c r="S110" s="802"/>
      <c r="T110" s="802"/>
      <c r="U110" s="802"/>
      <c r="V110" s="802"/>
      <c r="W110" s="802"/>
      <c r="X110" s="802"/>
      <c r="Y110" s="802"/>
      <c r="Z110" s="802"/>
      <c r="AA110" s="802"/>
      <c r="AB110" s="802"/>
      <c r="AC110" s="802"/>
      <c r="AD110" s="802"/>
      <c r="AE110" s="61"/>
      <c r="AF110" s="57"/>
      <c r="AI110" s="48"/>
      <c r="AJ110" s="48"/>
      <c r="AK110" s="48"/>
      <c r="AL110" s="48"/>
      <c r="AM110" s="48"/>
    </row>
    <row r="111" spans="3:39" s="41" customFormat="1">
      <c r="C111" s="56"/>
      <c r="E111" s="41" t="s">
        <v>675</v>
      </c>
      <c r="M111" s="649" t="str">
        <f>IF(入力シート!E229=0,"",入力シート!E229)</f>
        <v/>
      </c>
      <c r="N111" s="649"/>
      <c r="O111" s="649" t="str">
        <f>IF(入力シート!H229=0,"",入力シート!H229)</f>
        <v/>
      </c>
      <c r="P111" s="649"/>
      <c r="Q111" s="41" t="s">
        <v>211</v>
      </c>
      <c r="R111" s="649" t="str">
        <f>IF(入力シート!K229=0,"",入力シート!K229)</f>
        <v/>
      </c>
      <c r="S111" s="649"/>
      <c r="T111" s="41" t="s">
        <v>676</v>
      </c>
      <c r="U111" s="649" t="str">
        <f>IF(入力シート!N229=0,"",入力シート!N229)</f>
        <v/>
      </c>
      <c r="V111" s="649"/>
      <c r="W111" s="41" t="s">
        <v>677</v>
      </c>
      <c r="X111" s="42"/>
      <c r="AF111" s="57"/>
      <c r="AI111" s="48"/>
      <c r="AJ111" s="48"/>
      <c r="AK111" s="48"/>
      <c r="AL111" s="48"/>
      <c r="AM111" s="48"/>
    </row>
    <row r="112" spans="3:39" s="41" customFormat="1">
      <c r="C112" s="56"/>
      <c r="F112" s="41" t="s">
        <v>678</v>
      </c>
      <c r="M112" s="649" t="str">
        <f>IF(入力シート!E233=0,"",入力シート!E233)</f>
        <v/>
      </c>
      <c r="N112" s="649"/>
      <c r="O112" s="65" t="s">
        <v>679</v>
      </c>
      <c r="P112" s="65"/>
      <c r="AF112" s="57"/>
      <c r="AI112" s="48"/>
      <c r="AJ112" s="48"/>
      <c r="AK112" s="48"/>
      <c r="AL112" s="48"/>
      <c r="AM112" s="48"/>
    </row>
    <row r="113" spans="3:39" s="41" customFormat="1">
      <c r="C113" s="56"/>
      <c r="AF113" s="57"/>
      <c r="AI113" s="48"/>
      <c r="AJ113" s="48"/>
      <c r="AK113" s="48"/>
      <c r="AL113" s="48"/>
      <c r="AM113" s="48"/>
    </row>
    <row r="114" spans="3:39" s="41" customFormat="1">
      <c r="C114" s="56" t="s">
        <v>461</v>
      </c>
      <c r="AF114" s="57"/>
      <c r="AI114" s="48"/>
      <c r="AJ114" s="48"/>
      <c r="AK114" s="48"/>
      <c r="AL114" s="48"/>
      <c r="AM114" s="48"/>
    </row>
    <row r="115" spans="3:39" s="41" customFormat="1">
      <c r="C115" s="56" t="s">
        <v>682</v>
      </c>
      <c r="AF115" s="57"/>
      <c r="AI115" s="48"/>
      <c r="AJ115" s="48"/>
      <c r="AK115" s="48"/>
      <c r="AL115" s="48"/>
      <c r="AM115" s="48"/>
    </row>
    <row r="116" spans="3:39" s="41" customFormat="1">
      <c r="C116" s="66" t="s">
        <v>683</v>
      </c>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8"/>
      <c r="AI116" s="48"/>
      <c r="AJ116" s="48"/>
      <c r="AK116" s="48"/>
      <c r="AL116" s="48"/>
      <c r="AM116" s="48"/>
    </row>
    <row r="117" spans="3:39" s="41" customFormat="1" ht="13.5" customHeight="1">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I117" s="48"/>
      <c r="AJ117" s="52"/>
      <c r="AK117" s="48"/>
      <c r="AL117" s="48"/>
      <c r="AM117" s="48"/>
    </row>
  </sheetData>
  <sheetProtection algorithmName="SHA-512" hashValue="kQfWJY5QxhBgtohxolw2L34z3dcgn1CNTHP+MOM7ImOKkD6OAMXHmZNmAMNrBgqFclBGkIa94U/5KnSn9g63Ng==" saltValue="qrlGQKxhHLI6sbst59sTbA==" spinCount="100000" sheet="1" selectLockedCells="1"/>
  <mergeCells count="30">
    <mergeCell ref="M111:N111"/>
    <mergeCell ref="O111:P111"/>
    <mergeCell ref="R111:S111"/>
    <mergeCell ref="U111:V111"/>
    <mergeCell ref="M112:N112"/>
    <mergeCell ref="M110:AD110"/>
    <mergeCell ref="A59:AH59"/>
    <mergeCell ref="D64:AD64"/>
    <mergeCell ref="B67:AG67"/>
    <mergeCell ref="C80:K80"/>
    <mergeCell ref="M91:AD93"/>
    <mergeCell ref="M94:AD95"/>
    <mergeCell ref="M96:AD96"/>
    <mergeCell ref="M103:AD105"/>
    <mergeCell ref="M106:AD107"/>
    <mergeCell ref="M108:AF108"/>
    <mergeCell ref="M109:Z109"/>
    <mergeCell ref="Y58:AC58"/>
    <mergeCell ref="B7:AI7"/>
    <mergeCell ref="AD58:AH58"/>
    <mergeCell ref="M21:Q21"/>
    <mergeCell ref="M23:Q23"/>
    <mergeCell ref="D9:L9"/>
    <mergeCell ref="M19:Q19"/>
    <mergeCell ref="AE2:AG4"/>
    <mergeCell ref="AB2:AD4"/>
    <mergeCell ref="S18:AH20"/>
    <mergeCell ref="S23:AH24"/>
    <mergeCell ref="S21:AH22"/>
    <mergeCell ref="Y2:AA4"/>
  </mergeCells>
  <phoneticPr fontId="2"/>
  <pageMargins left="0.74803149606299213" right="0.47244094488188981" top="0.55118110236220474" bottom="0.55118110236220474" header="0.51181102362204722" footer="0.51181102362204722"/>
  <pageSetup paperSize="9" scale="87" fitToHeight="0" orientation="portrait" r:id="rId1"/>
  <headerFooter alignWithMargins="0"/>
  <rowBreaks count="1" manualBreakCount="1">
    <brk id="5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4FC1-2A78-4C97-9238-6D859D93CC05}">
  <dimension ref="A1:K65"/>
  <sheetViews>
    <sheetView workbookViewId="0">
      <selection activeCell="K8" sqref="K8"/>
    </sheetView>
  </sheetViews>
  <sheetFormatPr defaultRowHeight="13.5"/>
  <cols>
    <col min="7" max="8" width="13.625" customWidth="1"/>
    <col min="9" max="9" width="31" customWidth="1"/>
  </cols>
  <sheetData>
    <row r="1" spans="1:11">
      <c r="A1" t="s">
        <v>71</v>
      </c>
      <c r="B1" t="s">
        <v>63</v>
      </c>
      <c r="C1" t="s">
        <v>64</v>
      </c>
      <c r="D1" t="s">
        <v>65</v>
      </c>
      <c r="E1" t="s">
        <v>66</v>
      </c>
      <c r="F1" t="s">
        <v>67</v>
      </c>
      <c r="G1" t="s">
        <v>68</v>
      </c>
      <c r="H1" t="s">
        <v>355</v>
      </c>
      <c r="I1" t="s">
        <v>69</v>
      </c>
      <c r="K1" t="s">
        <v>656</v>
      </c>
    </row>
    <row r="2" spans="1:11">
      <c r="A2" s="1" t="s">
        <v>72</v>
      </c>
      <c r="B2" s="2" t="s">
        <v>214</v>
      </c>
      <c r="C2" s="4" t="s">
        <v>153</v>
      </c>
      <c r="D2" s="5" t="s">
        <v>278</v>
      </c>
      <c r="E2" s="4" t="s">
        <v>278</v>
      </c>
      <c r="F2" s="4" t="s">
        <v>165</v>
      </c>
      <c r="G2" s="3" t="s">
        <v>283</v>
      </c>
      <c r="H2" s="3" t="s">
        <v>338</v>
      </c>
      <c r="I2" s="19" t="s">
        <v>339</v>
      </c>
      <c r="K2" s="18" t="s">
        <v>366</v>
      </c>
    </row>
    <row r="3" spans="1:11">
      <c r="A3" s="1" t="s">
        <v>73</v>
      </c>
      <c r="B3" s="2" t="s">
        <v>212</v>
      </c>
      <c r="C3" s="4" t="s">
        <v>216</v>
      </c>
      <c r="D3" s="5" t="s">
        <v>279</v>
      </c>
      <c r="E3" s="4" t="s">
        <v>216</v>
      </c>
      <c r="F3" s="4" t="s">
        <v>166</v>
      </c>
      <c r="G3" s="3" t="s">
        <v>284</v>
      </c>
      <c r="H3" s="3" t="s">
        <v>82</v>
      </c>
      <c r="I3" s="19" t="s">
        <v>31</v>
      </c>
      <c r="K3" s="18" t="s">
        <v>367</v>
      </c>
    </row>
    <row r="4" spans="1:11">
      <c r="B4" s="2" t="s">
        <v>215</v>
      </c>
      <c r="C4" s="4" t="s">
        <v>217</v>
      </c>
      <c r="D4" s="5" t="s">
        <v>280</v>
      </c>
      <c r="E4" s="4" t="s">
        <v>217</v>
      </c>
      <c r="G4" s="3" t="s">
        <v>285</v>
      </c>
      <c r="H4" s="3" t="s">
        <v>354</v>
      </c>
      <c r="I4" s="19" t="s">
        <v>32</v>
      </c>
      <c r="K4" s="18" t="s">
        <v>243</v>
      </c>
    </row>
    <row r="5" spans="1:11">
      <c r="B5" s="2" t="s">
        <v>668</v>
      </c>
      <c r="C5" s="4" t="s">
        <v>218</v>
      </c>
      <c r="D5" s="5" t="s">
        <v>132</v>
      </c>
      <c r="E5" s="4" t="s">
        <v>218</v>
      </c>
      <c r="G5" s="3" t="s">
        <v>286</v>
      </c>
      <c r="H5" s="3" t="s">
        <v>83</v>
      </c>
      <c r="I5" s="19" t="s">
        <v>33</v>
      </c>
      <c r="K5" s="18" t="s">
        <v>368</v>
      </c>
    </row>
    <row r="6" spans="1:11">
      <c r="B6" s="2"/>
      <c r="C6" s="4" t="s">
        <v>219</v>
      </c>
      <c r="D6" s="5" t="s">
        <v>154</v>
      </c>
      <c r="E6" s="4" t="s">
        <v>219</v>
      </c>
      <c r="G6" s="3" t="s">
        <v>287</v>
      </c>
      <c r="H6" s="3" t="s">
        <v>84</v>
      </c>
      <c r="I6" s="19" t="s">
        <v>34</v>
      </c>
      <c r="K6" s="18" t="s">
        <v>153</v>
      </c>
    </row>
    <row r="7" spans="1:11">
      <c r="C7" s="4" t="s">
        <v>220</v>
      </c>
      <c r="D7" s="5" t="s">
        <v>203</v>
      </c>
      <c r="E7" s="4" t="s">
        <v>220</v>
      </c>
      <c r="G7" s="3" t="s">
        <v>288</v>
      </c>
      <c r="H7" s="3" t="s">
        <v>85</v>
      </c>
      <c r="I7" s="19" t="s">
        <v>35</v>
      </c>
      <c r="K7" s="18" t="s">
        <v>279</v>
      </c>
    </row>
    <row r="8" spans="1:11">
      <c r="C8" s="4" t="s">
        <v>221</v>
      </c>
      <c r="D8" s="5" t="s">
        <v>281</v>
      </c>
      <c r="E8" s="4" t="s">
        <v>221</v>
      </c>
      <c r="G8" s="3" t="s">
        <v>289</v>
      </c>
      <c r="H8" s="3" t="s">
        <v>86</v>
      </c>
      <c r="I8" s="19" t="s">
        <v>36</v>
      </c>
      <c r="K8" s="18" t="s">
        <v>217</v>
      </c>
    </row>
    <row r="9" spans="1:11">
      <c r="A9" t="s">
        <v>360</v>
      </c>
      <c r="C9" s="4" t="s">
        <v>222</v>
      </c>
      <c r="D9" s="5" t="s">
        <v>205</v>
      </c>
      <c r="E9" s="4" t="s">
        <v>222</v>
      </c>
      <c r="G9" s="3" t="s">
        <v>290</v>
      </c>
      <c r="H9" s="3" t="s">
        <v>87</v>
      </c>
      <c r="I9" s="19" t="s">
        <v>37</v>
      </c>
      <c r="K9" s="18" t="s">
        <v>218</v>
      </c>
    </row>
    <row r="10" spans="1:11">
      <c r="A10" t="s">
        <v>358</v>
      </c>
      <c r="C10" s="4" t="s">
        <v>223</v>
      </c>
      <c r="D10" s="5" t="s">
        <v>206</v>
      </c>
      <c r="E10" s="4" t="s">
        <v>223</v>
      </c>
      <c r="G10" s="3" t="s">
        <v>291</v>
      </c>
      <c r="H10" s="3" t="s">
        <v>88</v>
      </c>
      <c r="I10" s="19" t="s">
        <v>38</v>
      </c>
      <c r="K10" s="18" t="s">
        <v>219</v>
      </c>
    </row>
    <row r="11" spans="1:11">
      <c r="A11" t="s">
        <v>359</v>
      </c>
      <c r="C11" s="4" t="s">
        <v>224</v>
      </c>
      <c r="D11" s="5" t="s">
        <v>207</v>
      </c>
      <c r="E11" s="4" t="s">
        <v>224</v>
      </c>
      <c r="G11" s="3" t="s">
        <v>292</v>
      </c>
      <c r="H11" s="3" t="s">
        <v>89</v>
      </c>
      <c r="I11" s="19" t="s">
        <v>39</v>
      </c>
      <c r="K11" s="18" t="s">
        <v>220</v>
      </c>
    </row>
    <row r="12" spans="1:11">
      <c r="C12" s="4" t="s">
        <v>225</v>
      </c>
      <c r="D12" s="5" t="s">
        <v>208</v>
      </c>
      <c r="E12" s="4" t="s">
        <v>225</v>
      </c>
      <c r="G12" s="3" t="s">
        <v>293</v>
      </c>
      <c r="H12" s="3" t="s">
        <v>90</v>
      </c>
      <c r="I12" s="19" t="s">
        <v>40</v>
      </c>
      <c r="K12" s="20"/>
    </row>
    <row r="13" spans="1:11">
      <c r="A13" t="s">
        <v>356</v>
      </c>
      <c r="C13" s="4" t="s">
        <v>226</v>
      </c>
      <c r="D13" s="5" t="s">
        <v>282</v>
      </c>
      <c r="E13" s="4" t="s">
        <v>226</v>
      </c>
      <c r="G13" s="3" t="s">
        <v>294</v>
      </c>
      <c r="H13" s="3" t="s">
        <v>91</v>
      </c>
      <c r="I13" s="19" t="s">
        <v>41</v>
      </c>
      <c r="K13" s="20"/>
    </row>
    <row r="14" spans="1:11">
      <c r="A14" t="s">
        <v>617</v>
      </c>
      <c r="C14" s="4" t="s">
        <v>227</v>
      </c>
      <c r="E14" s="4" t="s">
        <v>227</v>
      </c>
      <c r="G14" s="3" t="s">
        <v>295</v>
      </c>
      <c r="H14" s="3" t="s">
        <v>92</v>
      </c>
      <c r="I14" s="19" t="s">
        <v>42</v>
      </c>
      <c r="K14" s="20"/>
    </row>
    <row r="15" spans="1:11">
      <c r="A15" t="s">
        <v>357</v>
      </c>
      <c r="C15" s="4" t="s">
        <v>228</v>
      </c>
      <c r="E15" s="4" t="s">
        <v>228</v>
      </c>
      <c r="G15" s="3" t="s">
        <v>296</v>
      </c>
      <c r="H15" s="3" t="s">
        <v>101</v>
      </c>
      <c r="I15" s="19" t="s">
        <v>43</v>
      </c>
      <c r="K15" s="20"/>
    </row>
    <row r="16" spans="1:11">
      <c r="C16" s="4" t="s">
        <v>229</v>
      </c>
      <c r="E16" s="4" t="s">
        <v>229</v>
      </c>
      <c r="G16" s="3" t="s">
        <v>297</v>
      </c>
      <c r="H16" s="3" t="s">
        <v>99</v>
      </c>
      <c r="I16" s="19" t="s">
        <v>44</v>
      </c>
      <c r="K16" s="20"/>
    </row>
    <row r="17" spans="1:9">
      <c r="C17" s="4" t="s">
        <v>230</v>
      </c>
      <c r="E17" s="4" t="s">
        <v>230</v>
      </c>
      <c r="G17" s="3" t="s">
        <v>299</v>
      </c>
      <c r="H17" s="3" t="s">
        <v>100</v>
      </c>
      <c r="I17" s="19" t="s">
        <v>45</v>
      </c>
    </row>
    <row r="18" spans="1:9">
      <c r="A18" t="s">
        <v>343</v>
      </c>
      <c r="C18" s="4" t="s">
        <v>231</v>
      </c>
      <c r="E18" s="4" t="s">
        <v>231</v>
      </c>
      <c r="G18" s="3" t="s">
        <v>300</v>
      </c>
      <c r="H18" s="3" t="s">
        <v>102</v>
      </c>
      <c r="I18" s="19" t="s">
        <v>46</v>
      </c>
    </row>
    <row r="19" spans="1:9">
      <c r="A19" t="s">
        <v>344</v>
      </c>
      <c r="C19" s="4" t="s">
        <v>232</v>
      </c>
      <c r="E19" s="4" t="s">
        <v>232</v>
      </c>
      <c r="G19" s="3" t="s">
        <v>301</v>
      </c>
      <c r="H19" s="3" t="s">
        <v>103</v>
      </c>
      <c r="I19" s="19" t="s">
        <v>47</v>
      </c>
    </row>
    <row r="20" spans="1:9">
      <c r="A20" t="s">
        <v>342</v>
      </c>
      <c r="C20" s="4" t="s">
        <v>233</v>
      </c>
      <c r="E20" s="4" t="s">
        <v>233</v>
      </c>
      <c r="G20" s="3" t="s">
        <v>302</v>
      </c>
      <c r="H20" s="3" t="s">
        <v>104</v>
      </c>
      <c r="I20" s="19" t="s">
        <v>48</v>
      </c>
    </row>
    <row r="21" spans="1:9">
      <c r="A21" t="s">
        <v>345</v>
      </c>
      <c r="C21" s="4" t="s">
        <v>234</v>
      </c>
      <c r="E21" s="4" t="s">
        <v>234</v>
      </c>
      <c r="G21" s="3" t="s">
        <v>303</v>
      </c>
      <c r="H21" s="3" t="s">
        <v>105</v>
      </c>
      <c r="I21" s="19" t="s">
        <v>49</v>
      </c>
    </row>
    <row r="22" spans="1:9">
      <c r="A22" t="s">
        <v>346</v>
      </c>
      <c r="C22" s="4" t="s">
        <v>235</v>
      </c>
      <c r="E22" s="4" t="s">
        <v>235</v>
      </c>
      <c r="G22" s="3" t="s">
        <v>304</v>
      </c>
      <c r="H22" s="3" t="s">
        <v>106</v>
      </c>
      <c r="I22" s="19" t="s">
        <v>50</v>
      </c>
    </row>
    <row r="23" spans="1:9">
      <c r="A23" t="s">
        <v>347</v>
      </c>
      <c r="C23" s="4" t="s">
        <v>236</v>
      </c>
      <c r="E23" s="4" t="s">
        <v>236</v>
      </c>
      <c r="G23" s="3" t="s">
        <v>305</v>
      </c>
      <c r="H23" s="3" t="s">
        <v>107</v>
      </c>
      <c r="I23" s="19" t="s">
        <v>51</v>
      </c>
    </row>
    <row r="24" spans="1:9">
      <c r="A24" t="s">
        <v>348</v>
      </c>
      <c r="C24" s="4" t="s">
        <v>237</v>
      </c>
      <c r="E24" s="4" t="s">
        <v>237</v>
      </c>
      <c r="G24" s="3" t="s">
        <v>306</v>
      </c>
      <c r="H24" s="3" t="s">
        <v>108</v>
      </c>
      <c r="I24" s="19" t="s">
        <v>52</v>
      </c>
    </row>
    <row r="25" spans="1:9">
      <c r="A25" t="s">
        <v>349</v>
      </c>
      <c r="C25" s="4" t="s">
        <v>238</v>
      </c>
      <c r="E25" s="4" t="s">
        <v>238</v>
      </c>
      <c r="G25" s="3" t="s">
        <v>307</v>
      </c>
      <c r="H25" s="3" t="s">
        <v>109</v>
      </c>
      <c r="I25" s="19" t="s">
        <v>53</v>
      </c>
    </row>
    <row r="26" spans="1:9">
      <c r="C26" s="4" t="s">
        <v>213</v>
      </c>
      <c r="E26" s="4" t="s">
        <v>213</v>
      </c>
      <c r="G26" s="3" t="s">
        <v>308</v>
      </c>
      <c r="H26" s="3" t="s">
        <v>110</v>
      </c>
      <c r="I26" s="19" t="s">
        <v>54</v>
      </c>
    </row>
    <row r="27" spans="1:9">
      <c r="C27" s="4" t="s">
        <v>239</v>
      </c>
      <c r="E27" s="4" t="s">
        <v>239</v>
      </c>
      <c r="G27" s="3" t="s">
        <v>309</v>
      </c>
      <c r="H27" s="3" t="s">
        <v>111</v>
      </c>
      <c r="I27" s="19" t="s">
        <v>55</v>
      </c>
    </row>
    <row r="28" spans="1:9">
      <c r="A28" t="s">
        <v>139</v>
      </c>
      <c r="C28" s="4" t="s">
        <v>240</v>
      </c>
      <c r="E28" s="4" t="s">
        <v>240</v>
      </c>
      <c r="G28" s="3" t="s">
        <v>310</v>
      </c>
      <c r="H28" s="3" t="s">
        <v>112</v>
      </c>
      <c r="I28" s="19" t="s">
        <v>56</v>
      </c>
    </row>
    <row r="29" spans="1:9">
      <c r="A29" t="s">
        <v>390</v>
      </c>
      <c r="C29" s="4" t="s">
        <v>241</v>
      </c>
      <c r="E29" s="4" t="s">
        <v>241</v>
      </c>
      <c r="G29" s="3" t="s">
        <v>311</v>
      </c>
      <c r="H29" s="3" t="s">
        <v>155</v>
      </c>
      <c r="I29" s="7"/>
    </row>
    <row r="30" spans="1:9">
      <c r="A30" t="s">
        <v>140</v>
      </c>
      <c r="C30" s="4" t="s">
        <v>242</v>
      </c>
      <c r="E30" s="4" t="s">
        <v>242</v>
      </c>
      <c r="G30" s="3" t="s">
        <v>312</v>
      </c>
      <c r="H30" s="3" t="s">
        <v>113</v>
      </c>
      <c r="I30" s="7"/>
    </row>
    <row r="31" spans="1:9">
      <c r="C31" s="4" t="s">
        <v>243</v>
      </c>
      <c r="E31" s="4" t="s">
        <v>243</v>
      </c>
      <c r="G31" s="3" t="s">
        <v>313</v>
      </c>
      <c r="H31" s="3" t="s">
        <v>114</v>
      </c>
      <c r="I31" s="7"/>
    </row>
    <row r="32" spans="1:9">
      <c r="C32" s="4" t="s">
        <v>244</v>
      </c>
      <c r="E32" s="4" t="s">
        <v>244</v>
      </c>
      <c r="G32" s="3" t="s">
        <v>314</v>
      </c>
      <c r="H32" s="3" t="s">
        <v>115</v>
      </c>
      <c r="I32" s="7"/>
    </row>
    <row r="33" spans="3:9">
      <c r="C33" s="4" t="s">
        <v>245</v>
      </c>
      <c r="G33" s="3" t="s">
        <v>315</v>
      </c>
      <c r="H33" s="3" t="s">
        <v>116</v>
      </c>
      <c r="I33" s="7"/>
    </row>
    <row r="34" spans="3:9">
      <c r="C34" s="4" t="s">
        <v>246</v>
      </c>
      <c r="G34" s="3" t="s">
        <v>316</v>
      </c>
      <c r="H34" s="3" t="s">
        <v>117</v>
      </c>
      <c r="I34" s="7"/>
    </row>
    <row r="35" spans="3:9">
      <c r="C35" s="4" t="s">
        <v>247</v>
      </c>
      <c r="G35" s="3" t="s">
        <v>317</v>
      </c>
      <c r="H35" s="3" t="s">
        <v>119</v>
      </c>
      <c r="I35" s="7"/>
    </row>
    <row r="36" spans="3:9">
      <c r="C36" s="4" t="s">
        <v>248</v>
      </c>
      <c r="G36" s="3" t="s">
        <v>318</v>
      </c>
      <c r="H36" s="3" t="s">
        <v>120</v>
      </c>
      <c r="I36" s="7"/>
    </row>
    <row r="37" spans="3:9">
      <c r="C37" s="4" t="s">
        <v>249</v>
      </c>
      <c r="G37" s="3" t="s">
        <v>319</v>
      </c>
      <c r="H37" s="3" t="s">
        <v>118</v>
      </c>
      <c r="I37" s="7"/>
    </row>
    <row r="38" spans="3:9">
      <c r="C38" s="4" t="s">
        <v>250</v>
      </c>
      <c r="G38" s="3" t="s">
        <v>320</v>
      </c>
      <c r="H38" s="3" t="s">
        <v>121</v>
      </c>
    </row>
    <row r="39" spans="3:9">
      <c r="C39" s="4" t="s">
        <v>251</v>
      </c>
      <c r="G39" s="3" t="s">
        <v>321</v>
      </c>
      <c r="H39" s="3" t="s">
        <v>122</v>
      </c>
    </row>
    <row r="40" spans="3:9">
      <c r="C40" s="4" t="s">
        <v>252</v>
      </c>
      <c r="G40" s="3" t="s">
        <v>322</v>
      </c>
      <c r="H40" s="3" t="s">
        <v>123</v>
      </c>
    </row>
    <row r="41" spans="3:9">
      <c r="C41" s="4" t="s">
        <v>253</v>
      </c>
      <c r="G41" s="3" t="s">
        <v>323</v>
      </c>
      <c r="H41" s="3" t="s">
        <v>124</v>
      </c>
    </row>
    <row r="42" spans="3:9">
      <c r="C42" s="4" t="s">
        <v>254</v>
      </c>
      <c r="G42" s="3" t="s">
        <v>324</v>
      </c>
      <c r="H42" s="3" t="s">
        <v>125</v>
      </c>
    </row>
    <row r="43" spans="3:9">
      <c r="C43" s="4" t="s">
        <v>255</v>
      </c>
      <c r="G43" s="3" t="s">
        <v>325</v>
      </c>
      <c r="H43" s="3" t="s">
        <v>126</v>
      </c>
    </row>
    <row r="44" spans="3:9">
      <c r="C44" s="4" t="s">
        <v>256</v>
      </c>
      <c r="G44" s="3" t="s">
        <v>326</v>
      </c>
      <c r="H44" s="3" t="s">
        <v>127</v>
      </c>
    </row>
    <row r="45" spans="3:9">
      <c r="C45" s="4" t="s">
        <v>257</v>
      </c>
      <c r="G45" s="3" t="s">
        <v>327</v>
      </c>
      <c r="H45" s="3" t="s">
        <v>128</v>
      </c>
    </row>
    <row r="46" spans="3:9">
      <c r="C46" s="4" t="s">
        <v>258</v>
      </c>
      <c r="G46" s="3" t="s">
        <v>328</v>
      </c>
      <c r="H46" s="3" t="s">
        <v>129</v>
      </c>
    </row>
    <row r="47" spans="3:9">
      <c r="C47" s="4" t="s">
        <v>259</v>
      </c>
      <c r="G47" s="3" t="s">
        <v>329</v>
      </c>
      <c r="H47" s="3" t="s">
        <v>130</v>
      </c>
    </row>
    <row r="48" spans="3:9">
      <c r="C48" s="4" t="s">
        <v>260</v>
      </c>
      <c r="G48" s="3" t="s">
        <v>330</v>
      </c>
      <c r="H48" s="3" t="s">
        <v>131</v>
      </c>
    </row>
    <row r="49" spans="3:3">
      <c r="C49" s="4" t="s">
        <v>261</v>
      </c>
    </row>
    <row r="50" spans="3:3">
      <c r="C50" s="4" t="s">
        <v>262</v>
      </c>
    </row>
    <row r="51" spans="3:3">
      <c r="C51" s="4" t="s">
        <v>263</v>
      </c>
    </row>
    <row r="52" spans="3:3">
      <c r="C52" s="4" t="s">
        <v>264</v>
      </c>
    </row>
    <row r="53" spans="3:3">
      <c r="C53" s="4" t="s">
        <v>265</v>
      </c>
    </row>
    <row r="54" spans="3:3">
      <c r="C54" s="4" t="s">
        <v>266</v>
      </c>
    </row>
    <row r="55" spans="3:3">
      <c r="C55" s="4" t="s">
        <v>267</v>
      </c>
    </row>
    <row r="56" spans="3:3">
      <c r="C56" s="4" t="s">
        <v>268</v>
      </c>
    </row>
    <row r="57" spans="3:3">
      <c r="C57" s="4" t="s">
        <v>269</v>
      </c>
    </row>
    <row r="58" spans="3:3">
      <c r="C58" s="4" t="s">
        <v>270</v>
      </c>
    </row>
    <row r="59" spans="3:3">
      <c r="C59" s="4" t="s">
        <v>271</v>
      </c>
    </row>
    <row r="60" spans="3:3">
      <c r="C60" s="4" t="s">
        <v>272</v>
      </c>
    </row>
    <row r="61" spans="3:3">
      <c r="C61" s="4" t="s">
        <v>273</v>
      </c>
    </row>
    <row r="62" spans="3:3">
      <c r="C62" s="4" t="s">
        <v>274</v>
      </c>
    </row>
    <row r="63" spans="3:3">
      <c r="C63" s="4" t="s">
        <v>275</v>
      </c>
    </row>
    <row r="64" spans="3:3">
      <c r="C64" s="4" t="s">
        <v>276</v>
      </c>
    </row>
    <row r="65" spans="3:3">
      <c r="C65" s="4" t="s">
        <v>277</v>
      </c>
    </row>
  </sheetData>
  <phoneticPr fontId="2"/>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申請要領</vt:lpstr>
      <vt:lpstr>入力シート</vt:lpstr>
      <vt:lpstr>入札参加資格審査申請書</vt:lpstr>
      <vt:lpstr>業務経歴・技術者一覧</vt:lpstr>
      <vt:lpstr>【入力例】業務経歴・技術者一覧 </vt:lpstr>
      <vt:lpstr>出力シート</vt:lpstr>
      <vt:lpstr>リストシート</vt:lpstr>
      <vt:lpstr>_03_1111_2222</vt:lpstr>
      <vt:lpstr>出力シート!Print_Area</vt:lpstr>
      <vt:lpstr>申請要領!Print_Area</vt:lpstr>
      <vt:lpstr>入札参加資格審査申請書!Print_Area</vt:lpstr>
      <vt:lpstr>入力シート!Print_Area</vt:lpstr>
      <vt:lpstr>月リスト</vt:lpstr>
      <vt:lpstr>元下リスト</vt:lpstr>
      <vt:lpstr>元号リスト</vt:lpstr>
      <vt:lpstr>行政区リスト</vt:lpstr>
      <vt:lpstr>申請区分リスト</vt:lpstr>
      <vt:lpstr>申請種目リスト</vt:lpstr>
      <vt:lpstr>性別リスト</vt:lpstr>
      <vt:lpstr>大分類コード</vt:lpstr>
      <vt:lpstr>電子入札システムリスト</vt:lpstr>
      <vt:lpstr>登録リスト</vt:lpstr>
      <vt:lpstr>登録更新リスト</vt:lpstr>
      <vt:lpstr>都道府県リスト</vt:lpstr>
      <vt:lpstr>日リスト</vt:lpstr>
      <vt:lpstr>年リスト</vt:lpstr>
      <vt:lpstr>年リスト２</vt:lpstr>
      <vt:lpstr>法個リスト</vt:lpstr>
      <vt:lpstr>履行場所リスト</vt:lpstr>
      <vt:lpstr>令和年度</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千葉　起美瑛</cp:lastModifiedBy>
  <cp:lastPrinted>2026-06-28T03:14:51Z</cp:lastPrinted>
  <dcterms:created xsi:type="dcterms:W3CDTF">2012-07-09T02:21:14Z</dcterms:created>
  <dcterms:modified xsi:type="dcterms:W3CDTF">2026-06-29T01:10:44Z</dcterms:modified>
</cp:coreProperties>
</file>