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never" codeName="ThisWorkbook" defaultThemeVersion="124226"/>
  <mc:AlternateContent xmlns:mc="http://schemas.openxmlformats.org/markup-compatibility/2006">
    <mc:Choice Requires="x15">
      <x15ac:absPath xmlns:x15ac="http://schemas.microsoft.com/office/spreadsheetml/2010/11/ac" url="\\zaint213om\契約課\03_工事契約係\03_契約課工事契約係\20_業者登録関係\業者登録\R07\02_補充登録\02_補充登録（12月11日～1月16日）※R080401登録\01_登録要領・入力シート\02_作業\"/>
    </mc:Choice>
  </mc:AlternateContent>
  <xr:revisionPtr revIDLastSave="0" documentId="13_ncr:1_{38B0EB5C-35DE-4783-96B4-47632FB12FAC}" xr6:coauthVersionLast="47" xr6:coauthVersionMax="47" xr10:uidLastSave="{00000000-0000-0000-0000-000000000000}"/>
  <bookViews>
    <workbookView xWindow="-120" yWindow="-120" windowWidth="29040" windowHeight="15720" tabRatio="726" xr2:uid="{86C82EFD-18AF-47F0-8B67-CA9B05154503}"/>
  </bookViews>
  <sheets>
    <sheet name="申請要領" sheetId="9" r:id="rId1"/>
    <sheet name="入力シート" sheetId="1" r:id="rId2"/>
    <sheet name="入札参加資格審査申請書" sheetId="14" r:id="rId3"/>
    <sheet name="リストシート" sheetId="8" state="hidden" r:id="rId4"/>
    <sheet name="営業所等報告書" sheetId="13" r:id="rId5"/>
    <sheet name="工事経歴一覧" sheetId="11" r:id="rId6"/>
    <sheet name="【入力例】工事経歴一覧" sheetId="10" r:id="rId7"/>
    <sheet name="出力シート" sheetId="6" r:id="rId8"/>
    <sheet name="Sheet3" sheetId="12" state="hidden" r:id="rId9"/>
  </sheets>
  <externalReferences>
    <externalReference r:id="rId10"/>
  </externalReferences>
  <definedNames>
    <definedName name="_">入力シート!$N$330</definedName>
    <definedName name="_00">リストシート!$K$38</definedName>
    <definedName name="_xlnm._FilterDatabase" localSheetId="1" hidden="1">入力シート!$D$84:$W$84</definedName>
    <definedName name="_xlnm.Print_Area" localSheetId="4">営業所等報告書!$A$1:$S$98</definedName>
    <definedName name="_xlnm.Print_Area" localSheetId="5">工事経歴一覧!$A$1:$AT$38</definedName>
    <definedName name="_xlnm.Print_Area" localSheetId="7">出力シート!$A$1:$AI$121</definedName>
    <definedName name="_xlnm.Print_Area" localSheetId="0">申請要領!$A$1:$I$162</definedName>
    <definedName name="_xlnm.Print_Area" localSheetId="2">入札参加資格審査申請書!$A$1:$AI$59</definedName>
    <definedName name="_xlnm.Print_Area" localSheetId="1">入力シート!$A$1:$AK$357</definedName>
    <definedName name="許可テストリスト">入力シート!$AO$289:$AP$298</definedName>
    <definedName name="許可確認リスト">入力シート!$AU$289:$AX$325</definedName>
    <definedName name="許可区分リスト">リストシート!$I$2:$I$3</definedName>
    <definedName name="許可元リスト">リストシート!$H$1:$H$48</definedName>
    <definedName name="月リスト">リストシート!$D$2:$D$13</definedName>
    <definedName name="元下リスト">[1]リストシート!$A$14:$A$15</definedName>
    <definedName name="元号リスト">リストシート!$B$2:$B$5</definedName>
    <definedName name="行政区リスト">リストシート!$A$14:$A$20</definedName>
    <definedName name="申請区分リスト">リストシート!$A$10:$A$11</definedName>
    <definedName name="申請種目リスト">リストシート!$J$2:$J$37</definedName>
    <definedName name="申請種目一覧">#REF!</definedName>
    <definedName name="性別リスト">リストシート!$F$2:$F$3</definedName>
    <definedName name="性別一覧">#REF!</definedName>
    <definedName name="総合評定値リスト">リストシート!$K$2:$L$38</definedName>
    <definedName name="電子入札システムリスト">リストシート!$A$28:$A$29</definedName>
    <definedName name="都道府県リスト">リストシート!$G$2:$G$48</definedName>
    <definedName name="都道府県名称">#REF!</definedName>
    <definedName name="日リスト">リストシート!$E$2:$E$32</definedName>
    <definedName name="年リスト">リストシート!$C$2:$C$65</definedName>
    <definedName name="法個リスト">リストシート!$A$2:$A$3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3" l="1"/>
  <c r="Y5" i="14"/>
  <c r="F160" i="1"/>
  <c r="M115" i="6"/>
  <c r="U114" i="6"/>
  <c r="R114" i="6"/>
  <c r="O114" i="6"/>
  <c r="M114" i="6"/>
  <c r="M112" i="6"/>
  <c r="M113" i="6"/>
  <c r="M111" i="6"/>
  <c r="M109" i="6"/>
  <c r="M106" i="6"/>
  <c r="M99" i="6"/>
  <c r="M97" i="6"/>
  <c r="M94" i="6"/>
  <c r="I9" i="13"/>
  <c r="S20" i="6"/>
  <c r="I11" i="13"/>
  <c r="I12" i="13"/>
  <c r="S23" i="6"/>
  <c r="S17" i="6"/>
  <c r="K56" i="14"/>
  <c r="U55" i="14"/>
  <c r="K55" i="14"/>
  <c r="D55" i="14"/>
  <c r="S24" i="14"/>
  <c r="AA23" i="14"/>
  <c r="X23" i="14"/>
  <c r="U23" i="14"/>
  <c r="S23" i="14"/>
  <c r="S21" i="14"/>
  <c r="S18" i="14"/>
  <c r="S15" i="14"/>
  <c r="S12" i="14"/>
  <c r="F161" i="1"/>
  <c r="N26" i="1"/>
  <c r="H14" i="1"/>
  <c r="A2" i="11"/>
  <c r="AQ199" i="1"/>
  <c r="AQ180" i="1"/>
  <c r="AO180" i="1" s="1"/>
  <c r="AT181" i="1" s="1"/>
  <c r="AT179" i="1" s="1"/>
  <c r="BA198" i="1"/>
  <c r="P199" i="1" s="1"/>
  <c r="C343" i="1"/>
  <c r="AN302" i="1"/>
  <c r="M158" i="1"/>
  <c r="M157" i="1"/>
  <c r="M156" i="1"/>
  <c r="N21" i="1"/>
  <c r="AN4" i="11"/>
  <c r="AG4" i="11"/>
  <c r="Z4" i="11"/>
  <c r="S4" i="11"/>
  <c r="L4" i="11"/>
  <c r="E4" i="11"/>
  <c r="AR2" i="11"/>
  <c r="AO2" i="11"/>
  <c r="AL2" i="11"/>
  <c r="U356" i="1"/>
  <c r="AD61" i="6" s="1"/>
  <c r="N356" i="1"/>
  <c r="Y61" i="6" s="1"/>
  <c r="Y1" i="6"/>
  <c r="AN323" i="1"/>
  <c r="AR323" i="1" s="1"/>
  <c r="AM353" i="1"/>
  <c r="L353" i="1"/>
  <c r="C337" i="1"/>
  <c r="AM351" i="1"/>
  <c r="L351" i="1" s="1"/>
  <c r="C335" i="1"/>
  <c r="AT288" i="1"/>
  <c r="AT293" i="1" s="1"/>
  <c r="C333" i="1"/>
  <c r="AM349" i="1"/>
  <c r="L349" i="1" s="1"/>
  <c r="C331" i="1"/>
  <c r="AM347" i="1"/>
  <c r="C329" i="1"/>
  <c r="AM345" i="1"/>
  <c r="C327" i="1"/>
  <c r="AM343" i="1"/>
  <c r="AX330" i="1"/>
  <c r="AW276" i="1"/>
  <c r="AX332" i="1"/>
  <c r="AN282" i="1"/>
  <c r="AR282" i="1" s="1"/>
  <c r="AQ278" i="1" s="1"/>
  <c r="BA179" i="1"/>
  <c r="X261" i="1"/>
  <c r="X262" i="1"/>
  <c r="AP261" i="1"/>
  <c r="D261" i="1"/>
  <c r="D262" i="1"/>
  <c r="AN317" i="1"/>
  <c r="AN316" i="1"/>
  <c r="AN315" i="1"/>
  <c r="AN314" i="1"/>
  <c r="AN313" i="1"/>
  <c r="AN312" i="1"/>
  <c r="AN311" i="1"/>
  <c r="AN310" i="1"/>
  <c r="AN309" i="1"/>
  <c r="AN308" i="1"/>
  <c r="AN307" i="1"/>
  <c r="AN306" i="1"/>
  <c r="AN305" i="1"/>
  <c r="AN304" i="1"/>
  <c r="AN303" i="1"/>
  <c r="AN301" i="1"/>
  <c r="AN300" i="1"/>
  <c r="AN299" i="1"/>
  <c r="AN298" i="1"/>
  <c r="AN297" i="1"/>
  <c r="AN296" i="1"/>
  <c r="AN295" i="1"/>
  <c r="AN294" i="1"/>
  <c r="AN293" i="1"/>
  <c r="AN292" i="1"/>
  <c r="AN290" i="1"/>
  <c r="AN289" i="1"/>
  <c r="AN291" i="1"/>
  <c r="F256" i="1"/>
  <c r="I168" i="1"/>
  <c r="I164" i="1"/>
  <c r="F203" i="1"/>
  <c r="C353" i="1"/>
  <c r="C351" i="1"/>
  <c r="C349" i="1"/>
  <c r="C347" i="1"/>
  <c r="C345" i="1"/>
  <c r="M119" i="1"/>
  <c r="AB1" i="6"/>
  <c r="AE1" i="6"/>
  <c r="AO125" i="1"/>
  <c r="AO103" i="1"/>
  <c r="AM88" i="1"/>
  <c r="N336" i="1"/>
  <c r="N338" i="1"/>
  <c r="AQ337" i="1"/>
  <c r="AQ336" i="1"/>
  <c r="AT199" i="1"/>
  <c r="N334" i="1"/>
  <c r="AQ335" i="1"/>
  <c r="P181" i="1" l="1"/>
  <c r="AN285" i="1"/>
  <c r="AP260" i="1"/>
  <c r="S260" i="1"/>
  <c r="C352" i="1"/>
  <c r="AQ329" i="1"/>
  <c r="S259" i="1"/>
  <c r="AX334" i="1"/>
  <c r="AX328" i="1" s="1"/>
  <c r="P309" i="1" s="1"/>
  <c r="AR324" i="1"/>
  <c r="C288" i="1"/>
  <c r="C350" i="1"/>
  <c r="C348" i="1"/>
  <c r="R288" i="1"/>
  <c r="AQ279" i="1"/>
  <c r="BB276" i="1"/>
  <c r="P283" i="1" s="1"/>
  <c r="AT292" i="1"/>
  <c r="AW308" i="1" s="1"/>
  <c r="AX308" i="1" s="1"/>
  <c r="AT314" i="1"/>
  <c r="AW315" i="1" s="1"/>
  <c r="AX315" i="1" s="1"/>
  <c r="AT297" i="1"/>
  <c r="AW319" i="1" s="1"/>
  <c r="AX319" i="1" s="1"/>
  <c r="AT310" i="1"/>
  <c r="AW323" i="1" s="1"/>
  <c r="AX323" i="1" s="1"/>
  <c r="AT308" i="1"/>
  <c r="AW316" i="1" s="1"/>
  <c r="AX316" i="1" s="1"/>
  <c r="AT299" i="1"/>
  <c r="AT296" i="1"/>
  <c r="AW317" i="1" s="1"/>
  <c r="AX317" i="1" s="1"/>
  <c r="AT304" i="1"/>
  <c r="AW314" i="1" s="1"/>
  <c r="AX314" i="1" s="1"/>
  <c r="AT290" i="1"/>
  <c r="AT303" i="1"/>
  <c r="AW304" i="1" s="1"/>
  <c r="AX304" i="1" s="1"/>
  <c r="AT295" i="1"/>
  <c r="AW313" i="1" s="1"/>
  <c r="AX313" i="1" s="1"/>
  <c r="AT294" i="1"/>
  <c r="AW309" i="1" s="1"/>
  <c r="AX309" i="1" s="1"/>
  <c r="AT317" i="1"/>
  <c r="AT306" i="1"/>
  <c r="AT313" i="1"/>
  <c r="AW299" i="1" s="1"/>
  <c r="AX299" i="1" s="1"/>
  <c r="AT305" i="1"/>
  <c r="AW310" i="1" s="1"/>
  <c r="AX310" i="1" s="1"/>
  <c r="AT298" i="1"/>
  <c r="AW311" i="1" s="1"/>
  <c r="AX311" i="1" s="1"/>
  <c r="AT301" i="1"/>
  <c r="AW294" i="1" s="1"/>
  <c r="AX294" i="1" s="1"/>
  <c r="AT302" i="1"/>
  <c r="AW298" i="1" s="1"/>
  <c r="AX298" i="1" s="1"/>
  <c r="AT311" i="1"/>
  <c r="AW318" i="1" s="1"/>
  <c r="AX318" i="1" s="1"/>
  <c r="AT291" i="1"/>
  <c r="AW307" i="1" s="1"/>
  <c r="AX307" i="1" s="1"/>
  <c r="AT316" i="1"/>
  <c r="AW324" i="1" s="1"/>
  <c r="AX324" i="1" s="1"/>
  <c r="AT312" i="1"/>
  <c r="AW295" i="1" s="1"/>
  <c r="AX295" i="1" s="1"/>
  <c r="AT300" i="1"/>
  <c r="AW312" i="1" s="1"/>
  <c r="AX312" i="1" s="1"/>
  <c r="AT309" i="1"/>
  <c r="AW322" i="1" s="1"/>
  <c r="AX322" i="1" s="1"/>
  <c r="AT315" i="1"/>
  <c r="AT307" i="1"/>
  <c r="AW306" i="1" s="1"/>
  <c r="AX306" i="1" s="1"/>
  <c r="AT289" i="1"/>
  <c r="AW292" i="1" s="1"/>
  <c r="AX292" i="1" s="1"/>
  <c r="AW297" i="1"/>
  <c r="AX297" i="1" s="1"/>
  <c r="AW291" i="1"/>
  <c r="AX291" i="1" s="1"/>
  <c r="AD59" i="14"/>
  <c r="L42" i="13"/>
  <c r="Y59" i="14"/>
  <c r="AW320" i="1" l="1"/>
  <c r="AX320" i="1" s="1"/>
  <c r="AW293" i="1"/>
  <c r="AX293" i="1" s="1"/>
  <c r="N332" i="1" s="1"/>
  <c r="AW325" i="1"/>
  <c r="AX325" i="1" s="1"/>
  <c r="AW296" i="1"/>
  <c r="AX296" i="1" s="1"/>
  <c r="AW305" i="1"/>
  <c r="AX305" i="1" s="1"/>
  <c r="AW321" i="1"/>
  <c r="AX321" i="1" s="1"/>
  <c r="AW290" i="1"/>
  <c r="AX290" i="1" s="1"/>
  <c r="N330" i="1" s="1"/>
  <c r="AW289" i="1"/>
  <c r="AX289" i="1" s="1"/>
  <c r="N328" i="1" s="1"/>
  <c r="AW302" i="1"/>
  <c r="AX302" i="1" s="1"/>
  <c r="AW301" i="1"/>
  <c r="AX301" i="1" s="1"/>
  <c r="AW300" i="1"/>
  <c r="AX300" i="1" s="1"/>
  <c r="C346" i="1" l="1"/>
  <c r="L347" i="1"/>
  <c r="AQ334" i="1"/>
  <c r="L345" i="1"/>
  <c r="AQ333" i="1"/>
  <c r="C344" i="1"/>
  <c r="L343" i="1"/>
  <c r="AQ332" i="1"/>
  <c r="C342" i="1"/>
  <c r="AQ331" i="1" l="1"/>
  <c r="A3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AT287" authorId="0" shapeId="0" xr:uid="{D68EB1AB-CF45-4423-BBB5-B368316AEBF7}">
      <text>
        <r>
          <rPr>
            <b/>
            <sz val="9"/>
            <color indexed="81"/>
            <rFont val="ＭＳ Ｐゴシック"/>
            <family val="3"/>
            <charset val="128"/>
          </rPr>
          <t>仙台市:</t>
        </r>
        <r>
          <rPr>
            <sz val="9"/>
            <color indexed="81"/>
            <rFont val="ＭＳ Ｐゴシック"/>
            <family val="3"/>
            <charset val="128"/>
          </rPr>
          <t xml:space="preserve">
受任者廃止Sなしで受任者氏名ありの場合「１」セット</t>
        </r>
      </text>
    </comment>
    <comment ref="AW287" authorId="0" shapeId="0" xr:uid="{3B82A4BC-9C6C-4AD6-821C-E773F4B223C6}">
      <text>
        <r>
          <rPr>
            <b/>
            <sz val="9"/>
            <color indexed="81"/>
            <rFont val="ＭＳ Ｐゴシック"/>
            <family val="3"/>
            <charset val="128"/>
          </rPr>
          <t>仙台市:</t>
        </r>
        <r>
          <rPr>
            <sz val="9"/>
            <color indexed="81"/>
            <rFont val="ＭＳ Ｐゴシック"/>
            <family val="3"/>
            <charset val="128"/>
          </rPr>
          <t xml:space="preserve">
申請に必要な許可ありのとき「０」、なしのとき「１」、受任者ありで許可なしのとき「２」セット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H11" authorId="0" shapeId="0" xr:uid="{47E713A5-47B1-4746-9B10-BD2872F10E48}">
      <text>
        <r>
          <rPr>
            <b/>
            <sz val="9"/>
            <color indexed="81"/>
            <rFont val="ＭＳ Ｐゴシック"/>
            <family val="3"/>
            <charset val="128"/>
          </rPr>
          <t>名称が長いため、文字が見えなくなる場合は、判る程度に省略して下さい。</t>
        </r>
        <r>
          <rPr>
            <sz val="9"/>
            <color indexed="81"/>
            <rFont val="ＭＳ Ｐゴシック"/>
            <family val="3"/>
            <charset val="128"/>
          </rPr>
          <t xml:space="preserve">
</t>
        </r>
      </text>
    </comment>
    <comment ref="O11" authorId="0" shapeId="0" xr:uid="{EF359CD8-9D71-4CD3-A63D-8B179D989D6F}">
      <text>
        <r>
          <rPr>
            <b/>
            <sz val="9"/>
            <color indexed="81"/>
            <rFont val="ＭＳ Ｐゴシック"/>
            <family val="3"/>
            <charset val="128"/>
          </rPr>
          <t>工事名が長いため、文字が見えなくなる場合は、判る程度に省略して下さい。</t>
        </r>
        <r>
          <rPr>
            <sz val="9"/>
            <color indexed="81"/>
            <rFont val="ＭＳ Ｐゴシック"/>
            <family val="3"/>
            <charset val="128"/>
          </rPr>
          <t xml:space="preserve">
</t>
        </r>
      </text>
    </comment>
    <comment ref="AA11" authorId="0" shapeId="0" xr:uid="{5C1B13CC-F58D-4D7D-92F1-DDAB1ADC3301}">
      <text>
        <r>
          <rPr>
            <b/>
            <sz val="9"/>
            <color indexed="81"/>
            <rFont val="ＭＳ Ｐゴシック"/>
            <family val="3"/>
            <charset val="128"/>
          </rPr>
          <t>工事内容が多いため、文字が見えなくなる場合は、判る程度に省略して下さい。:</t>
        </r>
        <r>
          <rPr>
            <sz val="9"/>
            <color indexed="81"/>
            <rFont val="ＭＳ Ｐゴシック"/>
            <family val="3"/>
            <charset val="128"/>
          </rPr>
          <t xml:space="preserve">
</t>
        </r>
      </text>
    </comment>
    <comment ref="AK11" authorId="0" shapeId="0" xr:uid="{4BA13952-C869-491A-8053-7495B514587F}">
      <text>
        <r>
          <rPr>
            <b/>
            <sz val="9"/>
            <color indexed="81"/>
            <rFont val="ＭＳ Ｐゴシック"/>
            <family val="3"/>
            <charset val="128"/>
          </rPr>
          <t>税込み金額で記入して下さい。</t>
        </r>
      </text>
    </comment>
  </commentList>
</comments>
</file>

<file path=xl/sharedStrings.xml><?xml version="1.0" encoding="utf-8"?>
<sst xmlns="http://schemas.openxmlformats.org/spreadsheetml/2006/main" count="1957" uniqueCount="1194">
  <si>
    <t>１．誓約事項</t>
    <phoneticPr fontId="2"/>
  </si>
  <si>
    <t>（1）　本申請書及び添付書類のすべての記載事項は事実と相違ないことを誓約します。</t>
    <phoneticPr fontId="2"/>
  </si>
  <si>
    <t>（2）　いかなる公共団体の入札においても「私的独占の禁止及び公正取引の確保に関する</t>
    <phoneticPr fontId="2"/>
  </si>
  <si>
    <t>　　　法律（独占禁止法）」に抵触する行為は行わないとともに、今後とも関係法令を遵守す</t>
    <phoneticPr fontId="2"/>
  </si>
  <si>
    <t>　　　ることをあらためて誓約します。</t>
    <phoneticPr fontId="2"/>
  </si>
  <si>
    <t>（3）　本申請が法人その他の団体による申請の場合は、当該団体の役員（業務を執行する</t>
    <phoneticPr fontId="2"/>
  </si>
  <si>
    <t>　　　社員、取締役、執行役又はこれらに準ずる者、及びこれらの者と同等以上の支配力を</t>
    <phoneticPr fontId="2"/>
  </si>
  <si>
    <t>　　　当該団体に対して有すると認められる者）が暴力団員（暴力団員でなくなった日から</t>
    <phoneticPr fontId="2"/>
  </si>
  <si>
    <t>　　　５年を経過しない者を含む。）でないことを誓約します。</t>
    <phoneticPr fontId="2"/>
  </si>
  <si>
    <t>２．同意事項</t>
    <rPh sb="2" eb="4">
      <t>ドウイ</t>
    </rPh>
    <rPh sb="4" eb="6">
      <t>ジコウ</t>
    </rPh>
    <phoneticPr fontId="2"/>
  </si>
  <si>
    <t>総合評定値通知書の「ガラス工事」の総合評定値（Ｐ点）を入力欄に入力してください。</t>
    <rPh sb="0" eb="2">
      <t>ソウゴウ</t>
    </rPh>
    <rPh sb="2" eb="4">
      <t>ヒョウテイ</t>
    </rPh>
    <rPh sb="4" eb="5">
      <t>チ</t>
    </rPh>
    <rPh sb="5" eb="7">
      <t>ツウチ</t>
    </rPh>
    <rPh sb="7" eb="8">
      <t>ショ</t>
    </rPh>
    <rPh sb="13" eb="15">
      <t>コウジ</t>
    </rPh>
    <rPh sb="17" eb="19">
      <t>ソウゴウ</t>
    </rPh>
    <rPh sb="19" eb="22">
      <t>ヒョウテイチ</t>
    </rPh>
    <rPh sb="24" eb="25">
      <t>テン</t>
    </rPh>
    <rPh sb="27" eb="29">
      <t>ニュウリョク</t>
    </rPh>
    <rPh sb="29" eb="30">
      <t>ラン</t>
    </rPh>
    <rPh sb="31" eb="33">
      <t>ニュウリョク</t>
    </rPh>
    <phoneticPr fontId="2"/>
  </si>
  <si>
    <t>総合評定値通知書の「タイル・れんが・ブロック工事」の総合評定値（Ｐ点）を入力欄に入力してください。</t>
    <rPh sb="0" eb="2">
      <t>ソウゴウ</t>
    </rPh>
    <rPh sb="2" eb="4">
      <t>ヒョウテイ</t>
    </rPh>
    <rPh sb="4" eb="5">
      <t>チ</t>
    </rPh>
    <rPh sb="5" eb="7">
      <t>ツウチ</t>
    </rPh>
    <rPh sb="7" eb="8">
      <t>ショ</t>
    </rPh>
    <rPh sb="22" eb="24">
      <t>コウジ</t>
    </rPh>
    <rPh sb="26" eb="28">
      <t>ソウゴウ</t>
    </rPh>
    <rPh sb="28" eb="31">
      <t>ヒョウテイチ</t>
    </rPh>
    <rPh sb="33" eb="34">
      <t>テン</t>
    </rPh>
    <rPh sb="36" eb="38">
      <t>ニュウリョク</t>
    </rPh>
    <rPh sb="38" eb="39">
      <t>ラン</t>
    </rPh>
    <rPh sb="40" eb="42">
      <t>ニュウリョク</t>
    </rPh>
    <phoneticPr fontId="2"/>
  </si>
  <si>
    <t>総合評定値通知書の「鉄筋工事」の総合評定値（Ｐ点）を入力欄に入力してください。</t>
    <rPh sb="0" eb="2">
      <t>ソウゴウ</t>
    </rPh>
    <rPh sb="2" eb="4">
      <t>ヒョウテイ</t>
    </rPh>
    <rPh sb="4" eb="5">
      <t>チ</t>
    </rPh>
    <rPh sb="5" eb="7">
      <t>ツウチ</t>
    </rPh>
    <rPh sb="7" eb="8">
      <t>ショ</t>
    </rPh>
    <rPh sb="10" eb="12">
      <t>テッキン</t>
    </rPh>
    <rPh sb="12" eb="14">
      <t>コウジ</t>
    </rPh>
    <rPh sb="16" eb="18">
      <t>ソウゴウ</t>
    </rPh>
    <rPh sb="18" eb="21">
      <t>ヒョウテイチ</t>
    </rPh>
    <rPh sb="23" eb="24">
      <t>テン</t>
    </rPh>
    <rPh sb="26" eb="28">
      <t>ニュウリョク</t>
    </rPh>
    <rPh sb="28" eb="29">
      <t>ラン</t>
    </rPh>
    <rPh sb="30" eb="32">
      <t>ニュウリョク</t>
    </rPh>
    <phoneticPr fontId="2"/>
  </si>
  <si>
    <t>総合評定値通知書の「屋根工事」の総合評定値（Ｐ点）を入力欄に入力してください。</t>
    <rPh sb="0" eb="2">
      <t>ソウゴウ</t>
    </rPh>
    <rPh sb="2" eb="4">
      <t>ヒョウテイ</t>
    </rPh>
    <rPh sb="4" eb="5">
      <t>チ</t>
    </rPh>
    <rPh sb="5" eb="7">
      <t>ツウチ</t>
    </rPh>
    <rPh sb="7" eb="8">
      <t>ショ</t>
    </rPh>
    <rPh sb="10" eb="12">
      <t>ヤネ</t>
    </rPh>
    <rPh sb="12" eb="14">
      <t>コウジ</t>
    </rPh>
    <rPh sb="16" eb="18">
      <t>ソウゴウ</t>
    </rPh>
    <rPh sb="18" eb="21">
      <t>ヒョウテイチ</t>
    </rPh>
    <rPh sb="23" eb="24">
      <t>テン</t>
    </rPh>
    <rPh sb="26" eb="28">
      <t>ニュウリョク</t>
    </rPh>
    <rPh sb="28" eb="29">
      <t>ラン</t>
    </rPh>
    <rPh sb="30" eb="32">
      <t>ニュウリョク</t>
    </rPh>
    <phoneticPr fontId="2"/>
  </si>
  <si>
    <t>総合評定値通知書の「板金工事」の総合評定値（Ｐ点）を入力欄に入力してください。</t>
    <rPh sb="0" eb="2">
      <t>ソウゴウ</t>
    </rPh>
    <rPh sb="2" eb="4">
      <t>ヒョウテイ</t>
    </rPh>
    <rPh sb="4" eb="5">
      <t>チ</t>
    </rPh>
    <rPh sb="5" eb="7">
      <t>ツウチ</t>
    </rPh>
    <rPh sb="7" eb="8">
      <t>ショ</t>
    </rPh>
    <rPh sb="10" eb="12">
      <t>バンキン</t>
    </rPh>
    <rPh sb="12" eb="14">
      <t>コウジ</t>
    </rPh>
    <rPh sb="16" eb="18">
      <t>ソウゴウ</t>
    </rPh>
    <rPh sb="18" eb="21">
      <t>ヒョウテイチ</t>
    </rPh>
    <rPh sb="23" eb="24">
      <t>テン</t>
    </rPh>
    <rPh sb="26" eb="28">
      <t>ニュウリョク</t>
    </rPh>
    <rPh sb="28" eb="29">
      <t>ラン</t>
    </rPh>
    <rPh sb="30" eb="32">
      <t>ニュウリョク</t>
    </rPh>
    <phoneticPr fontId="2"/>
  </si>
  <si>
    <t>総合評定値通知書の「建具工事」の総合評定値（Ｐ点）を入力欄に入力してください。</t>
    <rPh sb="0" eb="2">
      <t>ソウゴウ</t>
    </rPh>
    <rPh sb="2" eb="4">
      <t>ヒョウテイ</t>
    </rPh>
    <rPh sb="4" eb="5">
      <t>チ</t>
    </rPh>
    <rPh sb="5" eb="7">
      <t>ツウチ</t>
    </rPh>
    <rPh sb="7" eb="8">
      <t>ショ</t>
    </rPh>
    <rPh sb="10" eb="12">
      <t>タテグ</t>
    </rPh>
    <rPh sb="12" eb="14">
      <t>コウジ</t>
    </rPh>
    <rPh sb="16" eb="18">
      <t>ソウゴウ</t>
    </rPh>
    <rPh sb="18" eb="21">
      <t>ヒョウテイチ</t>
    </rPh>
    <rPh sb="23" eb="24">
      <t>テン</t>
    </rPh>
    <rPh sb="26" eb="28">
      <t>ニュウリョク</t>
    </rPh>
    <rPh sb="28" eb="29">
      <t>ラン</t>
    </rPh>
    <rPh sb="30" eb="32">
      <t>ニュウリョク</t>
    </rPh>
    <phoneticPr fontId="2"/>
  </si>
  <si>
    <t>総合評定値通知書の「内装仕上工事」の総合評定値（Ｐ点）を入力欄に入力してください。</t>
    <rPh sb="0" eb="2">
      <t>ソウゴウ</t>
    </rPh>
    <rPh sb="2" eb="4">
      <t>ヒョウテイ</t>
    </rPh>
    <rPh sb="4" eb="5">
      <t>チ</t>
    </rPh>
    <rPh sb="5" eb="7">
      <t>ツウチ</t>
    </rPh>
    <rPh sb="7" eb="8">
      <t>ショ</t>
    </rPh>
    <rPh sb="10" eb="12">
      <t>ナイソウ</t>
    </rPh>
    <rPh sb="12" eb="14">
      <t>シアゲ</t>
    </rPh>
    <rPh sb="14" eb="16">
      <t>コウジ</t>
    </rPh>
    <rPh sb="18" eb="20">
      <t>ソウゴウ</t>
    </rPh>
    <rPh sb="20" eb="23">
      <t>ヒョウテイチ</t>
    </rPh>
    <rPh sb="25" eb="26">
      <t>テン</t>
    </rPh>
    <rPh sb="28" eb="30">
      <t>ニュウリョク</t>
    </rPh>
    <rPh sb="30" eb="31">
      <t>ラン</t>
    </rPh>
    <rPh sb="32" eb="34">
      <t>ニュウリョク</t>
    </rPh>
    <phoneticPr fontId="2"/>
  </si>
  <si>
    <t>連絡先を廃止する</t>
    <rPh sb="0" eb="3">
      <t>レンラクサキ</t>
    </rPh>
    <rPh sb="4" eb="6">
      <t>ハイシ</t>
    </rPh>
    <phoneticPr fontId="2"/>
  </si>
  <si>
    <t>登録されている連絡先を廃止します。</t>
    <rPh sb="0" eb="2">
      <t>トウロク</t>
    </rPh>
    <rPh sb="7" eb="10">
      <t>レンラクサキ</t>
    </rPh>
    <rPh sb="11" eb="13">
      <t>ハイシ</t>
    </rPh>
    <phoneticPr fontId="2"/>
  </si>
  <si>
    <t>屋　根　工　事　業</t>
    <rPh sb="0" eb="1">
      <t>ヤ</t>
    </rPh>
    <rPh sb="2" eb="3">
      <t>ネ</t>
    </rPh>
    <rPh sb="4" eb="5">
      <t>コウ</t>
    </rPh>
    <rPh sb="6" eb="7">
      <t>コト</t>
    </rPh>
    <rPh sb="8" eb="9">
      <t>ギョウ</t>
    </rPh>
    <phoneticPr fontId="2"/>
  </si>
  <si>
    <t>電　気　工　事　業</t>
    <rPh sb="0" eb="1">
      <t>デン</t>
    </rPh>
    <rPh sb="2" eb="3">
      <t>キ</t>
    </rPh>
    <rPh sb="4" eb="5">
      <t>コウ</t>
    </rPh>
    <rPh sb="6" eb="7">
      <t>コト</t>
    </rPh>
    <rPh sb="8" eb="9">
      <t>ギョウ</t>
    </rPh>
    <phoneticPr fontId="2"/>
  </si>
  <si>
    <t>鋼 構 造 物 工 事 業</t>
    <rPh sb="0" eb="1">
      <t>ハガネ</t>
    </rPh>
    <rPh sb="2" eb="3">
      <t>カマエ</t>
    </rPh>
    <rPh sb="4" eb="5">
      <t>ヅクリ</t>
    </rPh>
    <rPh sb="6" eb="7">
      <t>ブツ</t>
    </rPh>
    <rPh sb="8" eb="9">
      <t>コウ</t>
    </rPh>
    <rPh sb="10" eb="11">
      <t>コト</t>
    </rPh>
    <rPh sb="12" eb="13">
      <t>ギョウ</t>
    </rPh>
    <phoneticPr fontId="2"/>
  </si>
  <si>
    <t>鉄　筋　工　事　業</t>
    <rPh sb="0" eb="1">
      <t>テツ</t>
    </rPh>
    <rPh sb="2" eb="3">
      <t>スジ</t>
    </rPh>
    <rPh sb="4" eb="5">
      <t>コウ</t>
    </rPh>
    <rPh sb="6" eb="7">
      <t>コト</t>
    </rPh>
    <rPh sb="8" eb="9">
      <t>ギョウ</t>
    </rPh>
    <phoneticPr fontId="2"/>
  </si>
  <si>
    <t>舗　装　工　事　業</t>
    <rPh sb="0" eb="1">
      <t>ホ</t>
    </rPh>
    <rPh sb="2" eb="3">
      <t>ソウ</t>
    </rPh>
    <rPh sb="4" eb="5">
      <t>コウ</t>
    </rPh>
    <rPh sb="6" eb="7">
      <t>コト</t>
    </rPh>
    <rPh sb="8" eb="9">
      <t>ギョウ</t>
    </rPh>
    <phoneticPr fontId="2"/>
  </si>
  <si>
    <t>石　　工　　事　　業</t>
    <rPh sb="0" eb="1">
      <t>イシ</t>
    </rPh>
    <rPh sb="3" eb="4">
      <t>コウ</t>
    </rPh>
    <rPh sb="6" eb="7">
      <t>コト</t>
    </rPh>
    <rPh sb="9" eb="10">
      <t>ギョウ</t>
    </rPh>
    <phoneticPr fontId="2"/>
  </si>
  <si>
    <t>管　　工　　事　　業</t>
    <rPh sb="0" eb="1">
      <t>カン</t>
    </rPh>
    <rPh sb="3" eb="4">
      <t>コウ</t>
    </rPh>
    <rPh sb="6" eb="7">
      <t>コト</t>
    </rPh>
    <rPh sb="9" eb="10">
      <t>ギョウ</t>
    </rPh>
    <phoneticPr fontId="2"/>
  </si>
  <si>
    <t>総合評定値通知書の「電気工事」の総合評定値（Ｐ点）を入力欄に入力してください。</t>
    <rPh sb="0" eb="2">
      <t>ソウゴウ</t>
    </rPh>
    <rPh sb="2" eb="4">
      <t>ヒョウテイ</t>
    </rPh>
    <rPh sb="4" eb="5">
      <t>チ</t>
    </rPh>
    <rPh sb="5" eb="7">
      <t>ツウチ</t>
    </rPh>
    <rPh sb="7" eb="8">
      <t>ショ</t>
    </rPh>
    <rPh sb="10" eb="12">
      <t>デンキ</t>
    </rPh>
    <rPh sb="12" eb="14">
      <t>コウジ</t>
    </rPh>
    <rPh sb="16" eb="18">
      <t>ソウゴウ</t>
    </rPh>
    <rPh sb="18" eb="21">
      <t>ヒョウテイチ</t>
    </rPh>
    <rPh sb="23" eb="24">
      <t>テン</t>
    </rPh>
    <rPh sb="26" eb="28">
      <t>ニュウリョク</t>
    </rPh>
    <rPh sb="28" eb="29">
      <t>ラン</t>
    </rPh>
    <rPh sb="30" eb="32">
      <t>ニュウリョク</t>
    </rPh>
    <phoneticPr fontId="2"/>
  </si>
  <si>
    <t>総合評定値通知書の「電気通信工事」の総合評定値（Ｐ点）を入力欄に入力してください。</t>
    <rPh sb="0" eb="2">
      <t>ソウゴウ</t>
    </rPh>
    <rPh sb="2" eb="4">
      <t>ヒョウテイ</t>
    </rPh>
    <rPh sb="4" eb="5">
      <t>チ</t>
    </rPh>
    <rPh sb="5" eb="7">
      <t>ツウチ</t>
    </rPh>
    <rPh sb="7" eb="8">
      <t>ショ</t>
    </rPh>
    <rPh sb="10" eb="12">
      <t>デンキ</t>
    </rPh>
    <rPh sb="12" eb="14">
      <t>ツウシン</t>
    </rPh>
    <rPh sb="14" eb="16">
      <t>コウジ</t>
    </rPh>
    <rPh sb="18" eb="20">
      <t>ソウゴウ</t>
    </rPh>
    <rPh sb="20" eb="23">
      <t>ヒョウテイチ</t>
    </rPh>
    <rPh sb="25" eb="26">
      <t>テン</t>
    </rPh>
    <rPh sb="28" eb="30">
      <t>ニュウリョク</t>
    </rPh>
    <rPh sb="30" eb="31">
      <t>ラン</t>
    </rPh>
    <rPh sb="32" eb="34">
      <t>ニュウリョク</t>
    </rPh>
    <phoneticPr fontId="2"/>
  </si>
  <si>
    <t>総合評定値通知書の「管工事」の総合評定値（Ｐ点）を入力欄に入力してください。</t>
    <rPh sb="0" eb="2">
      <t>ソウゴウ</t>
    </rPh>
    <rPh sb="2" eb="4">
      <t>ヒョウテイ</t>
    </rPh>
    <rPh sb="4" eb="5">
      <t>チ</t>
    </rPh>
    <rPh sb="5" eb="7">
      <t>ツウチ</t>
    </rPh>
    <rPh sb="7" eb="8">
      <t>ショ</t>
    </rPh>
    <rPh sb="10" eb="11">
      <t>カン</t>
    </rPh>
    <rPh sb="11" eb="13">
      <t>コウジ</t>
    </rPh>
    <rPh sb="15" eb="17">
      <t>ソウゴウ</t>
    </rPh>
    <rPh sb="17" eb="20">
      <t>ヒョウテイチ</t>
    </rPh>
    <rPh sb="22" eb="23">
      <t>テン</t>
    </rPh>
    <rPh sb="25" eb="27">
      <t>ニュウリョク</t>
    </rPh>
    <rPh sb="27" eb="28">
      <t>ラン</t>
    </rPh>
    <rPh sb="29" eb="31">
      <t>ニュウリョク</t>
    </rPh>
    <phoneticPr fontId="2"/>
  </si>
  <si>
    <t>総合評定値通知書の「機械器具設置工事」の総合評定値（Ｐ点）を入力欄に入力してください。</t>
    <rPh sb="0" eb="2">
      <t>ソウゴウ</t>
    </rPh>
    <rPh sb="2" eb="4">
      <t>ヒョウテイ</t>
    </rPh>
    <rPh sb="4" eb="5">
      <t>チ</t>
    </rPh>
    <rPh sb="5" eb="7">
      <t>ツウチ</t>
    </rPh>
    <rPh sb="7" eb="8">
      <t>ショ</t>
    </rPh>
    <rPh sb="10" eb="12">
      <t>キカイ</t>
    </rPh>
    <rPh sb="12" eb="14">
      <t>キグ</t>
    </rPh>
    <rPh sb="14" eb="16">
      <t>セッチ</t>
    </rPh>
    <rPh sb="16" eb="18">
      <t>コウジ</t>
    </rPh>
    <rPh sb="20" eb="22">
      <t>ソウゴウ</t>
    </rPh>
    <rPh sb="22" eb="25">
      <t>ヒョウテイチ</t>
    </rPh>
    <rPh sb="27" eb="28">
      <t>テン</t>
    </rPh>
    <rPh sb="30" eb="32">
      <t>ニュウリョク</t>
    </rPh>
    <rPh sb="32" eb="33">
      <t>ラン</t>
    </rPh>
    <rPh sb="34" eb="36">
      <t>ニュウリョク</t>
    </rPh>
    <phoneticPr fontId="2"/>
  </si>
  <si>
    <t>総合評定値通知書の「熱絶縁工事」の総合評定値（Ｐ点）を入力欄に入力してください。</t>
    <rPh sb="0" eb="2">
      <t>ソウゴウ</t>
    </rPh>
    <rPh sb="2" eb="4">
      <t>ヒョウテイ</t>
    </rPh>
    <rPh sb="4" eb="5">
      <t>チ</t>
    </rPh>
    <rPh sb="5" eb="7">
      <t>ツウチ</t>
    </rPh>
    <rPh sb="7" eb="8">
      <t>ショ</t>
    </rPh>
    <rPh sb="10" eb="11">
      <t>ネツ</t>
    </rPh>
    <rPh sb="11" eb="13">
      <t>ゼツエン</t>
    </rPh>
    <rPh sb="13" eb="15">
      <t>コウジ</t>
    </rPh>
    <rPh sb="17" eb="19">
      <t>ソウゴウ</t>
    </rPh>
    <rPh sb="19" eb="22">
      <t>ヒョウテイチ</t>
    </rPh>
    <rPh sb="24" eb="25">
      <t>テン</t>
    </rPh>
    <rPh sb="27" eb="29">
      <t>ニュウリョク</t>
    </rPh>
    <rPh sb="29" eb="30">
      <t>ラン</t>
    </rPh>
    <rPh sb="31" eb="33">
      <t>ニュウリョク</t>
    </rPh>
    <phoneticPr fontId="2"/>
  </si>
  <si>
    <t>35 消防施設工事</t>
    <rPh sb="3" eb="5">
      <t>ショウボウ</t>
    </rPh>
    <rPh sb="5" eb="7">
      <t>シセツ</t>
    </rPh>
    <rPh sb="7" eb="9">
      <t>コウジ</t>
    </rPh>
    <phoneticPr fontId="2"/>
  </si>
  <si>
    <t>総合評定値通知書の「消防施設工事」の総合評定値（Ｐ点）を入力欄に入力してください。</t>
    <rPh sb="0" eb="2">
      <t>ソウゴウ</t>
    </rPh>
    <rPh sb="2" eb="4">
      <t>ヒョウテイ</t>
    </rPh>
    <rPh sb="4" eb="5">
      <t>チ</t>
    </rPh>
    <rPh sb="5" eb="7">
      <t>ツウチ</t>
    </rPh>
    <rPh sb="7" eb="8">
      <t>ショ</t>
    </rPh>
    <rPh sb="10" eb="12">
      <t>ショウボウ</t>
    </rPh>
    <rPh sb="12" eb="14">
      <t>シセツ</t>
    </rPh>
    <rPh sb="14" eb="16">
      <t>コウジ</t>
    </rPh>
    <rPh sb="18" eb="20">
      <t>ソウゴウ</t>
    </rPh>
    <rPh sb="20" eb="23">
      <t>ヒョウテイチ</t>
    </rPh>
    <rPh sb="25" eb="26">
      <t>テン</t>
    </rPh>
    <rPh sb="28" eb="30">
      <t>ニュウリョク</t>
    </rPh>
    <rPh sb="30" eb="31">
      <t>ラン</t>
    </rPh>
    <rPh sb="32" eb="34">
      <t>ニュウリョク</t>
    </rPh>
    <phoneticPr fontId="2"/>
  </si>
  <si>
    <t>総合評定値通知書の「鋼構造物工事」の総合評定値（Ｐ点）を入力欄に入力してください。</t>
    <rPh sb="0" eb="2">
      <t>ソウゴウ</t>
    </rPh>
    <rPh sb="2" eb="4">
      <t>ヒョウテイ</t>
    </rPh>
    <rPh sb="4" eb="5">
      <t>チ</t>
    </rPh>
    <rPh sb="5" eb="7">
      <t>ツウチ</t>
    </rPh>
    <rPh sb="7" eb="8">
      <t>ショ</t>
    </rPh>
    <rPh sb="10" eb="11">
      <t>コウ</t>
    </rPh>
    <rPh sb="11" eb="14">
      <t>コウゾウブツ</t>
    </rPh>
    <rPh sb="14" eb="16">
      <t>コウジ</t>
    </rPh>
    <rPh sb="18" eb="20">
      <t>ソウゴウ</t>
    </rPh>
    <rPh sb="20" eb="23">
      <t>ヒョウテイチ</t>
    </rPh>
    <rPh sb="25" eb="26">
      <t>テン</t>
    </rPh>
    <rPh sb="28" eb="30">
      <t>ニュウリョク</t>
    </rPh>
    <rPh sb="30" eb="31">
      <t>ラン</t>
    </rPh>
    <rPh sb="32" eb="34">
      <t>ニュウリョク</t>
    </rPh>
    <phoneticPr fontId="2"/>
  </si>
  <si>
    <t>総合評定値通知書の「とび・土工・コンクリート工事」の総合評定値（Ｐ点）を入力欄に入力してください。</t>
    <rPh sb="0" eb="2">
      <t>ソウゴウ</t>
    </rPh>
    <rPh sb="2" eb="4">
      <t>ヒョウテイ</t>
    </rPh>
    <rPh sb="4" eb="5">
      <t>チ</t>
    </rPh>
    <rPh sb="5" eb="7">
      <t>ツウチ</t>
    </rPh>
    <rPh sb="7" eb="8">
      <t>ショ</t>
    </rPh>
    <rPh sb="13" eb="15">
      <t>ドコウ</t>
    </rPh>
    <rPh sb="22" eb="24">
      <t>コウジ</t>
    </rPh>
    <rPh sb="26" eb="28">
      <t>ソウゴウ</t>
    </rPh>
    <rPh sb="28" eb="31">
      <t>ヒョウテイチ</t>
    </rPh>
    <rPh sb="33" eb="34">
      <t>テン</t>
    </rPh>
    <rPh sb="36" eb="38">
      <t>ニュウリョク</t>
    </rPh>
    <rPh sb="38" eb="39">
      <t>ラン</t>
    </rPh>
    <rPh sb="40" eb="42">
      <t>ニュウリョク</t>
    </rPh>
    <phoneticPr fontId="2"/>
  </si>
  <si>
    <t>総合評定値通知書の「水道施設工事」又は「機械器具設置工事」のいずれか高い総合評定値（Ｐ点）を入力欄に入力してください。</t>
    <rPh sb="0" eb="2">
      <t>ソウゴウ</t>
    </rPh>
    <rPh sb="2" eb="4">
      <t>ヒョウテイ</t>
    </rPh>
    <rPh sb="4" eb="5">
      <t>チ</t>
    </rPh>
    <rPh sb="5" eb="7">
      <t>ツウチ</t>
    </rPh>
    <rPh sb="7" eb="8">
      <t>ショ</t>
    </rPh>
    <rPh sb="10" eb="12">
      <t>スイドウ</t>
    </rPh>
    <rPh sb="12" eb="14">
      <t>シセツ</t>
    </rPh>
    <rPh sb="14" eb="16">
      <t>コウジ</t>
    </rPh>
    <rPh sb="17" eb="18">
      <t>マタ</t>
    </rPh>
    <rPh sb="20" eb="22">
      <t>キカイ</t>
    </rPh>
    <rPh sb="22" eb="24">
      <t>キグ</t>
    </rPh>
    <rPh sb="24" eb="26">
      <t>セッチ</t>
    </rPh>
    <rPh sb="26" eb="28">
      <t>コウジ</t>
    </rPh>
    <rPh sb="34" eb="35">
      <t>タカ</t>
    </rPh>
    <rPh sb="36" eb="38">
      <t>ソウゴウ</t>
    </rPh>
    <rPh sb="38" eb="41">
      <t>ヒョウテイチ</t>
    </rPh>
    <rPh sb="43" eb="44">
      <t>テン</t>
    </rPh>
    <rPh sb="46" eb="48">
      <t>ニュウリョク</t>
    </rPh>
    <rPh sb="48" eb="49">
      <t>ラン</t>
    </rPh>
    <rPh sb="50" eb="52">
      <t>ニュウリョク</t>
    </rPh>
    <phoneticPr fontId="2"/>
  </si>
  <si>
    <t>総合評定値通知書の「清掃施設工事」又は「機械器具設置工事」のいずれか高い総合評定値（Ｐ点）を入力欄に入力してください。</t>
    <rPh sb="0" eb="2">
      <t>ソウゴウ</t>
    </rPh>
    <rPh sb="2" eb="4">
      <t>ヒョウテイ</t>
    </rPh>
    <rPh sb="4" eb="5">
      <t>チ</t>
    </rPh>
    <rPh sb="5" eb="7">
      <t>ツウチ</t>
    </rPh>
    <rPh sb="7" eb="8">
      <t>ショ</t>
    </rPh>
    <rPh sb="10" eb="12">
      <t>セイソウ</t>
    </rPh>
    <rPh sb="12" eb="14">
      <t>シセツ</t>
    </rPh>
    <rPh sb="14" eb="16">
      <t>コウジ</t>
    </rPh>
    <rPh sb="17" eb="18">
      <t>マタ</t>
    </rPh>
    <rPh sb="20" eb="22">
      <t>キカイ</t>
    </rPh>
    <rPh sb="22" eb="24">
      <t>キグ</t>
    </rPh>
    <rPh sb="24" eb="26">
      <t>セッチ</t>
    </rPh>
    <rPh sb="26" eb="28">
      <t>コウジ</t>
    </rPh>
    <rPh sb="34" eb="35">
      <t>タカ</t>
    </rPh>
    <rPh sb="36" eb="38">
      <t>ソウゴウ</t>
    </rPh>
    <rPh sb="38" eb="41">
      <t>ヒョウテイチ</t>
    </rPh>
    <rPh sb="43" eb="44">
      <t>テン</t>
    </rPh>
    <rPh sb="46" eb="48">
      <t>ニュウリョク</t>
    </rPh>
    <rPh sb="48" eb="49">
      <t>ラン</t>
    </rPh>
    <rPh sb="50" eb="52">
      <t>ニュウリョク</t>
    </rPh>
    <phoneticPr fontId="2"/>
  </si>
  <si>
    <t>第2希望種目</t>
    <rPh sb="0" eb="1">
      <t>ダイ</t>
    </rPh>
    <rPh sb="2" eb="4">
      <t>キボウ</t>
    </rPh>
    <rPh sb="4" eb="6">
      <t>シュモク</t>
    </rPh>
    <phoneticPr fontId="2"/>
  </si>
  <si>
    <t>第3希望種目</t>
    <rPh sb="0" eb="1">
      <t>ダイ</t>
    </rPh>
    <rPh sb="2" eb="4">
      <t>キボウ</t>
    </rPh>
    <rPh sb="4" eb="6">
      <t>シュモク</t>
    </rPh>
    <phoneticPr fontId="2"/>
  </si>
  <si>
    <t>第4希望種目</t>
    <rPh sb="0" eb="1">
      <t>ダイ</t>
    </rPh>
    <rPh sb="2" eb="4">
      <t>キボウ</t>
    </rPh>
    <rPh sb="4" eb="6">
      <t>シュモク</t>
    </rPh>
    <phoneticPr fontId="2"/>
  </si>
  <si>
    <t>第5希望種目</t>
    <rPh sb="0" eb="1">
      <t>ダイ</t>
    </rPh>
    <rPh sb="2" eb="4">
      <t>キボウ</t>
    </rPh>
    <rPh sb="4" eb="6">
      <t>シュモク</t>
    </rPh>
    <phoneticPr fontId="2"/>
  </si>
  <si>
    <t>第6希望種目</t>
    <rPh sb="0" eb="1">
      <t>ダイ</t>
    </rPh>
    <rPh sb="2" eb="4">
      <t>キボウ</t>
    </rPh>
    <rPh sb="4" eb="6">
      <t>シュモク</t>
    </rPh>
    <phoneticPr fontId="2"/>
  </si>
  <si>
    <t>所 属</t>
    <rPh sb="0" eb="1">
      <t>トコロ</t>
    </rPh>
    <rPh sb="2" eb="3">
      <t>ゾク</t>
    </rPh>
    <phoneticPr fontId="2"/>
  </si>
  <si>
    <t>氏 名</t>
    <rPh sb="0" eb="1">
      <t>シ</t>
    </rPh>
    <rPh sb="2" eb="3">
      <t>メイ</t>
    </rPh>
    <phoneticPr fontId="2"/>
  </si>
  <si>
    <t>職　名</t>
    <rPh sb="0" eb="1">
      <t>ショク</t>
    </rPh>
    <rPh sb="2" eb="3">
      <t>メイ</t>
    </rPh>
    <phoneticPr fontId="2"/>
  </si>
  <si>
    <t>性　別</t>
    <rPh sb="0" eb="1">
      <t>セイ</t>
    </rPh>
    <rPh sb="2" eb="3">
      <t>ベツ</t>
    </rPh>
    <phoneticPr fontId="2"/>
  </si>
  <si>
    <t>元号リスト</t>
    <rPh sb="0" eb="2">
      <t>ゲンゴウ</t>
    </rPh>
    <phoneticPr fontId="2"/>
  </si>
  <si>
    <t>年リスト</t>
    <rPh sb="0" eb="1">
      <t>ネン</t>
    </rPh>
    <phoneticPr fontId="2"/>
  </si>
  <si>
    <t>月リスト</t>
    <rPh sb="0" eb="1">
      <t>ツキ</t>
    </rPh>
    <phoneticPr fontId="2"/>
  </si>
  <si>
    <t>日リスト</t>
    <rPh sb="0" eb="1">
      <t>ヒ</t>
    </rPh>
    <phoneticPr fontId="2"/>
  </si>
  <si>
    <t>性別リスト</t>
    <rPh sb="0" eb="2">
      <t>セイベツ</t>
    </rPh>
    <phoneticPr fontId="2"/>
  </si>
  <si>
    <t>都道府県リスト</t>
    <rPh sb="0" eb="4">
      <t>トドウフケン</t>
    </rPh>
    <phoneticPr fontId="2"/>
  </si>
  <si>
    <t>許可区分リスト</t>
    <rPh sb="0" eb="2">
      <t>キョカ</t>
    </rPh>
    <rPh sb="2" eb="4">
      <t>クブン</t>
    </rPh>
    <phoneticPr fontId="2"/>
  </si>
  <si>
    <t>申請種目リスト</t>
    <rPh sb="0" eb="2">
      <t>シンセイ</t>
    </rPh>
    <rPh sb="2" eb="4">
      <t>シュモク</t>
    </rPh>
    <phoneticPr fontId="2"/>
  </si>
  <si>
    <t>総合評定値リスト</t>
    <rPh sb="0" eb="2">
      <t>ソウゴウ</t>
    </rPh>
    <rPh sb="2" eb="4">
      <t>ヒョウテイ</t>
    </rPh>
    <rPh sb="4" eb="5">
      <t>チ</t>
    </rPh>
    <phoneticPr fontId="2"/>
  </si>
  <si>
    <t>法　人
個　人</t>
    <rPh sb="0" eb="1">
      <t>ホウ</t>
    </rPh>
    <rPh sb="2" eb="3">
      <t>ジン</t>
    </rPh>
    <rPh sb="4" eb="5">
      <t>コ</t>
    </rPh>
    <rPh sb="6" eb="7">
      <t>ジン</t>
    </rPh>
    <phoneticPr fontId="2"/>
  </si>
  <si>
    <t>法個リスト</t>
    <rPh sb="0" eb="1">
      <t>ホウ</t>
    </rPh>
    <rPh sb="1" eb="2">
      <t>コ</t>
    </rPh>
    <phoneticPr fontId="2"/>
  </si>
  <si>
    <t>法人</t>
    <rPh sb="0" eb="2">
      <t>ホウジン</t>
    </rPh>
    <phoneticPr fontId="2"/>
  </si>
  <si>
    <t>個人</t>
    <rPh sb="0" eb="2">
      <t>コジン</t>
    </rPh>
    <phoneticPr fontId="2"/>
  </si>
  <si>
    <t>業者名称</t>
    <rPh sb="0" eb="2">
      <t>ギョウシャ</t>
    </rPh>
    <rPh sb="2" eb="4">
      <t>メイショウ</t>
    </rPh>
    <phoneticPr fontId="2"/>
  </si>
  <si>
    <t>入力例</t>
    <rPh sb="0" eb="2">
      <t>ニュウリョク</t>
    </rPh>
    <rPh sb="2" eb="3">
      <t>レイ</t>
    </rPh>
    <phoneticPr fontId="2"/>
  </si>
  <si>
    <t>入力欄</t>
    <rPh sb="0" eb="2">
      <t>ニュウリョク</t>
    </rPh>
    <rPh sb="2" eb="3">
      <t>ラン</t>
    </rPh>
    <phoneticPr fontId="2"/>
  </si>
  <si>
    <t>入力上の注意</t>
    <rPh sb="0" eb="2">
      <t>ニュウリョク</t>
    </rPh>
    <rPh sb="2" eb="3">
      <t>ジョウ</t>
    </rPh>
    <rPh sb="4" eb="6">
      <t>チュウイ</t>
    </rPh>
    <phoneticPr fontId="2"/>
  </si>
  <si>
    <t>電話番号</t>
    <rPh sb="0" eb="2">
      <t>デンワ</t>
    </rPh>
    <rPh sb="2" eb="4">
      <t>バンゴウ</t>
    </rPh>
    <phoneticPr fontId="2"/>
  </si>
  <si>
    <t>ＦＡＸ番号</t>
    <rPh sb="3" eb="5">
      <t>バンゴウ</t>
    </rPh>
    <phoneticPr fontId="2"/>
  </si>
  <si>
    <t>代表取締役</t>
    <rPh sb="0" eb="2">
      <t>ダイヒョウ</t>
    </rPh>
    <rPh sb="2" eb="5">
      <t>トリシマリヤク</t>
    </rPh>
    <phoneticPr fontId="2"/>
  </si>
  <si>
    <t>仙台　太郎</t>
    <rPh sb="0" eb="2">
      <t>センダイ</t>
    </rPh>
    <rPh sb="3" eb="5">
      <t>タロウ</t>
    </rPh>
    <phoneticPr fontId="2"/>
  </si>
  <si>
    <t>郵便番号</t>
    <rPh sb="0" eb="2">
      <t>ユウビン</t>
    </rPh>
    <rPh sb="2" eb="4">
      <t>バンゴウ</t>
    </rPh>
    <phoneticPr fontId="2"/>
  </si>
  <si>
    <t>青森県</t>
    <rPh sb="0" eb="3">
      <t>アオモリケン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</si>
  <si>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</si>
  <si>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</si>
  <si>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</si>
  <si>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</si>
  <si>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</si>
  <si>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</si>
  <si>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</si>
  <si>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</si>
  <si>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</si>
  <si>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2">
      <t>トウキョウ</t>
    </rPh>
    <rPh sb="2" eb="3">
      <t>ト</t>
    </rPh>
    <phoneticPr fontId="2"/>
  </si>
  <si>
    <t>新潟県</t>
    <rPh sb="0" eb="3">
      <t>ニイガタケン</t>
    </rPh>
    <phoneticPr fontId="2"/>
  </si>
  <si>
    <t>富山県</t>
    <rPh sb="0" eb="3">
      <t>トヤマケン</t>
    </rPh>
    <phoneticPr fontId="2"/>
  </si>
  <si>
    <t>神奈川県</t>
    <rPh sb="0" eb="4">
      <t>カナガワケン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</si>
  <si>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</si>
  <si>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</si>
  <si>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</si>
  <si>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</si>
  <si>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</si>
  <si>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</si>
  <si>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</si>
  <si>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</si>
  <si>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</si>
  <si>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</si>
  <si>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</si>
  <si>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</si>
  <si>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</si>
  <si>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</si>
  <si>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</si>
  <si>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</si>
  <si>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徳島県</t>
    <rPh sb="0" eb="3">
      <t>トクシマケン</t>
    </rPh>
    <phoneticPr fontId="2"/>
  </si>
  <si>
    <t>広島県</t>
    <rPh sb="0" eb="3">
      <t>ヒロシマケン</t>
    </rPh>
    <phoneticPr fontId="2"/>
  </si>
  <si>
    <t>山口県</t>
    <rPh sb="0" eb="3">
      <t>ヤマグチケン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</si>
  <si>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</si>
  <si>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</si>
  <si>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</si>
  <si>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</si>
  <si>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</si>
  <si>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</si>
  <si>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</si>
  <si>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</si>
  <si>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</si>
  <si>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</si>
  <si>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</si>
  <si>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市区町村
以降</t>
    <rPh sb="0" eb="2">
      <t>シク</t>
    </rPh>
    <rPh sb="2" eb="4">
      <t>チョウソン</t>
    </rPh>
    <rPh sb="5" eb="7">
      <t>イコウ</t>
    </rPh>
    <phoneticPr fontId="2"/>
  </si>
  <si>
    <t>法定雇用
障害者数</t>
    <rPh sb="0" eb="2">
      <t>ホウテイ</t>
    </rPh>
    <rPh sb="2" eb="4">
      <t>コヨウ</t>
    </rPh>
    <rPh sb="5" eb="8">
      <t>ショウガイシャ</t>
    </rPh>
    <rPh sb="8" eb="9">
      <t>スウ</t>
    </rPh>
    <phoneticPr fontId="2"/>
  </si>
  <si>
    <t>東北支店</t>
    <rPh sb="0" eb="2">
      <t>トウホク</t>
    </rPh>
    <rPh sb="2" eb="4">
      <t>シテン</t>
    </rPh>
    <phoneticPr fontId="2"/>
  </si>
  <si>
    <t>支店・営業所名称・所在地</t>
    <rPh sb="0" eb="2">
      <t>シテン</t>
    </rPh>
    <rPh sb="3" eb="6">
      <t>エイギョウショ</t>
    </rPh>
    <rPh sb="6" eb="8">
      <t>メイショウ</t>
    </rPh>
    <rPh sb="9" eb="12">
      <t>ショザイチ</t>
    </rPh>
    <phoneticPr fontId="2"/>
  </si>
  <si>
    <t>支店・営業所の代表者</t>
    <rPh sb="0" eb="2">
      <t>シテン</t>
    </rPh>
    <rPh sb="3" eb="6">
      <t>エイギョウショ</t>
    </rPh>
    <rPh sb="7" eb="10">
      <t>ダイヒョウシャ</t>
    </rPh>
    <phoneticPr fontId="2"/>
  </si>
  <si>
    <t>支店長</t>
    <rPh sb="0" eb="2">
      <t>シテン</t>
    </rPh>
    <rPh sb="2" eb="3">
      <t>チョウ</t>
    </rPh>
    <phoneticPr fontId="2"/>
  </si>
  <si>
    <t>東北　次郎</t>
    <rPh sb="0" eb="2">
      <t>トウホク</t>
    </rPh>
    <rPh sb="3" eb="5">
      <t>ジロウ</t>
    </rPh>
    <phoneticPr fontId="2"/>
  </si>
  <si>
    <t>資本金</t>
    <rPh sb="0" eb="3">
      <t>シホンキン</t>
    </rPh>
    <phoneticPr fontId="2"/>
  </si>
  <si>
    <t>許可番号</t>
    <rPh sb="0" eb="2">
      <t>キョカ</t>
    </rPh>
    <rPh sb="2" eb="4">
      <t>バンゴウ</t>
    </rPh>
    <phoneticPr fontId="2"/>
  </si>
  <si>
    <t>許可元</t>
    <rPh sb="0" eb="2">
      <t>キョカ</t>
    </rPh>
    <rPh sb="2" eb="3">
      <t>モト</t>
    </rPh>
    <phoneticPr fontId="2"/>
  </si>
  <si>
    <t>経営事項
審査
基準日</t>
    <rPh sb="0" eb="2">
      <t>ケイエイ</t>
    </rPh>
    <rPh sb="2" eb="4">
      <t>ジコウ</t>
    </rPh>
    <rPh sb="5" eb="7">
      <t>シンサ</t>
    </rPh>
    <rPh sb="8" eb="11">
      <t>キジュンビ</t>
    </rPh>
    <phoneticPr fontId="2"/>
  </si>
  <si>
    <t>兵庫県</t>
    <rPh sb="0" eb="3">
      <t>ヒョウゴケン</t>
    </rPh>
    <phoneticPr fontId="2"/>
  </si>
  <si>
    <t>（あて先）</t>
    <rPh sb="3" eb="4">
      <t>サキ</t>
    </rPh>
    <phoneticPr fontId="2"/>
  </si>
  <si>
    <t>仙台市長</t>
    <rPh sb="0" eb="4">
      <t>センダイシチョウ</t>
    </rPh>
    <phoneticPr fontId="2"/>
  </si>
  <si>
    <t>仙台市水道事業管理者</t>
    <rPh sb="0" eb="3">
      <t>センダイシ</t>
    </rPh>
    <rPh sb="3" eb="5">
      <t>スイドウ</t>
    </rPh>
    <rPh sb="5" eb="7">
      <t>ジギョウ</t>
    </rPh>
    <rPh sb="7" eb="10">
      <t>カンリシャ</t>
    </rPh>
    <phoneticPr fontId="2"/>
  </si>
  <si>
    <t>仙台市交通事業管理者</t>
    <rPh sb="0" eb="3">
      <t>センダイシ</t>
    </rPh>
    <rPh sb="3" eb="5">
      <t>コウツウ</t>
    </rPh>
    <rPh sb="5" eb="7">
      <t>ジギョウ</t>
    </rPh>
    <rPh sb="7" eb="10">
      <t>カンリシャ</t>
    </rPh>
    <phoneticPr fontId="2"/>
  </si>
  <si>
    <t>仙台市ガス事業管理者</t>
    <rPh sb="0" eb="3">
      <t>センダイシ</t>
    </rPh>
    <rPh sb="5" eb="7">
      <t>ジギョウ</t>
    </rPh>
    <rPh sb="7" eb="10">
      <t>カンリシャ</t>
    </rPh>
    <phoneticPr fontId="2"/>
  </si>
  <si>
    <t>仙台市病院事業管理者</t>
    <rPh sb="0" eb="3">
      <t>センダイシ</t>
    </rPh>
    <rPh sb="3" eb="5">
      <t>ビョウイン</t>
    </rPh>
    <rPh sb="5" eb="7">
      <t>ジギョウ</t>
    </rPh>
    <rPh sb="7" eb="10">
      <t>カンリシャ</t>
    </rPh>
    <phoneticPr fontId="2"/>
  </si>
  <si>
    <t>申請人住所</t>
    <rPh sb="0" eb="3">
      <t>シンセイニン</t>
    </rPh>
    <rPh sb="3" eb="5">
      <t>ジュウショ</t>
    </rPh>
    <phoneticPr fontId="2"/>
  </si>
  <si>
    <t>生年月日</t>
    <rPh sb="0" eb="2">
      <t>セイネン</t>
    </rPh>
    <rPh sb="2" eb="4">
      <t>ガッピ</t>
    </rPh>
    <phoneticPr fontId="2"/>
  </si>
  <si>
    <t>男性</t>
    <rPh sb="0" eb="2">
      <t>ダンセイ</t>
    </rPh>
    <phoneticPr fontId="2"/>
  </si>
  <si>
    <t>女性</t>
    <rPh sb="0" eb="2">
      <t>ジョセイ</t>
    </rPh>
    <phoneticPr fontId="2"/>
  </si>
  <si>
    <t>代表者職氏名</t>
    <rPh sb="0" eb="3">
      <t>ダイヒョウシャ</t>
    </rPh>
    <rPh sb="3" eb="4">
      <t>ショク</t>
    </rPh>
    <rPh sb="4" eb="6">
      <t>シメイ</t>
    </rPh>
    <phoneticPr fontId="2"/>
  </si>
  <si>
    <t>委　　　任　　　状</t>
    <rPh sb="0" eb="1">
      <t>イ</t>
    </rPh>
    <rPh sb="4" eb="5">
      <t>ニン</t>
    </rPh>
    <rPh sb="8" eb="9">
      <t>ジョウ</t>
    </rPh>
    <phoneticPr fontId="2"/>
  </si>
  <si>
    <t>　私は、下記受任者を代理人と定め、仙台市競争入札参加資格の有効期間における</t>
    <rPh sb="1" eb="2">
      <t>ワタシ</t>
    </rPh>
    <rPh sb="4" eb="6">
      <t>カキ</t>
    </rPh>
    <rPh sb="6" eb="8">
      <t>ジュニン</t>
    </rPh>
    <rPh sb="8" eb="9">
      <t>シャ</t>
    </rPh>
    <rPh sb="10" eb="13">
      <t>ダイリニン</t>
    </rPh>
    <rPh sb="14" eb="15">
      <t>サダ</t>
    </rPh>
    <rPh sb="17" eb="20">
      <t>センダイシ</t>
    </rPh>
    <rPh sb="20" eb="22">
      <t>キョウソウ</t>
    </rPh>
    <rPh sb="22" eb="24">
      <t>ニュウサツ</t>
    </rPh>
    <rPh sb="24" eb="26">
      <t>サンカ</t>
    </rPh>
    <rPh sb="26" eb="28">
      <t>シカク</t>
    </rPh>
    <rPh sb="29" eb="31">
      <t>ユウコウ</t>
    </rPh>
    <rPh sb="31" eb="33">
      <t>キカン</t>
    </rPh>
    <phoneticPr fontId="2"/>
  </si>
  <si>
    <t>仙台市との下記事項に関する権限を委任します。</t>
    <rPh sb="0" eb="3">
      <t>センダイシ</t>
    </rPh>
    <rPh sb="5" eb="7">
      <t>カキ</t>
    </rPh>
    <rPh sb="7" eb="9">
      <t>ジコウ</t>
    </rPh>
    <rPh sb="10" eb="11">
      <t>カン</t>
    </rPh>
    <rPh sb="13" eb="15">
      <t>ケンゲン</t>
    </rPh>
    <rPh sb="16" eb="18">
      <t>イニン</t>
    </rPh>
    <phoneticPr fontId="2"/>
  </si>
  <si>
    <t>記</t>
    <rPh sb="0" eb="1">
      <t>キ</t>
    </rPh>
    <phoneticPr fontId="2"/>
  </si>
  <si>
    <t>１．見積り、入札及び契約の締結に関すること。（契約の変更、解約に関することを含む。）</t>
    <rPh sb="2" eb="4">
      <t>ミツモ</t>
    </rPh>
    <rPh sb="6" eb="8">
      <t>ニュウサツ</t>
    </rPh>
    <rPh sb="8" eb="9">
      <t>オヨ</t>
    </rPh>
    <rPh sb="10" eb="12">
      <t>ケイヤク</t>
    </rPh>
    <rPh sb="13" eb="15">
      <t>テイケツ</t>
    </rPh>
    <rPh sb="16" eb="17">
      <t>カン</t>
    </rPh>
    <rPh sb="23" eb="25">
      <t>ケイヤク</t>
    </rPh>
    <rPh sb="26" eb="28">
      <t>ヘンコウ</t>
    </rPh>
    <rPh sb="29" eb="31">
      <t>カイヤク</t>
    </rPh>
    <rPh sb="32" eb="33">
      <t>カン</t>
    </rPh>
    <rPh sb="38" eb="39">
      <t>フク</t>
    </rPh>
    <phoneticPr fontId="2"/>
  </si>
  <si>
    <t>２．復代理人を選任すること。</t>
    <rPh sb="2" eb="3">
      <t>フク</t>
    </rPh>
    <rPh sb="3" eb="6">
      <t>ダイリニン</t>
    </rPh>
    <rPh sb="7" eb="9">
      <t>センニン</t>
    </rPh>
    <phoneticPr fontId="2"/>
  </si>
  <si>
    <t>３．契約代金を請求及び受領すること。</t>
    <rPh sb="2" eb="4">
      <t>ケイヤク</t>
    </rPh>
    <rPh sb="4" eb="6">
      <t>ダイキン</t>
    </rPh>
    <rPh sb="7" eb="9">
      <t>セイキュウ</t>
    </rPh>
    <rPh sb="9" eb="10">
      <t>オヨ</t>
    </rPh>
    <rPh sb="11" eb="13">
      <t>ジュリョウ</t>
    </rPh>
    <phoneticPr fontId="2"/>
  </si>
  <si>
    <t>４．契約違反又は債務保証に基づいて生ずる債務を履行すること。</t>
    <rPh sb="2" eb="4">
      <t>ケイヤク</t>
    </rPh>
    <rPh sb="4" eb="6">
      <t>イハン</t>
    </rPh>
    <rPh sb="6" eb="7">
      <t>マタ</t>
    </rPh>
    <rPh sb="8" eb="10">
      <t>サイム</t>
    </rPh>
    <rPh sb="10" eb="12">
      <t>ホショウ</t>
    </rPh>
    <rPh sb="13" eb="14">
      <t>モト</t>
    </rPh>
    <rPh sb="17" eb="18">
      <t>ショウ</t>
    </rPh>
    <rPh sb="20" eb="22">
      <t>サイム</t>
    </rPh>
    <rPh sb="23" eb="25">
      <t>リコウ</t>
    </rPh>
    <phoneticPr fontId="2"/>
  </si>
  <si>
    <t>５．共同企業体の結成及び結成後の共同企業体に関する上記各項の権限。</t>
    <rPh sb="2" eb="4">
      <t>キョウドウ</t>
    </rPh>
    <rPh sb="4" eb="6">
      <t>キギョウ</t>
    </rPh>
    <rPh sb="6" eb="7">
      <t>タイ</t>
    </rPh>
    <rPh sb="8" eb="10">
      <t>ケッセイ</t>
    </rPh>
    <rPh sb="10" eb="11">
      <t>オヨ</t>
    </rPh>
    <rPh sb="12" eb="14">
      <t>ケッセイ</t>
    </rPh>
    <rPh sb="14" eb="15">
      <t>ゴ</t>
    </rPh>
    <rPh sb="16" eb="18">
      <t>キョウドウ</t>
    </rPh>
    <rPh sb="18" eb="21">
      <t>キギョウタイ</t>
    </rPh>
    <rPh sb="22" eb="23">
      <t>カン</t>
    </rPh>
    <rPh sb="25" eb="27">
      <t>ジョウキ</t>
    </rPh>
    <rPh sb="27" eb="28">
      <t>カク</t>
    </rPh>
    <rPh sb="28" eb="29">
      <t>コウ</t>
    </rPh>
    <rPh sb="30" eb="32">
      <t>ケンゲン</t>
    </rPh>
    <phoneticPr fontId="2"/>
  </si>
  <si>
    <t>本店・本社所在地</t>
    <rPh sb="0" eb="2">
      <t>ホンテン</t>
    </rPh>
    <rPh sb="3" eb="5">
      <t>ホンシャ</t>
    </rPh>
    <rPh sb="5" eb="8">
      <t>ショザイチ</t>
    </rPh>
    <phoneticPr fontId="2"/>
  </si>
  <si>
    <t>商号又は名称</t>
    <rPh sb="0" eb="2">
      <t>ショウゴウ</t>
    </rPh>
    <rPh sb="2" eb="3">
      <t>マタ</t>
    </rPh>
    <rPh sb="4" eb="6">
      <t>メイショウ</t>
    </rPh>
    <phoneticPr fontId="2"/>
  </si>
  <si>
    <t>受任者</t>
    <rPh sb="0" eb="2">
      <t>ジュニン</t>
    </rPh>
    <rPh sb="2" eb="3">
      <t>シャ</t>
    </rPh>
    <phoneticPr fontId="2"/>
  </si>
  <si>
    <t>支店・営業所等所在地</t>
    <rPh sb="0" eb="2">
      <t>シテン</t>
    </rPh>
    <rPh sb="3" eb="6">
      <t>エイギョウショ</t>
    </rPh>
    <rPh sb="6" eb="7">
      <t>トウ</t>
    </rPh>
    <rPh sb="7" eb="10">
      <t>ショザイチ</t>
    </rPh>
    <phoneticPr fontId="2"/>
  </si>
  <si>
    <t>受任者職氏名</t>
    <rPh sb="0" eb="2">
      <t>ジュニン</t>
    </rPh>
    <rPh sb="2" eb="3">
      <t>シャ</t>
    </rPh>
    <rPh sb="3" eb="4">
      <t>ショク</t>
    </rPh>
    <rPh sb="4" eb="6">
      <t>シメイ</t>
    </rPh>
    <phoneticPr fontId="2"/>
  </si>
  <si>
    <t>支店・営業所名称</t>
    <rPh sb="0" eb="2">
      <t>シテン</t>
    </rPh>
    <rPh sb="3" eb="6">
      <t>エイギョウショ</t>
    </rPh>
    <rPh sb="6" eb="8">
      <t>メイショウ</t>
    </rPh>
    <phoneticPr fontId="2"/>
  </si>
  <si>
    <t>担当者所属・氏名・連絡先</t>
    <rPh sb="0" eb="3">
      <t>タントウシャ</t>
    </rPh>
    <rPh sb="3" eb="5">
      <t>ショゾク</t>
    </rPh>
    <rPh sb="6" eb="8">
      <t>シメイ</t>
    </rPh>
    <rPh sb="9" eb="12">
      <t>レンラクサキ</t>
    </rPh>
    <phoneticPr fontId="2"/>
  </si>
  <si>
    <t>本社　営業部</t>
    <rPh sb="0" eb="2">
      <t>ホンシャ</t>
    </rPh>
    <rPh sb="3" eb="5">
      <t>エイギョウ</t>
    </rPh>
    <rPh sb="5" eb="6">
      <t>ブ</t>
    </rPh>
    <phoneticPr fontId="2"/>
  </si>
  <si>
    <t>使　用　印　鑑　届</t>
    <rPh sb="0" eb="1">
      <t>ツカ</t>
    </rPh>
    <rPh sb="2" eb="3">
      <t>ヨウ</t>
    </rPh>
    <rPh sb="4" eb="5">
      <t>イン</t>
    </rPh>
    <rPh sb="6" eb="7">
      <t>カガミ</t>
    </rPh>
    <rPh sb="8" eb="9">
      <t>トド</t>
    </rPh>
    <phoneticPr fontId="2"/>
  </si>
  <si>
    <t>下記印鑑を、入札、見積り、契約の締結、代金の請求及び受領、その他契約に関し</t>
    <rPh sb="0" eb="2">
      <t>カキ</t>
    </rPh>
    <rPh sb="2" eb="4">
      <t>インカン</t>
    </rPh>
    <rPh sb="6" eb="8">
      <t>ニュウサツ</t>
    </rPh>
    <rPh sb="9" eb="11">
      <t>ミツモ</t>
    </rPh>
    <rPh sb="13" eb="15">
      <t>ケイヤク</t>
    </rPh>
    <rPh sb="16" eb="18">
      <t>テイケツ</t>
    </rPh>
    <rPh sb="19" eb="21">
      <t>ダイキン</t>
    </rPh>
    <rPh sb="22" eb="24">
      <t>セイキュウ</t>
    </rPh>
    <rPh sb="24" eb="25">
      <t>オヨ</t>
    </rPh>
    <rPh sb="26" eb="28">
      <t>ジュリョウ</t>
    </rPh>
    <rPh sb="31" eb="32">
      <t>タ</t>
    </rPh>
    <rPh sb="32" eb="34">
      <t>ケイヤク</t>
    </rPh>
    <rPh sb="35" eb="36">
      <t>カン</t>
    </rPh>
    <phoneticPr fontId="2"/>
  </si>
  <si>
    <t>使用しますので届け出ます。</t>
    <rPh sb="0" eb="2">
      <t>シヨウ</t>
    </rPh>
    <rPh sb="7" eb="8">
      <t>トド</t>
    </rPh>
    <rPh sb="9" eb="10">
      <t>デ</t>
    </rPh>
    <phoneticPr fontId="2"/>
  </si>
  <si>
    <t>注意事項</t>
    <rPh sb="0" eb="2">
      <t>チュウイ</t>
    </rPh>
    <rPh sb="2" eb="4">
      <t>ジコウ</t>
    </rPh>
    <phoneticPr fontId="2"/>
  </si>
  <si>
    <t>１　入札書、見積書、契約書、代金請求書及び領収書等に使用する印鑑を所定欄に鮮明に</t>
    <rPh sb="2" eb="4">
      <t>ニュウサツ</t>
    </rPh>
    <rPh sb="4" eb="5">
      <t>ショ</t>
    </rPh>
    <rPh sb="6" eb="9">
      <t>ミツモリショ</t>
    </rPh>
    <rPh sb="10" eb="13">
      <t>ケイヤクショ</t>
    </rPh>
    <rPh sb="14" eb="16">
      <t>ダイキン</t>
    </rPh>
    <rPh sb="16" eb="19">
      <t>セイキュウショ</t>
    </rPh>
    <rPh sb="19" eb="20">
      <t>オヨ</t>
    </rPh>
    <rPh sb="21" eb="24">
      <t>リョウシュウショ</t>
    </rPh>
    <rPh sb="24" eb="25">
      <t>トウ</t>
    </rPh>
    <rPh sb="26" eb="28">
      <t>シヨウ</t>
    </rPh>
    <rPh sb="30" eb="32">
      <t>インカン</t>
    </rPh>
    <rPh sb="33" eb="35">
      <t>ショテイ</t>
    </rPh>
    <rPh sb="35" eb="36">
      <t>ラン</t>
    </rPh>
    <rPh sb="37" eb="39">
      <t>センメイ</t>
    </rPh>
    <phoneticPr fontId="2"/>
  </si>
  <si>
    <t>押印してください。</t>
    <rPh sb="0" eb="2">
      <t>オウイン</t>
    </rPh>
    <phoneticPr fontId="2"/>
  </si>
  <si>
    <t>建　　設　　業　　許　　可　　関　　係</t>
    <rPh sb="0" eb="1">
      <t>ケン</t>
    </rPh>
    <rPh sb="3" eb="4">
      <t>セツ</t>
    </rPh>
    <rPh sb="6" eb="7">
      <t>ギョウ</t>
    </rPh>
    <rPh sb="9" eb="10">
      <t>モト</t>
    </rPh>
    <rPh sb="12" eb="13">
      <t>カ</t>
    </rPh>
    <rPh sb="15" eb="16">
      <t>セキ</t>
    </rPh>
    <rPh sb="18" eb="19">
      <t>カカリ</t>
    </rPh>
    <phoneticPr fontId="2"/>
  </si>
  <si>
    <t>２　入札、契約等の権限を代理人に委任する場合は、委任状の受任者の使用印を所定欄に</t>
    <rPh sb="2" eb="4">
      <t>ニュウサツ</t>
    </rPh>
    <rPh sb="5" eb="7">
      <t>ケイヤク</t>
    </rPh>
    <rPh sb="7" eb="8">
      <t>トウ</t>
    </rPh>
    <rPh sb="9" eb="11">
      <t>ケンゲン</t>
    </rPh>
    <rPh sb="12" eb="15">
      <t>ダイリニン</t>
    </rPh>
    <rPh sb="16" eb="18">
      <t>イニン</t>
    </rPh>
    <rPh sb="20" eb="22">
      <t>バアイ</t>
    </rPh>
    <rPh sb="24" eb="27">
      <t>イニンジョウ</t>
    </rPh>
    <rPh sb="28" eb="30">
      <t>ジュニン</t>
    </rPh>
    <rPh sb="30" eb="31">
      <t>シャ</t>
    </rPh>
    <rPh sb="32" eb="34">
      <t>シヨウ</t>
    </rPh>
    <rPh sb="34" eb="35">
      <t>イン</t>
    </rPh>
    <rPh sb="36" eb="38">
      <t>ショテイ</t>
    </rPh>
    <rPh sb="38" eb="39">
      <t>ラン</t>
    </rPh>
    <phoneticPr fontId="2"/>
  </si>
  <si>
    <t>上記項目で「１」が選択されていません。</t>
    <rPh sb="0" eb="2">
      <t>ジョウキ</t>
    </rPh>
    <rPh sb="2" eb="4">
      <t>コウモク</t>
    </rPh>
    <rPh sb="9" eb="11">
      <t>センタク</t>
    </rPh>
    <phoneticPr fontId="2"/>
  </si>
  <si>
    <t>認証登録の有効期限を入力してください。</t>
    <rPh sb="0" eb="2">
      <t>ニンショウ</t>
    </rPh>
    <rPh sb="2" eb="4">
      <t>トウロク</t>
    </rPh>
    <rPh sb="5" eb="7">
      <t>ユウコウ</t>
    </rPh>
    <rPh sb="7" eb="9">
      <t>キゲン</t>
    </rPh>
    <rPh sb="10" eb="12">
      <t>ニュウリョク</t>
    </rPh>
    <phoneticPr fontId="2"/>
  </si>
  <si>
    <t>更新チェック</t>
    <rPh sb="0" eb="2">
      <t>コウシン</t>
    </rPh>
    <phoneticPr fontId="2"/>
  </si>
  <si>
    <t>経審申請中チェック</t>
    <rPh sb="0" eb="1">
      <t>キョウ</t>
    </rPh>
    <rPh sb="1" eb="2">
      <t>シン</t>
    </rPh>
    <rPh sb="2" eb="5">
      <t>シンセイチュウ</t>
    </rPh>
    <phoneticPr fontId="2"/>
  </si>
  <si>
    <t>経審を受けない方
チェック</t>
    <rPh sb="0" eb="1">
      <t>キョウ</t>
    </rPh>
    <rPh sb="1" eb="2">
      <t>シン</t>
    </rPh>
    <rPh sb="3" eb="4">
      <t>ウ</t>
    </rPh>
    <rPh sb="7" eb="8">
      <t>ホウ</t>
    </rPh>
    <phoneticPr fontId="2"/>
  </si>
  <si>
    <t>"p"ならシート2に出力OK</t>
    <rPh sb="10" eb="12">
      <t>シュツリョク</t>
    </rPh>
    <phoneticPr fontId="2"/>
  </si>
  <si>
    <t>基準日（申請要領から）</t>
    <rPh sb="0" eb="3">
      <t>キジュンビ</t>
    </rPh>
    <rPh sb="4" eb="6">
      <t>シンセイ</t>
    </rPh>
    <rPh sb="6" eb="8">
      <t>ヨウリョウ</t>
    </rPh>
    <phoneticPr fontId="2"/>
  </si>
  <si>
    <t>許可状態S</t>
    <rPh sb="0" eb="2">
      <t>キョカ</t>
    </rPh>
    <rPh sb="2" eb="4">
      <t>ジョウタイ</t>
    </rPh>
    <phoneticPr fontId="2"/>
  </si>
  <si>
    <t>１：OK２：許可切れ３：更新申請中</t>
    <rPh sb="6" eb="8">
      <t>キョカ</t>
    </rPh>
    <rPh sb="8" eb="9">
      <t>ギ</t>
    </rPh>
    <rPh sb="12" eb="14">
      <t>コウシン</t>
    </rPh>
    <rPh sb="14" eb="17">
      <t>シンセイチュウ</t>
    </rPh>
    <phoneticPr fontId="2"/>
  </si>
  <si>
    <t>申請に必要な熱絶縁工事業の許可がありません。</t>
    <rPh sb="0" eb="2">
      <t>シンセイ</t>
    </rPh>
    <rPh sb="3" eb="5">
      <t>ヒツヨウ</t>
    </rPh>
    <rPh sb="6" eb="7">
      <t>ネツ</t>
    </rPh>
    <rPh sb="7" eb="9">
      <t>ゼツエン</t>
    </rPh>
    <rPh sb="9" eb="11">
      <t>コウジ</t>
    </rPh>
    <rPh sb="13" eb="15">
      <t>キョカ</t>
    </rPh>
    <phoneticPr fontId="2"/>
  </si>
  <si>
    <t>申請に必要な消防施設工事業の許可がありません。</t>
    <rPh sb="0" eb="2">
      <t>シンセイ</t>
    </rPh>
    <rPh sb="3" eb="5">
      <t>ヒツヨウ</t>
    </rPh>
    <rPh sb="6" eb="8">
      <t>ショウボウ</t>
    </rPh>
    <rPh sb="8" eb="10">
      <t>シセツ</t>
    </rPh>
    <rPh sb="10" eb="12">
      <t>コウジ</t>
    </rPh>
    <rPh sb="14" eb="16">
      <t>キョカ</t>
    </rPh>
    <phoneticPr fontId="2"/>
  </si>
  <si>
    <t>受任者には申請に必要な土木工事業の許可がありません。</t>
    <rPh sb="0" eb="2">
      <t>ジュニン</t>
    </rPh>
    <rPh sb="2" eb="3">
      <t>シャ</t>
    </rPh>
    <rPh sb="5" eb="7">
      <t>シンセイ</t>
    </rPh>
    <rPh sb="8" eb="10">
      <t>ヒツヨウ</t>
    </rPh>
    <rPh sb="11" eb="13">
      <t>ドボク</t>
    </rPh>
    <rPh sb="13" eb="15">
      <t>コウジ</t>
    </rPh>
    <rPh sb="17" eb="19">
      <t>キョカ</t>
    </rPh>
    <phoneticPr fontId="2"/>
  </si>
  <si>
    <t>受任者には申請に必要な鋼構造物設置工事業の許可がありません。</t>
    <rPh sb="5" eb="7">
      <t>シンセイ</t>
    </rPh>
    <rPh sb="8" eb="10">
      <t>ヒツヨウ</t>
    </rPh>
    <rPh sb="11" eb="12">
      <t>コウ</t>
    </rPh>
    <rPh sb="12" eb="15">
      <t>コウゾウブツ</t>
    </rPh>
    <rPh sb="15" eb="17">
      <t>セッチ</t>
    </rPh>
    <rPh sb="17" eb="19">
      <t>コウジ</t>
    </rPh>
    <rPh sb="21" eb="23">
      <t>キョカ</t>
    </rPh>
    <phoneticPr fontId="2"/>
  </si>
  <si>
    <t>受任者には申請に必要な舗装工事業の許可がありません。</t>
    <rPh sb="5" eb="7">
      <t>シンセイ</t>
    </rPh>
    <rPh sb="8" eb="10">
      <t>ヒツヨウ</t>
    </rPh>
    <rPh sb="11" eb="13">
      <t>ホソウ</t>
    </rPh>
    <rPh sb="13" eb="15">
      <t>コウジ</t>
    </rPh>
    <rPh sb="17" eb="19">
      <t>キョカ</t>
    </rPh>
    <phoneticPr fontId="2"/>
  </si>
  <si>
    <t>受任者には申請に必要な造園工事業の許可がありません。</t>
    <rPh sb="5" eb="7">
      <t>シンセイ</t>
    </rPh>
    <rPh sb="8" eb="10">
      <t>ヒツヨウ</t>
    </rPh>
    <rPh sb="11" eb="13">
      <t>ゾウエン</t>
    </rPh>
    <rPh sb="13" eb="15">
      <t>コウジ</t>
    </rPh>
    <rPh sb="17" eb="19">
      <t>キョカ</t>
    </rPh>
    <phoneticPr fontId="2"/>
  </si>
  <si>
    <t>受任者には申請に必要な塗装工事業の許可がありません。</t>
    <rPh sb="5" eb="7">
      <t>シンセイ</t>
    </rPh>
    <rPh sb="8" eb="10">
      <t>ヒツヨウ</t>
    </rPh>
    <rPh sb="11" eb="13">
      <t>トソウ</t>
    </rPh>
    <rPh sb="13" eb="15">
      <t>コウジ</t>
    </rPh>
    <rPh sb="17" eb="19">
      <t>キョカ</t>
    </rPh>
    <phoneticPr fontId="2"/>
  </si>
  <si>
    <t>受任者には申請に必要なしゅんせつ工事業の許可がありません。</t>
    <rPh sb="5" eb="7">
      <t>シンセイ</t>
    </rPh>
    <rPh sb="8" eb="10">
      <t>ヒツヨウ</t>
    </rPh>
    <rPh sb="16" eb="18">
      <t>コウジ</t>
    </rPh>
    <rPh sb="20" eb="22">
      <t>キョカ</t>
    </rPh>
    <phoneticPr fontId="2"/>
  </si>
  <si>
    <t>受任者には申請に必要なさく井工事業の許可がありません。</t>
    <rPh sb="5" eb="7">
      <t>シンセイ</t>
    </rPh>
    <rPh sb="8" eb="10">
      <t>ヒツヨウ</t>
    </rPh>
    <rPh sb="13" eb="14">
      <t>イ</t>
    </rPh>
    <rPh sb="14" eb="16">
      <t>コウジ</t>
    </rPh>
    <rPh sb="18" eb="20">
      <t>キョカ</t>
    </rPh>
    <phoneticPr fontId="2"/>
  </si>
  <si>
    <t>受任者には申請に必要な建築工事業の許可がありません。</t>
    <rPh sb="5" eb="7">
      <t>シンセイ</t>
    </rPh>
    <rPh sb="8" eb="10">
      <t>ヒツヨウ</t>
    </rPh>
    <rPh sb="11" eb="13">
      <t>ケンチク</t>
    </rPh>
    <rPh sb="13" eb="15">
      <t>コウジ</t>
    </rPh>
    <rPh sb="17" eb="19">
      <t>キョカ</t>
    </rPh>
    <phoneticPr fontId="2"/>
  </si>
  <si>
    <t>受任者には申請に必要な防水工事業の許可がありません。</t>
    <rPh sb="5" eb="7">
      <t>シンセイ</t>
    </rPh>
    <rPh sb="8" eb="10">
      <t>ヒツヨウ</t>
    </rPh>
    <rPh sb="11" eb="13">
      <t>ボウスイ</t>
    </rPh>
    <rPh sb="13" eb="15">
      <t>コウジ</t>
    </rPh>
    <rPh sb="17" eb="19">
      <t>キョカ</t>
    </rPh>
    <phoneticPr fontId="2"/>
  </si>
  <si>
    <t>受任者には申請に必要な大工工事業の許可がありません。</t>
    <rPh sb="5" eb="7">
      <t>シンセイ</t>
    </rPh>
    <rPh sb="8" eb="10">
      <t>ヒツヨウ</t>
    </rPh>
    <rPh sb="11" eb="13">
      <t>ダイク</t>
    </rPh>
    <rPh sb="13" eb="15">
      <t>コウジ</t>
    </rPh>
    <rPh sb="17" eb="19">
      <t>キョカ</t>
    </rPh>
    <phoneticPr fontId="2"/>
  </si>
  <si>
    <t>受任者には申請に必要な左官工事業の許可がありません。</t>
    <rPh sb="5" eb="7">
      <t>シンセイ</t>
    </rPh>
    <rPh sb="8" eb="10">
      <t>ヒツヨウ</t>
    </rPh>
    <rPh sb="11" eb="13">
      <t>サカン</t>
    </rPh>
    <rPh sb="13" eb="15">
      <t>コウジ</t>
    </rPh>
    <rPh sb="17" eb="19">
      <t>キョカ</t>
    </rPh>
    <phoneticPr fontId="2"/>
  </si>
  <si>
    <t>受任者には申請に必要な石工事業の許可がありません。</t>
    <rPh sb="5" eb="7">
      <t>シンセイ</t>
    </rPh>
    <rPh sb="8" eb="10">
      <t>ヒツヨウ</t>
    </rPh>
    <rPh sb="11" eb="12">
      <t>イシ</t>
    </rPh>
    <rPh sb="12" eb="14">
      <t>コウジ</t>
    </rPh>
    <rPh sb="16" eb="18">
      <t>キョカ</t>
    </rPh>
    <phoneticPr fontId="2"/>
  </si>
  <si>
    <t>受任者には申請に必要なガラス工事業の許可がありません。</t>
    <rPh sb="5" eb="7">
      <t>シンセイ</t>
    </rPh>
    <rPh sb="8" eb="10">
      <t>ヒツヨウ</t>
    </rPh>
    <rPh sb="14" eb="16">
      <t>コウジ</t>
    </rPh>
    <rPh sb="18" eb="20">
      <t>キョカ</t>
    </rPh>
    <phoneticPr fontId="2"/>
  </si>
  <si>
    <t>受任者には申請に必要なﾀｲﾙ・れんが・ﾌﾞﾛｯｸ工事業の許可がありません。</t>
    <rPh sb="5" eb="7">
      <t>シンセイ</t>
    </rPh>
    <rPh sb="8" eb="10">
      <t>ヒツヨウ</t>
    </rPh>
    <rPh sb="24" eb="26">
      <t>コウジ</t>
    </rPh>
    <rPh sb="28" eb="30">
      <t>キョカ</t>
    </rPh>
    <phoneticPr fontId="2"/>
  </si>
  <si>
    <t>受任者には申請に必要な鉄筋工事業の許可がありません。</t>
    <rPh sb="5" eb="7">
      <t>シンセイ</t>
    </rPh>
    <rPh sb="8" eb="10">
      <t>ヒツヨウ</t>
    </rPh>
    <rPh sb="11" eb="13">
      <t>テッキン</t>
    </rPh>
    <rPh sb="13" eb="15">
      <t>コウジ</t>
    </rPh>
    <rPh sb="17" eb="19">
      <t>キョカ</t>
    </rPh>
    <phoneticPr fontId="2"/>
  </si>
  <si>
    <t>受任者には申請に必要な屋根工事業の許可がありません。</t>
    <rPh sb="5" eb="7">
      <t>シンセイ</t>
    </rPh>
    <rPh sb="8" eb="10">
      <t>ヒツヨウ</t>
    </rPh>
    <rPh sb="11" eb="13">
      <t>ヤネ</t>
    </rPh>
    <rPh sb="13" eb="15">
      <t>コウジ</t>
    </rPh>
    <rPh sb="17" eb="19">
      <t>キョカ</t>
    </rPh>
    <phoneticPr fontId="2"/>
  </si>
  <si>
    <t>受任者には申請に必要な板金工事業の許可がありません。</t>
    <rPh sb="5" eb="7">
      <t>シンセイ</t>
    </rPh>
    <rPh sb="8" eb="10">
      <t>ヒツヨウ</t>
    </rPh>
    <rPh sb="11" eb="13">
      <t>バンキン</t>
    </rPh>
    <rPh sb="13" eb="15">
      <t>コウジ</t>
    </rPh>
    <rPh sb="17" eb="19">
      <t>キョカ</t>
    </rPh>
    <phoneticPr fontId="2"/>
  </si>
  <si>
    <t>受任者には申請に必要な建具工事業の許可がありません。</t>
    <rPh sb="5" eb="7">
      <t>シンセイ</t>
    </rPh>
    <rPh sb="8" eb="10">
      <t>ヒツヨウ</t>
    </rPh>
    <rPh sb="11" eb="13">
      <t>タテグ</t>
    </rPh>
    <rPh sb="13" eb="15">
      <t>コウジ</t>
    </rPh>
    <rPh sb="17" eb="19">
      <t>キョカ</t>
    </rPh>
    <phoneticPr fontId="2"/>
  </si>
  <si>
    <t>受任者には申請に必要な内装仕上工事業の許可がありません。</t>
    <rPh sb="5" eb="7">
      <t>シンセイ</t>
    </rPh>
    <rPh sb="8" eb="10">
      <t>ヒツヨウ</t>
    </rPh>
    <rPh sb="11" eb="13">
      <t>ナイソウ</t>
    </rPh>
    <rPh sb="13" eb="15">
      <t>シアゲ</t>
    </rPh>
    <rPh sb="15" eb="17">
      <t>コウジ</t>
    </rPh>
    <rPh sb="19" eb="21">
      <t>キョカ</t>
    </rPh>
    <phoneticPr fontId="2"/>
  </si>
  <si>
    <t>受任者には申請に必要な電気工事業の許可がありません。</t>
    <rPh sb="5" eb="7">
      <t>シンセイ</t>
    </rPh>
    <rPh sb="8" eb="10">
      <t>ヒツヨウ</t>
    </rPh>
    <rPh sb="11" eb="13">
      <t>デンキ</t>
    </rPh>
    <rPh sb="13" eb="15">
      <t>コウジ</t>
    </rPh>
    <rPh sb="17" eb="19">
      <t>キョカ</t>
    </rPh>
    <phoneticPr fontId="2"/>
  </si>
  <si>
    <t>受任者には申請に必要な電気通信工事業の許可がありません。</t>
    <rPh sb="5" eb="7">
      <t>シンセイ</t>
    </rPh>
    <rPh sb="8" eb="10">
      <t>ヒツヨウ</t>
    </rPh>
    <rPh sb="11" eb="13">
      <t>デンキ</t>
    </rPh>
    <rPh sb="13" eb="15">
      <t>ツウシン</t>
    </rPh>
    <rPh sb="15" eb="17">
      <t>コウジ</t>
    </rPh>
    <rPh sb="19" eb="21">
      <t>キョカ</t>
    </rPh>
    <phoneticPr fontId="2"/>
  </si>
  <si>
    <t>受任者には申請に必要な管工事業の許可がありません。</t>
    <rPh sb="5" eb="7">
      <t>シンセイ</t>
    </rPh>
    <rPh sb="8" eb="10">
      <t>ヒツヨウ</t>
    </rPh>
    <rPh sb="11" eb="12">
      <t>カン</t>
    </rPh>
    <rPh sb="12" eb="14">
      <t>コウジ</t>
    </rPh>
    <rPh sb="16" eb="18">
      <t>キョカ</t>
    </rPh>
    <phoneticPr fontId="2"/>
  </si>
  <si>
    <t>受任者には申請に必要な水道施設工事業または機械器具設置工事業の許可がありません。</t>
    <rPh sb="5" eb="7">
      <t>シンセイ</t>
    </rPh>
    <rPh sb="8" eb="10">
      <t>ヒツヨウ</t>
    </rPh>
    <rPh sb="11" eb="13">
      <t>スイドウ</t>
    </rPh>
    <rPh sb="13" eb="15">
      <t>シセツ</t>
    </rPh>
    <rPh sb="15" eb="17">
      <t>コウジ</t>
    </rPh>
    <rPh sb="21" eb="23">
      <t>キカイ</t>
    </rPh>
    <rPh sb="23" eb="25">
      <t>キグ</t>
    </rPh>
    <rPh sb="25" eb="27">
      <t>セッチ</t>
    </rPh>
    <rPh sb="27" eb="29">
      <t>コウジ</t>
    </rPh>
    <rPh sb="31" eb="33">
      <t>キョカ</t>
    </rPh>
    <phoneticPr fontId="2"/>
  </si>
  <si>
    <t>受任者には申請に必要な清掃施設工事業または機械器具設置工事業の許可がありません。</t>
    <rPh sb="5" eb="7">
      <t>シンセイ</t>
    </rPh>
    <rPh sb="8" eb="10">
      <t>ヒツヨウ</t>
    </rPh>
    <rPh sb="11" eb="13">
      <t>セイソウ</t>
    </rPh>
    <rPh sb="13" eb="15">
      <t>シセツ</t>
    </rPh>
    <rPh sb="15" eb="17">
      <t>コウジ</t>
    </rPh>
    <rPh sb="21" eb="23">
      <t>キカイ</t>
    </rPh>
    <rPh sb="23" eb="25">
      <t>キグ</t>
    </rPh>
    <rPh sb="25" eb="27">
      <t>セッチ</t>
    </rPh>
    <rPh sb="27" eb="29">
      <t>コウジ</t>
    </rPh>
    <rPh sb="31" eb="33">
      <t>キョカ</t>
    </rPh>
    <phoneticPr fontId="2"/>
  </si>
  <si>
    <t>受任者には申請に必要な機械器具設置工事業の許可がありません。</t>
    <rPh sb="5" eb="7">
      <t>シンセイ</t>
    </rPh>
    <rPh sb="8" eb="10">
      <t>ヒツヨウ</t>
    </rPh>
    <rPh sb="11" eb="13">
      <t>キカイ</t>
    </rPh>
    <rPh sb="13" eb="15">
      <t>キグ</t>
    </rPh>
    <rPh sb="15" eb="17">
      <t>セッチ</t>
    </rPh>
    <rPh sb="17" eb="19">
      <t>コウジ</t>
    </rPh>
    <rPh sb="21" eb="23">
      <t>キョカ</t>
    </rPh>
    <phoneticPr fontId="2"/>
  </si>
  <si>
    <t>受任者には申請に必要な熱絶縁工事業の許可がありません。</t>
    <rPh sb="5" eb="7">
      <t>シンセイ</t>
    </rPh>
    <rPh sb="8" eb="10">
      <t>ヒツヨウ</t>
    </rPh>
    <rPh sb="11" eb="12">
      <t>ネツ</t>
    </rPh>
    <rPh sb="12" eb="14">
      <t>ゼツエン</t>
    </rPh>
    <rPh sb="14" eb="16">
      <t>コウジ</t>
    </rPh>
    <rPh sb="18" eb="20">
      <t>キョカ</t>
    </rPh>
    <phoneticPr fontId="2"/>
  </si>
  <si>
    <t>受任者には申請に必要な消防施設工事業の許可がありません。</t>
    <rPh sb="5" eb="7">
      <t>シンセイ</t>
    </rPh>
    <rPh sb="8" eb="10">
      <t>ヒツヨウ</t>
    </rPh>
    <rPh sb="11" eb="13">
      <t>ショウボウ</t>
    </rPh>
    <rPh sb="13" eb="15">
      <t>シセツ</t>
    </rPh>
    <rPh sb="15" eb="17">
      <t>コウジ</t>
    </rPh>
    <rPh sb="19" eb="21">
      <t>キョカ</t>
    </rPh>
    <phoneticPr fontId="2"/>
  </si>
  <si>
    <t>経営事項審査申請中</t>
    <rPh sb="0" eb="2">
      <t>ケイエイ</t>
    </rPh>
    <rPh sb="2" eb="4">
      <t>ジコウ</t>
    </rPh>
    <rPh sb="4" eb="6">
      <t>シンサ</t>
    </rPh>
    <rPh sb="6" eb="9">
      <t>シンセイチュウ</t>
    </rPh>
    <phoneticPr fontId="2"/>
  </si>
  <si>
    <t>経審状態S</t>
    <rPh sb="0" eb="1">
      <t>キョウ</t>
    </rPh>
    <rPh sb="1" eb="2">
      <t>シン</t>
    </rPh>
    <rPh sb="2" eb="4">
      <t>ジョウタイ</t>
    </rPh>
    <phoneticPr fontId="2"/>
  </si>
  <si>
    <t>１：OK２：期限切れ３：更新申請中４：申請なし</t>
    <rPh sb="6" eb="8">
      <t>キゲン</t>
    </rPh>
    <rPh sb="8" eb="9">
      <t>ギ</t>
    </rPh>
    <rPh sb="12" eb="14">
      <t>コウシン</t>
    </rPh>
    <rPh sb="14" eb="17">
      <t>シンセイチュウ</t>
    </rPh>
    <rPh sb="19" eb="21">
      <t>シンセイ</t>
    </rPh>
    <phoneticPr fontId="2"/>
  </si>
  <si>
    <t>連絡先
廃止ﾁｪｯｸ</t>
    <rPh sb="0" eb="3">
      <t>レンラクサキ</t>
    </rPh>
    <rPh sb="4" eb="6">
      <t>ハイシ</t>
    </rPh>
    <phoneticPr fontId="2"/>
  </si>
  <si>
    <t>電話ダブリS</t>
    <rPh sb="0" eb="2">
      <t>デンワ</t>
    </rPh>
    <phoneticPr fontId="2"/>
  </si>
  <si>
    <t>FAXダブリS</t>
    <phoneticPr fontId="2"/>
  </si>
  <si>
    <t>廃止ﾁｪｯｸ</t>
    <rPh sb="0" eb="2">
      <t>ハイシ</t>
    </rPh>
    <phoneticPr fontId="2"/>
  </si>
  <si>
    <t>申請種目１</t>
    <rPh sb="0" eb="2">
      <t>シンセイ</t>
    </rPh>
    <rPh sb="2" eb="4">
      <t>シュモク</t>
    </rPh>
    <phoneticPr fontId="2"/>
  </si>
  <si>
    <t>申請種目２</t>
    <rPh sb="0" eb="2">
      <t>シンセイ</t>
    </rPh>
    <rPh sb="2" eb="4">
      <t>シュモク</t>
    </rPh>
    <phoneticPr fontId="2"/>
  </si>
  <si>
    <t>申請種目３</t>
    <rPh sb="0" eb="2">
      <t>シンセイ</t>
    </rPh>
    <rPh sb="2" eb="4">
      <t>シュモク</t>
    </rPh>
    <phoneticPr fontId="2"/>
  </si>
  <si>
    <t>申請種目４</t>
    <rPh sb="0" eb="2">
      <t>シンセイ</t>
    </rPh>
    <rPh sb="2" eb="4">
      <t>シュモク</t>
    </rPh>
    <phoneticPr fontId="2"/>
  </si>
  <si>
    <t>申請種目５</t>
    <rPh sb="0" eb="2">
      <t>シンセイ</t>
    </rPh>
    <rPh sb="2" eb="4">
      <t>シュモク</t>
    </rPh>
    <phoneticPr fontId="2"/>
  </si>
  <si>
    <t>申請種目６</t>
    <rPh sb="0" eb="2">
      <t>シンセイ</t>
    </rPh>
    <rPh sb="2" eb="4">
      <t>シュモク</t>
    </rPh>
    <phoneticPr fontId="2"/>
  </si>
  <si>
    <t>継続申請の方は業者番号を入力してください。</t>
    <rPh sb="0" eb="2">
      <t>ケイゾク</t>
    </rPh>
    <rPh sb="2" eb="4">
      <t>シンセイ</t>
    </rPh>
    <rPh sb="5" eb="6">
      <t>カタ</t>
    </rPh>
    <rPh sb="7" eb="9">
      <t>ギョウシャ</t>
    </rPh>
    <rPh sb="9" eb="11">
      <t>バンゴウ</t>
    </rPh>
    <rPh sb="12" eb="14">
      <t>ニュウリョク</t>
    </rPh>
    <phoneticPr fontId="2"/>
  </si>
  <si>
    <t>３　社印（社判・角判)等の個人（代表者）を特定することができない印は、使用できません。</t>
    <rPh sb="2" eb="4">
      <t>シャイン</t>
    </rPh>
    <rPh sb="5" eb="6">
      <t>シャ</t>
    </rPh>
    <rPh sb="6" eb="7">
      <t>バン</t>
    </rPh>
    <rPh sb="8" eb="9">
      <t>カク</t>
    </rPh>
    <rPh sb="9" eb="10">
      <t>バン</t>
    </rPh>
    <rPh sb="11" eb="12">
      <t>トウ</t>
    </rPh>
    <rPh sb="13" eb="15">
      <t>コジン</t>
    </rPh>
    <rPh sb="16" eb="19">
      <t>ダイヒョウシャ</t>
    </rPh>
    <rPh sb="21" eb="23">
      <t>トクテイ</t>
    </rPh>
    <rPh sb="32" eb="33">
      <t>イン</t>
    </rPh>
    <rPh sb="35" eb="37">
      <t>シヨウ</t>
    </rPh>
    <phoneticPr fontId="2"/>
  </si>
  <si>
    <t>４　実印は、印鑑証明書と同じ印を押印してください。</t>
    <rPh sb="2" eb="4">
      <t>ジツイン</t>
    </rPh>
    <rPh sb="6" eb="8">
      <t>インカン</t>
    </rPh>
    <rPh sb="8" eb="10">
      <t>ショウメイ</t>
    </rPh>
    <rPh sb="10" eb="11">
      <t>ショ</t>
    </rPh>
    <rPh sb="12" eb="13">
      <t>オナ</t>
    </rPh>
    <rPh sb="14" eb="15">
      <t>イン</t>
    </rPh>
    <rPh sb="16" eb="18">
      <t>オウイン</t>
    </rPh>
    <phoneticPr fontId="2"/>
  </si>
  <si>
    <t>業者番号</t>
    <rPh sb="0" eb="2">
      <t>ギョウシャ</t>
    </rPh>
    <rPh sb="2" eb="4">
      <t>バンゴウ</t>
    </rPh>
    <phoneticPr fontId="2"/>
  </si>
  <si>
    <t>氏　名</t>
    <rPh sb="0" eb="1">
      <t>シ</t>
    </rPh>
    <rPh sb="2" eb="3">
      <t>メイ</t>
    </rPh>
    <phoneticPr fontId="2"/>
  </si>
  <si>
    <t>名　称</t>
    <rPh sb="0" eb="1">
      <t>ナ</t>
    </rPh>
    <rPh sb="2" eb="3">
      <t>ショウ</t>
    </rPh>
    <phoneticPr fontId="2"/>
  </si>
  <si>
    <t xml:space="preserve"> 【受任者同意事項】　私（受任者個人）が暴力団等との関係を有しないことを確認するため、</t>
    <phoneticPr fontId="2"/>
  </si>
  <si>
    <t>日</t>
    <rPh sb="0" eb="1">
      <t>ヒ</t>
    </rPh>
    <phoneticPr fontId="2"/>
  </si>
  <si>
    <t>月</t>
    <rPh sb="0" eb="1">
      <t>ツキ</t>
    </rPh>
    <phoneticPr fontId="2"/>
  </si>
  <si>
    <t>年</t>
    <rPh sb="0" eb="1">
      <t>ネン</t>
    </rPh>
    <phoneticPr fontId="2"/>
  </si>
  <si>
    <t>昭和</t>
    <rPh sb="0" eb="2">
      <t>ショウワ</t>
    </rPh>
    <phoneticPr fontId="2"/>
  </si>
  <si>
    <t>25</t>
  </si>
  <si>
    <t>明治</t>
    <rPh sb="0" eb="2">
      <t>メイジ</t>
    </rPh>
    <phoneticPr fontId="2"/>
  </si>
  <si>
    <t>大正</t>
    <rPh sb="0" eb="2">
      <t>タイショウ</t>
    </rPh>
    <phoneticPr fontId="2"/>
  </si>
  <si>
    <t>平成</t>
    <rPh sb="0" eb="2">
      <t>ヘイセイ</t>
    </rPh>
    <phoneticPr fontId="2"/>
  </si>
  <si>
    <t>02</t>
  </si>
  <si>
    <t>03</t>
  </si>
  <si>
    <t>04</t>
  </si>
  <si>
    <t>05</t>
  </si>
  <si>
    <t>06</t>
  </si>
  <si>
    <t>07</t>
  </si>
  <si>
    <t>08</t>
  </si>
  <si>
    <t>09</t>
  </si>
  <si>
    <t>10</t>
  </si>
  <si>
    <t>11</t>
  </si>
  <si>
    <t>12</t>
  </si>
  <si>
    <t>13</t>
  </si>
  <si>
    <t>14</t>
  </si>
  <si>
    <t>15</t>
  </si>
  <si>
    <t>16</t>
  </si>
  <si>
    <t>17</t>
  </si>
  <si>
    <t>18</t>
  </si>
  <si>
    <t>19</t>
  </si>
  <si>
    <t>20</t>
  </si>
  <si>
    <t>21</t>
  </si>
  <si>
    <t>22</t>
  </si>
  <si>
    <t>23</t>
  </si>
  <si>
    <t>24</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</si>
  <si>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</si>
  <si>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</si>
  <si>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</si>
  <si>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</si>
  <si>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</si>
  <si>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</si>
  <si>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</si>
  <si>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</si>
  <si>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</si>
  <si>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</si>
  <si>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</si>
  <si>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</si>
  <si>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</si>
  <si>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</si>
  <si>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</si>
  <si>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</si>
  <si>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</si>
  <si>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</si>
  <si>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</si>
  <si>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</si>
  <si>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</si>
  <si>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</si>
  <si>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</si>
  <si>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</si>
  <si>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</si>
  <si>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</si>
  <si>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</si>
  <si>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</si>
  <si>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</si>
  <si>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</si>
  <si>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</si>
  <si>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</si>
  <si>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</si>
  <si>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</si>
  <si>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</si>
  <si>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</si>
  <si>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</si>
  <si>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</si>
  <si>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</si>
  <si>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01 北海道</t>
    <rPh sb="3" eb="6">
      <t>ホッカイドウ</t>
    </rPh>
    <phoneticPr fontId="2"/>
  </si>
  <si>
    <t>02 青森県</t>
    <rPh sb="3" eb="6">
      <t>アオモリケン</t>
    </rPh>
    <phoneticPr fontId="2"/>
  </si>
  <si>
    <t>03 岩手県</t>
    <rPh sb="3" eb="5">
      <t>イワテ</t>
    </rPh>
    <rPh sb="5" eb="6">
      <t>ケン</t>
    </rPh>
    <phoneticPr fontId="2"/>
  </si>
  <si>
    <t>04 宮城県</t>
    <rPh sb="3" eb="6">
      <t>ミヤギケン</t>
    </rPh>
    <phoneticPr fontId="2"/>
  </si>
  <si>
    <t>05 秋田県</t>
    <rPh sb="3" eb="6">
      <t>アキタケン</t>
    </rPh>
    <phoneticPr fontId="2"/>
  </si>
  <si>
    <t>06 山形県</t>
    <rPh sb="3" eb="6">
      <t>ヤマガタケン</t>
    </rPh>
    <phoneticPr fontId="2"/>
  </si>
  <si>
    <t>07 福島県</t>
    <rPh sb="3" eb="6">
      <t>フクシマケン</t>
    </rPh>
    <phoneticPr fontId="2"/>
  </si>
  <si>
    <t>08 茨城県</t>
    <rPh sb="3" eb="6">
      <t>イバラキケン</t>
    </rPh>
    <phoneticPr fontId="2"/>
  </si>
  <si>
    <t>09 栃木県</t>
    <rPh sb="3" eb="6">
      <t>トチギケン</t>
    </rPh>
    <phoneticPr fontId="2"/>
  </si>
  <si>
    <t>10 群馬県</t>
    <rPh sb="3" eb="6">
      <t>グンマケン</t>
    </rPh>
    <phoneticPr fontId="2"/>
  </si>
  <si>
    <t>11 埼玉県</t>
    <rPh sb="3" eb="6">
      <t>サイタマケン</t>
    </rPh>
    <phoneticPr fontId="2"/>
  </si>
  <si>
    <t>12 千葉県</t>
    <rPh sb="3" eb="6">
      <t>チバケン</t>
    </rPh>
    <phoneticPr fontId="2"/>
  </si>
  <si>
    <t>13 東京都</t>
    <rPh sb="3" eb="5">
      <t>トウキョウ</t>
    </rPh>
    <rPh sb="5" eb="6">
      <t>ト</t>
    </rPh>
    <phoneticPr fontId="2"/>
  </si>
  <si>
    <t>14 神奈川県</t>
    <rPh sb="3" eb="7">
      <t>カナガワケン</t>
    </rPh>
    <phoneticPr fontId="2"/>
  </si>
  <si>
    <t>15 新潟県</t>
    <rPh sb="3" eb="6">
      <t>ニイガタケン</t>
    </rPh>
    <phoneticPr fontId="2"/>
  </si>
  <si>
    <t>16 富山県</t>
    <rPh sb="3" eb="6">
      <t>トヤマケン</t>
    </rPh>
    <phoneticPr fontId="2"/>
  </si>
  <si>
    <t>17 石川県</t>
    <rPh sb="3" eb="6">
      <t>イシカワケン</t>
    </rPh>
    <phoneticPr fontId="2"/>
  </si>
  <si>
    <t>18 福井県</t>
    <rPh sb="3" eb="6">
      <t>フクイケン</t>
    </rPh>
    <phoneticPr fontId="2"/>
  </si>
  <si>
    <t>19 山梨県</t>
    <rPh sb="3" eb="6">
      <t>ヤマナシケン</t>
    </rPh>
    <phoneticPr fontId="2"/>
  </si>
  <si>
    <t>20 長野県</t>
    <rPh sb="3" eb="6">
      <t>ナガノケン</t>
    </rPh>
    <phoneticPr fontId="2"/>
  </si>
  <si>
    <t>21 岐阜県</t>
    <rPh sb="3" eb="6">
      <t>ギフケン</t>
    </rPh>
    <phoneticPr fontId="2"/>
  </si>
  <si>
    <t>22 静岡県</t>
    <rPh sb="3" eb="6">
      <t>シズオカケン</t>
    </rPh>
    <phoneticPr fontId="2"/>
  </si>
  <si>
    <t>23 愛知県</t>
    <rPh sb="3" eb="6">
      <t>アイチケン</t>
    </rPh>
    <phoneticPr fontId="2"/>
  </si>
  <si>
    <t>24 三重県</t>
    <rPh sb="3" eb="6">
      <t>ミエケン</t>
    </rPh>
    <phoneticPr fontId="2"/>
  </si>
  <si>
    <t>25 滋賀県</t>
    <rPh sb="3" eb="6">
      <t>シガケン</t>
    </rPh>
    <phoneticPr fontId="2"/>
  </si>
  <si>
    <t>26 京都府</t>
    <rPh sb="3" eb="6">
      <t>キョウトフ</t>
    </rPh>
    <phoneticPr fontId="2"/>
  </si>
  <si>
    <t>27 大阪府</t>
    <rPh sb="3" eb="6">
      <t>オオサカフ</t>
    </rPh>
    <phoneticPr fontId="2"/>
  </si>
  <si>
    <t>28 兵庫県</t>
    <rPh sb="3" eb="6">
      <t>ヒョウゴケン</t>
    </rPh>
    <phoneticPr fontId="2"/>
  </si>
  <si>
    <t>29 奈良県</t>
    <rPh sb="3" eb="6">
      <t>ナラケン</t>
    </rPh>
    <phoneticPr fontId="2"/>
  </si>
  <si>
    <t>30 和歌山県</t>
    <rPh sb="3" eb="7">
      <t>ワカヤマケン</t>
    </rPh>
    <phoneticPr fontId="2"/>
  </si>
  <si>
    <t>31 鳥取県</t>
    <rPh sb="3" eb="6">
      <t>トットリケン</t>
    </rPh>
    <phoneticPr fontId="2"/>
  </si>
  <si>
    <t>32 島根県</t>
    <rPh sb="3" eb="6">
      <t>シマネケン</t>
    </rPh>
    <phoneticPr fontId="2"/>
  </si>
  <si>
    <t>33 岡山県</t>
    <rPh sb="3" eb="6">
      <t>オカヤマケン</t>
    </rPh>
    <phoneticPr fontId="2"/>
  </si>
  <si>
    <t>34 広島県</t>
    <rPh sb="3" eb="6">
      <t>ヒロシマケン</t>
    </rPh>
    <phoneticPr fontId="2"/>
  </si>
  <si>
    <t>35 山口県</t>
    <rPh sb="3" eb="6">
      <t>ヤマグチケン</t>
    </rPh>
    <phoneticPr fontId="2"/>
  </si>
  <si>
    <t>36 徳島県</t>
    <rPh sb="3" eb="6">
      <t>トクシマケン</t>
    </rPh>
    <phoneticPr fontId="2"/>
  </si>
  <si>
    <t>37 香川県</t>
    <rPh sb="3" eb="6">
      <t>カガワケン</t>
    </rPh>
    <phoneticPr fontId="2"/>
  </si>
  <si>
    <t>38 愛媛県</t>
    <rPh sb="3" eb="6">
      <t>エヒメケン</t>
    </rPh>
    <phoneticPr fontId="2"/>
  </si>
  <si>
    <t>39 高知県</t>
    <rPh sb="3" eb="6">
      <t>コウチケン</t>
    </rPh>
    <phoneticPr fontId="2"/>
  </si>
  <si>
    <t>40 福岡県</t>
    <rPh sb="3" eb="6">
      <t>フクオカケン</t>
    </rPh>
    <phoneticPr fontId="2"/>
  </si>
  <si>
    <t>41 佐賀県</t>
    <rPh sb="3" eb="6">
      <t>サガケン</t>
    </rPh>
    <phoneticPr fontId="2"/>
  </si>
  <si>
    <t>42 長崎県</t>
    <rPh sb="3" eb="6">
      <t>ナガサキケン</t>
    </rPh>
    <phoneticPr fontId="2"/>
  </si>
  <si>
    <t>43 熊本県</t>
    <rPh sb="3" eb="6">
      <t>クマモトケン</t>
    </rPh>
    <phoneticPr fontId="2"/>
  </si>
  <si>
    <t>44 大分県</t>
    <rPh sb="3" eb="6">
      <t>オオイタケン</t>
    </rPh>
    <phoneticPr fontId="2"/>
  </si>
  <si>
    <t>45 宮崎県</t>
    <rPh sb="3" eb="6">
      <t>ミヤザキケン</t>
    </rPh>
    <phoneticPr fontId="2"/>
  </si>
  <si>
    <t>46 鹿児島県</t>
    <rPh sb="3" eb="7">
      <t>カゴシマケン</t>
    </rPh>
    <phoneticPr fontId="2"/>
  </si>
  <si>
    <t>47 沖縄県</t>
    <rPh sb="3" eb="6">
      <t>オキナワケン</t>
    </rPh>
    <phoneticPr fontId="2"/>
  </si>
  <si>
    <t>00 国土交通大臣許可</t>
    <rPh sb="3" eb="5">
      <t>コクド</t>
    </rPh>
    <rPh sb="5" eb="7">
      <t>コウツウ</t>
    </rPh>
    <rPh sb="7" eb="9">
      <t>ダイジン</t>
    </rPh>
    <rPh sb="9" eb="11">
      <t>キョカ</t>
    </rPh>
    <phoneticPr fontId="2"/>
  </si>
  <si>
    <t>01 北海道知事許可</t>
    <rPh sb="3" eb="6">
      <t>ホッカイドウ</t>
    </rPh>
    <rPh sb="6" eb="8">
      <t>チジ</t>
    </rPh>
    <rPh sb="8" eb="10">
      <t>キョカ</t>
    </rPh>
    <phoneticPr fontId="2"/>
  </si>
  <si>
    <t>02 青森県知事許可</t>
    <rPh sb="3" eb="6">
      <t>アオモリケン</t>
    </rPh>
    <phoneticPr fontId="2"/>
  </si>
  <si>
    <t>03 岩手県知事許可</t>
    <rPh sb="3" eb="5">
      <t>イワテ</t>
    </rPh>
    <rPh sb="5" eb="6">
      <t>ケン</t>
    </rPh>
    <phoneticPr fontId="2"/>
  </si>
  <si>
    <t>04 宮城県知事許可</t>
    <rPh sb="3" eb="6">
      <t>ミヤギケン</t>
    </rPh>
    <phoneticPr fontId="2"/>
  </si>
  <si>
    <t>05 秋田県知事許可</t>
    <rPh sb="3" eb="6">
      <t>アキタケン</t>
    </rPh>
    <phoneticPr fontId="2"/>
  </si>
  <si>
    <t>06 山形県知事許可</t>
    <rPh sb="3" eb="6">
      <t>ヤマガタケン</t>
    </rPh>
    <phoneticPr fontId="2"/>
  </si>
  <si>
    <t>07 福島県知事許可</t>
    <rPh sb="3" eb="6">
      <t>フクシマケン</t>
    </rPh>
    <phoneticPr fontId="2"/>
  </si>
  <si>
    <t>08 茨城県知事許可</t>
    <rPh sb="3" eb="6">
      <t>イバラキケン</t>
    </rPh>
    <phoneticPr fontId="2"/>
  </si>
  <si>
    <t>09 栃木県知事許可</t>
    <rPh sb="3" eb="6">
      <t>トチギケン</t>
    </rPh>
    <phoneticPr fontId="2"/>
  </si>
  <si>
    <t>10 群馬県知事許可</t>
    <rPh sb="3" eb="6">
      <t>グンマケン</t>
    </rPh>
    <phoneticPr fontId="2"/>
  </si>
  <si>
    <t>11 埼玉県知事許可</t>
    <rPh sb="3" eb="6">
      <t>サイタマケン</t>
    </rPh>
    <phoneticPr fontId="2"/>
  </si>
  <si>
    <t>12 千葉県知事許可</t>
    <rPh sb="3" eb="6">
      <t>チバケン</t>
    </rPh>
    <phoneticPr fontId="2"/>
  </si>
  <si>
    <t>Ⅰ　基本事項入力欄</t>
    <rPh sb="2" eb="4">
      <t>キホン</t>
    </rPh>
    <rPh sb="4" eb="6">
      <t>ジコウ</t>
    </rPh>
    <rPh sb="6" eb="8">
      <t>ニュウリョク</t>
    </rPh>
    <rPh sb="8" eb="9">
      <t>ラン</t>
    </rPh>
    <phoneticPr fontId="2"/>
  </si>
  <si>
    <t>　１　申請年月日入力欄</t>
    <rPh sb="3" eb="5">
      <t>シンセイ</t>
    </rPh>
    <rPh sb="5" eb="8">
      <t>ネンガッピ</t>
    </rPh>
    <rPh sb="8" eb="10">
      <t>ニュウリョク</t>
    </rPh>
    <rPh sb="10" eb="11">
      <t>ラン</t>
    </rPh>
    <phoneticPr fontId="2"/>
  </si>
  <si>
    <t>　２　申請区分・業者番号入力欄</t>
    <rPh sb="3" eb="5">
      <t>シンセイ</t>
    </rPh>
    <rPh sb="5" eb="7">
      <t>クブン</t>
    </rPh>
    <rPh sb="8" eb="10">
      <t>ギョウシャ</t>
    </rPh>
    <rPh sb="10" eb="12">
      <t>バンゴウ</t>
    </rPh>
    <rPh sb="12" eb="14">
      <t>ニュウリョク</t>
    </rPh>
    <rPh sb="14" eb="15">
      <t>ラン</t>
    </rPh>
    <phoneticPr fontId="2"/>
  </si>
  <si>
    <t>Ⅱ　会社情報入力欄</t>
    <rPh sb="2" eb="4">
      <t>カイシャ</t>
    </rPh>
    <rPh sb="4" eb="6">
      <t>ジョウホウ</t>
    </rPh>
    <rPh sb="6" eb="8">
      <t>ニュウリョク</t>
    </rPh>
    <rPh sb="8" eb="9">
      <t>ラン</t>
    </rPh>
    <phoneticPr fontId="2"/>
  </si>
  <si>
    <t>　１　申請者名入力欄</t>
    <rPh sb="3" eb="6">
      <t>シンセイシャ</t>
    </rPh>
    <rPh sb="6" eb="7">
      <t>メイ</t>
    </rPh>
    <rPh sb="7" eb="9">
      <t>ニュウリョク</t>
    </rPh>
    <rPh sb="9" eb="10">
      <t>ラン</t>
    </rPh>
    <phoneticPr fontId="2"/>
  </si>
  <si>
    <t>　１　建設業許可関係入力欄</t>
    <rPh sb="3" eb="6">
      <t>ケンセツギョウ</t>
    </rPh>
    <rPh sb="6" eb="8">
      <t>キョカ</t>
    </rPh>
    <rPh sb="8" eb="10">
      <t>カンケイ</t>
    </rPh>
    <rPh sb="10" eb="12">
      <t>ニュウリョク</t>
    </rPh>
    <rPh sb="12" eb="13">
      <t>ラン</t>
    </rPh>
    <phoneticPr fontId="2"/>
  </si>
  <si>
    <t>Ⅲ　建設業許可・申請種目入力欄</t>
    <rPh sb="2" eb="5">
      <t>ケンセツギョウ</t>
    </rPh>
    <rPh sb="5" eb="7">
      <t>キョカ</t>
    </rPh>
    <rPh sb="8" eb="10">
      <t>シンセイ</t>
    </rPh>
    <rPh sb="10" eb="12">
      <t>シュモク</t>
    </rPh>
    <rPh sb="12" eb="14">
      <t>ニュウリョク</t>
    </rPh>
    <rPh sb="14" eb="15">
      <t>ラン</t>
    </rPh>
    <phoneticPr fontId="2"/>
  </si>
  <si>
    <t>　２　申　請　種　目　入　力　欄</t>
    <rPh sb="3" eb="4">
      <t>サル</t>
    </rPh>
    <rPh sb="5" eb="6">
      <t>ショウ</t>
    </rPh>
    <rPh sb="7" eb="8">
      <t>タネ</t>
    </rPh>
    <rPh sb="9" eb="10">
      <t>メ</t>
    </rPh>
    <rPh sb="11" eb="12">
      <t>イリ</t>
    </rPh>
    <rPh sb="13" eb="14">
      <t>チカラ</t>
    </rPh>
    <rPh sb="15" eb="16">
      <t>ラン</t>
    </rPh>
    <phoneticPr fontId="2"/>
  </si>
  <si>
    <t>13 東京都知事許可</t>
    <rPh sb="3" eb="5">
      <t>トウキョウ</t>
    </rPh>
    <rPh sb="5" eb="6">
      <t>ト</t>
    </rPh>
    <phoneticPr fontId="2"/>
  </si>
  <si>
    <t>14 神奈川県知事許可</t>
    <rPh sb="3" eb="7">
      <t>カナガワケン</t>
    </rPh>
    <phoneticPr fontId="2"/>
  </si>
  <si>
    <t>15 新潟県知事許可</t>
    <rPh sb="3" eb="6">
      <t>ニイガタケン</t>
    </rPh>
    <phoneticPr fontId="2"/>
  </si>
  <si>
    <t>16 富山県知事許可</t>
    <rPh sb="3" eb="6">
      <t>トヤマケン</t>
    </rPh>
    <phoneticPr fontId="2"/>
  </si>
  <si>
    <t>17 石川県知事許可</t>
    <rPh sb="3" eb="6">
      <t>イシカワケン</t>
    </rPh>
    <phoneticPr fontId="2"/>
  </si>
  <si>
    <t>18 福井県知事許可</t>
    <rPh sb="3" eb="6">
      <t>フクイケン</t>
    </rPh>
    <phoneticPr fontId="2"/>
  </si>
  <si>
    <t>19 山梨県知事許可</t>
    <rPh sb="3" eb="6">
      <t>ヤマナシケン</t>
    </rPh>
    <phoneticPr fontId="2"/>
  </si>
  <si>
    <t>20 長野県知事許可</t>
    <rPh sb="3" eb="6">
      <t>ナガノケン</t>
    </rPh>
    <phoneticPr fontId="2"/>
  </si>
  <si>
    <t>21 岐阜県知事許可</t>
    <rPh sb="3" eb="6">
      <t>ギフケン</t>
    </rPh>
    <phoneticPr fontId="2"/>
  </si>
  <si>
    <t>22 静岡県知事許可</t>
    <rPh sb="3" eb="6">
      <t>シズオカケン</t>
    </rPh>
    <phoneticPr fontId="2"/>
  </si>
  <si>
    <t>23 愛知県知事許可</t>
    <rPh sb="3" eb="6">
      <t>アイチケン</t>
    </rPh>
    <phoneticPr fontId="2"/>
  </si>
  <si>
    <t>24 三重県知事許可</t>
    <rPh sb="3" eb="6">
      <t>ミエケン</t>
    </rPh>
    <phoneticPr fontId="2"/>
  </si>
  <si>
    <t>25 滋賀県知事許可</t>
    <rPh sb="3" eb="6">
      <t>シガケン</t>
    </rPh>
    <phoneticPr fontId="2"/>
  </si>
  <si>
    <t>26 京都府知事許可</t>
    <rPh sb="3" eb="6">
      <t>キョウトフ</t>
    </rPh>
    <phoneticPr fontId="2"/>
  </si>
  <si>
    <t>27 大阪府知事許可</t>
    <rPh sb="3" eb="6">
      <t>オオサカフ</t>
    </rPh>
    <phoneticPr fontId="2"/>
  </si>
  <si>
    <t>28 兵庫県知事許可</t>
    <rPh sb="3" eb="6">
      <t>ヒョウゴケン</t>
    </rPh>
    <phoneticPr fontId="2"/>
  </si>
  <si>
    <t>29 奈良県知事許可</t>
    <rPh sb="3" eb="6">
      <t>ナラケン</t>
    </rPh>
    <phoneticPr fontId="2"/>
  </si>
  <si>
    <t>30 和歌山県知事許可</t>
    <rPh sb="3" eb="7">
      <t>ワカヤマケン</t>
    </rPh>
    <phoneticPr fontId="2"/>
  </si>
  <si>
    <t>31 鳥取県知事許可</t>
    <rPh sb="3" eb="6">
      <t>トットリケン</t>
    </rPh>
    <phoneticPr fontId="2"/>
  </si>
  <si>
    <t>（最も強く入札参加を希望する種目を「第１希望種目」欄で選択し、以下、希望の強い順に最高6種目までドロップダウンリストから選択してください。</t>
    <rPh sb="1" eb="2">
      <t>モット</t>
    </rPh>
    <rPh sb="3" eb="4">
      <t>ツヨ</t>
    </rPh>
    <rPh sb="5" eb="7">
      <t>ニュウサツ</t>
    </rPh>
    <rPh sb="7" eb="9">
      <t>サンカ</t>
    </rPh>
    <rPh sb="10" eb="12">
      <t>キボウ</t>
    </rPh>
    <rPh sb="14" eb="16">
      <t>シュモク</t>
    </rPh>
    <rPh sb="18" eb="19">
      <t>ダイ</t>
    </rPh>
    <rPh sb="20" eb="22">
      <t>キボウ</t>
    </rPh>
    <rPh sb="22" eb="24">
      <t>シュモク</t>
    </rPh>
    <rPh sb="25" eb="26">
      <t>ラン</t>
    </rPh>
    <rPh sb="27" eb="29">
      <t>センタク</t>
    </rPh>
    <rPh sb="31" eb="33">
      <t>イカ</t>
    </rPh>
    <rPh sb="34" eb="36">
      <t>キボウ</t>
    </rPh>
    <rPh sb="37" eb="38">
      <t>ツヨ</t>
    </rPh>
    <rPh sb="39" eb="40">
      <t>ジュン</t>
    </rPh>
    <rPh sb="41" eb="43">
      <t>サイコウ</t>
    </rPh>
    <rPh sb="44" eb="46">
      <t>シュモク</t>
    </rPh>
    <rPh sb="60" eb="62">
      <t>センタク</t>
    </rPh>
    <phoneticPr fontId="2"/>
  </si>
  <si>
    <t>重複して選択はできません。</t>
    <rPh sb="0" eb="2">
      <t>チョウフク</t>
    </rPh>
    <rPh sb="4" eb="6">
      <t>センタク</t>
    </rPh>
    <phoneticPr fontId="2"/>
  </si>
  <si>
    <t>第1希望種目</t>
    <phoneticPr fontId="2"/>
  </si>
  <si>
    <t>32 島根県知事許可</t>
    <rPh sb="3" eb="6">
      <t>シマネケン</t>
    </rPh>
    <phoneticPr fontId="2"/>
  </si>
  <si>
    <t>33 岡山県知事許可</t>
    <rPh sb="3" eb="6">
      <t>オカヤマケン</t>
    </rPh>
    <phoneticPr fontId="2"/>
  </si>
  <si>
    <t>34 広島県知事許可</t>
    <rPh sb="3" eb="6">
      <t>ヒロシマケン</t>
    </rPh>
    <phoneticPr fontId="2"/>
  </si>
  <si>
    <t>35 山口県知事許可</t>
    <rPh sb="3" eb="6">
      <t>ヤマグチケン</t>
    </rPh>
    <phoneticPr fontId="2"/>
  </si>
  <si>
    <t>36 徳島県知事許可</t>
    <rPh sb="3" eb="6">
      <t>トクシマケン</t>
    </rPh>
    <phoneticPr fontId="2"/>
  </si>
  <si>
    <t>37 香川県知事許可</t>
    <rPh sb="3" eb="6">
      <t>カガワケン</t>
    </rPh>
    <phoneticPr fontId="2"/>
  </si>
  <si>
    <t>38 愛媛県知事許可</t>
    <rPh sb="3" eb="6">
      <t>エヒメケン</t>
    </rPh>
    <phoneticPr fontId="2"/>
  </si>
  <si>
    <t>39 高知県知事許可</t>
    <rPh sb="3" eb="6">
      <t>コウチケン</t>
    </rPh>
    <phoneticPr fontId="2"/>
  </si>
  <si>
    <t>40 福岡県知事許可</t>
    <rPh sb="3" eb="6">
      <t>フクオカケン</t>
    </rPh>
    <phoneticPr fontId="2"/>
  </si>
  <si>
    <t>41 佐賀県知事許可</t>
    <rPh sb="3" eb="6">
      <t>サガケン</t>
    </rPh>
    <phoneticPr fontId="2"/>
  </si>
  <si>
    <t>42 長崎県知事許可</t>
    <rPh sb="3" eb="6">
      <t>ナガサキケン</t>
    </rPh>
    <phoneticPr fontId="2"/>
  </si>
  <si>
    <t>43 熊本県知事許可</t>
    <rPh sb="3" eb="6">
      <t>クマモトケン</t>
    </rPh>
    <phoneticPr fontId="2"/>
  </si>
  <si>
    <t>44 大分県知事許可</t>
    <rPh sb="3" eb="6">
      <t>オオイタケン</t>
    </rPh>
    <phoneticPr fontId="2"/>
  </si>
  <si>
    <t>45 宮崎県知事許可</t>
    <rPh sb="3" eb="6">
      <t>ミヤザキケン</t>
    </rPh>
    <phoneticPr fontId="2"/>
  </si>
  <si>
    <t>46 鹿児島県知事許可</t>
    <rPh sb="3" eb="7">
      <t>カゴシマケン</t>
    </rPh>
    <phoneticPr fontId="2"/>
  </si>
  <si>
    <t>47 沖縄県知事許可</t>
    <rPh sb="3" eb="6">
      <t>オキナワケン</t>
    </rPh>
    <phoneticPr fontId="2"/>
  </si>
  <si>
    <t>1 特定建設業許可</t>
    <rPh sb="2" eb="4">
      <t>トクテイ</t>
    </rPh>
    <rPh sb="4" eb="7">
      <t>ケンセツギョウ</t>
    </rPh>
    <rPh sb="7" eb="9">
      <t>キョカ</t>
    </rPh>
    <phoneticPr fontId="2"/>
  </si>
  <si>
    <t>2 一般建設業許可</t>
    <rPh sb="2" eb="4">
      <t>イッパン</t>
    </rPh>
    <rPh sb="4" eb="7">
      <t>ケンセツギョウ</t>
    </rPh>
    <rPh sb="7" eb="9">
      <t>キョカ</t>
    </rPh>
    <phoneticPr fontId="2"/>
  </si>
  <si>
    <t>01 土木工事</t>
    <rPh sb="3" eb="5">
      <t>ドボク</t>
    </rPh>
    <rPh sb="5" eb="7">
      <t>コウジ</t>
    </rPh>
    <phoneticPr fontId="2"/>
  </si>
  <si>
    <t>02 法面処理工事</t>
    <rPh sb="3" eb="4">
      <t>ホウ</t>
    </rPh>
    <rPh sb="4" eb="5">
      <t>メン</t>
    </rPh>
    <rPh sb="5" eb="7">
      <t>ショリ</t>
    </rPh>
    <rPh sb="7" eb="9">
      <t>コウジ</t>
    </rPh>
    <phoneticPr fontId="2"/>
  </si>
  <si>
    <t>03 杭打工事</t>
    <rPh sb="3" eb="4">
      <t>クイ</t>
    </rPh>
    <rPh sb="4" eb="5">
      <t>ウ</t>
    </rPh>
    <rPh sb="5" eb="7">
      <t>コウジ</t>
    </rPh>
    <phoneticPr fontId="2"/>
  </si>
  <si>
    <t>04 ＰＣ桁工事</t>
    <rPh sb="5" eb="6">
      <t>ケタ</t>
    </rPh>
    <rPh sb="6" eb="8">
      <t>コウジ</t>
    </rPh>
    <phoneticPr fontId="2"/>
  </si>
  <si>
    <t>05 鋼橋上部工事</t>
    <rPh sb="3" eb="4">
      <t>ハガネ</t>
    </rPh>
    <rPh sb="4" eb="5">
      <t>バシ</t>
    </rPh>
    <rPh sb="5" eb="7">
      <t>ジョウブ</t>
    </rPh>
    <rPh sb="7" eb="9">
      <t>コウジ</t>
    </rPh>
    <phoneticPr fontId="2"/>
  </si>
  <si>
    <t>06 舗装工事</t>
    <rPh sb="3" eb="5">
      <t>ホソウ</t>
    </rPh>
    <rPh sb="5" eb="7">
      <t>コウジ</t>
    </rPh>
    <phoneticPr fontId="2"/>
  </si>
  <si>
    <t>07 造園工事</t>
    <rPh sb="3" eb="5">
      <t>ゾウエン</t>
    </rPh>
    <rPh sb="5" eb="7">
      <t>コウジ</t>
    </rPh>
    <phoneticPr fontId="2"/>
  </si>
  <si>
    <t>08 区画線設置工事</t>
    <rPh sb="3" eb="5">
      <t>クカク</t>
    </rPh>
    <rPh sb="5" eb="6">
      <t>セン</t>
    </rPh>
    <rPh sb="6" eb="8">
      <t>セッチ</t>
    </rPh>
    <rPh sb="8" eb="10">
      <t>コウジ</t>
    </rPh>
    <phoneticPr fontId="2"/>
  </si>
  <si>
    <t>09 道路標識設置工事</t>
    <rPh sb="3" eb="5">
      <t>ドウロ</t>
    </rPh>
    <rPh sb="5" eb="7">
      <t>ヒョウシキ</t>
    </rPh>
    <rPh sb="7" eb="9">
      <t>セッチ</t>
    </rPh>
    <rPh sb="9" eb="11">
      <t>コウジ</t>
    </rPh>
    <phoneticPr fontId="2"/>
  </si>
  <si>
    <t>10 しゅんせつ工事</t>
    <rPh sb="8" eb="10">
      <t>コウジ</t>
    </rPh>
    <phoneticPr fontId="2"/>
  </si>
  <si>
    <t>11 さく井工事</t>
    <rPh sb="5" eb="6">
      <t>イ</t>
    </rPh>
    <rPh sb="6" eb="8">
      <t>コウジ</t>
    </rPh>
    <phoneticPr fontId="2"/>
  </si>
  <si>
    <t>13 木造建築工事</t>
    <rPh sb="3" eb="5">
      <t>モクゾウ</t>
    </rPh>
    <rPh sb="5" eb="7">
      <t>ケンチク</t>
    </rPh>
    <rPh sb="7" eb="9">
      <t>コウジ</t>
    </rPh>
    <phoneticPr fontId="2"/>
  </si>
  <si>
    <t>14 プレハブ建築工事</t>
    <rPh sb="7" eb="9">
      <t>ケンチク</t>
    </rPh>
    <rPh sb="9" eb="11">
      <t>コウジ</t>
    </rPh>
    <phoneticPr fontId="2"/>
  </si>
  <si>
    <t>15 家屋解体工事</t>
    <rPh sb="3" eb="5">
      <t>カオク</t>
    </rPh>
    <rPh sb="5" eb="7">
      <t>カイタイ</t>
    </rPh>
    <rPh sb="7" eb="9">
      <t>コウジ</t>
    </rPh>
    <phoneticPr fontId="2"/>
  </si>
  <si>
    <t>16 塗装工事</t>
    <rPh sb="3" eb="5">
      <t>トソウ</t>
    </rPh>
    <rPh sb="5" eb="7">
      <t>コウジ</t>
    </rPh>
    <phoneticPr fontId="2"/>
  </si>
  <si>
    <t>17 防水工事</t>
    <rPh sb="3" eb="5">
      <t>ボウスイ</t>
    </rPh>
    <rPh sb="5" eb="7">
      <t>コウジ</t>
    </rPh>
    <phoneticPr fontId="2"/>
  </si>
  <si>
    <t>18 大工工事</t>
    <rPh sb="3" eb="5">
      <t>ダイク</t>
    </rPh>
    <rPh sb="5" eb="7">
      <t>コウジ</t>
    </rPh>
    <phoneticPr fontId="2"/>
  </si>
  <si>
    <t>19 左官工事</t>
    <rPh sb="3" eb="5">
      <t>サカン</t>
    </rPh>
    <rPh sb="5" eb="7">
      <t>コウジ</t>
    </rPh>
    <phoneticPr fontId="2"/>
  </si>
  <si>
    <t>20 石工事</t>
    <rPh sb="3" eb="4">
      <t>イシ</t>
    </rPh>
    <rPh sb="4" eb="6">
      <t>コウジ</t>
    </rPh>
    <phoneticPr fontId="2"/>
  </si>
  <si>
    <t>21 ガラス工事</t>
    <rPh sb="6" eb="8">
      <t>コウジ</t>
    </rPh>
    <phoneticPr fontId="2"/>
  </si>
  <si>
    <t>23 鉄筋工事</t>
    <rPh sb="3" eb="5">
      <t>テッキン</t>
    </rPh>
    <rPh sb="5" eb="7">
      <t>コウジ</t>
    </rPh>
    <phoneticPr fontId="2"/>
  </si>
  <si>
    <t>24 屋根工事</t>
    <rPh sb="3" eb="5">
      <t>ヤネ</t>
    </rPh>
    <rPh sb="5" eb="7">
      <t>コウジ</t>
    </rPh>
    <phoneticPr fontId="2"/>
  </si>
  <si>
    <t>25 板金工事</t>
    <rPh sb="3" eb="5">
      <t>バンキン</t>
    </rPh>
    <rPh sb="5" eb="7">
      <t>コウジ</t>
    </rPh>
    <phoneticPr fontId="2"/>
  </si>
  <si>
    <t>26 建具工事</t>
    <rPh sb="3" eb="5">
      <t>タテグ</t>
    </rPh>
    <rPh sb="5" eb="7">
      <t>コウジ</t>
    </rPh>
    <phoneticPr fontId="2"/>
  </si>
  <si>
    <t>27 内装仕上工事</t>
    <rPh sb="3" eb="5">
      <t>ナイソウ</t>
    </rPh>
    <rPh sb="5" eb="7">
      <t>シア</t>
    </rPh>
    <rPh sb="7" eb="9">
      <t>コウジ</t>
    </rPh>
    <phoneticPr fontId="2"/>
  </si>
  <si>
    <t>28 電気設備工事</t>
    <rPh sb="3" eb="5">
      <t>デンキ</t>
    </rPh>
    <rPh sb="5" eb="7">
      <t>セツビ</t>
    </rPh>
    <rPh sb="7" eb="9">
      <t>コウジ</t>
    </rPh>
    <phoneticPr fontId="2"/>
  </si>
  <si>
    <t>30 給排水衛生冷暖房工事</t>
    <rPh sb="3" eb="6">
      <t>キュウハイスイ</t>
    </rPh>
    <rPh sb="6" eb="8">
      <t>エイセイ</t>
    </rPh>
    <rPh sb="8" eb="11">
      <t>レイダンボウ</t>
    </rPh>
    <rPh sb="11" eb="13">
      <t>コウジ</t>
    </rPh>
    <phoneticPr fontId="2"/>
  </si>
  <si>
    <t>31 水処理施設工事</t>
    <rPh sb="3" eb="4">
      <t>ミズ</t>
    </rPh>
    <rPh sb="4" eb="6">
      <t>ショリ</t>
    </rPh>
    <rPh sb="6" eb="8">
      <t>シセツ</t>
    </rPh>
    <rPh sb="8" eb="10">
      <t>コウジ</t>
    </rPh>
    <phoneticPr fontId="2"/>
  </si>
  <si>
    <t>34 熱絶縁工事</t>
    <rPh sb="3" eb="4">
      <t>ネツ</t>
    </rPh>
    <rPh sb="4" eb="6">
      <t>ゼツエン</t>
    </rPh>
    <rPh sb="6" eb="8">
      <t>コウジ</t>
    </rPh>
    <phoneticPr fontId="2"/>
  </si>
  <si>
    <t>36 その他鋼構造物設置工事</t>
    <rPh sb="5" eb="6">
      <t>タ</t>
    </rPh>
    <rPh sb="6" eb="7">
      <t>ハガネ</t>
    </rPh>
    <rPh sb="7" eb="10">
      <t>コウゾウブツ</t>
    </rPh>
    <rPh sb="10" eb="12">
      <t>セッチ</t>
    </rPh>
    <rPh sb="12" eb="14">
      <t>コウジ</t>
    </rPh>
    <phoneticPr fontId="2"/>
  </si>
  <si>
    <t>申請年月日</t>
    <rPh sb="0" eb="2">
      <t>シンセイ</t>
    </rPh>
    <rPh sb="2" eb="3">
      <t>トシ</t>
    </rPh>
    <rPh sb="3" eb="5">
      <t>ガッピ</t>
    </rPh>
    <phoneticPr fontId="2"/>
  </si>
  <si>
    <t>都道府県
名称</t>
    <rPh sb="0" eb="4">
      <t>トドウフケン</t>
    </rPh>
    <rPh sb="5" eb="7">
      <t>メイショウ</t>
    </rPh>
    <phoneticPr fontId="2"/>
  </si>
  <si>
    <t>01</t>
    <phoneticPr fontId="2"/>
  </si>
  <si>
    <t>02</t>
    <phoneticPr fontId="2"/>
  </si>
  <si>
    <t>03</t>
    <phoneticPr fontId="2"/>
  </si>
  <si>
    <t>05</t>
    <phoneticPr fontId="2"/>
  </si>
  <si>
    <t>06</t>
    <phoneticPr fontId="2"/>
  </si>
  <si>
    <t>07</t>
    <phoneticPr fontId="2"/>
  </si>
  <si>
    <t>08</t>
    <phoneticPr fontId="2"/>
  </si>
  <si>
    <t>09</t>
    <phoneticPr fontId="2"/>
  </si>
  <si>
    <t>10</t>
    <phoneticPr fontId="2"/>
  </si>
  <si>
    <t>09</t>
    <phoneticPr fontId="2"/>
  </si>
  <si>
    <t>仙台市青葉区国分町３‐７‐１　表小路ビル1階</t>
    <rPh sb="0" eb="3">
      <t>センダイシ</t>
    </rPh>
    <rPh sb="3" eb="6">
      <t>アオバク</t>
    </rPh>
    <rPh sb="6" eb="8">
      <t>コクブン</t>
    </rPh>
    <rPh sb="8" eb="9">
      <t>マチ</t>
    </rPh>
    <rPh sb="15" eb="18">
      <t>オモテコウジ</t>
    </rPh>
    <rPh sb="21" eb="22">
      <t>カイ</t>
    </rPh>
    <phoneticPr fontId="2"/>
  </si>
  <si>
    <t>仙台市宮城野区五輪２－１２－３５　宮城野ビル４階</t>
    <rPh sb="0" eb="3">
      <t>センダイシ</t>
    </rPh>
    <rPh sb="3" eb="7">
      <t>ミヤギノク</t>
    </rPh>
    <rPh sb="7" eb="9">
      <t>ゴリン</t>
    </rPh>
    <rPh sb="17" eb="20">
      <t>ミヤギノ</t>
    </rPh>
    <rPh sb="23" eb="24">
      <t>カイ</t>
    </rPh>
    <phoneticPr fontId="2"/>
  </si>
  <si>
    <t>電話
番号</t>
    <rPh sb="0" eb="2">
      <t>デンワ</t>
    </rPh>
    <rPh sb="3" eb="5">
      <t>バンゴウ</t>
    </rPh>
    <phoneticPr fontId="2"/>
  </si>
  <si>
    <t>所　属</t>
    <rPh sb="0" eb="1">
      <t>トコロ</t>
    </rPh>
    <rPh sb="2" eb="3">
      <t>ゾク</t>
    </rPh>
    <phoneticPr fontId="2"/>
  </si>
  <si>
    <t>作成担当者</t>
    <rPh sb="0" eb="2">
      <t>サクセイ</t>
    </rPh>
    <rPh sb="2" eb="5">
      <t>タントウシャ</t>
    </rPh>
    <phoneticPr fontId="2"/>
  </si>
  <si>
    <t>北海道</t>
    <rPh sb="0" eb="3">
      <t>ホッカイドウ</t>
    </rPh>
    <phoneticPr fontId="2"/>
  </si>
  <si>
    <t>申請種目と建設業許可の関係</t>
    <rPh sb="0" eb="2">
      <t>シンセイ</t>
    </rPh>
    <rPh sb="2" eb="4">
      <t>シュモク</t>
    </rPh>
    <rPh sb="5" eb="8">
      <t>ケンセツギョウ</t>
    </rPh>
    <rPh sb="8" eb="10">
      <t>キョカ</t>
    </rPh>
    <rPh sb="11" eb="13">
      <t>カンケイ</t>
    </rPh>
    <phoneticPr fontId="2"/>
  </si>
  <si>
    <t>申請に必要
な建設業
許可（略号）</t>
    <rPh sb="0" eb="2">
      <t>シンセイ</t>
    </rPh>
    <rPh sb="3" eb="5">
      <t>ヒツヨウ</t>
    </rPh>
    <rPh sb="7" eb="10">
      <t>ケンセツギョウ</t>
    </rPh>
    <rPh sb="11" eb="13">
      <t>キョカ</t>
    </rPh>
    <rPh sb="14" eb="16">
      <t>リャクゴウ</t>
    </rPh>
    <phoneticPr fontId="2"/>
  </si>
  <si>
    <t>更新申請中</t>
    <rPh sb="0" eb="2">
      <t>コウシン</t>
    </rPh>
    <rPh sb="2" eb="5">
      <t>シンセイチュウ</t>
    </rPh>
    <phoneticPr fontId="2"/>
  </si>
  <si>
    <t>許可更新申請中</t>
    <rPh sb="0" eb="2">
      <t>キョカ</t>
    </rPh>
    <rPh sb="2" eb="4">
      <t>コウシン</t>
    </rPh>
    <rPh sb="4" eb="7">
      <t>シンセイチュウ</t>
    </rPh>
    <phoneticPr fontId="2"/>
  </si>
  <si>
    <t>建設業の種類</t>
    <rPh sb="0" eb="3">
      <t>ケンセツギョウ</t>
    </rPh>
    <rPh sb="4" eb="6">
      <t>シュルイ</t>
    </rPh>
    <phoneticPr fontId="2"/>
  </si>
  <si>
    <t>特定</t>
    <rPh sb="0" eb="2">
      <t>トクテイ</t>
    </rPh>
    <phoneticPr fontId="2"/>
  </si>
  <si>
    <t>一般</t>
    <rPh sb="0" eb="2">
      <t>イッパン</t>
    </rPh>
    <phoneticPr fontId="2"/>
  </si>
  <si>
    <t>建設業
の種類</t>
    <rPh sb="0" eb="3">
      <t>ケンセツギョウ</t>
    </rPh>
    <rPh sb="5" eb="7">
      <t>シュルイ</t>
    </rPh>
    <phoneticPr fontId="2"/>
  </si>
  <si>
    <t>本店・本社</t>
    <rPh sb="0" eb="2">
      <t>ホンテン</t>
    </rPh>
    <rPh sb="3" eb="4">
      <t>ホン</t>
    </rPh>
    <rPh sb="4" eb="5">
      <t>シャ</t>
    </rPh>
    <phoneticPr fontId="2"/>
  </si>
  <si>
    <t>本社</t>
    <rPh sb="0" eb="1">
      <t>ホン</t>
    </rPh>
    <rPh sb="1" eb="2">
      <t>シャ</t>
    </rPh>
    <phoneticPr fontId="2"/>
  </si>
  <si>
    <t>受任</t>
    <rPh sb="0" eb="2">
      <t>ジュニン</t>
    </rPh>
    <phoneticPr fontId="2"/>
  </si>
  <si>
    <t>申請種目</t>
    <rPh sb="0" eb="2">
      <t>シンセイ</t>
    </rPh>
    <rPh sb="2" eb="4">
      <t>シュモク</t>
    </rPh>
    <phoneticPr fontId="2"/>
  </si>
  <si>
    <t>申請許可S</t>
    <rPh sb="0" eb="2">
      <t>シンセイ</t>
    </rPh>
    <rPh sb="2" eb="4">
      <t>キョカ</t>
    </rPh>
    <phoneticPr fontId="2"/>
  </si>
  <si>
    <t>受任S</t>
    <rPh sb="0" eb="2">
      <t>ジュニン</t>
    </rPh>
    <phoneticPr fontId="2"/>
  </si>
  <si>
    <t>表示メッセージ</t>
    <rPh sb="0" eb="2">
      <t>ヒョウジ</t>
    </rPh>
    <phoneticPr fontId="2"/>
  </si>
  <si>
    <t>許可なしメッセージ</t>
    <rPh sb="0" eb="2">
      <t>キョカ</t>
    </rPh>
    <phoneticPr fontId="2"/>
  </si>
  <si>
    <t>受任者許可なしメッセージ</t>
    <rPh sb="0" eb="2">
      <t>ジュニン</t>
    </rPh>
    <rPh sb="2" eb="3">
      <t>シャ</t>
    </rPh>
    <rPh sb="3" eb="5">
      <t>キョカ</t>
    </rPh>
    <phoneticPr fontId="2"/>
  </si>
  <si>
    <t>12 鉄骨・鉄筋ｺﾝｸﾘｰﾄ建築工事</t>
    <rPh sb="3" eb="5">
      <t>テッコツ</t>
    </rPh>
    <rPh sb="6" eb="8">
      <t>テッキン</t>
    </rPh>
    <rPh sb="14" eb="16">
      <t>ケンチク</t>
    </rPh>
    <rPh sb="16" eb="18">
      <t>コウジ</t>
    </rPh>
    <phoneticPr fontId="2"/>
  </si>
  <si>
    <t>22 ﾀｲﾙ・れんが・ﾌﾞﾛｯｸ工事</t>
    <rPh sb="16" eb="18">
      <t>コウジ</t>
    </rPh>
    <phoneticPr fontId="2"/>
  </si>
  <si>
    <t>略号</t>
    <rPh sb="0" eb="2">
      <t>リャクゴウ</t>
    </rPh>
    <phoneticPr fontId="2"/>
  </si>
  <si>
    <t>土</t>
    <rPh sb="0" eb="1">
      <t>ツチ</t>
    </rPh>
    <phoneticPr fontId="2"/>
  </si>
  <si>
    <t>建</t>
    <rPh sb="0" eb="1">
      <t>ケン</t>
    </rPh>
    <phoneticPr fontId="2"/>
  </si>
  <si>
    <t>大</t>
    <rPh sb="0" eb="1">
      <t>ダイ</t>
    </rPh>
    <phoneticPr fontId="2"/>
  </si>
  <si>
    <t>左</t>
    <rPh sb="0" eb="1">
      <t>サ</t>
    </rPh>
    <phoneticPr fontId="2"/>
  </si>
  <si>
    <t>受任者を廃止する</t>
    <rPh sb="0" eb="2">
      <t>ジュニン</t>
    </rPh>
    <rPh sb="2" eb="3">
      <t>シャ</t>
    </rPh>
    <rPh sb="4" eb="6">
      <t>ハイシ</t>
    </rPh>
    <phoneticPr fontId="2"/>
  </si>
  <si>
    <t>石</t>
    <rPh sb="0" eb="1">
      <t>イシ</t>
    </rPh>
    <phoneticPr fontId="2"/>
  </si>
  <si>
    <t>屋</t>
    <rPh sb="0" eb="1">
      <t>ヤ</t>
    </rPh>
    <phoneticPr fontId="2"/>
  </si>
  <si>
    <t>電</t>
    <rPh sb="0" eb="1">
      <t>デン</t>
    </rPh>
    <phoneticPr fontId="2"/>
  </si>
  <si>
    <t>管</t>
    <rPh sb="0" eb="1">
      <t>カン</t>
    </rPh>
    <phoneticPr fontId="2"/>
  </si>
  <si>
    <t>鋼</t>
    <rPh sb="0" eb="1">
      <t>ハガネ</t>
    </rPh>
    <phoneticPr fontId="2"/>
  </si>
  <si>
    <t>筋</t>
    <rPh sb="0" eb="1">
      <t>スジ</t>
    </rPh>
    <phoneticPr fontId="2"/>
  </si>
  <si>
    <t>板</t>
    <rPh sb="0" eb="1">
      <t>イタ</t>
    </rPh>
    <phoneticPr fontId="2"/>
  </si>
  <si>
    <t>塗</t>
    <rPh sb="0" eb="1">
      <t>ヌリ</t>
    </rPh>
    <phoneticPr fontId="2"/>
  </si>
  <si>
    <t>防</t>
    <rPh sb="0" eb="1">
      <t>ボウ</t>
    </rPh>
    <phoneticPr fontId="2"/>
  </si>
  <si>
    <t>内</t>
    <rPh sb="0" eb="1">
      <t>ナイ</t>
    </rPh>
    <phoneticPr fontId="2"/>
  </si>
  <si>
    <t>機</t>
    <rPh sb="0" eb="1">
      <t>キ</t>
    </rPh>
    <phoneticPr fontId="2"/>
  </si>
  <si>
    <t>絶</t>
    <rPh sb="0" eb="1">
      <t>ゼツ</t>
    </rPh>
    <phoneticPr fontId="2"/>
  </si>
  <si>
    <t>通</t>
    <rPh sb="0" eb="1">
      <t>ツウ</t>
    </rPh>
    <phoneticPr fontId="2"/>
  </si>
  <si>
    <t>園</t>
    <rPh sb="0" eb="1">
      <t>エン</t>
    </rPh>
    <phoneticPr fontId="2"/>
  </si>
  <si>
    <t>井</t>
    <rPh sb="0" eb="1">
      <t>セイ</t>
    </rPh>
    <phoneticPr fontId="2"/>
  </si>
  <si>
    <t>具</t>
    <rPh sb="0" eb="1">
      <t>グ</t>
    </rPh>
    <phoneticPr fontId="2"/>
  </si>
  <si>
    <t>水</t>
    <rPh sb="0" eb="1">
      <t>ミズ</t>
    </rPh>
    <phoneticPr fontId="2"/>
  </si>
  <si>
    <t>消</t>
    <rPh sb="0" eb="1">
      <t>ケ</t>
    </rPh>
    <phoneticPr fontId="2"/>
  </si>
  <si>
    <t>清</t>
    <rPh sb="0" eb="1">
      <t>キヨシ</t>
    </rPh>
    <phoneticPr fontId="2"/>
  </si>
  <si>
    <t>03 杭打工事</t>
    <rPh sb="3" eb="5">
      <t>クイウ</t>
    </rPh>
    <rPh sb="5" eb="7">
      <t>コウジ</t>
    </rPh>
    <phoneticPr fontId="2"/>
  </si>
  <si>
    <t>土又はと</t>
    <rPh sb="0" eb="1">
      <t>ツチ</t>
    </rPh>
    <rPh sb="1" eb="2">
      <t>マタ</t>
    </rPh>
    <phoneticPr fontId="2"/>
  </si>
  <si>
    <t>11 さく井工事</t>
    <rPh sb="5" eb="6">
      <t>メグミ</t>
    </rPh>
    <rPh sb="6" eb="8">
      <t>コウジ</t>
    </rPh>
    <phoneticPr fontId="2"/>
  </si>
  <si>
    <t>12 鉄骨・鉄筋ｺﾝｸﾘｰﾄ工事</t>
    <rPh sb="3" eb="5">
      <t>テッコツ</t>
    </rPh>
    <rPh sb="6" eb="8">
      <t>テッキン</t>
    </rPh>
    <rPh sb="14" eb="16">
      <t>コウジ</t>
    </rPh>
    <phoneticPr fontId="2"/>
  </si>
  <si>
    <t>19 左官工事</t>
    <rPh sb="3" eb="4">
      <t>サ</t>
    </rPh>
    <rPh sb="4" eb="5">
      <t>カン</t>
    </rPh>
    <rPh sb="5" eb="7">
      <t>コウジ</t>
    </rPh>
    <phoneticPr fontId="2"/>
  </si>
  <si>
    <t>22 ﾀｲﾙ･れんが･ﾌﾞﾛｯｸ工事</t>
    <rPh sb="16" eb="18">
      <t>コウジ</t>
    </rPh>
    <phoneticPr fontId="2"/>
  </si>
  <si>
    <t>左</t>
    <rPh sb="0" eb="1">
      <t>ヒダリ</t>
    </rPh>
    <phoneticPr fontId="2"/>
  </si>
  <si>
    <t>申　請　種　目</t>
    <rPh sb="0" eb="1">
      <t>サル</t>
    </rPh>
    <rPh sb="2" eb="3">
      <t>ショウ</t>
    </rPh>
    <rPh sb="4" eb="5">
      <t>タネ</t>
    </rPh>
    <rPh sb="6" eb="7">
      <t>メ</t>
    </rPh>
    <phoneticPr fontId="2"/>
  </si>
  <si>
    <t>更新手続き中</t>
    <rPh sb="0" eb="2">
      <t>コウシン</t>
    </rPh>
    <rPh sb="2" eb="4">
      <t>テツヅ</t>
    </rPh>
    <rPh sb="5" eb="6">
      <t>チュウ</t>
    </rPh>
    <phoneticPr fontId="2"/>
  </si>
  <si>
    <t>上記の基準日以降の認証･登録有効期限が必要です。更新手続き中の場合は、上記項目をチェックしてください。</t>
    <rPh sb="0" eb="2">
      <t>ジョウキ</t>
    </rPh>
    <rPh sb="3" eb="6">
      <t>キジュンビ</t>
    </rPh>
    <rPh sb="6" eb="8">
      <t>イコウ</t>
    </rPh>
    <rPh sb="9" eb="11">
      <t>ニンショウ</t>
    </rPh>
    <rPh sb="12" eb="14">
      <t>トウロク</t>
    </rPh>
    <rPh sb="14" eb="16">
      <t>ユウコウ</t>
    </rPh>
    <rPh sb="16" eb="18">
      <t>キゲン</t>
    </rPh>
    <rPh sb="19" eb="21">
      <t>ヒツヨウ</t>
    </rPh>
    <rPh sb="24" eb="26">
      <t>コウシン</t>
    </rPh>
    <rPh sb="26" eb="28">
      <t>テツヅ</t>
    </rPh>
    <rPh sb="29" eb="30">
      <t>チュウ</t>
    </rPh>
    <rPh sb="31" eb="33">
      <t>バアイ</t>
    </rPh>
    <rPh sb="35" eb="37">
      <t>ジョウキ</t>
    </rPh>
    <rPh sb="37" eb="39">
      <t>コウモク</t>
    </rPh>
    <phoneticPr fontId="2"/>
  </si>
  <si>
    <t>基準日</t>
    <rPh sb="0" eb="3">
      <t>キジュンビ</t>
    </rPh>
    <phoneticPr fontId="2"/>
  </si>
  <si>
    <t>入力日</t>
    <rPh sb="0" eb="2">
      <t>ニュウリョク</t>
    </rPh>
    <rPh sb="2" eb="3">
      <t>ビ</t>
    </rPh>
    <phoneticPr fontId="2"/>
  </si>
  <si>
    <t>更新
ﾁｪｯｸ</t>
    <rPh sb="0" eb="2">
      <t>コウシン</t>
    </rPh>
    <phoneticPr fontId="2"/>
  </si>
  <si>
    <t>「１」が選択されたときの処理</t>
    <rPh sb="4" eb="6">
      <t>センタク</t>
    </rPh>
    <rPh sb="12" eb="14">
      <t>ショリ</t>
    </rPh>
    <phoneticPr fontId="2"/>
  </si>
  <si>
    <t>｢1｣が選択されず有効期限が入力されたときの処理</t>
    <rPh sb="4" eb="6">
      <t>センタク</t>
    </rPh>
    <rPh sb="9" eb="11">
      <t>ユウコウ</t>
    </rPh>
    <rPh sb="11" eb="13">
      <t>キゲン</t>
    </rPh>
    <rPh sb="14" eb="16">
      <t>ニュウリョク</t>
    </rPh>
    <rPh sb="22" eb="24">
      <t>ショリ</t>
    </rPh>
    <phoneticPr fontId="2"/>
  </si>
  <si>
    <t>入力された日付のﾁｪｯｸ及び申請手続き中の処理</t>
    <rPh sb="0" eb="2">
      <t>ニュウリョク</t>
    </rPh>
    <rPh sb="5" eb="7">
      <t>ヒヅケ</t>
    </rPh>
    <rPh sb="12" eb="13">
      <t>オヨ</t>
    </rPh>
    <rPh sb="14" eb="16">
      <t>シンセイ</t>
    </rPh>
    <rPh sb="16" eb="18">
      <t>テツヅ</t>
    </rPh>
    <rPh sb="19" eb="20">
      <t>チュウ</t>
    </rPh>
    <rPh sb="21" eb="23">
      <t>ショリ</t>
    </rPh>
    <phoneticPr fontId="2"/>
  </si>
  <si>
    <t>登録されている受任者を廃止します。以下の項目には何も入力しないでください。</t>
    <rPh sb="0" eb="2">
      <t>トウロク</t>
    </rPh>
    <rPh sb="7" eb="9">
      <t>ジュニン</t>
    </rPh>
    <rPh sb="9" eb="10">
      <t>シャ</t>
    </rPh>
    <rPh sb="11" eb="13">
      <t>ハイシ</t>
    </rPh>
    <rPh sb="17" eb="19">
      <t>イカ</t>
    </rPh>
    <rPh sb="20" eb="22">
      <t>コウモク</t>
    </rPh>
    <rPh sb="24" eb="25">
      <t>ナニ</t>
    </rPh>
    <rPh sb="26" eb="28">
      <t>ニュウリョク</t>
    </rPh>
    <phoneticPr fontId="2"/>
  </si>
  <si>
    <t>本社又は受任者と同じ番号です。入力しないでください。</t>
    <rPh sb="0" eb="2">
      <t>ホンシャ</t>
    </rPh>
    <rPh sb="2" eb="3">
      <t>マタ</t>
    </rPh>
    <rPh sb="4" eb="6">
      <t>ジュニン</t>
    </rPh>
    <rPh sb="6" eb="7">
      <t>シャ</t>
    </rPh>
    <rPh sb="8" eb="9">
      <t>オナ</t>
    </rPh>
    <rPh sb="10" eb="12">
      <t>バンゴウ</t>
    </rPh>
    <rPh sb="15" eb="17">
      <t>ニュウリョク</t>
    </rPh>
    <phoneticPr fontId="2"/>
  </si>
  <si>
    <t>許可申請中が選択されたときの処理</t>
    <rPh sb="0" eb="2">
      <t>キョカ</t>
    </rPh>
    <rPh sb="2" eb="5">
      <t>シンセイチュウ</t>
    </rPh>
    <rPh sb="6" eb="8">
      <t>センタク</t>
    </rPh>
    <rPh sb="14" eb="16">
      <t>ショリ</t>
    </rPh>
    <phoneticPr fontId="2"/>
  </si>
  <si>
    <t>許可申請中が選択されないで許可年月日が入力されたとき</t>
    <rPh sb="0" eb="2">
      <t>キョカ</t>
    </rPh>
    <rPh sb="2" eb="5">
      <t>シンセイチュウ</t>
    </rPh>
    <rPh sb="6" eb="8">
      <t>センタク</t>
    </rPh>
    <rPh sb="13" eb="15">
      <t>キョカ</t>
    </rPh>
    <rPh sb="15" eb="18">
      <t>ネンガッピ</t>
    </rPh>
    <rPh sb="19" eb="21">
      <t>ニュウリョク</t>
    </rPh>
    <phoneticPr fontId="2"/>
  </si>
  <si>
    <t>経審申請中が選択されたときの処理</t>
    <rPh sb="0" eb="1">
      <t>キョウ</t>
    </rPh>
    <rPh sb="1" eb="2">
      <t>シン</t>
    </rPh>
    <rPh sb="2" eb="5">
      <t>シンセイチュウ</t>
    </rPh>
    <rPh sb="6" eb="8">
      <t>センタク</t>
    </rPh>
    <rPh sb="14" eb="16">
      <t>ショリ</t>
    </rPh>
    <phoneticPr fontId="2"/>
  </si>
  <si>
    <t>経審申請中も申請なしも選択されないで許可年月日が入力されたとき</t>
    <rPh sb="0" eb="1">
      <t>キョウ</t>
    </rPh>
    <rPh sb="1" eb="2">
      <t>シン</t>
    </rPh>
    <rPh sb="2" eb="5">
      <t>シンセイチュウ</t>
    </rPh>
    <rPh sb="6" eb="8">
      <t>シンセイ</t>
    </rPh>
    <rPh sb="11" eb="13">
      <t>センタク</t>
    </rPh>
    <rPh sb="18" eb="20">
      <t>キョカ</t>
    </rPh>
    <rPh sb="20" eb="23">
      <t>ネンガッピ</t>
    </rPh>
    <rPh sb="24" eb="26">
      <t>ニュウリョク</t>
    </rPh>
    <phoneticPr fontId="2"/>
  </si>
  <si>
    <t>経審申請なしが選択されたときの処理</t>
    <rPh sb="0" eb="1">
      <t>キョウ</t>
    </rPh>
    <rPh sb="1" eb="2">
      <t>シン</t>
    </rPh>
    <rPh sb="2" eb="4">
      <t>シンセイ</t>
    </rPh>
    <rPh sb="7" eb="9">
      <t>センタク</t>
    </rPh>
    <rPh sb="15" eb="17">
      <t>ショリ</t>
    </rPh>
    <phoneticPr fontId="2"/>
  </si>
  <si>
    <t>経審振り分け処理</t>
    <rPh sb="0" eb="1">
      <t>キョウ</t>
    </rPh>
    <rPh sb="1" eb="2">
      <t>シン</t>
    </rPh>
    <rPh sb="2" eb="3">
      <t>フ</t>
    </rPh>
    <rPh sb="4" eb="5">
      <t>ワ</t>
    </rPh>
    <rPh sb="6" eb="8">
      <t>ショリ</t>
    </rPh>
    <phoneticPr fontId="2"/>
  </si>
  <si>
    <t>許可確認リスト</t>
    <rPh sb="0" eb="2">
      <t>キョカ</t>
    </rPh>
    <rPh sb="2" eb="4">
      <t>カクニン</t>
    </rPh>
    <phoneticPr fontId="2"/>
  </si>
  <si>
    <t>01</t>
    <phoneticPr fontId="2"/>
  </si>
  <si>
    <t>01</t>
    <phoneticPr fontId="2"/>
  </si>
  <si>
    <t>02</t>
    <phoneticPr fontId="2"/>
  </si>
  <si>
    <t>03</t>
    <phoneticPr fontId="2"/>
  </si>
  <si>
    <t>04</t>
    <phoneticPr fontId="2"/>
  </si>
  <si>
    <t>05</t>
    <phoneticPr fontId="2"/>
  </si>
  <si>
    <t>06</t>
    <phoneticPr fontId="2"/>
  </si>
  <si>
    <t>07</t>
    <phoneticPr fontId="2"/>
  </si>
  <si>
    <t>08</t>
    <phoneticPr fontId="2"/>
  </si>
  <si>
    <t>10</t>
    <phoneticPr fontId="2"/>
  </si>
  <si>
    <t>11</t>
    <phoneticPr fontId="2"/>
  </si>
  <si>
    <t>12</t>
    <phoneticPr fontId="2"/>
  </si>
  <si>
    <t xml:space="preserve">  </t>
    <phoneticPr fontId="2"/>
  </si>
  <si>
    <t>00</t>
    <phoneticPr fontId="2"/>
  </si>
  <si>
    <t>ﾀｲﾙ・れんが・ﾌﾞﾛｯｸ工事業</t>
    <rPh sb="13" eb="15">
      <t>コウジ</t>
    </rPh>
    <rPh sb="15" eb="16">
      <t>ギョウ</t>
    </rPh>
    <phoneticPr fontId="2"/>
  </si>
  <si>
    <t>しゅんせつ工事業</t>
    <rPh sb="5" eb="7">
      <t>コウジ</t>
    </rPh>
    <rPh sb="7" eb="8">
      <t>ギョウ</t>
    </rPh>
    <phoneticPr fontId="2"/>
  </si>
  <si>
    <t>ガ ラ ス 工 事 業</t>
    <rPh sb="6" eb="7">
      <t>コウ</t>
    </rPh>
    <rPh sb="8" eb="9">
      <t>コト</t>
    </rPh>
    <rPh sb="10" eb="11">
      <t>ギョウ</t>
    </rPh>
    <phoneticPr fontId="2"/>
  </si>
  <si>
    <t>機械器具設置工事業</t>
    <rPh sb="0" eb="2">
      <t>キカイ</t>
    </rPh>
    <rPh sb="2" eb="4">
      <t>キグ</t>
    </rPh>
    <rPh sb="4" eb="6">
      <t>セッチ</t>
    </rPh>
    <rPh sb="6" eb="8">
      <t>コウジ</t>
    </rPh>
    <rPh sb="8" eb="9">
      <t>ギョウ</t>
    </rPh>
    <phoneticPr fontId="2"/>
  </si>
  <si>
    <t>電 気 通 信 工 事 業</t>
    <rPh sb="0" eb="1">
      <t>デン</t>
    </rPh>
    <rPh sb="2" eb="3">
      <t>キ</t>
    </rPh>
    <rPh sb="4" eb="5">
      <t>ツウ</t>
    </rPh>
    <rPh sb="6" eb="7">
      <t>シン</t>
    </rPh>
    <rPh sb="8" eb="9">
      <t>コウ</t>
    </rPh>
    <rPh sb="10" eb="11">
      <t>コト</t>
    </rPh>
    <rPh sb="12" eb="13">
      <t>ギョウ</t>
    </rPh>
    <phoneticPr fontId="2"/>
  </si>
  <si>
    <t>造　　園　　工　　事</t>
    <rPh sb="0" eb="1">
      <t>ゾウ</t>
    </rPh>
    <rPh sb="3" eb="4">
      <t>エン</t>
    </rPh>
    <rPh sb="6" eb="7">
      <t>コウ</t>
    </rPh>
    <rPh sb="9" eb="10">
      <t>コト</t>
    </rPh>
    <phoneticPr fontId="2"/>
  </si>
  <si>
    <t>建　具　工　事　業</t>
    <rPh sb="0" eb="1">
      <t>ケン</t>
    </rPh>
    <rPh sb="2" eb="3">
      <t>グ</t>
    </rPh>
    <rPh sb="4" eb="5">
      <t>コウ</t>
    </rPh>
    <rPh sb="6" eb="7">
      <t>コト</t>
    </rPh>
    <rPh sb="8" eb="9">
      <t>ギョウ</t>
    </rPh>
    <phoneticPr fontId="2"/>
  </si>
  <si>
    <t>さ　く　井　工　事　業</t>
    <rPh sb="4" eb="5">
      <t>メグミ</t>
    </rPh>
    <rPh sb="6" eb="7">
      <t>コウ</t>
    </rPh>
    <rPh sb="8" eb="9">
      <t>コト</t>
    </rPh>
    <rPh sb="10" eb="11">
      <t>ギョウ</t>
    </rPh>
    <phoneticPr fontId="2"/>
  </si>
  <si>
    <t>水 道 施 設 工 事 業</t>
    <rPh sb="0" eb="1">
      <t>ミズ</t>
    </rPh>
    <rPh sb="2" eb="3">
      <t>ミチ</t>
    </rPh>
    <rPh sb="4" eb="5">
      <t>シ</t>
    </rPh>
    <rPh sb="6" eb="7">
      <t>セツ</t>
    </rPh>
    <rPh sb="8" eb="9">
      <t>コウ</t>
    </rPh>
    <rPh sb="10" eb="11">
      <t>コト</t>
    </rPh>
    <rPh sb="12" eb="13">
      <t>ギョウ</t>
    </rPh>
    <phoneticPr fontId="2"/>
  </si>
  <si>
    <t>消 防 施 設 工 事 業</t>
    <rPh sb="0" eb="1">
      <t>ケ</t>
    </rPh>
    <rPh sb="2" eb="3">
      <t>ボウ</t>
    </rPh>
    <rPh sb="4" eb="5">
      <t>シ</t>
    </rPh>
    <rPh sb="6" eb="7">
      <t>セツ</t>
    </rPh>
    <rPh sb="8" eb="9">
      <t>コウ</t>
    </rPh>
    <rPh sb="10" eb="11">
      <t>コト</t>
    </rPh>
    <rPh sb="12" eb="13">
      <t>ギョウ</t>
    </rPh>
    <phoneticPr fontId="2"/>
  </si>
  <si>
    <t>清 掃 施 設 工 事 業</t>
    <rPh sb="0" eb="1">
      <t>キヨシ</t>
    </rPh>
    <rPh sb="2" eb="3">
      <t>ハ</t>
    </rPh>
    <rPh sb="4" eb="5">
      <t>シ</t>
    </rPh>
    <rPh sb="6" eb="7">
      <t>セツ</t>
    </rPh>
    <rPh sb="8" eb="9">
      <t>コウ</t>
    </rPh>
    <rPh sb="10" eb="11">
      <t>コト</t>
    </rPh>
    <rPh sb="12" eb="13">
      <t>ギョウ</t>
    </rPh>
    <phoneticPr fontId="2"/>
  </si>
  <si>
    <t>板　金　工　事 　業</t>
    <rPh sb="0" eb="1">
      <t>イタ</t>
    </rPh>
    <rPh sb="2" eb="3">
      <t>キン</t>
    </rPh>
    <rPh sb="4" eb="5">
      <t>コウ</t>
    </rPh>
    <rPh sb="6" eb="7">
      <t>コト</t>
    </rPh>
    <rPh sb="9" eb="10">
      <t>ギョウ</t>
    </rPh>
    <phoneticPr fontId="2"/>
  </si>
  <si>
    <t>塗　装　工　事　業</t>
    <rPh sb="0" eb="1">
      <t>ヌリ</t>
    </rPh>
    <rPh sb="2" eb="3">
      <t>ソウ</t>
    </rPh>
    <rPh sb="4" eb="5">
      <t>コウ</t>
    </rPh>
    <rPh sb="6" eb="7">
      <t>コト</t>
    </rPh>
    <rPh sb="8" eb="9">
      <t>ギョウ</t>
    </rPh>
    <phoneticPr fontId="2"/>
  </si>
  <si>
    <t>防　水　工　事　業</t>
    <rPh sb="0" eb="1">
      <t>ボウ</t>
    </rPh>
    <rPh sb="2" eb="3">
      <t>ミズ</t>
    </rPh>
    <rPh sb="4" eb="5">
      <t>コウ</t>
    </rPh>
    <rPh sb="6" eb="7">
      <t>コト</t>
    </rPh>
    <rPh sb="8" eb="9">
      <t>ギョウ</t>
    </rPh>
    <phoneticPr fontId="2"/>
  </si>
  <si>
    <t>内 装 仕 上 工 事 業</t>
    <rPh sb="0" eb="1">
      <t>ウチ</t>
    </rPh>
    <rPh sb="2" eb="3">
      <t>ソウ</t>
    </rPh>
    <rPh sb="4" eb="5">
      <t>ツコウ</t>
    </rPh>
    <rPh sb="6" eb="7">
      <t>ウエ</t>
    </rPh>
    <rPh sb="8" eb="9">
      <t>コウ</t>
    </rPh>
    <rPh sb="10" eb="11">
      <t>コト</t>
    </rPh>
    <rPh sb="12" eb="13">
      <t>ギョウ</t>
    </rPh>
    <phoneticPr fontId="2"/>
  </si>
  <si>
    <t>熱　絶　縁　工　事　業</t>
    <rPh sb="0" eb="1">
      <t>ネツ</t>
    </rPh>
    <rPh sb="2" eb="3">
      <t>ゼツ</t>
    </rPh>
    <rPh sb="4" eb="5">
      <t>エン</t>
    </rPh>
    <rPh sb="6" eb="7">
      <t>コウ</t>
    </rPh>
    <rPh sb="8" eb="9">
      <t>コト</t>
    </rPh>
    <rPh sb="10" eb="11">
      <t>ギョウ</t>
    </rPh>
    <phoneticPr fontId="2"/>
  </si>
  <si>
    <t>土　木　工　事　業</t>
    <rPh sb="0" eb="1">
      <t>ツチ</t>
    </rPh>
    <rPh sb="2" eb="3">
      <t>キ</t>
    </rPh>
    <rPh sb="4" eb="5">
      <t>コウ</t>
    </rPh>
    <rPh sb="6" eb="7">
      <t>コト</t>
    </rPh>
    <rPh sb="8" eb="9">
      <t>ギョウ</t>
    </rPh>
    <phoneticPr fontId="2"/>
  </si>
  <si>
    <t>建　築　工　事　業</t>
    <rPh sb="0" eb="1">
      <t>ケン</t>
    </rPh>
    <rPh sb="2" eb="3">
      <t>チク</t>
    </rPh>
    <rPh sb="4" eb="5">
      <t>コウ</t>
    </rPh>
    <rPh sb="6" eb="7">
      <t>コト</t>
    </rPh>
    <rPh sb="8" eb="9">
      <t>ギョウ</t>
    </rPh>
    <phoneticPr fontId="2"/>
  </si>
  <si>
    <t>大　工　工　事　業</t>
    <rPh sb="0" eb="1">
      <t>ダイ</t>
    </rPh>
    <rPh sb="2" eb="3">
      <t>コウ</t>
    </rPh>
    <rPh sb="4" eb="5">
      <t>コウ</t>
    </rPh>
    <rPh sb="6" eb="7">
      <t>コト</t>
    </rPh>
    <rPh sb="8" eb="9">
      <t>ギョウ</t>
    </rPh>
    <phoneticPr fontId="2"/>
  </si>
  <si>
    <t>左　官　工　事　業</t>
    <rPh sb="0" eb="1">
      <t>ヒダリ</t>
    </rPh>
    <rPh sb="2" eb="3">
      <t>カン</t>
    </rPh>
    <rPh sb="4" eb="5">
      <t>コウ</t>
    </rPh>
    <rPh sb="6" eb="7">
      <t>コト</t>
    </rPh>
    <rPh sb="8" eb="9">
      <t>ギョウ</t>
    </rPh>
    <phoneticPr fontId="2"/>
  </si>
  <si>
    <t>電話ＦＡＸ</t>
    <rPh sb="0" eb="2">
      <t>デンワ</t>
    </rPh>
    <phoneticPr fontId="2"/>
  </si>
  <si>
    <t>本店本社</t>
    <rPh sb="0" eb="2">
      <t>ホンテン</t>
    </rPh>
    <rPh sb="2" eb="3">
      <t>ホン</t>
    </rPh>
    <rPh sb="3" eb="4">
      <t>シャ</t>
    </rPh>
    <phoneticPr fontId="2"/>
  </si>
  <si>
    <t>申請区分・業者番号</t>
    <rPh sb="0" eb="2">
      <t>シンセイ</t>
    </rPh>
    <rPh sb="2" eb="4">
      <t>クブン</t>
    </rPh>
    <rPh sb="5" eb="7">
      <t>ギョウシャ</t>
    </rPh>
    <rPh sb="7" eb="9">
      <t>バンゴウ</t>
    </rPh>
    <phoneticPr fontId="2"/>
  </si>
  <si>
    <t>申請区分</t>
    <rPh sb="0" eb="2">
      <t>シンセイ</t>
    </rPh>
    <rPh sb="2" eb="4">
      <t>クブン</t>
    </rPh>
    <phoneticPr fontId="2"/>
  </si>
  <si>
    <t>申請する区分をドロップダウンリストから選択してください。</t>
    <rPh sb="0" eb="2">
      <t>シンセイ</t>
    </rPh>
    <rPh sb="4" eb="6">
      <t>クブン</t>
    </rPh>
    <rPh sb="19" eb="21">
      <t>センタク</t>
    </rPh>
    <phoneticPr fontId="2"/>
  </si>
  <si>
    <t>継続</t>
    <rPh sb="0" eb="2">
      <t>ケイゾク</t>
    </rPh>
    <phoneticPr fontId="2"/>
  </si>
  <si>
    <t>「継続」申請の方は「業者番号」を入力してください。</t>
    <rPh sb="1" eb="3">
      <t>ケイゾク</t>
    </rPh>
    <rPh sb="4" eb="6">
      <t>シンセイ</t>
    </rPh>
    <rPh sb="7" eb="8">
      <t>カタ</t>
    </rPh>
    <rPh sb="10" eb="12">
      <t>ギョウシャ</t>
    </rPh>
    <rPh sb="12" eb="14">
      <t>バンゴウ</t>
    </rPh>
    <rPh sb="16" eb="18">
      <t>ニュウリョク</t>
    </rPh>
    <phoneticPr fontId="2"/>
  </si>
  <si>
    <t>000359264</t>
    <phoneticPr fontId="2"/>
  </si>
  <si>
    <t>行政区</t>
    <rPh sb="0" eb="3">
      <t>ギョウセイク</t>
    </rPh>
    <phoneticPr fontId="2"/>
  </si>
  <si>
    <t>仙台市内に本社・本店を有している方は、本社・本店所在地の行政区を選択してください。
宮城総合支所・秋保総合支所管内の方は、宮城総合支所または秋保総合支所を選択してください。</t>
    <rPh sb="0" eb="4">
      <t>センダイシナイ</t>
    </rPh>
    <rPh sb="5" eb="7">
      <t>ホンシャ</t>
    </rPh>
    <rPh sb="8" eb="10">
      <t>ホンテン</t>
    </rPh>
    <rPh sb="11" eb="12">
      <t>ユウ</t>
    </rPh>
    <rPh sb="16" eb="17">
      <t>カタ</t>
    </rPh>
    <rPh sb="19" eb="21">
      <t>ホンシャ</t>
    </rPh>
    <rPh sb="22" eb="24">
      <t>ホンテン</t>
    </rPh>
    <rPh sb="24" eb="27">
      <t>ショザイチ</t>
    </rPh>
    <rPh sb="28" eb="31">
      <t>ギョウセイク</t>
    </rPh>
    <rPh sb="32" eb="34">
      <t>センタク</t>
    </rPh>
    <rPh sb="42" eb="44">
      <t>ミヤギ</t>
    </rPh>
    <rPh sb="44" eb="46">
      <t>ソウゴウ</t>
    </rPh>
    <rPh sb="46" eb="48">
      <t>シショ</t>
    </rPh>
    <rPh sb="49" eb="51">
      <t>アキウ</t>
    </rPh>
    <rPh sb="51" eb="53">
      <t>ソウゴウ</t>
    </rPh>
    <rPh sb="53" eb="55">
      <t>シショ</t>
    </rPh>
    <rPh sb="55" eb="57">
      <t>カンナイ</t>
    </rPh>
    <rPh sb="58" eb="59">
      <t>ホウ</t>
    </rPh>
    <rPh sb="61" eb="63">
      <t>ミヤギ</t>
    </rPh>
    <rPh sb="63" eb="65">
      <t>ソウゴウ</t>
    </rPh>
    <rPh sb="65" eb="67">
      <t>シショ</t>
    </rPh>
    <rPh sb="70" eb="72">
      <t>アキウ</t>
    </rPh>
    <rPh sb="72" eb="74">
      <t>ソウゴウ</t>
    </rPh>
    <rPh sb="74" eb="76">
      <t>シショ</t>
    </rPh>
    <rPh sb="77" eb="79">
      <t>センタク</t>
    </rPh>
    <phoneticPr fontId="2"/>
  </si>
  <si>
    <t>12宮城総合支所</t>
    <rPh sb="2" eb="4">
      <t>ミヤギ</t>
    </rPh>
    <rPh sb="4" eb="6">
      <t>ソウゴウ</t>
    </rPh>
    <rPh sb="6" eb="8">
      <t>シショ</t>
    </rPh>
    <phoneticPr fontId="2"/>
  </si>
  <si>
    <t>申請区分リスト</t>
    <rPh sb="0" eb="2">
      <t>シンセイ</t>
    </rPh>
    <rPh sb="2" eb="4">
      <t>クブン</t>
    </rPh>
    <phoneticPr fontId="2"/>
  </si>
  <si>
    <t>新規</t>
    <rPh sb="0" eb="2">
      <t>シンキ</t>
    </rPh>
    <phoneticPr fontId="2"/>
  </si>
  <si>
    <t>行政区リスト</t>
    <rPh sb="0" eb="3">
      <t>ギョウセイク</t>
    </rPh>
    <phoneticPr fontId="2"/>
  </si>
  <si>
    <t>11青葉区</t>
    <rPh sb="2" eb="5">
      <t>アオバク</t>
    </rPh>
    <phoneticPr fontId="2"/>
  </si>
  <si>
    <t>21宮城野区</t>
    <rPh sb="2" eb="6">
      <t>ミヤギノク</t>
    </rPh>
    <phoneticPr fontId="2"/>
  </si>
  <si>
    <t>31若林区</t>
    <rPh sb="2" eb="5">
      <t>ワカバヤシク</t>
    </rPh>
    <phoneticPr fontId="2"/>
  </si>
  <si>
    <t>41太白区</t>
    <rPh sb="2" eb="5">
      <t>タイハクク</t>
    </rPh>
    <phoneticPr fontId="2"/>
  </si>
  <si>
    <t>42秋保総合支所</t>
    <rPh sb="2" eb="4">
      <t>アキウ</t>
    </rPh>
    <rPh sb="4" eb="6">
      <t>ソウゴウ</t>
    </rPh>
    <rPh sb="6" eb="8">
      <t>シショ</t>
    </rPh>
    <phoneticPr fontId="2"/>
  </si>
  <si>
    <t>51泉区</t>
    <rPh sb="2" eb="4">
      <t>イズミク</t>
    </rPh>
    <phoneticPr fontId="2"/>
  </si>
  <si>
    <t>フリガナ</t>
    <phoneticPr fontId="2"/>
  </si>
  <si>
    <t>センダイ　タロウ</t>
    <phoneticPr fontId="2"/>
  </si>
  <si>
    <t>‐</t>
    <phoneticPr fontId="2"/>
  </si>
  <si>
    <t>0001</t>
    <phoneticPr fontId="2"/>
  </si>
  <si>
    <t>980</t>
    <phoneticPr fontId="2"/>
  </si>
  <si>
    <t>8671</t>
    <phoneticPr fontId="2"/>
  </si>
  <si>
    <t>022-214-8125</t>
    <phoneticPr fontId="2"/>
  </si>
  <si>
    <t>フリガナ</t>
    <phoneticPr fontId="2"/>
  </si>
  <si>
    <t>トウホク　ジロウ</t>
    <phoneticPr fontId="2"/>
  </si>
  <si>
    <t>01</t>
    <phoneticPr fontId="2"/>
  </si>
  <si>
    <t>新規･継続メッセージ</t>
    <rPh sb="0" eb="2">
      <t>シンキ</t>
    </rPh>
    <rPh sb="3" eb="5">
      <t>ケイゾク</t>
    </rPh>
    <phoneticPr fontId="2"/>
  </si>
  <si>
    <t>新規申請の方は入力しないでください。</t>
    <rPh sb="0" eb="2">
      <t>シンキ</t>
    </rPh>
    <rPh sb="2" eb="4">
      <t>シンセイ</t>
    </rPh>
    <rPh sb="5" eb="6">
      <t>カタ</t>
    </rPh>
    <rPh sb="7" eb="9">
      <t>ニュウリョク</t>
    </rPh>
    <phoneticPr fontId="2"/>
  </si>
  <si>
    <t>ドロップダウンリストから｢法人」または「個人」を選択してください。</t>
    <rPh sb="13" eb="15">
      <t>ホウジン</t>
    </rPh>
    <rPh sb="20" eb="22">
      <t>コジン</t>
    </rPh>
    <rPh sb="24" eb="26">
      <t>センタク</t>
    </rPh>
    <phoneticPr fontId="2"/>
  </si>
  <si>
    <t>申請中</t>
    <rPh sb="0" eb="3">
      <t>シンセイチュウ</t>
    </rPh>
    <phoneticPr fontId="2"/>
  </si>
  <si>
    <t>申請なし</t>
    <rPh sb="0" eb="2">
      <t>シンセイ</t>
    </rPh>
    <phoneticPr fontId="2"/>
  </si>
  <si>
    <t>経営事項審査を受けていない方は「申請なし」にチェックを入れてください。</t>
    <rPh sb="0" eb="2">
      <t>ケイエイ</t>
    </rPh>
    <rPh sb="2" eb="4">
      <t>ジコウ</t>
    </rPh>
    <rPh sb="4" eb="6">
      <t>シンサ</t>
    </rPh>
    <rPh sb="7" eb="8">
      <t>ウ</t>
    </rPh>
    <rPh sb="13" eb="14">
      <t>カタ</t>
    </rPh>
    <rPh sb="16" eb="18">
      <t>シンセイ</t>
    </rPh>
    <rPh sb="27" eb="28">
      <t>イ</t>
    </rPh>
    <phoneticPr fontId="2"/>
  </si>
  <si>
    <t>許可更新中の場合はチェックを入れて更新前の許可日（許可の始期）を選択してください。</t>
    <rPh sb="0" eb="2">
      <t>キョカ</t>
    </rPh>
    <rPh sb="2" eb="5">
      <t>コウシンチュウ</t>
    </rPh>
    <rPh sb="6" eb="8">
      <t>バアイ</t>
    </rPh>
    <rPh sb="21" eb="23">
      <t>キョカ</t>
    </rPh>
    <rPh sb="23" eb="24">
      <t>ビ</t>
    </rPh>
    <rPh sb="25" eb="27">
      <t>キョカ</t>
    </rPh>
    <rPh sb="28" eb="30">
      <t>シキ</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</si>
  <si>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</si>
  <si>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</si>
  <si>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</si>
  <si>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申請に必要な土木工事業の許可がありません。</t>
    <rPh sb="0" eb="2">
      <t>シンセイ</t>
    </rPh>
    <rPh sb="3" eb="5">
      <t>ヒツヨウ</t>
    </rPh>
    <rPh sb="6" eb="8">
      <t>ドボク</t>
    </rPh>
    <rPh sb="8" eb="10">
      <t>コウジ</t>
    </rPh>
    <rPh sb="10" eb="11">
      <t>ギョウ</t>
    </rPh>
    <rPh sb="12" eb="14">
      <t>キョカ</t>
    </rPh>
    <phoneticPr fontId="2"/>
  </si>
  <si>
    <t>申請に必要な鋼構造物設置工事業の許可がありません。</t>
    <rPh sb="0" eb="2">
      <t>シンセイ</t>
    </rPh>
    <rPh sb="3" eb="5">
      <t>ヒツヨウ</t>
    </rPh>
    <rPh sb="6" eb="7">
      <t>コウ</t>
    </rPh>
    <rPh sb="7" eb="10">
      <t>コウゾウブツ</t>
    </rPh>
    <rPh sb="10" eb="12">
      <t>セッチ</t>
    </rPh>
    <rPh sb="12" eb="14">
      <t>コウジ</t>
    </rPh>
    <rPh sb="16" eb="18">
      <t>キョカ</t>
    </rPh>
    <phoneticPr fontId="2"/>
  </si>
  <si>
    <t>申請に必要な舗装工事業の許可がありません。</t>
    <rPh sb="0" eb="2">
      <t>シンセイ</t>
    </rPh>
    <rPh sb="3" eb="5">
      <t>ヒツヨウ</t>
    </rPh>
    <rPh sb="6" eb="8">
      <t>ホソウ</t>
    </rPh>
    <rPh sb="8" eb="10">
      <t>コウジ</t>
    </rPh>
    <rPh sb="12" eb="14">
      <t>キョカ</t>
    </rPh>
    <phoneticPr fontId="2"/>
  </si>
  <si>
    <t>申請に必要な造園工事業の許可がありません。</t>
    <rPh sb="0" eb="2">
      <t>シンセイ</t>
    </rPh>
    <rPh sb="3" eb="5">
      <t>ヒツヨウ</t>
    </rPh>
    <rPh sb="6" eb="8">
      <t>ゾウエン</t>
    </rPh>
    <rPh sb="8" eb="10">
      <t>コウジ</t>
    </rPh>
    <rPh sb="12" eb="14">
      <t>キョカ</t>
    </rPh>
    <phoneticPr fontId="2"/>
  </si>
  <si>
    <t>申請に必要な塗装工事業の許可がありません。</t>
    <rPh sb="0" eb="2">
      <t>シンセイ</t>
    </rPh>
    <rPh sb="3" eb="5">
      <t>ヒツヨウ</t>
    </rPh>
    <rPh sb="6" eb="8">
      <t>トソウ</t>
    </rPh>
    <rPh sb="8" eb="10">
      <t>コウジ</t>
    </rPh>
    <rPh sb="12" eb="14">
      <t>キョカ</t>
    </rPh>
    <phoneticPr fontId="2"/>
  </si>
  <si>
    <t>申請に必要なしゅんせつ工事業の許可がありません。</t>
    <rPh sb="0" eb="2">
      <t>シンセイ</t>
    </rPh>
    <rPh sb="3" eb="5">
      <t>ヒツヨウ</t>
    </rPh>
    <rPh sb="11" eb="13">
      <t>コウジ</t>
    </rPh>
    <rPh sb="15" eb="17">
      <t>キョカ</t>
    </rPh>
    <phoneticPr fontId="2"/>
  </si>
  <si>
    <t>申請に必要なさく井工事業の許可がありません。</t>
    <rPh sb="0" eb="2">
      <t>シンセイ</t>
    </rPh>
    <rPh sb="3" eb="5">
      <t>ヒツヨウ</t>
    </rPh>
    <rPh sb="8" eb="9">
      <t>イ</t>
    </rPh>
    <rPh sb="9" eb="11">
      <t>コウジ</t>
    </rPh>
    <rPh sb="13" eb="15">
      <t>キョカ</t>
    </rPh>
    <phoneticPr fontId="2"/>
  </si>
  <si>
    <t>申請に必要な建築工事業の許可がありません。</t>
    <rPh sb="0" eb="2">
      <t>シンセイ</t>
    </rPh>
    <rPh sb="3" eb="5">
      <t>ヒツヨウ</t>
    </rPh>
    <rPh sb="6" eb="8">
      <t>ケンチク</t>
    </rPh>
    <rPh sb="8" eb="10">
      <t>コウジ</t>
    </rPh>
    <rPh sb="12" eb="14">
      <t>キョカ</t>
    </rPh>
    <phoneticPr fontId="2"/>
  </si>
  <si>
    <t>申請に必要な防水工事業の許可がありません。</t>
    <rPh sb="0" eb="2">
      <t>シンセイ</t>
    </rPh>
    <rPh sb="3" eb="5">
      <t>ヒツヨウ</t>
    </rPh>
    <rPh sb="6" eb="8">
      <t>ボウスイ</t>
    </rPh>
    <rPh sb="8" eb="10">
      <t>コウジ</t>
    </rPh>
    <rPh sb="12" eb="14">
      <t>キョカ</t>
    </rPh>
    <phoneticPr fontId="2"/>
  </si>
  <si>
    <t>申請に必要な大工工事業の許可がありません。</t>
    <rPh sb="0" eb="2">
      <t>シンセイ</t>
    </rPh>
    <rPh sb="3" eb="5">
      <t>ヒツヨウ</t>
    </rPh>
    <rPh sb="6" eb="8">
      <t>ダイク</t>
    </rPh>
    <rPh sb="8" eb="10">
      <t>コウジ</t>
    </rPh>
    <rPh sb="12" eb="14">
      <t>キョカ</t>
    </rPh>
    <phoneticPr fontId="2"/>
  </si>
  <si>
    <t>申請に必要な左官工事業の許可がありません。</t>
    <rPh sb="0" eb="2">
      <t>シンセイ</t>
    </rPh>
    <rPh sb="3" eb="5">
      <t>ヒツヨウ</t>
    </rPh>
    <rPh sb="6" eb="8">
      <t>サカン</t>
    </rPh>
    <rPh sb="8" eb="10">
      <t>コウジ</t>
    </rPh>
    <rPh sb="12" eb="14">
      <t>キョカ</t>
    </rPh>
    <phoneticPr fontId="2"/>
  </si>
  <si>
    <t>申請に必要な石工事業の許可がありません。</t>
    <rPh sb="0" eb="2">
      <t>シンセイ</t>
    </rPh>
    <rPh sb="3" eb="5">
      <t>ヒツヨウ</t>
    </rPh>
    <rPh sb="6" eb="7">
      <t>イシ</t>
    </rPh>
    <rPh sb="7" eb="9">
      <t>コウジ</t>
    </rPh>
    <rPh sb="11" eb="13">
      <t>キョカ</t>
    </rPh>
    <phoneticPr fontId="2"/>
  </si>
  <si>
    <t>申請に必要なガラス工事業の許可がありません。</t>
    <rPh sb="0" eb="2">
      <t>シンセイ</t>
    </rPh>
    <rPh sb="3" eb="5">
      <t>ヒツヨウ</t>
    </rPh>
    <rPh sb="9" eb="11">
      <t>コウジ</t>
    </rPh>
    <rPh sb="13" eb="15">
      <t>キョカ</t>
    </rPh>
    <phoneticPr fontId="2"/>
  </si>
  <si>
    <t>申請に必要なﾀｲﾙ・れんが・ﾌﾞﾛｯｸ工事業の許可がありません。</t>
    <rPh sb="0" eb="2">
      <t>シンセイ</t>
    </rPh>
    <rPh sb="3" eb="5">
      <t>ヒツヨウ</t>
    </rPh>
    <rPh sb="19" eb="21">
      <t>コウジ</t>
    </rPh>
    <rPh sb="23" eb="25">
      <t>キョカ</t>
    </rPh>
    <phoneticPr fontId="2"/>
  </si>
  <si>
    <t>申請に必要な鉄筋工事業の許可がありません。</t>
    <rPh sb="0" eb="2">
      <t>シンセイ</t>
    </rPh>
    <rPh sb="3" eb="5">
      <t>ヒツヨウ</t>
    </rPh>
    <rPh sb="6" eb="8">
      <t>テッキン</t>
    </rPh>
    <rPh sb="8" eb="10">
      <t>コウジ</t>
    </rPh>
    <rPh sb="12" eb="14">
      <t>キョカ</t>
    </rPh>
    <phoneticPr fontId="2"/>
  </si>
  <si>
    <t>申請に必要な屋根工事業の許可がありません。</t>
    <rPh sb="0" eb="2">
      <t>シンセイ</t>
    </rPh>
    <rPh sb="3" eb="5">
      <t>ヒツヨウ</t>
    </rPh>
    <rPh sb="6" eb="8">
      <t>ヤネ</t>
    </rPh>
    <rPh sb="8" eb="10">
      <t>コウジ</t>
    </rPh>
    <rPh sb="12" eb="14">
      <t>キョカ</t>
    </rPh>
    <phoneticPr fontId="2"/>
  </si>
  <si>
    <t>申請に必要な板金工事業の許可がありません。</t>
    <rPh sb="0" eb="2">
      <t>シンセイ</t>
    </rPh>
    <rPh sb="3" eb="5">
      <t>ヒツヨウ</t>
    </rPh>
    <rPh sb="6" eb="8">
      <t>バンキン</t>
    </rPh>
    <rPh sb="8" eb="10">
      <t>コウジ</t>
    </rPh>
    <rPh sb="12" eb="14">
      <t>キョカ</t>
    </rPh>
    <phoneticPr fontId="2"/>
  </si>
  <si>
    <t>申請に必要な建具工事業の許可がありません。</t>
    <rPh sb="0" eb="2">
      <t>シンセイ</t>
    </rPh>
    <rPh sb="3" eb="5">
      <t>ヒツヨウ</t>
    </rPh>
    <rPh sb="6" eb="8">
      <t>タテグ</t>
    </rPh>
    <rPh sb="8" eb="10">
      <t>コウジ</t>
    </rPh>
    <rPh sb="12" eb="14">
      <t>キョカ</t>
    </rPh>
    <phoneticPr fontId="2"/>
  </si>
  <si>
    <t>申請に必要な内装仕上工事業の許可がありません。</t>
    <rPh sb="0" eb="2">
      <t>シンセイ</t>
    </rPh>
    <rPh sb="3" eb="5">
      <t>ヒツヨウ</t>
    </rPh>
    <rPh sb="6" eb="8">
      <t>ナイソウ</t>
    </rPh>
    <rPh sb="8" eb="10">
      <t>シアゲ</t>
    </rPh>
    <rPh sb="10" eb="12">
      <t>コウジ</t>
    </rPh>
    <rPh sb="14" eb="16">
      <t>キョカ</t>
    </rPh>
    <phoneticPr fontId="2"/>
  </si>
  <si>
    <t>申請に必要な電気工事業の許可がありません。</t>
    <rPh sb="0" eb="2">
      <t>シンセイ</t>
    </rPh>
    <rPh sb="3" eb="5">
      <t>ヒツヨウ</t>
    </rPh>
    <rPh sb="6" eb="8">
      <t>デンキ</t>
    </rPh>
    <rPh sb="8" eb="10">
      <t>コウジ</t>
    </rPh>
    <rPh sb="12" eb="14">
      <t>キョカ</t>
    </rPh>
    <phoneticPr fontId="2"/>
  </si>
  <si>
    <t>申請に必要な電気通信工事業の許可がありません。</t>
    <rPh sb="0" eb="2">
      <t>シンセイ</t>
    </rPh>
    <rPh sb="3" eb="5">
      <t>ヒツヨウ</t>
    </rPh>
    <rPh sb="6" eb="8">
      <t>デンキ</t>
    </rPh>
    <rPh sb="8" eb="10">
      <t>ツウシン</t>
    </rPh>
    <rPh sb="10" eb="12">
      <t>コウジ</t>
    </rPh>
    <rPh sb="14" eb="16">
      <t>キョカ</t>
    </rPh>
    <phoneticPr fontId="2"/>
  </si>
  <si>
    <t>申請に必要な管工事業の許可がありません。</t>
    <rPh sb="0" eb="2">
      <t>シンセイ</t>
    </rPh>
    <rPh sb="3" eb="5">
      <t>ヒツヨウ</t>
    </rPh>
    <rPh sb="6" eb="7">
      <t>カン</t>
    </rPh>
    <rPh sb="7" eb="9">
      <t>コウジ</t>
    </rPh>
    <rPh sb="11" eb="13">
      <t>キョカ</t>
    </rPh>
    <phoneticPr fontId="2"/>
  </si>
  <si>
    <t>申請に必要な水道施設工事業または機械器具設置工事業の許可がありません。</t>
    <rPh sb="0" eb="2">
      <t>シンセイ</t>
    </rPh>
    <rPh sb="3" eb="5">
      <t>ヒツヨウ</t>
    </rPh>
    <rPh sb="6" eb="8">
      <t>スイドウ</t>
    </rPh>
    <rPh sb="8" eb="10">
      <t>シセツ</t>
    </rPh>
    <rPh sb="10" eb="12">
      <t>コウジ</t>
    </rPh>
    <rPh sb="16" eb="18">
      <t>キカイ</t>
    </rPh>
    <rPh sb="18" eb="20">
      <t>キグ</t>
    </rPh>
    <rPh sb="20" eb="22">
      <t>セッチ</t>
    </rPh>
    <rPh sb="22" eb="24">
      <t>コウジ</t>
    </rPh>
    <rPh sb="26" eb="28">
      <t>キョカ</t>
    </rPh>
    <phoneticPr fontId="2"/>
  </si>
  <si>
    <t>申請に必要な清掃施設工事業または機械器具設置工事業の許可がありません。</t>
    <rPh sb="0" eb="2">
      <t>シンセイ</t>
    </rPh>
    <rPh sb="3" eb="5">
      <t>ヒツヨウ</t>
    </rPh>
    <rPh sb="6" eb="8">
      <t>セイソウ</t>
    </rPh>
    <rPh sb="8" eb="10">
      <t>シセツ</t>
    </rPh>
    <rPh sb="10" eb="12">
      <t>コウジ</t>
    </rPh>
    <rPh sb="16" eb="18">
      <t>キカイ</t>
    </rPh>
    <rPh sb="18" eb="20">
      <t>キグ</t>
    </rPh>
    <rPh sb="20" eb="22">
      <t>セッチ</t>
    </rPh>
    <rPh sb="22" eb="24">
      <t>コウジ</t>
    </rPh>
    <rPh sb="26" eb="28">
      <t>キョカ</t>
    </rPh>
    <phoneticPr fontId="2"/>
  </si>
  <si>
    <t>申請に必要な機械器具設置工事業の許可がありません。</t>
    <rPh sb="0" eb="2">
      <t>シンセイ</t>
    </rPh>
    <rPh sb="3" eb="5">
      <t>ヒツヨウ</t>
    </rPh>
    <rPh sb="6" eb="8">
      <t>キカイ</t>
    </rPh>
    <rPh sb="8" eb="10">
      <t>キグ</t>
    </rPh>
    <rPh sb="10" eb="12">
      <t>セッチ</t>
    </rPh>
    <rPh sb="12" eb="14">
      <t>コウジ</t>
    </rPh>
    <rPh sb="16" eb="18">
      <t>キョカ</t>
    </rPh>
    <phoneticPr fontId="2"/>
  </si>
  <si>
    <t>〔工　　　事〕</t>
    <rPh sb="0" eb="7">
      <t>コ</t>
    </rPh>
    <phoneticPr fontId="2"/>
  </si>
  <si>
    <t>第4希望</t>
    <rPh sb="0" eb="1">
      <t>ダイ</t>
    </rPh>
    <rPh sb="2" eb="4">
      <t>キボウ</t>
    </rPh>
    <phoneticPr fontId="2"/>
  </si>
  <si>
    <t>第5希望</t>
    <rPh sb="0" eb="1">
      <t>ダイ</t>
    </rPh>
    <rPh sb="2" eb="4">
      <t>キボウ</t>
    </rPh>
    <phoneticPr fontId="2"/>
  </si>
  <si>
    <t>第6希望</t>
    <rPh sb="0" eb="1">
      <t>ダイ</t>
    </rPh>
    <rPh sb="2" eb="4">
      <t>キボウ</t>
    </rPh>
    <phoneticPr fontId="2"/>
  </si>
  <si>
    <t>FAX番号</t>
    <rPh sb="3" eb="5">
      <t>バンゴウ</t>
    </rPh>
    <phoneticPr fontId="2"/>
  </si>
  <si>
    <t>千円</t>
    <rPh sb="0" eb="2">
      <t>センエン</t>
    </rPh>
    <phoneticPr fontId="2"/>
  </si>
  <si>
    <t>022-214-8125</t>
    <phoneticPr fontId="2"/>
  </si>
  <si>
    <t>従業員数</t>
    <rPh sb="0" eb="3">
      <t>ジュウギョウイン</t>
    </rPh>
    <rPh sb="3" eb="4">
      <t>スウ</t>
    </rPh>
    <phoneticPr fontId="2"/>
  </si>
  <si>
    <t>人</t>
    <rPh sb="0" eb="1">
      <t>ニン</t>
    </rPh>
    <phoneticPr fontId="2"/>
  </si>
  <si>
    <t>実雇用
障害者数</t>
    <rPh sb="0" eb="1">
      <t>ジツ</t>
    </rPh>
    <rPh sb="1" eb="3">
      <t>コヨウ</t>
    </rPh>
    <rPh sb="4" eb="7">
      <t>ショウガイシャ</t>
    </rPh>
    <rPh sb="7" eb="8">
      <t>スウ</t>
    </rPh>
    <phoneticPr fontId="2"/>
  </si>
  <si>
    <t>報奨金
支給対象</t>
    <rPh sb="0" eb="3">
      <t>ホウショウキン</t>
    </rPh>
    <rPh sb="4" eb="6">
      <t>シキュウ</t>
    </rPh>
    <rPh sb="6" eb="8">
      <t>タイショウ</t>
    </rPh>
    <phoneticPr fontId="2"/>
  </si>
  <si>
    <t>みちのく
環境管理
規格</t>
    <rPh sb="5" eb="7">
      <t>カンキョウ</t>
    </rPh>
    <rPh sb="7" eb="9">
      <t>カンリ</t>
    </rPh>
    <rPh sb="10" eb="12">
      <t>キカク</t>
    </rPh>
    <phoneticPr fontId="2"/>
  </si>
  <si>
    <t>許可</t>
    <rPh sb="0" eb="2">
      <t>キョカ</t>
    </rPh>
    <phoneticPr fontId="2"/>
  </si>
  <si>
    <t>更新前の許可年月日を選択してください。</t>
    <rPh sb="0" eb="2">
      <t>コウシン</t>
    </rPh>
    <rPh sb="2" eb="3">
      <t>マエ</t>
    </rPh>
    <rPh sb="4" eb="6">
      <t>キョカ</t>
    </rPh>
    <rPh sb="6" eb="9">
      <t>ネンガッピ</t>
    </rPh>
    <rPh sb="10" eb="12">
      <t>センタク</t>
    </rPh>
    <phoneticPr fontId="2"/>
  </si>
  <si>
    <t>経営事項審査申請中の場合はチェックを入れて更新前の審査基準日を選択してください。</t>
    <rPh sb="0" eb="2">
      <t>ケイエイ</t>
    </rPh>
    <rPh sb="2" eb="4">
      <t>ジコウ</t>
    </rPh>
    <rPh sb="4" eb="6">
      <t>シンサ</t>
    </rPh>
    <rPh sb="6" eb="9">
      <t>シンセイチュウ</t>
    </rPh>
    <rPh sb="10" eb="12">
      <t>バアイ</t>
    </rPh>
    <rPh sb="18" eb="19">
      <t>イ</t>
    </rPh>
    <rPh sb="21" eb="24">
      <t>コウシンマエ</t>
    </rPh>
    <rPh sb="25" eb="27">
      <t>シンサ</t>
    </rPh>
    <rPh sb="27" eb="29">
      <t>キジュン</t>
    </rPh>
    <rPh sb="29" eb="30">
      <t>ビ</t>
    </rPh>
    <rPh sb="31" eb="33">
      <t>センタク</t>
    </rPh>
    <phoneticPr fontId="2"/>
  </si>
  <si>
    <t>行政区を選択して下さい。</t>
    <rPh sb="0" eb="3">
      <t>ギョウセイク</t>
    </rPh>
    <rPh sb="4" eb="6">
      <t>センタク</t>
    </rPh>
    <rPh sb="8" eb="9">
      <t>クダ</t>
    </rPh>
    <phoneticPr fontId="2"/>
  </si>
  <si>
    <t/>
  </si>
  <si>
    <t>許可基準日チェック</t>
    <rPh sb="0" eb="2">
      <t>キョカ</t>
    </rPh>
    <rPh sb="2" eb="5">
      <t>キジュンビ</t>
    </rPh>
    <phoneticPr fontId="2"/>
  </si>
  <si>
    <t>経審基準日チェック</t>
    <rPh sb="0" eb="1">
      <t>キョウ</t>
    </rPh>
    <rPh sb="1" eb="2">
      <t>シン</t>
    </rPh>
    <rPh sb="2" eb="5">
      <t>キジュンビ</t>
    </rPh>
    <phoneticPr fontId="2"/>
  </si>
  <si>
    <t>重複して選択しないでください。</t>
    <rPh sb="0" eb="2">
      <t>チョウフク</t>
    </rPh>
    <rPh sb="4" eb="6">
      <t>センタク</t>
    </rPh>
    <phoneticPr fontId="2"/>
  </si>
  <si>
    <t>年月日を選択しないでください。</t>
    <rPh sb="0" eb="3">
      <t>ネンガッピ</t>
    </rPh>
    <rPh sb="4" eb="6">
      <t>センタク</t>
    </rPh>
    <phoneticPr fontId="2"/>
  </si>
  <si>
    <t>更新前の審査基準日を選択して下さい。</t>
    <rPh sb="0" eb="2">
      <t>コウシン</t>
    </rPh>
    <rPh sb="2" eb="3">
      <t>マエ</t>
    </rPh>
    <rPh sb="4" eb="6">
      <t>シンサ</t>
    </rPh>
    <rPh sb="6" eb="8">
      <t>キジュン</t>
    </rPh>
    <rPh sb="8" eb="9">
      <t>ビ</t>
    </rPh>
    <rPh sb="10" eb="12">
      <t>センタク</t>
    </rPh>
    <rPh sb="14" eb="15">
      <t>クダ</t>
    </rPh>
    <phoneticPr fontId="2"/>
  </si>
  <si>
    <t>ダブリ</t>
    <phoneticPr fontId="2"/>
  </si>
  <si>
    <t>特定・一般を同時に選択できません。</t>
    <rPh sb="0" eb="2">
      <t>トクテイ</t>
    </rPh>
    <rPh sb="3" eb="5">
      <t>イッパン</t>
    </rPh>
    <rPh sb="6" eb="8">
      <t>ドウジ</t>
    </rPh>
    <rPh sb="9" eb="11">
      <t>センタク</t>
    </rPh>
    <phoneticPr fontId="2"/>
  </si>
  <si>
    <t>ドロップダウンリストから元号、年月日を選択してください。</t>
    <rPh sb="12" eb="14">
      <t>ゲンゴウ</t>
    </rPh>
    <rPh sb="15" eb="18">
      <t>ネンガッピ</t>
    </rPh>
    <rPh sb="19" eb="21">
      <t>センタク</t>
    </rPh>
    <phoneticPr fontId="2"/>
  </si>
  <si>
    <t>ドロップダウンリストから性別を選択してください。</t>
    <rPh sb="12" eb="14">
      <t>セイベツ</t>
    </rPh>
    <rPh sb="15" eb="17">
      <t>センタク</t>
    </rPh>
    <phoneticPr fontId="2"/>
  </si>
  <si>
    <t>ドロップダウンリストから都道府県を選択してください。</t>
    <rPh sb="12" eb="16">
      <t>トドウフケン</t>
    </rPh>
    <rPh sb="17" eb="19">
      <t>センタク</t>
    </rPh>
    <phoneticPr fontId="2"/>
  </si>
  <si>
    <t>ドロップダウンリストから許可元を選択してください。</t>
    <rPh sb="12" eb="14">
      <t>キョカ</t>
    </rPh>
    <rPh sb="14" eb="15">
      <t>モト</t>
    </rPh>
    <rPh sb="16" eb="18">
      <t>センタク</t>
    </rPh>
    <phoneticPr fontId="2"/>
  </si>
  <si>
    <t>　</t>
    <phoneticPr fontId="2"/>
  </si>
  <si>
    <t>33 その他機械器具設置工事</t>
    <rPh sb="5" eb="6">
      <t>タ</t>
    </rPh>
    <rPh sb="6" eb="8">
      <t>キカイ</t>
    </rPh>
    <rPh sb="8" eb="10">
      <t>キグ</t>
    </rPh>
    <rPh sb="10" eb="12">
      <t>セッチ</t>
    </rPh>
    <rPh sb="12" eb="14">
      <t>コウジ</t>
    </rPh>
    <phoneticPr fontId="2"/>
  </si>
  <si>
    <t>水又は機</t>
    <rPh sb="0" eb="1">
      <t>ミズ</t>
    </rPh>
    <rPh sb="1" eb="2">
      <t>マタ</t>
    </rPh>
    <rPh sb="3" eb="4">
      <t>キ</t>
    </rPh>
    <phoneticPr fontId="2"/>
  </si>
  <si>
    <t>清又は機</t>
    <rPh sb="0" eb="1">
      <t>キヨシ</t>
    </rPh>
    <rPh sb="1" eb="2">
      <t>マタ</t>
    </rPh>
    <rPh sb="3" eb="4">
      <t>キ</t>
    </rPh>
    <phoneticPr fontId="2"/>
  </si>
  <si>
    <t>と</t>
    <phoneticPr fontId="2"/>
  </si>
  <si>
    <t>ほ</t>
    <phoneticPr fontId="2"/>
  </si>
  <si>
    <t>と</t>
    <phoneticPr fontId="2"/>
  </si>
  <si>
    <t>ガ</t>
    <phoneticPr fontId="2"/>
  </si>
  <si>
    <t>しゅ</t>
    <phoneticPr fontId="2"/>
  </si>
  <si>
    <t>タ</t>
    <phoneticPr fontId="2"/>
  </si>
  <si>
    <t>32 ごみ・し尿処理施設工事</t>
    <rPh sb="7" eb="8">
      <t>ニョウ</t>
    </rPh>
    <rPh sb="8" eb="10">
      <t>ショリ</t>
    </rPh>
    <rPh sb="10" eb="12">
      <t>シセツ</t>
    </rPh>
    <rPh sb="12" eb="14">
      <t>コウジ</t>
    </rPh>
    <phoneticPr fontId="2"/>
  </si>
  <si>
    <t>総合評定値通知書の「法面処理工事」の総合評定値（Ｐ点）を入力欄に入力してください。</t>
    <rPh sb="0" eb="2">
      <t>ソウゴウ</t>
    </rPh>
    <rPh sb="2" eb="4">
      <t>ヒョウテイ</t>
    </rPh>
    <rPh sb="4" eb="5">
      <t>チ</t>
    </rPh>
    <rPh sb="5" eb="7">
      <t>ツウチ</t>
    </rPh>
    <rPh sb="7" eb="8">
      <t>ショ</t>
    </rPh>
    <rPh sb="10" eb="11">
      <t>ホウ</t>
    </rPh>
    <rPh sb="11" eb="12">
      <t>メン</t>
    </rPh>
    <rPh sb="12" eb="14">
      <t>ショリ</t>
    </rPh>
    <rPh sb="14" eb="16">
      <t>コウジ</t>
    </rPh>
    <rPh sb="18" eb="20">
      <t>ソウゴウ</t>
    </rPh>
    <rPh sb="20" eb="23">
      <t>ヒョウテイチ</t>
    </rPh>
    <rPh sb="25" eb="26">
      <t>テン</t>
    </rPh>
    <rPh sb="28" eb="30">
      <t>ニュウリョク</t>
    </rPh>
    <rPh sb="30" eb="31">
      <t>ラン</t>
    </rPh>
    <rPh sb="32" eb="34">
      <t>ニュウリョク</t>
    </rPh>
    <phoneticPr fontId="2"/>
  </si>
  <si>
    <t>総合評定値通知書の「ﾌﾟﾚｽﾄﾚｽﾄｺﾝｸﾘｰﾄ工事」の総合評定値（Ｐ点）のを入力欄に入力してください。</t>
    <rPh sb="0" eb="2">
      <t>ソウゴウ</t>
    </rPh>
    <rPh sb="2" eb="4">
      <t>ヒョウテイ</t>
    </rPh>
    <rPh sb="4" eb="5">
      <t>チ</t>
    </rPh>
    <rPh sb="5" eb="7">
      <t>ツウチ</t>
    </rPh>
    <rPh sb="7" eb="8">
      <t>ショ</t>
    </rPh>
    <rPh sb="24" eb="26">
      <t>コウジ</t>
    </rPh>
    <rPh sb="28" eb="30">
      <t>ソウゴウ</t>
    </rPh>
    <rPh sb="30" eb="33">
      <t>ヒョウテイチ</t>
    </rPh>
    <rPh sb="35" eb="36">
      <t>テン</t>
    </rPh>
    <rPh sb="39" eb="41">
      <t>ニュウリョク</t>
    </rPh>
    <rPh sb="41" eb="42">
      <t>ラン</t>
    </rPh>
    <rPh sb="43" eb="45">
      <t>ニュウリョク</t>
    </rPh>
    <phoneticPr fontId="2"/>
  </si>
  <si>
    <t>代　　表　　者</t>
    <rPh sb="0" eb="1">
      <t>ダイ</t>
    </rPh>
    <rPh sb="3" eb="4">
      <t>オモテ</t>
    </rPh>
    <rPh sb="6" eb="7">
      <t>シャ</t>
    </rPh>
    <phoneticPr fontId="2"/>
  </si>
  <si>
    <t>許可番号は「０」も含め、6桁の数字部分すべてを入力してください。</t>
    <rPh sb="0" eb="2">
      <t>キョカ</t>
    </rPh>
    <rPh sb="2" eb="4">
      <t>バンゴウ</t>
    </rPh>
    <rPh sb="9" eb="10">
      <t>フク</t>
    </rPh>
    <rPh sb="13" eb="14">
      <t>ケタ</t>
    </rPh>
    <rPh sb="15" eb="17">
      <t>スウジ</t>
    </rPh>
    <rPh sb="17" eb="19">
      <t>ブブン</t>
    </rPh>
    <rPh sb="23" eb="25">
      <t>ニュウリョク</t>
    </rPh>
    <phoneticPr fontId="2"/>
  </si>
  <si>
    <t>許可
年月日</t>
    <rPh sb="0" eb="2">
      <t>キョカ</t>
    </rPh>
    <rPh sb="3" eb="4">
      <t>トシ</t>
    </rPh>
    <rPh sb="4" eb="6">
      <t>ガッピ</t>
    </rPh>
    <phoneticPr fontId="2"/>
  </si>
  <si>
    <t>第1希望種目</t>
    <rPh sb="0" eb="1">
      <t>ダイ</t>
    </rPh>
    <rPh sb="2" eb="4">
      <t>キボウ</t>
    </rPh>
    <rPh sb="4" eb="6">
      <t>シュモク</t>
    </rPh>
    <phoneticPr fontId="2"/>
  </si>
  <si>
    <t>と</t>
    <phoneticPr fontId="2"/>
  </si>
  <si>
    <t>タ</t>
    <phoneticPr fontId="2"/>
  </si>
  <si>
    <t>ほ</t>
    <phoneticPr fontId="2"/>
  </si>
  <si>
    <t>ガ</t>
    <phoneticPr fontId="2"/>
  </si>
  <si>
    <t>必要許可</t>
    <rPh sb="0" eb="2">
      <t>ヒツヨウ</t>
    </rPh>
    <rPh sb="2" eb="4">
      <t>キョカ</t>
    </rPh>
    <phoneticPr fontId="2"/>
  </si>
  <si>
    <t>土orと</t>
    <rPh sb="0" eb="1">
      <t>ツチ</t>
    </rPh>
    <phoneticPr fontId="2"/>
  </si>
  <si>
    <t>と</t>
    <phoneticPr fontId="2"/>
  </si>
  <si>
    <t>ほ</t>
    <phoneticPr fontId="2"/>
  </si>
  <si>
    <t>と</t>
    <phoneticPr fontId="2"/>
  </si>
  <si>
    <t>しゅ</t>
    <phoneticPr fontId="2"/>
  </si>
  <si>
    <t>ガ</t>
    <phoneticPr fontId="2"/>
  </si>
  <si>
    <t>タ</t>
    <phoneticPr fontId="2"/>
  </si>
  <si>
    <t>水or機</t>
    <rPh sb="0" eb="1">
      <t>ミズ</t>
    </rPh>
    <rPh sb="3" eb="4">
      <t>キ</t>
    </rPh>
    <phoneticPr fontId="2"/>
  </si>
  <si>
    <t>清or機</t>
    <rPh sb="0" eb="1">
      <t>キヨシ</t>
    </rPh>
    <rPh sb="3" eb="4">
      <t>キ</t>
    </rPh>
    <phoneticPr fontId="2"/>
  </si>
  <si>
    <t>申請に必要な建設業許可を有していない場合、選択した内容は出力シート２に反映されません。</t>
    <rPh sb="6" eb="9">
      <t>ケンセツギョウ</t>
    </rPh>
    <rPh sb="9" eb="11">
      <t>キョカ</t>
    </rPh>
    <rPh sb="12" eb="13">
      <t>ユウ</t>
    </rPh>
    <phoneticPr fontId="2"/>
  </si>
  <si>
    <t>エラーチェック</t>
    <phoneticPr fontId="2"/>
  </si>
  <si>
    <t>許可日出力S</t>
    <rPh sb="0" eb="2">
      <t>キョカ</t>
    </rPh>
    <rPh sb="2" eb="3">
      <t>ビ</t>
    </rPh>
    <rPh sb="3" eb="5">
      <t>シュツリョク</t>
    </rPh>
    <phoneticPr fontId="2"/>
  </si>
  <si>
    <t>経審審査日出力S</t>
    <rPh sb="0" eb="1">
      <t>キョウ</t>
    </rPh>
    <rPh sb="1" eb="2">
      <t>シン</t>
    </rPh>
    <rPh sb="2" eb="4">
      <t>シンサ</t>
    </rPh>
    <rPh sb="4" eb="5">
      <t>ビ</t>
    </rPh>
    <rPh sb="5" eb="7">
      <t>シュツリョク</t>
    </rPh>
    <phoneticPr fontId="2"/>
  </si>
  <si>
    <t>総合評定値通知書の「土木一式工事」の総合評定値（Ｐ点）を入力欄に入力してください。</t>
    <rPh sb="0" eb="2">
      <t>ソウゴウ</t>
    </rPh>
    <rPh sb="2" eb="4">
      <t>ヒョウテイ</t>
    </rPh>
    <rPh sb="4" eb="5">
      <t>チ</t>
    </rPh>
    <rPh sb="5" eb="7">
      <t>ツウチ</t>
    </rPh>
    <rPh sb="7" eb="8">
      <t>ショ</t>
    </rPh>
    <rPh sb="10" eb="12">
      <t>ドボク</t>
    </rPh>
    <rPh sb="12" eb="14">
      <t>イッシキ</t>
    </rPh>
    <rPh sb="14" eb="16">
      <t>コウジ</t>
    </rPh>
    <rPh sb="18" eb="20">
      <t>ソウゴウ</t>
    </rPh>
    <rPh sb="20" eb="23">
      <t>ヒョウテイチ</t>
    </rPh>
    <rPh sb="25" eb="26">
      <t>テン</t>
    </rPh>
    <rPh sb="28" eb="30">
      <t>ニュウリョク</t>
    </rPh>
    <rPh sb="30" eb="31">
      <t>ラン</t>
    </rPh>
    <rPh sb="32" eb="34">
      <t>ニュウリョク</t>
    </rPh>
    <phoneticPr fontId="2"/>
  </si>
  <si>
    <r>
      <t>02</t>
    </r>
    <r>
      <rPr>
        <sz val="11"/>
        <rFont val="ＭＳ Ｐゴシック"/>
        <family val="3"/>
        <charset val="128"/>
      </rPr>
      <t/>
    </r>
  </si>
  <si>
    <r>
      <t>03</t>
    </r>
    <r>
      <rPr>
        <sz val="11"/>
        <rFont val="ＭＳ Ｐゴシック"/>
        <family val="3"/>
        <charset val="128"/>
      </rPr>
      <t/>
    </r>
  </si>
  <si>
    <r>
      <t>04</t>
    </r>
    <r>
      <rPr>
        <sz val="11"/>
        <rFont val="ＭＳ Ｐゴシック"/>
        <family val="3"/>
        <charset val="128"/>
      </rPr>
      <t/>
    </r>
  </si>
  <si>
    <r>
      <t>05</t>
    </r>
    <r>
      <rPr>
        <sz val="11"/>
        <rFont val="ＭＳ Ｐゴシック"/>
        <family val="3"/>
        <charset val="128"/>
      </rPr>
      <t/>
    </r>
  </si>
  <si>
    <r>
      <t>06</t>
    </r>
    <r>
      <rPr>
        <sz val="11"/>
        <rFont val="ＭＳ Ｐゴシック"/>
        <family val="3"/>
        <charset val="128"/>
      </rPr>
      <t/>
    </r>
  </si>
  <si>
    <r>
      <t>07</t>
    </r>
    <r>
      <rPr>
        <sz val="11"/>
        <rFont val="ＭＳ Ｐゴシック"/>
        <family val="3"/>
        <charset val="128"/>
      </rPr>
      <t/>
    </r>
  </si>
  <si>
    <r>
      <t>08</t>
    </r>
    <r>
      <rPr>
        <sz val="11"/>
        <rFont val="ＭＳ Ｐゴシック"/>
        <family val="3"/>
        <charset val="128"/>
      </rPr>
      <t/>
    </r>
  </si>
  <si>
    <r>
      <t>09</t>
    </r>
    <r>
      <rPr>
        <sz val="11"/>
        <rFont val="ＭＳ Ｐゴシック"/>
        <family val="3"/>
        <charset val="128"/>
      </rPr>
      <t/>
    </r>
  </si>
  <si>
    <r>
      <t>10</t>
    </r>
    <r>
      <rPr>
        <sz val="11"/>
        <rFont val="ＭＳ Ｐゴシック"/>
        <family val="3"/>
        <charset val="128"/>
      </rPr>
      <t/>
    </r>
  </si>
  <si>
    <r>
      <t>11</t>
    </r>
    <r>
      <rPr>
        <sz val="11"/>
        <rFont val="ＭＳ Ｐゴシック"/>
        <family val="3"/>
        <charset val="128"/>
      </rPr>
      <t/>
    </r>
  </si>
  <si>
    <r>
      <t>12</t>
    </r>
    <r>
      <rPr>
        <sz val="11"/>
        <rFont val="ＭＳ Ｐゴシック"/>
        <family val="3"/>
        <charset val="128"/>
      </rPr>
      <t/>
    </r>
  </si>
  <si>
    <r>
      <t>13</t>
    </r>
    <r>
      <rPr>
        <sz val="11"/>
        <rFont val="ＭＳ Ｐゴシック"/>
        <family val="3"/>
        <charset val="128"/>
      </rPr>
      <t/>
    </r>
  </si>
  <si>
    <r>
      <t>14</t>
    </r>
    <r>
      <rPr>
        <sz val="11"/>
        <rFont val="ＭＳ Ｐゴシック"/>
        <family val="3"/>
        <charset val="128"/>
      </rPr>
      <t/>
    </r>
  </si>
  <si>
    <r>
      <t>15</t>
    </r>
    <r>
      <rPr>
        <sz val="11"/>
        <rFont val="ＭＳ Ｐゴシック"/>
        <family val="3"/>
        <charset val="128"/>
      </rPr>
      <t/>
    </r>
  </si>
  <si>
    <r>
      <t>16</t>
    </r>
    <r>
      <rPr>
        <sz val="11"/>
        <rFont val="ＭＳ Ｐゴシック"/>
        <family val="3"/>
        <charset val="128"/>
      </rPr>
      <t/>
    </r>
  </si>
  <si>
    <r>
      <t>17</t>
    </r>
    <r>
      <rPr>
        <sz val="11"/>
        <rFont val="ＭＳ Ｐゴシック"/>
        <family val="3"/>
        <charset val="128"/>
      </rPr>
      <t/>
    </r>
  </si>
  <si>
    <r>
      <t>18</t>
    </r>
    <r>
      <rPr>
        <sz val="11"/>
        <rFont val="ＭＳ Ｐゴシック"/>
        <family val="3"/>
        <charset val="128"/>
      </rPr>
      <t/>
    </r>
  </si>
  <si>
    <r>
      <t>19</t>
    </r>
    <r>
      <rPr>
        <sz val="11"/>
        <rFont val="ＭＳ Ｐゴシック"/>
        <family val="3"/>
        <charset val="128"/>
      </rPr>
      <t/>
    </r>
  </si>
  <si>
    <r>
      <t>20</t>
    </r>
    <r>
      <rPr>
        <sz val="11"/>
        <rFont val="ＭＳ Ｐゴシック"/>
        <family val="3"/>
        <charset val="128"/>
      </rPr>
      <t/>
    </r>
  </si>
  <si>
    <r>
      <t>21</t>
    </r>
    <r>
      <rPr>
        <sz val="11"/>
        <rFont val="ＭＳ Ｐゴシック"/>
        <family val="3"/>
        <charset val="128"/>
      </rPr>
      <t/>
    </r>
  </si>
  <si>
    <r>
      <t>22</t>
    </r>
    <r>
      <rPr>
        <sz val="11"/>
        <rFont val="ＭＳ Ｐゴシック"/>
        <family val="3"/>
        <charset val="128"/>
      </rPr>
      <t/>
    </r>
  </si>
  <si>
    <r>
      <t>23</t>
    </r>
    <r>
      <rPr>
        <sz val="11"/>
        <rFont val="ＭＳ Ｐゴシック"/>
        <family val="3"/>
        <charset val="128"/>
      </rPr>
      <t/>
    </r>
  </si>
  <si>
    <r>
      <t>24</t>
    </r>
    <r>
      <rPr>
        <sz val="11"/>
        <rFont val="ＭＳ Ｐゴシック"/>
        <family val="3"/>
        <charset val="128"/>
      </rPr>
      <t/>
    </r>
  </si>
  <si>
    <r>
      <t>25</t>
    </r>
    <r>
      <rPr>
        <sz val="11"/>
        <rFont val="ＭＳ Ｐゴシック"/>
        <family val="3"/>
        <charset val="128"/>
      </rPr>
      <t/>
    </r>
  </si>
  <si>
    <r>
      <t>26</t>
    </r>
    <r>
      <rPr>
        <sz val="11"/>
        <rFont val="ＭＳ Ｐゴシック"/>
        <family val="3"/>
        <charset val="128"/>
      </rPr>
      <t/>
    </r>
  </si>
  <si>
    <r>
      <t>27</t>
    </r>
    <r>
      <rPr>
        <sz val="11"/>
        <rFont val="ＭＳ Ｐゴシック"/>
        <family val="3"/>
        <charset val="128"/>
      </rPr>
      <t/>
    </r>
  </si>
  <si>
    <r>
      <t>28</t>
    </r>
    <r>
      <rPr>
        <sz val="11"/>
        <rFont val="ＭＳ Ｐゴシック"/>
        <family val="3"/>
        <charset val="128"/>
      </rPr>
      <t/>
    </r>
  </si>
  <si>
    <r>
      <t>29</t>
    </r>
    <r>
      <rPr>
        <sz val="11"/>
        <rFont val="ＭＳ Ｐゴシック"/>
        <family val="3"/>
        <charset val="128"/>
      </rPr>
      <t/>
    </r>
  </si>
  <si>
    <r>
      <t>30</t>
    </r>
    <r>
      <rPr>
        <sz val="11"/>
        <rFont val="ＭＳ Ｐゴシック"/>
        <family val="3"/>
        <charset val="128"/>
      </rPr>
      <t/>
    </r>
  </si>
  <si>
    <r>
      <t>31</t>
    </r>
    <r>
      <rPr>
        <sz val="11"/>
        <rFont val="ＭＳ Ｐゴシック"/>
        <family val="3"/>
        <charset val="128"/>
      </rPr>
      <t/>
    </r>
  </si>
  <si>
    <r>
      <t>32</t>
    </r>
    <r>
      <rPr>
        <sz val="11"/>
        <rFont val="ＭＳ Ｐゴシック"/>
        <family val="3"/>
        <charset val="128"/>
      </rPr>
      <t/>
    </r>
  </si>
  <si>
    <r>
      <t>33</t>
    </r>
    <r>
      <rPr>
        <sz val="11"/>
        <rFont val="ＭＳ Ｐゴシック"/>
        <family val="3"/>
        <charset val="128"/>
      </rPr>
      <t/>
    </r>
  </si>
  <si>
    <r>
      <t>34</t>
    </r>
    <r>
      <rPr>
        <sz val="11"/>
        <rFont val="ＭＳ Ｐゴシック"/>
        <family val="3"/>
        <charset val="128"/>
      </rPr>
      <t/>
    </r>
  </si>
  <si>
    <r>
      <t>35</t>
    </r>
    <r>
      <rPr>
        <sz val="11"/>
        <rFont val="ＭＳ Ｐゴシック"/>
        <family val="3"/>
        <charset val="128"/>
      </rPr>
      <t/>
    </r>
  </si>
  <si>
    <r>
      <t>36</t>
    </r>
    <r>
      <rPr>
        <sz val="11"/>
        <rFont val="ＭＳ Ｐゴシック"/>
        <family val="3"/>
        <charset val="128"/>
      </rPr>
      <t/>
    </r>
  </si>
  <si>
    <t>総合評定値通知書の「鋼橋上部工事」の総合評定値（Ｐ点）を入力欄に入力してください。</t>
    <rPh sb="0" eb="2">
      <t>ソウゴウ</t>
    </rPh>
    <rPh sb="2" eb="4">
      <t>ヒョウテイ</t>
    </rPh>
    <rPh sb="4" eb="5">
      <t>チ</t>
    </rPh>
    <rPh sb="5" eb="7">
      <t>ツウチ</t>
    </rPh>
    <rPh sb="7" eb="8">
      <t>ショ</t>
    </rPh>
    <rPh sb="10" eb="11">
      <t>コウ</t>
    </rPh>
    <rPh sb="11" eb="12">
      <t>バシ</t>
    </rPh>
    <rPh sb="12" eb="14">
      <t>ジョウブ</t>
    </rPh>
    <rPh sb="14" eb="16">
      <t>コウジ</t>
    </rPh>
    <rPh sb="18" eb="20">
      <t>ソウゴウ</t>
    </rPh>
    <rPh sb="20" eb="23">
      <t>ヒョウテイチ</t>
    </rPh>
    <rPh sb="25" eb="26">
      <t>テン</t>
    </rPh>
    <rPh sb="28" eb="30">
      <t>ニュウリョク</t>
    </rPh>
    <rPh sb="30" eb="31">
      <t>ラン</t>
    </rPh>
    <rPh sb="32" eb="34">
      <t>ニュウリョク</t>
    </rPh>
    <phoneticPr fontId="2"/>
  </si>
  <si>
    <t>商号または名称</t>
    <rPh sb="0" eb="2">
      <t>ショウゴウ</t>
    </rPh>
    <rPh sb="5" eb="7">
      <t>メイショウ</t>
    </rPh>
    <phoneticPr fontId="2"/>
  </si>
  <si>
    <t>29 電気通信設備工事</t>
    <rPh sb="3" eb="5">
      <t>デンキ</t>
    </rPh>
    <rPh sb="5" eb="7">
      <t>ツウシン</t>
    </rPh>
    <rPh sb="7" eb="9">
      <t>セツビ</t>
    </rPh>
    <rPh sb="9" eb="11">
      <t>コウジ</t>
    </rPh>
    <phoneticPr fontId="2"/>
  </si>
  <si>
    <t>総合評定値通知書の「舗装工事」の総合評定値（Ｐ点）を入力欄に入力してください。</t>
    <rPh sb="0" eb="2">
      <t>ソウゴウ</t>
    </rPh>
    <rPh sb="2" eb="4">
      <t>ヒョウテイ</t>
    </rPh>
    <rPh sb="4" eb="5">
      <t>チ</t>
    </rPh>
    <rPh sb="5" eb="7">
      <t>ツウチ</t>
    </rPh>
    <rPh sb="7" eb="8">
      <t>ショ</t>
    </rPh>
    <rPh sb="10" eb="12">
      <t>ホソウ</t>
    </rPh>
    <rPh sb="12" eb="14">
      <t>コウジ</t>
    </rPh>
    <rPh sb="16" eb="18">
      <t>ソウゴウ</t>
    </rPh>
    <rPh sb="18" eb="21">
      <t>ヒョウテイチ</t>
    </rPh>
    <rPh sb="23" eb="24">
      <t>テン</t>
    </rPh>
    <rPh sb="26" eb="28">
      <t>ニュウリョク</t>
    </rPh>
    <rPh sb="28" eb="29">
      <t>ラン</t>
    </rPh>
    <rPh sb="30" eb="32">
      <t>ニュウリョク</t>
    </rPh>
    <phoneticPr fontId="2"/>
  </si>
  <si>
    <t>総合評定値通知書の「造園工事」の総合評定値（Ｐ点）を入力欄に入力してください。</t>
    <rPh sb="0" eb="2">
      <t>ソウゴウ</t>
    </rPh>
    <rPh sb="2" eb="4">
      <t>ヒョウテイ</t>
    </rPh>
    <rPh sb="4" eb="5">
      <t>チ</t>
    </rPh>
    <rPh sb="5" eb="7">
      <t>ツウチ</t>
    </rPh>
    <rPh sb="7" eb="8">
      <t>ショ</t>
    </rPh>
    <rPh sb="10" eb="12">
      <t>ゾウエン</t>
    </rPh>
    <rPh sb="12" eb="14">
      <t>コウジ</t>
    </rPh>
    <rPh sb="16" eb="18">
      <t>ソウゴウ</t>
    </rPh>
    <rPh sb="18" eb="21">
      <t>ヒョウテイチ</t>
    </rPh>
    <rPh sb="23" eb="24">
      <t>テン</t>
    </rPh>
    <rPh sb="26" eb="28">
      <t>ニュウリョク</t>
    </rPh>
    <rPh sb="28" eb="29">
      <t>ラン</t>
    </rPh>
    <rPh sb="30" eb="32">
      <t>ニュウリョク</t>
    </rPh>
    <phoneticPr fontId="2"/>
  </si>
  <si>
    <t>総合評定値通知書の「塗装工事」の総合評定値（Ｐ点）を入力欄に入力してください。</t>
    <rPh sb="0" eb="2">
      <t>ソウゴウ</t>
    </rPh>
    <rPh sb="2" eb="4">
      <t>ヒョウテイ</t>
    </rPh>
    <rPh sb="4" eb="5">
      <t>チ</t>
    </rPh>
    <rPh sb="5" eb="7">
      <t>ツウチ</t>
    </rPh>
    <rPh sb="7" eb="8">
      <t>ショ</t>
    </rPh>
    <rPh sb="10" eb="12">
      <t>トソウ</t>
    </rPh>
    <rPh sb="12" eb="14">
      <t>コウジ</t>
    </rPh>
    <rPh sb="16" eb="18">
      <t>ソウゴウ</t>
    </rPh>
    <rPh sb="18" eb="21">
      <t>ヒョウテイチ</t>
    </rPh>
    <rPh sb="23" eb="24">
      <t>テン</t>
    </rPh>
    <rPh sb="26" eb="28">
      <t>ニュウリョク</t>
    </rPh>
    <rPh sb="28" eb="29">
      <t>ラン</t>
    </rPh>
    <rPh sb="30" eb="32">
      <t>ニュウリョク</t>
    </rPh>
    <phoneticPr fontId="2"/>
  </si>
  <si>
    <t>総合評定値通知書の「しゅんせつ工事」の総合評定値（Ｐ点）を入力欄に入力してください。</t>
    <rPh sb="0" eb="2">
      <t>ソウゴウ</t>
    </rPh>
    <rPh sb="2" eb="4">
      <t>ヒョウテイ</t>
    </rPh>
    <rPh sb="4" eb="5">
      <t>チ</t>
    </rPh>
    <rPh sb="5" eb="7">
      <t>ツウチ</t>
    </rPh>
    <rPh sb="7" eb="8">
      <t>ショ</t>
    </rPh>
    <rPh sb="15" eb="17">
      <t>コウジ</t>
    </rPh>
    <rPh sb="19" eb="21">
      <t>ソウゴウ</t>
    </rPh>
    <rPh sb="21" eb="24">
      <t>ヒョウテイチ</t>
    </rPh>
    <rPh sb="26" eb="27">
      <t>テン</t>
    </rPh>
    <rPh sb="29" eb="31">
      <t>ニュウリョク</t>
    </rPh>
    <rPh sb="31" eb="32">
      <t>ラン</t>
    </rPh>
    <rPh sb="33" eb="35">
      <t>ニュウリョク</t>
    </rPh>
    <phoneticPr fontId="2"/>
  </si>
  <si>
    <t>総合評定値通知書の「さく井工事」の総合評定値（Ｐ点）を入力欄に入力してください。</t>
    <rPh sb="0" eb="2">
      <t>ソウゴウ</t>
    </rPh>
    <rPh sb="2" eb="4">
      <t>ヒョウテイ</t>
    </rPh>
    <rPh sb="4" eb="5">
      <t>チ</t>
    </rPh>
    <rPh sb="5" eb="7">
      <t>ツウチ</t>
    </rPh>
    <rPh sb="7" eb="8">
      <t>ショ</t>
    </rPh>
    <rPh sb="12" eb="13">
      <t>イ</t>
    </rPh>
    <rPh sb="13" eb="15">
      <t>コウジ</t>
    </rPh>
    <rPh sb="17" eb="19">
      <t>ソウゴウ</t>
    </rPh>
    <rPh sb="19" eb="22">
      <t>ヒョウテイチ</t>
    </rPh>
    <rPh sb="24" eb="25">
      <t>テン</t>
    </rPh>
    <rPh sb="27" eb="29">
      <t>ニュウリョク</t>
    </rPh>
    <rPh sb="29" eb="30">
      <t>ラン</t>
    </rPh>
    <rPh sb="31" eb="33">
      <t>ニュウリョク</t>
    </rPh>
    <phoneticPr fontId="2"/>
  </si>
  <si>
    <t>総合評定値通知書の「建築一式工事」の総合評定値（Ｐ点）を入力欄に入力してください。</t>
    <rPh sb="0" eb="2">
      <t>ソウゴウ</t>
    </rPh>
    <rPh sb="2" eb="4">
      <t>ヒョウテイ</t>
    </rPh>
    <rPh sb="4" eb="5">
      <t>チ</t>
    </rPh>
    <rPh sb="5" eb="7">
      <t>ツウチ</t>
    </rPh>
    <rPh sb="7" eb="8">
      <t>ショ</t>
    </rPh>
    <rPh sb="10" eb="12">
      <t>ケンチク</t>
    </rPh>
    <rPh sb="12" eb="14">
      <t>イッシキ</t>
    </rPh>
    <rPh sb="14" eb="16">
      <t>コウジ</t>
    </rPh>
    <rPh sb="18" eb="20">
      <t>ソウゴウ</t>
    </rPh>
    <rPh sb="20" eb="23">
      <t>ヒョウテイチ</t>
    </rPh>
    <rPh sb="25" eb="26">
      <t>テン</t>
    </rPh>
    <rPh sb="28" eb="30">
      <t>ニュウリョク</t>
    </rPh>
    <rPh sb="30" eb="31">
      <t>ラン</t>
    </rPh>
    <rPh sb="32" eb="34">
      <t>ニュウリョク</t>
    </rPh>
    <phoneticPr fontId="2"/>
  </si>
  <si>
    <t>総合評定値通知書の「防水工事」の総合評定値（Ｐ点）を入力欄に入力してください。</t>
    <rPh sb="0" eb="2">
      <t>ソウゴウ</t>
    </rPh>
    <rPh sb="2" eb="4">
      <t>ヒョウテイ</t>
    </rPh>
    <rPh sb="4" eb="5">
      <t>チ</t>
    </rPh>
    <rPh sb="5" eb="7">
      <t>ツウチ</t>
    </rPh>
    <rPh sb="7" eb="8">
      <t>ショ</t>
    </rPh>
    <rPh sb="10" eb="12">
      <t>ボウスイ</t>
    </rPh>
    <rPh sb="12" eb="14">
      <t>コウジ</t>
    </rPh>
    <rPh sb="16" eb="18">
      <t>ソウゴウ</t>
    </rPh>
    <rPh sb="18" eb="21">
      <t>ヒョウテイチ</t>
    </rPh>
    <rPh sb="23" eb="24">
      <t>テン</t>
    </rPh>
    <rPh sb="26" eb="28">
      <t>ニュウリョク</t>
    </rPh>
    <rPh sb="28" eb="29">
      <t>ラン</t>
    </rPh>
    <rPh sb="30" eb="32">
      <t>ニュウリョク</t>
    </rPh>
    <phoneticPr fontId="2"/>
  </si>
  <si>
    <t>総合評定値通知書の「大工工事」の総合評定値（Ｐ点）を入力欄に入力してください。</t>
    <rPh sb="0" eb="2">
      <t>ソウゴウ</t>
    </rPh>
    <rPh sb="2" eb="4">
      <t>ヒョウテイ</t>
    </rPh>
    <rPh sb="4" eb="5">
      <t>チ</t>
    </rPh>
    <rPh sb="5" eb="7">
      <t>ツウチ</t>
    </rPh>
    <rPh sb="7" eb="8">
      <t>ショ</t>
    </rPh>
    <rPh sb="10" eb="12">
      <t>ダイク</t>
    </rPh>
    <rPh sb="12" eb="14">
      <t>コウジ</t>
    </rPh>
    <rPh sb="16" eb="18">
      <t>ソウゴウ</t>
    </rPh>
    <rPh sb="18" eb="21">
      <t>ヒョウテイチ</t>
    </rPh>
    <rPh sb="23" eb="24">
      <t>テン</t>
    </rPh>
    <rPh sb="26" eb="28">
      <t>ニュウリョク</t>
    </rPh>
    <rPh sb="28" eb="29">
      <t>ラン</t>
    </rPh>
    <rPh sb="30" eb="32">
      <t>ニュウリョク</t>
    </rPh>
    <phoneticPr fontId="2"/>
  </si>
  <si>
    <t>総合評定値通知書の「左官工事」の総合評定値（Ｐ点）を入力欄に入力してください。</t>
    <rPh sb="0" eb="2">
      <t>ソウゴウ</t>
    </rPh>
    <rPh sb="2" eb="4">
      <t>ヒョウテイ</t>
    </rPh>
    <rPh sb="4" eb="5">
      <t>チ</t>
    </rPh>
    <rPh sb="5" eb="7">
      <t>ツウチ</t>
    </rPh>
    <rPh sb="7" eb="8">
      <t>ショ</t>
    </rPh>
    <rPh sb="10" eb="12">
      <t>サカン</t>
    </rPh>
    <rPh sb="12" eb="14">
      <t>コウジ</t>
    </rPh>
    <rPh sb="16" eb="18">
      <t>ソウゴウ</t>
    </rPh>
    <rPh sb="18" eb="21">
      <t>ヒョウテイチ</t>
    </rPh>
    <rPh sb="23" eb="24">
      <t>テン</t>
    </rPh>
    <rPh sb="26" eb="28">
      <t>ニュウリョク</t>
    </rPh>
    <rPh sb="28" eb="29">
      <t>ラン</t>
    </rPh>
    <rPh sb="30" eb="32">
      <t>ニュウリョク</t>
    </rPh>
    <phoneticPr fontId="2"/>
  </si>
  <si>
    <t>総合評定値通知書の「石工事」の総合評定値（Ｐ点）を入力欄に入力してください。</t>
    <rPh sb="0" eb="2">
      <t>ソウゴウ</t>
    </rPh>
    <rPh sb="2" eb="4">
      <t>ヒョウテイ</t>
    </rPh>
    <rPh sb="4" eb="5">
      <t>チ</t>
    </rPh>
    <rPh sb="5" eb="7">
      <t>ツウチ</t>
    </rPh>
    <rPh sb="7" eb="8">
      <t>ショ</t>
    </rPh>
    <rPh sb="10" eb="11">
      <t>イシ</t>
    </rPh>
    <rPh sb="11" eb="13">
      <t>コウジ</t>
    </rPh>
    <rPh sb="15" eb="17">
      <t>ソウゴウ</t>
    </rPh>
    <rPh sb="17" eb="20">
      <t>ヒョウテイチ</t>
    </rPh>
    <rPh sb="22" eb="23">
      <t>テン</t>
    </rPh>
    <rPh sb="25" eb="27">
      <t>ニュウリョク</t>
    </rPh>
    <rPh sb="27" eb="28">
      <t>ラン</t>
    </rPh>
    <rPh sb="29" eb="31">
      <t>ニュウリョク</t>
    </rPh>
    <phoneticPr fontId="2"/>
  </si>
  <si>
    <t>関係書類を添えて入札参加資格の審査を申請します。また併せて、下記の事項について誓約し、</t>
    <rPh sb="0" eb="2">
      <t>カンケイ</t>
    </rPh>
    <rPh sb="2" eb="4">
      <t>ショルイ</t>
    </rPh>
    <rPh sb="5" eb="6">
      <t>ソ</t>
    </rPh>
    <rPh sb="8" eb="10">
      <t>ニュウサツ</t>
    </rPh>
    <rPh sb="10" eb="12">
      <t>サンカ</t>
    </rPh>
    <rPh sb="12" eb="14">
      <t>シカク</t>
    </rPh>
    <rPh sb="15" eb="17">
      <t>シンサ</t>
    </rPh>
    <rPh sb="18" eb="20">
      <t>シンセイ</t>
    </rPh>
    <phoneticPr fontId="2"/>
  </si>
  <si>
    <t>同意します。</t>
    <rPh sb="0" eb="2">
      <t>ドウイ</t>
    </rPh>
    <phoneticPr fontId="2"/>
  </si>
  <si>
    <t>確定日時</t>
    <rPh sb="0" eb="2">
      <t>カクテイ</t>
    </rPh>
    <rPh sb="2" eb="4">
      <t>ニチジ</t>
    </rPh>
    <phoneticPr fontId="2"/>
  </si>
  <si>
    <t>：</t>
    <phoneticPr fontId="2"/>
  </si>
  <si>
    <t>工　事　経　歴</t>
    <rPh sb="0" eb="1">
      <t>コウ</t>
    </rPh>
    <rPh sb="2" eb="3">
      <t>コト</t>
    </rPh>
    <rPh sb="4" eb="5">
      <t>キョウ</t>
    </rPh>
    <rPh sb="6" eb="7">
      <t>レキ</t>
    </rPh>
    <phoneticPr fontId="2"/>
  </si>
  <si>
    <t>申請日以前2ヵ年程度の期間に完了した官公庁（独立行政法人を含む）・民間における主な工事経歴を記載してください。宮城県内・近接県内官公庁発注の元請工事を中心に記載してください。</t>
    <rPh sb="0" eb="2">
      <t>シンセイ</t>
    </rPh>
    <rPh sb="2" eb="3">
      <t>ビ</t>
    </rPh>
    <rPh sb="3" eb="5">
      <t>イゼン</t>
    </rPh>
    <rPh sb="7" eb="8">
      <t>ネン</t>
    </rPh>
    <rPh sb="8" eb="10">
      <t>テイド</t>
    </rPh>
    <rPh sb="11" eb="13">
      <t>キカン</t>
    </rPh>
    <rPh sb="14" eb="16">
      <t>カンリョウ</t>
    </rPh>
    <rPh sb="18" eb="21">
      <t>カンコウチョウ</t>
    </rPh>
    <rPh sb="22" eb="24">
      <t>ドクリツ</t>
    </rPh>
    <rPh sb="24" eb="26">
      <t>ギョウセイ</t>
    </rPh>
    <rPh sb="26" eb="28">
      <t>ホウジン</t>
    </rPh>
    <rPh sb="29" eb="30">
      <t>フク</t>
    </rPh>
    <rPh sb="33" eb="35">
      <t>ミンカン</t>
    </rPh>
    <rPh sb="39" eb="40">
      <t>オモ</t>
    </rPh>
    <rPh sb="41" eb="43">
      <t>コウジ</t>
    </rPh>
    <rPh sb="43" eb="45">
      <t>ケイレキ</t>
    </rPh>
    <rPh sb="46" eb="48">
      <t>キサイ</t>
    </rPh>
    <rPh sb="55" eb="57">
      <t>ミヤギ</t>
    </rPh>
    <rPh sb="57" eb="59">
      <t>ケンナイ</t>
    </rPh>
    <rPh sb="60" eb="62">
      <t>キンセツ</t>
    </rPh>
    <rPh sb="62" eb="64">
      <t>ケンナイ</t>
    </rPh>
    <rPh sb="64" eb="67">
      <t>カンコウチョウ</t>
    </rPh>
    <rPh sb="67" eb="69">
      <t>ハッチュウ</t>
    </rPh>
    <rPh sb="70" eb="72">
      <t>モトウケ</t>
    </rPh>
    <rPh sb="72" eb="74">
      <t>コウジ</t>
    </rPh>
    <rPh sb="75" eb="77">
      <t>チュウシン</t>
    </rPh>
    <rPh sb="78" eb="80">
      <t>キサイ</t>
    </rPh>
    <phoneticPr fontId="2"/>
  </si>
  <si>
    <t>申請種目名</t>
    <rPh sb="0" eb="2">
      <t>シンセイ</t>
    </rPh>
    <rPh sb="2" eb="4">
      <t>シュモク</t>
    </rPh>
    <rPh sb="4" eb="5">
      <t>メイ</t>
    </rPh>
    <phoneticPr fontId="2"/>
  </si>
  <si>
    <t>発　注　者</t>
    <rPh sb="0" eb="1">
      <t>ハツ</t>
    </rPh>
    <rPh sb="2" eb="3">
      <t>チュウ</t>
    </rPh>
    <rPh sb="4" eb="5">
      <t>シャ</t>
    </rPh>
    <phoneticPr fontId="2"/>
  </si>
  <si>
    <t>元請
下請</t>
    <rPh sb="0" eb="2">
      <t>モトウケ</t>
    </rPh>
    <rPh sb="3" eb="5">
      <t>シタウケ</t>
    </rPh>
    <phoneticPr fontId="2"/>
  </si>
  <si>
    <t>工　事　名</t>
    <rPh sb="0" eb="1">
      <t>コウ</t>
    </rPh>
    <rPh sb="2" eb="3">
      <t>コト</t>
    </rPh>
    <rPh sb="4" eb="5">
      <t>メイ</t>
    </rPh>
    <phoneticPr fontId="2"/>
  </si>
  <si>
    <t>履行場所
(都道府県名)</t>
    <rPh sb="0" eb="2">
      <t>リコウ</t>
    </rPh>
    <rPh sb="2" eb="4">
      <t>バショ</t>
    </rPh>
    <rPh sb="6" eb="10">
      <t>トドウフケン</t>
    </rPh>
    <rPh sb="10" eb="11">
      <t>メイ</t>
    </rPh>
    <phoneticPr fontId="2"/>
  </si>
  <si>
    <t>工　事　概　要</t>
    <rPh sb="0" eb="1">
      <t>コウ</t>
    </rPh>
    <rPh sb="2" eb="3">
      <t>コト</t>
    </rPh>
    <rPh sb="4" eb="5">
      <t>オオムネ</t>
    </rPh>
    <rPh sb="6" eb="7">
      <t>ヨウ</t>
    </rPh>
    <phoneticPr fontId="2"/>
  </si>
  <si>
    <t>請負金額(千円)</t>
    <rPh sb="0" eb="2">
      <t>ウケオイ</t>
    </rPh>
    <rPh sb="2" eb="4">
      <t>キンガク</t>
    </rPh>
    <rPh sb="5" eb="7">
      <t>センエン</t>
    </rPh>
    <phoneticPr fontId="2"/>
  </si>
  <si>
    <t>着手年月</t>
    <rPh sb="0" eb="2">
      <t>チャクシュ</t>
    </rPh>
    <rPh sb="2" eb="3">
      <t>ネン</t>
    </rPh>
    <rPh sb="3" eb="4">
      <t>ツキ</t>
    </rPh>
    <phoneticPr fontId="2"/>
  </si>
  <si>
    <t>完了年月</t>
    <rPh sb="0" eb="2">
      <t>カンリョウ</t>
    </rPh>
    <rPh sb="2" eb="3">
      <t>ネン</t>
    </rPh>
    <rPh sb="3" eb="4">
      <t>ツキ</t>
    </rPh>
    <phoneticPr fontId="2"/>
  </si>
  <si>
    <t>県内</t>
  </si>
  <si>
    <t>01</t>
  </si>
  <si>
    <t>セン</t>
  </si>
  <si>
    <t>01 土木工事</t>
  </si>
  <si>
    <t>04 ＰＣ桁工事</t>
  </si>
  <si>
    <t>12 鉄骨・鉄筋ｺﾝｸﾘｰﾄ建築工事</t>
  </si>
  <si>
    <t>28 電気設備工事</t>
  </si>
  <si>
    <t>30 給排水衛生冷暖房工事</t>
  </si>
  <si>
    <t>33 その他機械器具設置工事</t>
  </si>
  <si>
    <t>仙台市</t>
    <rPh sb="0" eb="3">
      <t>センダイシ</t>
    </rPh>
    <phoneticPr fontId="2"/>
  </si>
  <si>
    <t>石巻市</t>
    <rPh sb="0" eb="3">
      <t>イシノマキシ</t>
    </rPh>
    <phoneticPr fontId="2"/>
  </si>
  <si>
    <t>名取市</t>
    <rPh sb="0" eb="2">
      <t>ナトリ</t>
    </rPh>
    <rPh sb="2" eb="3">
      <t>シ</t>
    </rPh>
    <phoneticPr fontId="2"/>
  </si>
  <si>
    <t>履行場所リスト</t>
    <rPh sb="0" eb="2">
      <t>リコウ</t>
    </rPh>
    <rPh sb="2" eb="4">
      <t>バショ</t>
    </rPh>
    <phoneticPr fontId="2"/>
  </si>
  <si>
    <t>01</t>
    <phoneticPr fontId="2"/>
  </si>
  <si>
    <t>54 測量一般</t>
    <rPh sb="3" eb="5">
      <t>ソクリョウ</t>
    </rPh>
    <rPh sb="5" eb="7">
      <t>イッパン</t>
    </rPh>
    <phoneticPr fontId="2"/>
  </si>
  <si>
    <t>02</t>
    <phoneticPr fontId="2"/>
  </si>
  <si>
    <t>55 航空測量</t>
    <rPh sb="3" eb="5">
      <t>コウクウ</t>
    </rPh>
    <rPh sb="5" eb="7">
      <t>ソクリョウ</t>
    </rPh>
    <phoneticPr fontId="2"/>
  </si>
  <si>
    <t>03</t>
    <phoneticPr fontId="2"/>
  </si>
  <si>
    <t>岩手県</t>
    <rPh sb="0" eb="2">
      <t>イワテ</t>
    </rPh>
    <rPh sb="2" eb="3">
      <t>ケン</t>
    </rPh>
    <phoneticPr fontId="2"/>
  </si>
  <si>
    <t>56 建築設計</t>
    <rPh sb="3" eb="5">
      <t>ケンチク</t>
    </rPh>
    <rPh sb="5" eb="7">
      <t>セッケイ</t>
    </rPh>
    <phoneticPr fontId="2"/>
  </si>
  <si>
    <t>04</t>
    <phoneticPr fontId="2"/>
  </si>
  <si>
    <t>57 設備設計</t>
    <rPh sb="3" eb="5">
      <t>セツビ</t>
    </rPh>
    <rPh sb="5" eb="7">
      <t>セッケイ</t>
    </rPh>
    <phoneticPr fontId="2"/>
  </si>
  <si>
    <t>05</t>
    <phoneticPr fontId="2"/>
  </si>
  <si>
    <t>58 建設コンサルタント　下水道部門</t>
    <rPh sb="3" eb="5">
      <t>ケンセツ</t>
    </rPh>
    <rPh sb="13" eb="16">
      <t>ゲスイドウ</t>
    </rPh>
    <rPh sb="16" eb="18">
      <t>ブモン</t>
    </rPh>
    <phoneticPr fontId="2"/>
  </si>
  <si>
    <t>06</t>
    <phoneticPr fontId="2"/>
  </si>
  <si>
    <t>59 建設コンサルタント　都市計画部門</t>
    <rPh sb="3" eb="5">
      <t>ケンセツ</t>
    </rPh>
    <rPh sb="13" eb="15">
      <t>トシ</t>
    </rPh>
    <rPh sb="15" eb="17">
      <t>ケイカク</t>
    </rPh>
    <rPh sb="17" eb="19">
      <t>ブモン</t>
    </rPh>
    <phoneticPr fontId="2"/>
  </si>
  <si>
    <t>07</t>
    <phoneticPr fontId="2"/>
  </si>
  <si>
    <t>60 建設コンサルタント　鋼構造部門</t>
    <rPh sb="3" eb="5">
      <t>ケンセツ</t>
    </rPh>
    <rPh sb="13" eb="14">
      <t>コウ</t>
    </rPh>
    <rPh sb="14" eb="16">
      <t>コウゾウ</t>
    </rPh>
    <rPh sb="16" eb="18">
      <t>ブモン</t>
    </rPh>
    <phoneticPr fontId="2"/>
  </si>
  <si>
    <t>08</t>
    <phoneticPr fontId="2"/>
  </si>
  <si>
    <t>61 建設コンサルタント　道路部門</t>
    <rPh sb="3" eb="5">
      <t>ケンセツ</t>
    </rPh>
    <rPh sb="13" eb="15">
      <t>ドウロ</t>
    </rPh>
    <rPh sb="15" eb="17">
      <t>ブモン</t>
    </rPh>
    <phoneticPr fontId="2"/>
  </si>
  <si>
    <t>09</t>
    <phoneticPr fontId="2"/>
  </si>
  <si>
    <t>62 建設コンサルタント　河川砂防部門</t>
    <rPh sb="3" eb="5">
      <t>ケンセツ</t>
    </rPh>
    <rPh sb="13" eb="15">
      <t>カセン</t>
    </rPh>
    <rPh sb="15" eb="17">
      <t>サボウ</t>
    </rPh>
    <rPh sb="17" eb="19">
      <t>ブモン</t>
    </rPh>
    <phoneticPr fontId="2"/>
  </si>
  <si>
    <t>継続</t>
    <rPh sb="0" eb="1">
      <t>ケイ</t>
    </rPh>
    <rPh sb="1" eb="2">
      <t>ゾク</t>
    </rPh>
    <phoneticPr fontId="2"/>
  </si>
  <si>
    <t>10</t>
    <phoneticPr fontId="2"/>
  </si>
  <si>
    <t>63 建設コンサルタント　電力土木部門</t>
    <rPh sb="3" eb="5">
      <t>ケンセツ</t>
    </rPh>
    <rPh sb="13" eb="15">
      <t>デンリョク</t>
    </rPh>
    <rPh sb="15" eb="17">
      <t>ドボク</t>
    </rPh>
    <rPh sb="17" eb="19">
      <t>ブモン</t>
    </rPh>
    <phoneticPr fontId="2"/>
  </si>
  <si>
    <t>11</t>
    <phoneticPr fontId="2"/>
  </si>
  <si>
    <t>64 建設コンサルタント　トンネル部門</t>
    <rPh sb="3" eb="5">
      <t>ケンセツ</t>
    </rPh>
    <rPh sb="17" eb="19">
      <t>ブモン</t>
    </rPh>
    <phoneticPr fontId="2"/>
  </si>
  <si>
    <t>元下リスト</t>
    <rPh sb="0" eb="1">
      <t>モト</t>
    </rPh>
    <rPh sb="1" eb="2">
      <t>シタ</t>
    </rPh>
    <phoneticPr fontId="2"/>
  </si>
  <si>
    <t>12</t>
    <phoneticPr fontId="2"/>
  </si>
  <si>
    <t>65 建設コンサルタント　施工計画部門</t>
    <rPh sb="3" eb="5">
      <t>ケンセツ</t>
    </rPh>
    <rPh sb="13" eb="15">
      <t>セコウ</t>
    </rPh>
    <rPh sb="15" eb="17">
      <t>ケイカク</t>
    </rPh>
    <rPh sb="17" eb="19">
      <t>ブモン</t>
    </rPh>
    <phoneticPr fontId="2"/>
  </si>
  <si>
    <t>元請</t>
    <rPh sb="0" eb="2">
      <t>モトウケ</t>
    </rPh>
    <phoneticPr fontId="2"/>
  </si>
  <si>
    <t>66 建設コンサルタント　地質部門</t>
    <rPh sb="3" eb="5">
      <t>ケンセツ</t>
    </rPh>
    <rPh sb="13" eb="15">
      <t>チシツ</t>
    </rPh>
    <rPh sb="15" eb="17">
      <t>ブモン</t>
    </rPh>
    <phoneticPr fontId="2"/>
  </si>
  <si>
    <t>下請</t>
    <rPh sb="0" eb="2">
      <t>シタウケ</t>
    </rPh>
    <phoneticPr fontId="2"/>
  </si>
  <si>
    <t>67 建設コンサルタント　造園部門</t>
    <rPh sb="3" eb="5">
      <t>ケンセツ</t>
    </rPh>
    <rPh sb="13" eb="15">
      <t>ゾウエン</t>
    </rPh>
    <rPh sb="15" eb="17">
      <t>ブモン</t>
    </rPh>
    <phoneticPr fontId="2"/>
  </si>
  <si>
    <t>68 建設コンサルタント　港湾部門</t>
    <rPh sb="3" eb="5">
      <t>ケンセツ</t>
    </rPh>
    <rPh sb="13" eb="15">
      <t>コウワン</t>
    </rPh>
    <rPh sb="15" eb="17">
      <t>ブモン</t>
    </rPh>
    <phoneticPr fontId="2"/>
  </si>
  <si>
    <t>69 建設コンサルタント　鉄道部門</t>
    <rPh sb="3" eb="5">
      <t>ケンセツ</t>
    </rPh>
    <rPh sb="13" eb="15">
      <t>テツドウ</t>
    </rPh>
    <rPh sb="15" eb="17">
      <t>ブモン</t>
    </rPh>
    <phoneticPr fontId="2"/>
  </si>
  <si>
    <t>70 建設コンサルタント　上水道部門</t>
    <rPh sb="3" eb="5">
      <t>ケンセツ</t>
    </rPh>
    <rPh sb="13" eb="16">
      <t>ジョウスイドウ</t>
    </rPh>
    <rPh sb="16" eb="18">
      <t>ブモン</t>
    </rPh>
    <phoneticPr fontId="2"/>
  </si>
  <si>
    <t>11 青葉区</t>
    <rPh sb="3" eb="6">
      <t>アオバク</t>
    </rPh>
    <phoneticPr fontId="2"/>
  </si>
  <si>
    <t>71 建設コンサルタント　農業土木部門</t>
    <rPh sb="3" eb="5">
      <t>ケンセツ</t>
    </rPh>
    <rPh sb="13" eb="15">
      <t>ノウギョウ</t>
    </rPh>
    <rPh sb="15" eb="17">
      <t>ドボク</t>
    </rPh>
    <rPh sb="17" eb="19">
      <t>ブモン</t>
    </rPh>
    <phoneticPr fontId="2"/>
  </si>
  <si>
    <t>12 宮城総合支所</t>
    <rPh sb="3" eb="5">
      <t>ミヤギ</t>
    </rPh>
    <rPh sb="5" eb="7">
      <t>ソウゴウ</t>
    </rPh>
    <rPh sb="7" eb="9">
      <t>シショ</t>
    </rPh>
    <phoneticPr fontId="2"/>
  </si>
  <si>
    <t>72 建設コンサルタント　森林土木部門</t>
    <rPh sb="3" eb="5">
      <t>ケンセツ</t>
    </rPh>
    <rPh sb="13" eb="15">
      <t>シンリン</t>
    </rPh>
    <rPh sb="15" eb="17">
      <t>ドボク</t>
    </rPh>
    <rPh sb="17" eb="19">
      <t>ブモン</t>
    </rPh>
    <phoneticPr fontId="2"/>
  </si>
  <si>
    <t>21 宮城野区</t>
    <rPh sb="3" eb="7">
      <t>ミヤギノク</t>
    </rPh>
    <phoneticPr fontId="2"/>
  </si>
  <si>
    <t>73 建設コンサルタント　土質部門</t>
    <rPh sb="3" eb="5">
      <t>ケンセツ</t>
    </rPh>
    <rPh sb="13" eb="15">
      <t>ドシツ</t>
    </rPh>
    <rPh sb="15" eb="17">
      <t>ブモン</t>
    </rPh>
    <phoneticPr fontId="2"/>
  </si>
  <si>
    <t>31 若林区</t>
    <rPh sb="3" eb="6">
      <t>ワカバヤシク</t>
    </rPh>
    <phoneticPr fontId="2"/>
  </si>
  <si>
    <t>74 建設コンサルタント　機械部門</t>
    <rPh sb="3" eb="5">
      <t>ケンセツ</t>
    </rPh>
    <rPh sb="13" eb="15">
      <t>キカイ</t>
    </rPh>
    <rPh sb="15" eb="17">
      <t>ブモン</t>
    </rPh>
    <phoneticPr fontId="2"/>
  </si>
  <si>
    <t>41 太白区</t>
    <rPh sb="3" eb="6">
      <t>タイハクク</t>
    </rPh>
    <phoneticPr fontId="2"/>
  </si>
  <si>
    <t>75 建設コンサルタント　建設環境部門</t>
    <rPh sb="3" eb="5">
      <t>ケンセツ</t>
    </rPh>
    <rPh sb="13" eb="15">
      <t>ケンセツ</t>
    </rPh>
    <rPh sb="15" eb="17">
      <t>カンキョウ</t>
    </rPh>
    <rPh sb="17" eb="19">
      <t>ブモン</t>
    </rPh>
    <phoneticPr fontId="2"/>
  </si>
  <si>
    <t>42 秋保総合支所</t>
    <rPh sb="3" eb="5">
      <t>アキウ</t>
    </rPh>
    <rPh sb="5" eb="7">
      <t>ソウゴウ</t>
    </rPh>
    <rPh sb="7" eb="9">
      <t>シショ</t>
    </rPh>
    <phoneticPr fontId="2"/>
  </si>
  <si>
    <t>76 建設コンサルタント　水産土木部門</t>
    <rPh sb="3" eb="5">
      <t>ケンセツ</t>
    </rPh>
    <rPh sb="13" eb="15">
      <t>スイサン</t>
    </rPh>
    <rPh sb="15" eb="17">
      <t>ドボク</t>
    </rPh>
    <rPh sb="17" eb="19">
      <t>ブモン</t>
    </rPh>
    <phoneticPr fontId="2"/>
  </si>
  <si>
    <t>51 泉区</t>
    <rPh sb="3" eb="5">
      <t>イズミク</t>
    </rPh>
    <phoneticPr fontId="2"/>
  </si>
  <si>
    <t>77 建設コンサルタント　電気電子部門</t>
    <rPh sb="3" eb="5">
      <t>ケンセツ</t>
    </rPh>
    <rPh sb="13" eb="15">
      <t>デンキ</t>
    </rPh>
    <rPh sb="15" eb="17">
      <t>デンシ</t>
    </rPh>
    <rPh sb="17" eb="19">
      <t>ブモン</t>
    </rPh>
    <phoneticPr fontId="2"/>
  </si>
  <si>
    <t>78 建設コンサルタント　廃棄物部門</t>
    <rPh sb="3" eb="5">
      <t>ケンセツ</t>
    </rPh>
    <rPh sb="13" eb="16">
      <t>ハイキブツ</t>
    </rPh>
    <rPh sb="16" eb="18">
      <t>ブモン</t>
    </rPh>
    <phoneticPr fontId="2"/>
  </si>
  <si>
    <t>79 地質調査</t>
    <rPh sb="3" eb="5">
      <t>チシツ</t>
    </rPh>
    <rPh sb="5" eb="7">
      <t>チョウサ</t>
    </rPh>
    <phoneticPr fontId="2"/>
  </si>
  <si>
    <t>登録更新リスト</t>
    <rPh sb="0" eb="2">
      <t>トウロク</t>
    </rPh>
    <rPh sb="2" eb="4">
      <t>コウシン</t>
    </rPh>
    <phoneticPr fontId="2"/>
  </si>
  <si>
    <t>80 補償関係コンサルタント</t>
    <rPh sb="3" eb="5">
      <t>ホショウ</t>
    </rPh>
    <rPh sb="5" eb="7">
      <t>カンケイ</t>
    </rPh>
    <phoneticPr fontId="2"/>
  </si>
  <si>
    <t>登録年月日</t>
    <rPh sb="0" eb="2">
      <t>トウロク</t>
    </rPh>
    <rPh sb="2" eb="5">
      <t>ネンガッピ</t>
    </rPh>
    <phoneticPr fontId="2"/>
  </si>
  <si>
    <t>○○道路改築工事</t>
    <rPh sb="2" eb="4">
      <t>ドウロ</t>
    </rPh>
    <rPh sb="4" eb="6">
      <t>カイチク</t>
    </rPh>
    <rPh sb="6" eb="8">
      <t>コウジ</t>
    </rPh>
    <phoneticPr fontId="2"/>
  </si>
  <si>
    <t>○×小学校新築工事</t>
    <rPh sb="2" eb="5">
      <t>ショウガッコウ</t>
    </rPh>
    <rPh sb="5" eb="7">
      <t>シンチク</t>
    </rPh>
    <rPh sb="7" eb="9">
      <t>コウジ</t>
    </rPh>
    <phoneticPr fontId="2"/>
  </si>
  <si>
    <t>仙台市役所電気設備更新工事</t>
    <rPh sb="0" eb="2">
      <t>センダイ</t>
    </rPh>
    <rPh sb="2" eb="5">
      <t>シヤクショ</t>
    </rPh>
    <rPh sb="5" eb="7">
      <t>デンキ</t>
    </rPh>
    <rPh sb="7" eb="9">
      <t>セツビ</t>
    </rPh>
    <rPh sb="9" eb="11">
      <t>コウシン</t>
    </rPh>
    <rPh sb="11" eb="13">
      <t>コウジ</t>
    </rPh>
    <phoneticPr fontId="2"/>
  </si>
  <si>
    <t>○△集会所機械設備工事</t>
    <rPh sb="2" eb="5">
      <t>シュウカイジョ</t>
    </rPh>
    <rPh sb="5" eb="7">
      <t>キカイ</t>
    </rPh>
    <rPh sb="7" eb="9">
      <t>セツビ</t>
    </rPh>
    <rPh sb="9" eb="11">
      <t>コウジ</t>
    </rPh>
    <phoneticPr fontId="2"/>
  </si>
  <si>
    <t>○△集会所の新築に伴なう給排水、空調設備工事一式</t>
    <rPh sb="2" eb="5">
      <t>シュウカイジョ</t>
    </rPh>
    <rPh sb="6" eb="8">
      <t>シンチク</t>
    </rPh>
    <rPh sb="9" eb="10">
      <t>トモナ</t>
    </rPh>
    <rPh sb="12" eb="15">
      <t>キュウハイスイ</t>
    </rPh>
    <rPh sb="16" eb="18">
      <t>クウチョウ</t>
    </rPh>
    <rPh sb="18" eb="20">
      <t>セツビ</t>
    </rPh>
    <rPh sb="20" eb="22">
      <t>コウジ</t>
    </rPh>
    <rPh sb="22" eb="24">
      <t>イッシキ</t>
    </rPh>
    <phoneticPr fontId="2"/>
  </si>
  <si>
    <t>仙台市役所の電気設備更新工事一式</t>
    <rPh sb="0" eb="5">
      <t>センダイシヤクショ</t>
    </rPh>
    <rPh sb="6" eb="8">
      <t>デンキ</t>
    </rPh>
    <rPh sb="8" eb="10">
      <t>セツビ</t>
    </rPh>
    <rPh sb="10" eb="12">
      <t>コウシン</t>
    </rPh>
    <rPh sb="12" eb="14">
      <t>コウジ</t>
    </rPh>
    <rPh sb="14" eb="16">
      <t>イッシキ</t>
    </rPh>
    <phoneticPr fontId="2"/>
  </si>
  <si>
    <t>○×小学校新築工事一式</t>
    <rPh sb="2" eb="5">
      <t>ショウガッコウ</t>
    </rPh>
    <rPh sb="5" eb="7">
      <t>シンチク</t>
    </rPh>
    <rPh sb="7" eb="9">
      <t>コウジ</t>
    </rPh>
    <rPh sb="9" eb="11">
      <t>イッシキ</t>
    </rPh>
    <phoneticPr fontId="2"/>
  </si>
  <si>
    <t>○○道路改築に伴う側溝、土盛り、舗装工事</t>
    <rPh sb="2" eb="4">
      <t>ドウロ</t>
    </rPh>
    <rPh sb="4" eb="6">
      <t>カイチク</t>
    </rPh>
    <rPh sb="7" eb="8">
      <t>トモナ</t>
    </rPh>
    <rPh sb="9" eb="11">
      <t>ソッコウ</t>
    </rPh>
    <rPh sb="12" eb="14">
      <t>ドモ</t>
    </rPh>
    <rPh sb="16" eb="18">
      <t>ホソウ</t>
    </rPh>
    <rPh sb="18" eb="20">
      <t>コウジ</t>
    </rPh>
    <phoneticPr fontId="2"/>
  </si>
  <si>
    <t>県道△△線の拡幅に伴う整備工事一式</t>
    <rPh sb="0" eb="2">
      <t>ケンドウ</t>
    </rPh>
    <rPh sb="4" eb="5">
      <t>セン</t>
    </rPh>
    <rPh sb="6" eb="8">
      <t>カクフク</t>
    </rPh>
    <rPh sb="9" eb="10">
      <t>トモナ</t>
    </rPh>
    <rPh sb="11" eb="13">
      <t>セイビ</t>
    </rPh>
    <rPh sb="13" eb="15">
      <t>コウジ</t>
    </rPh>
    <rPh sb="15" eb="17">
      <t>イッシキ</t>
    </rPh>
    <phoneticPr fontId="2"/>
  </si>
  <si>
    <t>県道△△線拡幅工事</t>
    <rPh sb="0" eb="2">
      <t>ケンドウ</t>
    </rPh>
    <rPh sb="4" eb="5">
      <t>セン</t>
    </rPh>
    <rPh sb="5" eb="7">
      <t>カクフク</t>
    </rPh>
    <rPh sb="7" eb="9">
      <t>コウジ</t>
    </rPh>
    <phoneticPr fontId="2"/>
  </si>
  <si>
    <t>営 業 所 等 報 告 書</t>
    <rPh sb="0" eb="1">
      <t>エイ</t>
    </rPh>
    <rPh sb="2" eb="3">
      <t>ギョウ</t>
    </rPh>
    <rPh sb="4" eb="5">
      <t>ショ</t>
    </rPh>
    <rPh sb="6" eb="7">
      <t>トウ</t>
    </rPh>
    <rPh sb="8" eb="9">
      <t>ホウ</t>
    </rPh>
    <rPh sb="10" eb="11">
      <t>コク</t>
    </rPh>
    <rPh sb="12" eb="13">
      <t>ショ</t>
    </rPh>
    <phoneticPr fontId="2"/>
  </si>
  <si>
    <t>仙　　台　　市　　長</t>
    <rPh sb="0" eb="1">
      <t>ヤマト</t>
    </rPh>
    <rPh sb="3" eb="4">
      <t>ダイ</t>
    </rPh>
    <rPh sb="6" eb="7">
      <t>シ</t>
    </rPh>
    <rPh sb="9" eb="10">
      <t>チョウ</t>
    </rPh>
    <phoneticPr fontId="2"/>
  </si>
  <si>
    <t>届出人住所</t>
    <rPh sb="0" eb="2">
      <t>トドケデ</t>
    </rPh>
    <rPh sb="2" eb="3">
      <t>ニン</t>
    </rPh>
    <rPh sb="3" eb="5">
      <t>ジュウショ</t>
    </rPh>
    <phoneticPr fontId="2"/>
  </si>
  <si>
    <t>　</t>
    <phoneticPr fontId="2"/>
  </si>
  <si>
    <t>◎</t>
    <phoneticPr fontId="2"/>
  </si>
  <si>
    <t>仙台市内に本店がある</t>
    <rPh sb="0" eb="4">
      <t>センダイシナイ</t>
    </rPh>
    <rPh sb="5" eb="7">
      <t>ホンテン</t>
    </rPh>
    <phoneticPr fontId="2"/>
  </si>
  <si>
    <t>　該当する番号に○を付け，以下に該当</t>
    <rPh sb="1" eb="3">
      <t>ガイトウ</t>
    </rPh>
    <rPh sb="5" eb="7">
      <t>バンゴウ</t>
    </rPh>
    <rPh sb="10" eb="11">
      <t>ツ</t>
    </rPh>
    <rPh sb="13" eb="15">
      <t>イカ</t>
    </rPh>
    <rPh sb="16" eb="18">
      <t>ガイトウ</t>
    </rPh>
    <phoneticPr fontId="2"/>
  </si>
  <si>
    <t>仙台市内に受任先となっている営業所がある</t>
    <rPh sb="0" eb="4">
      <t>センダイシナイ</t>
    </rPh>
    <rPh sb="5" eb="7">
      <t>ジュニン</t>
    </rPh>
    <rPh sb="7" eb="8">
      <t>サキ</t>
    </rPh>
    <rPh sb="14" eb="17">
      <t>エイギョウショ</t>
    </rPh>
    <phoneticPr fontId="2"/>
  </si>
  <si>
    <t>する本店又は営業所の状況について記入</t>
    <rPh sb="2" eb="4">
      <t>ホンテン</t>
    </rPh>
    <rPh sb="4" eb="5">
      <t>マタ</t>
    </rPh>
    <rPh sb="6" eb="9">
      <t>エイギョウショ</t>
    </rPh>
    <rPh sb="10" eb="12">
      <t>ジョウキョウ</t>
    </rPh>
    <rPh sb="16" eb="18">
      <t>キニュウ</t>
    </rPh>
    <phoneticPr fontId="2"/>
  </si>
  <si>
    <t>仙台市内に受任先となっていない営業所がある</t>
    <rPh sb="0" eb="4">
      <t>センダイシナイ</t>
    </rPh>
    <rPh sb="5" eb="7">
      <t>ジュニン</t>
    </rPh>
    <rPh sb="7" eb="8">
      <t>サキ</t>
    </rPh>
    <rPh sb="15" eb="18">
      <t>エイギョウショ</t>
    </rPh>
    <phoneticPr fontId="2"/>
  </si>
  <si>
    <t>してください。</t>
    <phoneticPr fontId="2"/>
  </si>
  <si>
    <t>仙台市内に本店又は営業所はない</t>
    <rPh sb="0" eb="4">
      <t>センダイシナイ</t>
    </rPh>
    <rPh sb="5" eb="7">
      <t>ホンテン</t>
    </rPh>
    <rPh sb="7" eb="8">
      <t>マタ</t>
    </rPh>
    <rPh sb="9" eb="12">
      <t>エイギョウショ</t>
    </rPh>
    <phoneticPr fontId="2"/>
  </si>
  <si>
    <t>　なお，４に該当する場合は，以下の項</t>
    <rPh sb="6" eb="8">
      <t>ガイトウ</t>
    </rPh>
    <rPh sb="10" eb="12">
      <t>バアイ</t>
    </rPh>
    <rPh sb="14" eb="16">
      <t>イカ</t>
    </rPh>
    <rPh sb="17" eb="18">
      <t>コウ</t>
    </rPh>
    <phoneticPr fontId="2"/>
  </si>
  <si>
    <t>目（裏面を含む。）についての記入は不</t>
    <rPh sb="0" eb="1">
      <t>メ</t>
    </rPh>
    <rPh sb="2" eb="4">
      <t>ウラメン</t>
    </rPh>
    <rPh sb="5" eb="6">
      <t>フク</t>
    </rPh>
    <rPh sb="14" eb="16">
      <t>キニュウ</t>
    </rPh>
    <rPh sb="17" eb="18">
      <t>フ</t>
    </rPh>
    <phoneticPr fontId="2"/>
  </si>
  <si>
    <t>要です。</t>
    <rPh sb="0" eb="1">
      <t>ヨウ</t>
    </rPh>
    <phoneticPr fontId="2"/>
  </si>
  <si>
    <t>・</t>
    <phoneticPr fontId="2"/>
  </si>
  <si>
    <t>仙台市内の本店又は営業所の名称</t>
    <rPh sb="0" eb="4">
      <t>センダイシナイ</t>
    </rPh>
    <rPh sb="5" eb="7">
      <t>ホンテン</t>
    </rPh>
    <rPh sb="7" eb="8">
      <t>マタ</t>
    </rPh>
    <rPh sb="9" eb="12">
      <t>エイギョウショ</t>
    </rPh>
    <rPh sb="13" eb="15">
      <t>メイショウ</t>
    </rPh>
    <phoneticPr fontId="2"/>
  </si>
  <si>
    <t>所在地</t>
    <rPh sb="0" eb="3">
      <t>ショザイチ</t>
    </rPh>
    <phoneticPr fontId="2"/>
  </si>
  <si>
    <t>〒</t>
    <phoneticPr fontId="2"/>
  </si>
  <si>
    <t>－</t>
    <phoneticPr fontId="2"/>
  </si>
  <si>
    <t>ＦＡＸ</t>
    <phoneticPr fontId="2"/>
  </si>
  <si>
    <t>記入担当者</t>
    <rPh sb="0" eb="2">
      <t>キニュウ</t>
    </rPh>
    <rPh sb="2" eb="5">
      <t>タントウシャ</t>
    </rPh>
    <phoneticPr fontId="2"/>
  </si>
  <si>
    <t>（注意事項）</t>
    <rPh sb="1" eb="3">
      <t>チュウイ</t>
    </rPh>
    <rPh sb="3" eb="5">
      <t>ジコウ</t>
    </rPh>
    <phoneticPr fontId="2"/>
  </si>
  <si>
    <t>⒈</t>
    <phoneticPr fontId="2"/>
  </si>
  <si>
    <t>　工事で申請している場合に提出してください。</t>
    <rPh sb="1" eb="3">
      <t>コウジ</t>
    </rPh>
    <rPh sb="4" eb="6">
      <t>シンセイ</t>
    </rPh>
    <rPh sb="10" eb="12">
      <t>バアイ</t>
    </rPh>
    <rPh sb="13" eb="15">
      <t>テイシュツ</t>
    </rPh>
    <phoneticPr fontId="2"/>
  </si>
  <si>
    <t>⒉</t>
    <phoneticPr fontId="2"/>
  </si>
  <si>
    <r>
      <t>　</t>
    </r>
    <r>
      <rPr>
        <u/>
        <sz val="10"/>
        <rFont val="ＭＳ 明朝"/>
        <family val="1"/>
        <charset val="128"/>
      </rPr>
      <t>この報告書に基づいて営業所等の実態調査を実施する場合がありますので，その際はご</t>
    </r>
    <rPh sb="3" eb="6">
      <t>ホウコクショ</t>
    </rPh>
    <rPh sb="7" eb="8">
      <t>モト</t>
    </rPh>
    <rPh sb="11" eb="15">
      <t>エイギョウショトウ</t>
    </rPh>
    <rPh sb="16" eb="18">
      <t>ジッタイ</t>
    </rPh>
    <rPh sb="18" eb="20">
      <t>チョウサ</t>
    </rPh>
    <rPh sb="21" eb="23">
      <t>ジッシ</t>
    </rPh>
    <rPh sb="25" eb="27">
      <t>バアイ</t>
    </rPh>
    <rPh sb="37" eb="38">
      <t>サイ</t>
    </rPh>
    <phoneticPr fontId="2"/>
  </si>
  <si>
    <t>協力いただきますようお願いします。</t>
    <rPh sb="0" eb="2">
      <t>キョウリョク</t>
    </rPh>
    <rPh sb="11" eb="12">
      <t>ネガ</t>
    </rPh>
    <phoneticPr fontId="2"/>
  </si>
  <si>
    <t>⒊</t>
    <phoneticPr fontId="2"/>
  </si>
  <si>
    <t>　（サービスサイズ，80mm×120mm程度の大きさのもの）</t>
    <rPh sb="20" eb="22">
      <t>テイド</t>
    </rPh>
    <rPh sb="23" eb="24">
      <t>オオ</t>
    </rPh>
    <phoneticPr fontId="2"/>
  </si>
  <si>
    <t>　　注：営業所等がビルの一区画に入居している場合等は，ビルの全景又は入り口の看板等，</t>
    <rPh sb="2" eb="3">
      <t>チュウ</t>
    </rPh>
    <rPh sb="4" eb="8">
      <t>エイギョウショトウ</t>
    </rPh>
    <rPh sb="12" eb="15">
      <t>イチクカク</t>
    </rPh>
    <rPh sb="16" eb="18">
      <t>ニュウキョ</t>
    </rPh>
    <rPh sb="22" eb="25">
      <t>バアイトウ</t>
    </rPh>
    <rPh sb="30" eb="32">
      <t>ゼンケイ</t>
    </rPh>
    <rPh sb="32" eb="33">
      <t>マタ</t>
    </rPh>
    <rPh sb="34" eb="35">
      <t>イ</t>
    </rPh>
    <rPh sb="36" eb="37">
      <t>グチ</t>
    </rPh>
    <rPh sb="38" eb="41">
      <t>カンバントウ</t>
    </rPh>
    <phoneticPr fontId="2"/>
  </si>
  <si>
    <t>健康保険</t>
    <rPh sb="0" eb="2">
      <t>ケンコウ</t>
    </rPh>
    <rPh sb="2" eb="4">
      <t>ホケン</t>
    </rPh>
    <phoneticPr fontId="2"/>
  </si>
  <si>
    <t>社会保険
加入状況</t>
    <rPh sb="0" eb="2">
      <t>シャカイ</t>
    </rPh>
    <rPh sb="2" eb="4">
      <t>ホケン</t>
    </rPh>
    <rPh sb="5" eb="7">
      <t>カニュウ</t>
    </rPh>
    <rPh sb="7" eb="9">
      <t>ジョウキョウ</t>
    </rPh>
    <phoneticPr fontId="2"/>
  </si>
  <si>
    <t>社会保険リスト</t>
    <rPh sb="0" eb="2">
      <t>シャカイ</t>
    </rPh>
    <rPh sb="2" eb="4">
      <t>ホケン</t>
    </rPh>
    <phoneticPr fontId="2"/>
  </si>
  <si>
    <t>加入済</t>
    <rPh sb="0" eb="2">
      <t>カニュウ</t>
    </rPh>
    <rPh sb="2" eb="3">
      <t>スミ</t>
    </rPh>
    <phoneticPr fontId="2"/>
  </si>
  <si>
    <t>加入無</t>
    <rPh sb="0" eb="2">
      <t>カニュウ</t>
    </rPh>
    <rPh sb="2" eb="3">
      <t>ム</t>
    </rPh>
    <phoneticPr fontId="2"/>
  </si>
  <si>
    <t>適用除外</t>
    <rPh sb="0" eb="2">
      <t>テキヨウ</t>
    </rPh>
    <rPh sb="2" eb="4">
      <t>ジョガイ</t>
    </rPh>
    <phoneticPr fontId="2"/>
  </si>
  <si>
    <t>継続申請の方は、３枚目のみ出力して下さい。</t>
    <phoneticPr fontId="2"/>
  </si>
  <si>
    <t>　　加入対象事業者が「加入無」の場合は、登録出来ません。</t>
    <rPh sb="2" eb="4">
      <t>カニュウ</t>
    </rPh>
    <rPh sb="4" eb="6">
      <t>タイショウ</t>
    </rPh>
    <rPh sb="6" eb="9">
      <t>ジギョウシャ</t>
    </rPh>
    <rPh sb="11" eb="13">
      <t>カニュウ</t>
    </rPh>
    <rPh sb="13" eb="14">
      <t>ナ</t>
    </rPh>
    <rPh sb="16" eb="18">
      <t>バアイ</t>
    </rPh>
    <rPh sb="20" eb="24">
      <t>トウロクデキ</t>
    </rPh>
    <phoneticPr fontId="2"/>
  </si>
  <si>
    <t>雇用保険</t>
    <phoneticPr fontId="2"/>
  </si>
  <si>
    <t>厚生年金</t>
    <phoneticPr fontId="2"/>
  </si>
  <si>
    <t>社会保険等の加入状況について、加入済、加入無、適用除外より選択してください。</t>
    <rPh sb="0" eb="2">
      <t>シャカイ</t>
    </rPh>
    <rPh sb="2" eb="4">
      <t>ホケン</t>
    </rPh>
    <rPh sb="4" eb="5">
      <t>トウ</t>
    </rPh>
    <rPh sb="6" eb="8">
      <t>カニュウ</t>
    </rPh>
    <rPh sb="8" eb="10">
      <t>ジョウキョウ</t>
    </rPh>
    <rPh sb="15" eb="17">
      <t>カニュウ</t>
    </rPh>
    <rPh sb="17" eb="18">
      <t>スミ</t>
    </rPh>
    <rPh sb="19" eb="21">
      <t>カニュウ</t>
    </rPh>
    <rPh sb="21" eb="22">
      <t>ム</t>
    </rPh>
    <rPh sb="23" eb="25">
      <t>テキヨウ</t>
    </rPh>
    <rPh sb="25" eb="27">
      <t>ジョガイ</t>
    </rPh>
    <rPh sb="29" eb="31">
      <t>センタク</t>
    </rPh>
    <phoneticPr fontId="2"/>
  </si>
  <si>
    <t>現在、継続申請は行っておりません。</t>
    <rPh sb="0" eb="2">
      <t>ゲンザイ</t>
    </rPh>
    <rPh sb="3" eb="5">
      <t>ケイゾク</t>
    </rPh>
    <rPh sb="5" eb="7">
      <t>シンセイ</t>
    </rPh>
    <rPh sb="8" eb="9">
      <t>オコナ</t>
    </rPh>
    <phoneticPr fontId="2"/>
  </si>
  <si>
    <t>解</t>
    <rPh sb="0" eb="1">
      <t>カイ</t>
    </rPh>
    <phoneticPr fontId="2"/>
  </si>
  <si>
    <t>解　体　工　事　業</t>
    <rPh sb="0" eb="1">
      <t>カイ</t>
    </rPh>
    <rPh sb="2" eb="3">
      <t>カラダ</t>
    </rPh>
    <rPh sb="4" eb="5">
      <t>コウ</t>
    </rPh>
    <rPh sb="6" eb="7">
      <t>コト</t>
    </rPh>
    <rPh sb="8" eb="9">
      <t>ギョウ</t>
    </rPh>
    <phoneticPr fontId="2"/>
  </si>
  <si>
    <t>みちのく</t>
    <phoneticPr fontId="2"/>
  </si>
  <si>
    <t>営業所所在地等について，下記のとおり報告します。</t>
    <rPh sb="0" eb="3">
      <t>エイギョウショ</t>
    </rPh>
    <rPh sb="3" eb="7">
      <t>ショザイチトウ</t>
    </rPh>
    <rPh sb="12" eb="14">
      <t>カキ</t>
    </rPh>
    <rPh sb="18" eb="20">
      <t>ホウコク</t>
    </rPh>
    <phoneticPr fontId="2"/>
  </si>
  <si>
    <t>また，この報告書の記載事項（裏面に貼付する写真を含む）は事実と相違ありません。</t>
    <rPh sb="5" eb="8">
      <t>ホウコクショ</t>
    </rPh>
    <rPh sb="9" eb="11">
      <t>キサイ</t>
    </rPh>
    <rPh sb="11" eb="13">
      <t>ジコウ</t>
    </rPh>
    <rPh sb="14" eb="16">
      <t>ウラメン</t>
    </rPh>
    <rPh sb="17" eb="19">
      <t>チョウフ</t>
    </rPh>
    <rPh sb="21" eb="23">
      <t>シャシン</t>
    </rPh>
    <rPh sb="24" eb="25">
      <t>フク</t>
    </rPh>
    <rPh sb="28" eb="30">
      <t>ジジツ</t>
    </rPh>
    <rPh sb="31" eb="33">
      <t>ソウイ</t>
    </rPh>
    <phoneticPr fontId="2"/>
  </si>
  <si>
    <t>営業所等の写真</t>
    <rPh sb="0" eb="4">
      <t>エイギョウショトウ</t>
    </rPh>
    <rPh sb="5" eb="7">
      <t>シャシン</t>
    </rPh>
    <phoneticPr fontId="2"/>
  </si>
  <si>
    <t>仙台市内に建設業法の許可を有する本店又は営業所の状況</t>
    <rPh sb="0" eb="4">
      <t>センダイシナイ</t>
    </rPh>
    <rPh sb="5" eb="8">
      <t>ケンセツギョウ</t>
    </rPh>
    <rPh sb="8" eb="9">
      <t>ホウ</t>
    </rPh>
    <rPh sb="10" eb="12">
      <t>キョカ</t>
    </rPh>
    <rPh sb="13" eb="14">
      <t>ユウ</t>
    </rPh>
    <rPh sb="16" eb="18">
      <t>ホンテン</t>
    </rPh>
    <rPh sb="18" eb="19">
      <t>マタ</t>
    </rPh>
    <rPh sb="20" eb="23">
      <t>エイギョウショ</t>
    </rPh>
    <rPh sb="24" eb="26">
      <t>ジョウキョウ</t>
    </rPh>
    <phoneticPr fontId="2"/>
  </si>
  <si>
    <t>とび・土工工事業</t>
    <rPh sb="3" eb="5">
      <t>ドコウ</t>
    </rPh>
    <rPh sb="5" eb="7">
      <t>コウジ</t>
    </rPh>
    <rPh sb="7" eb="8">
      <t>ギョウ</t>
    </rPh>
    <phoneticPr fontId="2"/>
  </si>
  <si>
    <t>受任者には申請に必要な土木工事業またはとび・土工工事業の許可がありません。</t>
    <rPh sb="5" eb="7">
      <t>シンセイ</t>
    </rPh>
    <rPh sb="8" eb="10">
      <t>ヒツヨウ</t>
    </rPh>
    <rPh sb="11" eb="13">
      <t>ドボク</t>
    </rPh>
    <rPh sb="13" eb="15">
      <t>コウジ</t>
    </rPh>
    <rPh sb="22" eb="24">
      <t>ドコウ</t>
    </rPh>
    <rPh sb="24" eb="26">
      <t>コウジ</t>
    </rPh>
    <rPh sb="28" eb="30">
      <t>キョカ</t>
    </rPh>
    <phoneticPr fontId="2"/>
  </si>
  <si>
    <t>受任者には申請に必要なとび・土工工事業の許可がありません。</t>
    <rPh sb="5" eb="7">
      <t>シンセイ</t>
    </rPh>
    <rPh sb="8" eb="10">
      <t>ヒツヨウ</t>
    </rPh>
    <rPh sb="14" eb="16">
      <t>ドコウ</t>
    </rPh>
    <rPh sb="16" eb="18">
      <t>コウジ</t>
    </rPh>
    <rPh sb="20" eb="22">
      <t>キョカ</t>
    </rPh>
    <phoneticPr fontId="2"/>
  </si>
  <si>
    <t>申請に必要な土木工事業またはとび・土工工事業の許可がありません。</t>
    <rPh sb="0" eb="2">
      <t>シンセイ</t>
    </rPh>
    <rPh sb="3" eb="5">
      <t>ヒツヨウ</t>
    </rPh>
    <rPh sb="6" eb="8">
      <t>ドボク</t>
    </rPh>
    <rPh sb="8" eb="10">
      <t>コウジ</t>
    </rPh>
    <rPh sb="17" eb="19">
      <t>ドコウ</t>
    </rPh>
    <rPh sb="19" eb="21">
      <t>コウジ</t>
    </rPh>
    <rPh sb="23" eb="25">
      <t>キョカ</t>
    </rPh>
    <phoneticPr fontId="2"/>
  </si>
  <si>
    <t>申請に必要なとび・土工工事業の許可がありません。</t>
    <rPh sb="0" eb="2">
      <t>シンセイ</t>
    </rPh>
    <rPh sb="3" eb="5">
      <t>ヒツヨウ</t>
    </rPh>
    <rPh sb="9" eb="11">
      <t>ドコウ</t>
    </rPh>
    <rPh sb="11" eb="13">
      <t>コウジ</t>
    </rPh>
    <rPh sb="15" eb="17">
      <t>キョカ</t>
    </rPh>
    <phoneticPr fontId="2"/>
  </si>
  <si>
    <t>えるぼし認定</t>
    <rPh sb="4" eb="6">
      <t>ニンテイ</t>
    </rPh>
    <phoneticPr fontId="2"/>
  </si>
  <si>
    <t>仙台市消防団協力事業所</t>
    <rPh sb="0" eb="3">
      <t>センダイシ</t>
    </rPh>
    <rPh sb="3" eb="6">
      <t>ショウボウダン</t>
    </rPh>
    <rPh sb="6" eb="8">
      <t>キョウリョク</t>
    </rPh>
    <rPh sb="8" eb="10">
      <t>ジギョウ</t>
    </rPh>
    <rPh sb="10" eb="11">
      <t>ショ</t>
    </rPh>
    <phoneticPr fontId="2"/>
  </si>
  <si>
    <t>くるみん認定</t>
    <rPh sb="4" eb="6">
      <t>ニンテイ</t>
    </rPh>
    <phoneticPr fontId="2"/>
  </si>
  <si>
    <t>　４　会社情報等入力欄</t>
    <rPh sb="3" eb="5">
      <t>カイシャ</t>
    </rPh>
    <rPh sb="5" eb="7">
      <t>ジョウホウ</t>
    </rPh>
    <rPh sb="7" eb="8">
      <t>トウ</t>
    </rPh>
    <rPh sb="8" eb="10">
      <t>ニュウリョク</t>
    </rPh>
    <rPh sb="10" eb="11">
      <t>ラン</t>
    </rPh>
    <phoneticPr fontId="2"/>
  </si>
  <si>
    <t>登記簿上の本店</t>
    <rPh sb="0" eb="3">
      <t>トウキボ</t>
    </rPh>
    <rPh sb="3" eb="4">
      <t>ジョウ</t>
    </rPh>
    <rPh sb="5" eb="7">
      <t>ホンテン</t>
    </rPh>
    <phoneticPr fontId="2"/>
  </si>
  <si>
    <t>認定証の発行日を入力して下さい</t>
    <rPh sb="0" eb="3">
      <t>ニンテイショウ</t>
    </rPh>
    <rPh sb="4" eb="7">
      <t>ハッコウビ</t>
    </rPh>
    <rPh sb="8" eb="10">
      <t>ニュウリョク</t>
    </rPh>
    <rPh sb="12" eb="13">
      <t>クダ</t>
    </rPh>
    <phoneticPr fontId="2"/>
  </si>
  <si>
    <t>協力雇用主登録</t>
    <rPh sb="0" eb="2">
      <t>キョウリョク</t>
    </rPh>
    <rPh sb="2" eb="5">
      <t>コヨウヌシ</t>
    </rPh>
    <rPh sb="5" eb="7">
      <t>トウロク</t>
    </rPh>
    <phoneticPr fontId="2"/>
  </si>
  <si>
    <t>認定証の発行日を選択してください。</t>
    <rPh sb="0" eb="3">
      <t>ニンテイショウ</t>
    </rPh>
    <rPh sb="4" eb="7">
      <t>ハッコウビ</t>
    </rPh>
    <rPh sb="8" eb="10">
      <t>センタク</t>
    </rPh>
    <phoneticPr fontId="2"/>
  </si>
  <si>
    <t>｢1｣が選択されず発行日が入力されたときの処理</t>
    <rPh sb="4" eb="6">
      <t>センタク</t>
    </rPh>
    <rPh sb="9" eb="12">
      <t>ハッコウビ</t>
    </rPh>
    <rPh sb="13" eb="15">
      <t>ニュウリョク</t>
    </rPh>
    <rPh sb="21" eb="23">
      <t>ショリ</t>
    </rPh>
    <phoneticPr fontId="2"/>
  </si>
  <si>
    <t>更新申請中の場合は、チェックを入れて更新前の有効期限年月日を選択してください。</t>
    <rPh sb="0" eb="2">
      <t>コウシン</t>
    </rPh>
    <rPh sb="2" eb="4">
      <t>シンセイ</t>
    </rPh>
    <rPh sb="4" eb="5">
      <t>チュウ</t>
    </rPh>
    <rPh sb="6" eb="8">
      <t>バアイ</t>
    </rPh>
    <rPh sb="15" eb="16">
      <t>イ</t>
    </rPh>
    <rPh sb="18" eb="21">
      <t>コウシンマエ</t>
    </rPh>
    <rPh sb="22" eb="24">
      <t>ユウコウ</t>
    </rPh>
    <rPh sb="24" eb="26">
      <t>キゲン</t>
    </rPh>
    <rPh sb="26" eb="29">
      <t>ネンガッピ</t>
    </rPh>
    <rPh sb="30" eb="32">
      <t>センタク</t>
    </rPh>
    <phoneticPr fontId="2"/>
  </si>
  <si>
    <t>特定
一般</t>
    <rPh sb="0" eb="2">
      <t>トクテイ</t>
    </rPh>
    <rPh sb="4" eb="6">
      <t>イッパン</t>
    </rPh>
    <phoneticPr fontId="2"/>
  </si>
  <si>
    <t>仙台市競争入札参加資格審査申請用入力シート
【工事用】</t>
    <rPh sb="0" eb="3">
      <t>センダイシ</t>
    </rPh>
    <rPh sb="3" eb="5">
      <t>キョウソウ</t>
    </rPh>
    <rPh sb="5" eb="7">
      <t>ニュウサツ</t>
    </rPh>
    <rPh sb="7" eb="9">
      <t>サンカ</t>
    </rPh>
    <rPh sb="9" eb="11">
      <t>シカク</t>
    </rPh>
    <rPh sb="11" eb="13">
      <t>シンサ</t>
    </rPh>
    <rPh sb="13" eb="15">
      <t>シンセイ</t>
    </rPh>
    <rPh sb="15" eb="16">
      <t>ヨウ</t>
    </rPh>
    <rPh sb="16" eb="18">
      <t>ニュウリョク</t>
    </rPh>
    <rPh sb="23" eb="25">
      <t>コウジ</t>
    </rPh>
    <rPh sb="25" eb="26">
      <t>ヨウ</t>
    </rPh>
    <phoneticPr fontId="2"/>
  </si>
  <si>
    <t>一連番号</t>
    <rPh sb="0" eb="2">
      <t>イチレン</t>
    </rPh>
    <rPh sb="2" eb="4">
      <t>バンゴウ</t>
    </rPh>
    <phoneticPr fontId="2"/>
  </si>
  <si>
    <t>申請受付期間内に提出願います。</t>
    <rPh sb="0" eb="2">
      <t>シンセイ</t>
    </rPh>
    <rPh sb="2" eb="4">
      <t>ウケツケ</t>
    </rPh>
    <rPh sb="4" eb="6">
      <t>キカン</t>
    </rPh>
    <rPh sb="6" eb="7">
      <t>ナイ</t>
    </rPh>
    <rPh sb="8" eb="10">
      <t>テイシュツ</t>
    </rPh>
    <rPh sb="10" eb="11">
      <t>ネガ</t>
    </rPh>
    <phoneticPr fontId="2"/>
  </si>
  <si>
    <t>申請に必要な解体工事業の許可がありません。</t>
    <rPh sb="0" eb="2">
      <t>シンセイ</t>
    </rPh>
    <rPh sb="3" eb="5">
      <t>ヒツヨウ</t>
    </rPh>
    <rPh sb="6" eb="8">
      <t>カイタイ</t>
    </rPh>
    <rPh sb="8" eb="10">
      <t>コウジ</t>
    </rPh>
    <rPh sb="10" eb="11">
      <t>ギョウ</t>
    </rPh>
    <rPh sb="12" eb="14">
      <t>キョカ</t>
    </rPh>
    <phoneticPr fontId="2"/>
  </si>
  <si>
    <t>受任者には申請に必要な解体工事業の許可がありません。</t>
    <rPh sb="5" eb="7">
      <t>シンセイ</t>
    </rPh>
    <rPh sb="8" eb="10">
      <t>ヒツヨウ</t>
    </rPh>
    <rPh sb="11" eb="13">
      <t>カイタイ</t>
    </rPh>
    <rPh sb="13" eb="15">
      <t>コウジ</t>
    </rPh>
    <rPh sb="15" eb="16">
      <t>ギョウ</t>
    </rPh>
    <rPh sb="17" eb="19">
      <t>キョカ</t>
    </rPh>
    <phoneticPr fontId="2"/>
  </si>
  <si>
    <t>0123</t>
    <phoneticPr fontId="2"/>
  </si>
  <si>
    <r>
      <t xml:space="preserve">業者番号は、競争入札参加資格決定通知書、格付通知書に記載されている9桁の番号です。
上記通知書のほかに、仙台市役所ホームページ「競争入札参加資格者名簿」で確認できます。
</t>
    </r>
    <r>
      <rPr>
        <b/>
        <u/>
        <sz val="11"/>
        <rFont val="ＭＳ Ｐ明朝"/>
        <family val="1"/>
        <charset val="128"/>
      </rPr>
      <t>http://www.city.sendai.jp/keyaku-kanri/jigyosha/keyaku/denshi/mebo.html</t>
    </r>
    <rPh sb="0" eb="2">
      <t>ギョウシャ</t>
    </rPh>
    <rPh sb="2" eb="4">
      <t>バンゴウ</t>
    </rPh>
    <rPh sb="6" eb="8">
      <t>キョウソウ</t>
    </rPh>
    <rPh sb="8" eb="10">
      <t>ニュウサツ</t>
    </rPh>
    <rPh sb="10" eb="12">
      <t>サンカ</t>
    </rPh>
    <rPh sb="12" eb="14">
      <t>シカク</t>
    </rPh>
    <rPh sb="14" eb="16">
      <t>ケッテイ</t>
    </rPh>
    <rPh sb="16" eb="19">
      <t>ツウチショ</t>
    </rPh>
    <rPh sb="20" eb="21">
      <t>カク</t>
    </rPh>
    <rPh sb="21" eb="22">
      <t>ヅ</t>
    </rPh>
    <rPh sb="22" eb="25">
      <t>ツウチショ</t>
    </rPh>
    <rPh sb="26" eb="28">
      <t>キサイ</t>
    </rPh>
    <rPh sb="34" eb="35">
      <t>ケタ</t>
    </rPh>
    <rPh sb="36" eb="38">
      <t>バンゴウ</t>
    </rPh>
    <rPh sb="42" eb="44">
      <t>ジョウキ</t>
    </rPh>
    <rPh sb="44" eb="47">
      <t>ツウチショ</t>
    </rPh>
    <rPh sb="52" eb="55">
      <t>センダイシ</t>
    </rPh>
    <rPh sb="55" eb="57">
      <t>ヤクショ</t>
    </rPh>
    <rPh sb="64" eb="66">
      <t>キョウソウ</t>
    </rPh>
    <rPh sb="66" eb="68">
      <t>ニュウサツ</t>
    </rPh>
    <rPh sb="68" eb="70">
      <t>サンカ</t>
    </rPh>
    <rPh sb="70" eb="72">
      <t>シカク</t>
    </rPh>
    <rPh sb="72" eb="73">
      <t>シャ</t>
    </rPh>
    <rPh sb="73" eb="75">
      <t>メイボ</t>
    </rPh>
    <rPh sb="77" eb="79">
      <t>カクニン</t>
    </rPh>
    <phoneticPr fontId="2"/>
  </si>
  <si>
    <t>許可を受けている建設業をチェックしてください。
受任者を設置する場合は、受任する営業所が受けている許可もチェックしてください。</t>
    <rPh sb="0" eb="2">
      <t>キョカ</t>
    </rPh>
    <rPh sb="3" eb="4">
      <t>ウ</t>
    </rPh>
    <rPh sb="8" eb="11">
      <t>ケンセツギョウ</t>
    </rPh>
    <rPh sb="24" eb="26">
      <t>ジュニン</t>
    </rPh>
    <rPh sb="26" eb="27">
      <t>シャ</t>
    </rPh>
    <rPh sb="28" eb="30">
      <t>セッチ</t>
    </rPh>
    <rPh sb="32" eb="34">
      <t>バアイ</t>
    </rPh>
    <rPh sb="36" eb="38">
      <t>ジュニン</t>
    </rPh>
    <rPh sb="40" eb="43">
      <t>エイギョウショ</t>
    </rPh>
    <rPh sb="44" eb="45">
      <t>ウ</t>
    </rPh>
    <rPh sb="49" eb="51">
      <t>キョカ</t>
    </rPh>
    <phoneticPr fontId="2"/>
  </si>
  <si>
    <t>6月1日時点の障害者雇用状況をハローワークに報告する義務がある事業者のみ入力してください。</t>
    <rPh sb="1" eb="2">
      <t>ガツ</t>
    </rPh>
    <rPh sb="3" eb="4">
      <t>ニチ</t>
    </rPh>
    <rPh sb="4" eb="6">
      <t>ジテン</t>
    </rPh>
    <rPh sb="12" eb="14">
      <t>ジョウキョウ</t>
    </rPh>
    <rPh sb="22" eb="24">
      <t>ホウコク</t>
    </rPh>
    <rPh sb="26" eb="28">
      <t>ギム</t>
    </rPh>
    <rPh sb="31" eb="34">
      <t>ジギョウシャ</t>
    </rPh>
    <rPh sb="36" eb="38">
      <t>ニュウリョク</t>
    </rPh>
    <phoneticPr fontId="2"/>
  </si>
  <si>
    <t>継続申請の方は一連番号を入力してください。</t>
    <rPh sb="0" eb="2">
      <t>ケイゾク</t>
    </rPh>
    <rPh sb="2" eb="4">
      <t>シンセイ</t>
    </rPh>
    <rPh sb="5" eb="6">
      <t>カタ</t>
    </rPh>
    <rPh sb="7" eb="9">
      <t>イチレン</t>
    </rPh>
    <rPh sb="9" eb="11">
      <t>バンゴウ</t>
    </rPh>
    <rPh sb="12" eb="14">
      <t>ニュウリョク</t>
    </rPh>
    <phoneticPr fontId="2"/>
  </si>
  <si>
    <t>保護観察所に刑務所出所者等の協力雇用主として登録されている場合は、「１」を入力してください。</t>
    <rPh sb="0" eb="2">
      <t>ホゴ</t>
    </rPh>
    <rPh sb="2" eb="4">
      <t>カンサツ</t>
    </rPh>
    <rPh sb="4" eb="5">
      <t>ショ</t>
    </rPh>
    <rPh sb="6" eb="9">
      <t>ケイムショ</t>
    </rPh>
    <rPh sb="9" eb="11">
      <t>シュッショ</t>
    </rPh>
    <rPh sb="11" eb="12">
      <t>シャ</t>
    </rPh>
    <rPh sb="12" eb="13">
      <t>トウ</t>
    </rPh>
    <rPh sb="14" eb="16">
      <t>キョウリョク</t>
    </rPh>
    <rPh sb="16" eb="18">
      <t>コヨウ</t>
    </rPh>
    <rPh sb="18" eb="19">
      <t>ヌシ</t>
    </rPh>
    <rPh sb="22" eb="24">
      <t>トウロク</t>
    </rPh>
    <rPh sb="29" eb="31">
      <t>バアイ</t>
    </rPh>
    <rPh sb="37" eb="39">
      <t>ニュウリョク</t>
    </rPh>
    <phoneticPr fontId="2"/>
  </si>
  <si>
    <t>総合評定値通知書の「解体工事」の総合評定値（Ｐ点）を入力欄に入力してください。</t>
    <rPh sb="0" eb="2">
      <t>ソウゴウ</t>
    </rPh>
    <rPh sb="2" eb="4">
      <t>ヒョウテイ</t>
    </rPh>
    <rPh sb="4" eb="5">
      <t>チ</t>
    </rPh>
    <rPh sb="5" eb="7">
      <t>ツウチ</t>
    </rPh>
    <rPh sb="7" eb="8">
      <t>ショ</t>
    </rPh>
    <rPh sb="10" eb="12">
      <t>カイタイ</t>
    </rPh>
    <rPh sb="12" eb="14">
      <t>コウジ</t>
    </rPh>
    <rPh sb="16" eb="18">
      <t>ソウゴウ</t>
    </rPh>
    <rPh sb="18" eb="21">
      <t>ヒョウテイチ</t>
    </rPh>
    <rPh sb="23" eb="24">
      <t>テン</t>
    </rPh>
    <rPh sb="26" eb="28">
      <t>ニュウリョク</t>
    </rPh>
    <rPh sb="28" eb="29">
      <t>ラン</t>
    </rPh>
    <rPh sb="30" eb="32">
      <t>ニュウリョク</t>
    </rPh>
    <phoneticPr fontId="2"/>
  </si>
  <si>
    <t>AM列からＢＥ列まで非表示にする</t>
    <rPh sb="2" eb="3">
      <t>レツ</t>
    </rPh>
    <rPh sb="7" eb="8">
      <t>レツ</t>
    </rPh>
    <rPh sb="10" eb="13">
      <t>ヒヒョウジ</t>
    </rPh>
    <phoneticPr fontId="2"/>
  </si>
  <si>
    <t>令和</t>
    <rPh sb="0" eb="2">
      <t>レイワ</t>
    </rPh>
    <phoneticPr fontId="2"/>
  </si>
  <si>
    <r>
      <t xml:space="preserve">仙台市に申請する工事(申請種目）に必要な建設業許可の種類は以下のとおりですので、間違いのないように申請してください。
</t>
    </r>
    <r>
      <rPr>
        <b/>
        <sz val="12"/>
        <rFont val="ＭＳ Ｐ明朝"/>
        <family val="1"/>
        <charset val="128"/>
      </rPr>
      <t>受任者を設置する場合は、受任する営業所が申請種目に対応した建設業許可の届出をしていなければなりません。</t>
    </r>
    <rPh sb="0" eb="3">
      <t>センダイシ</t>
    </rPh>
    <rPh sb="4" eb="6">
      <t>シンセイ</t>
    </rPh>
    <rPh sb="8" eb="10">
      <t>コウジ</t>
    </rPh>
    <rPh sb="11" eb="13">
      <t>シンセイ</t>
    </rPh>
    <rPh sb="13" eb="15">
      <t>シュモク</t>
    </rPh>
    <rPh sb="17" eb="19">
      <t>ヒツヨウ</t>
    </rPh>
    <rPh sb="20" eb="23">
      <t>ケンセツギョウ</t>
    </rPh>
    <rPh sb="23" eb="25">
      <t>キョカ</t>
    </rPh>
    <rPh sb="26" eb="28">
      <t>シュルイ</t>
    </rPh>
    <rPh sb="29" eb="31">
      <t>イカ</t>
    </rPh>
    <rPh sb="40" eb="42">
      <t>マチガ</t>
    </rPh>
    <rPh sb="49" eb="51">
      <t>シンセイ</t>
    </rPh>
    <rPh sb="60" eb="62">
      <t>ジュニン</t>
    </rPh>
    <rPh sb="62" eb="63">
      <t>シャ</t>
    </rPh>
    <rPh sb="64" eb="66">
      <t>セッチ</t>
    </rPh>
    <rPh sb="68" eb="70">
      <t>バアイ</t>
    </rPh>
    <rPh sb="72" eb="74">
      <t>ジュニン</t>
    </rPh>
    <rPh sb="76" eb="79">
      <t>エイギョウショ</t>
    </rPh>
    <rPh sb="80" eb="82">
      <t>シンセイ</t>
    </rPh>
    <rPh sb="82" eb="84">
      <t>シュモク</t>
    </rPh>
    <rPh sb="85" eb="87">
      <t>タイオウ</t>
    </rPh>
    <rPh sb="89" eb="92">
      <t>ケンセツギョウ</t>
    </rPh>
    <rPh sb="92" eb="94">
      <t>キョカ</t>
    </rPh>
    <rPh sb="95" eb="97">
      <t>トドケデ</t>
    </rPh>
    <phoneticPr fontId="2"/>
  </si>
  <si>
    <t>障害者雇用状況の報告義務がない事業者である</t>
    <rPh sb="0" eb="3">
      <t>ショウガイシャ</t>
    </rPh>
    <rPh sb="3" eb="5">
      <t>コヨウ</t>
    </rPh>
    <rPh sb="5" eb="7">
      <t>ジョウキョウ</t>
    </rPh>
    <rPh sb="8" eb="10">
      <t>ホウコク</t>
    </rPh>
    <rPh sb="10" eb="12">
      <t>ギム</t>
    </rPh>
    <rPh sb="15" eb="18">
      <t>ジギョウシャ</t>
    </rPh>
    <phoneticPr fontId="2"/>
  </si>
  <si>
    <t>当社は毎年6月1日現在の障害者の雇用に関する状況（障害者雇用状況報告）をハローワークに報告する義務がない事業者です。</t>
    <rPh sb="0" eb="2">
      <t>トウシャ</t>
    </rPh>
    <rPh sb="3" eb="5">
      <t>マイトシ</t>
    </rPh>
    <rPh sb="6" eb="7">
      <t>ガツ</t>
    </rPh>
    <rPh sb="8" eb="11">
      <t>ニチゲンザイ</t>
    </rPh>
    <rPh sb="12" eb="15">
      <t>ショウガイシャ</t>
    </rPh>
    <rPh sb="16" eb="18">
      <t>コヨウ</t>
    </rPh>
    <rPh sb="19" eb="20">
      <t>カン</t>
    </rPh>
    <rPh sb="22" eb="24">
      <t>ジョウキョウ</t>
    </rPh>
    <rPh sb="25" eb="28">
      <t>ショウガイシャ</t>
    </rPh>
    <rPh sb="28" eb="30">
      <t>コヨウ</t>
    </rPh>
    <rPh sb="30" eb="32">
      <t>ジョウキョウ</t>
    </rPh>
    <rPh sb="32" eb="34">
      <t>ホウコク</t>
    </rPh>
    <rPh sb="43" eb="45">
      <t>ホウコク</t>
    </rPh>
    <rPh sb="47" eb="49">
      <t>ギム</t>
    </rPh>
    <rPh sb="52" eb="55">
      <t>ジギョウシャ</t>
    </rPh>
    <phoneticPr fontId="2"/>
  </si>
  <si>
    <t>はい</t>
    <phoneticPr fontId="2"/>
  </si>
  <si>
    <t>常時雇用している労働者数が100人以下の事業主で、各月の雇用障害者数の年度間合計数が一定数（労働者数の4％の年度間合計数又は72人のいずれか多い数）を越えて障害者を雇用している場合に、申請により支給されているのが報奨金です。
支給対象となっている場合は、「１」を入力してください。</t>
    <rPh sb="0" eb="2">
      <t>ジョウジ</t>
    </rPh>
    <rPh sb="2" eb="4">
      <t>コヨウ</t>
    </rPh>
    <rPh sb="8" eb="11">
      <t>ロウドウシャ</t>
    </rPh>
    <rPh sb="11" eb="12">
      <t>スウ</t>
    </rPh>
    <rPh sb="16" eb="17">
      <t>ニン</t>
    </rPh>
    <rPh sb="17" eb="18">
      <t>イ</t>
    </rPh>
    <rPh sb="18" eb="19">
      <t>シタ</t>
    </rPh>
    <rPh sb="20" eb="23">
      <t>ジギョウヌシ</t>
    </rPh>
    <rPh sb="25" eb="27">
      <t>カクツキ</t>
    </rPh>
    <rPh sb="28" eb="30">
      <t>コヨウ</t>
    </rPh>
    <rPh sb="30" eb="33">
      <t>ショウガイシャ</t>
    </rPh>
    <rPh sb="33" eb="34">
      <t>スウ</t>
    </rPh>
    <rPh sb="35" eb="37">
      <t>ネンド</t>
    </rPh>
    <rPh sb="37" eb="38">
      <t>カン</t>
    </rPh>
    <rPh sb="38" eb="41">
      <t>ゴウケイスウ</t>
    </rPh>
    <rPh sb="42" eb="45">
      <t>イッテイスウ</t>
    </rPh>
    <rPh sb="46" eb="49">
      <t>ロウドウシャ</t>
    </rPh>
    <rPh sb="49" eb="50">
      <t>スウ</t>
    </rPh>
    <rPh sb="54" eb="56">
      <t>ネンド</t>
    </rPh>
    <rPh sb="56" eb="57">
      <t>カン</t>
    </rPh>
    <rPh sb="57" eb="59">
      <t>ゴウケイ</t>
    </rPh>
    <rPh sb="59" eb="60">
      <t>スウ</t>
    </rPh>
    <rPh sb="60" eb="61">
      <t>マタ</t>
    </rPh>
    <rPh sb="64" eb="65">
      <t>ニン</t>
    </rPh>
    <rPh sb="70" eb="71">
      <t>オオ</t>
    </rPh>
    <rPh sb="72" eb="73">
      <t>スウ</t>
    </rPh>
    <rPh sb="75" eb="76">
      <t>コ</t>
    </rPh>
    <rPh sb="78" eb="81">
      <t>ショウガイシャ</t>
    </rPh>
    <rPh sb="82" eb="84">
      <t>コヨウ</t>
    </rPh>
    <rPh sb="88" eb="90">
      <t>バアイ</t>
    </rPh>
    <rPh sb="92" eb="94">
      <t>シンセイ</t>
    </rPh>
    <rPh sb="97" eb="99">
      <t>シキュウ</t>
    </rPh>
    <rPh sb="106" eb="109">
      <t>ホウショウキン</t>
    </rPh>
    <rPh sb="113" eb="115">
      <t>シキュウ</t>
    </rPh>
    <rPh sb="115" eb="117">
      <t>タイショウ</t>
    </rPh>
    <rPh sb="123" eb="125">
      <t>バアイ</t>
    </rPh>
    <rPh sb="131" eb="133">
      <t>ニュウリョク</t>
    </rPh>
    <phoneticPr fontId="2"/>
  </si>
  <si>
    <t>従業員数・社会保険の加入状況</t>
    <rPh sb="0" eb="3">
      <t>ジュウギョウイン</t>
    </rPh>
    <rPh sb="3" eb="4">
      <t>スウ</t>
    </rPh>
    <rPh sb="5" eb="7">
      <t>シャカイ</t>
    </rPh>
    <rPh sb="7" eb="9">
      <t>ホケン</t>
    </rPh>
    <rPh sb="10" eb="12">
      <t>カニュウ</t>
    </rPh>
    <rPh sb="12" eb="14">
      <t>ジョウキョウ</t>
    </rPh>
    <phoneticPr fontId="2"/>
  </si>
  <si>
    <t>格　付　主　観　点　調　査　等</t>
    <phoneticPr fontId="2"/>
  </si>
  <si>
    <t>令和</t>
  </si>
  <si>
    <t>法　人
番　号</t>
    <rPh sb="0" eb="1">
      <t>ホウ</t>
    </rPh>
    <rPh sb="2" eb="3">
      <t>ヒト</t>
    </rPh>
    <rPh sb="4" eb="5">
      <t>バン</t>
    </rPh>
    <rPh sb="6" eb="7">
      <t>ゴウ</t>
    </rPh>
    <phoneticPr fontId="2"/>
  </si>
  <si>
    <t>郵便区番号(3桁）、町域番号(4桁）をすべて入力してください。</t>
    <rPh sb="0" eb="2">
      <t>ユウビン</t>
    </rPh>
    <rPh sb="2" eb="3">
      <t>ク</t>
    </rPh>
    <rPh sb="3" eb="5">
      <t>バンゴウ</t>
    </rPh>
    <rPh sb="7" eb="8">
      <t>ケタ</t>
    </rPh>
    <rPh sb="10" eb="11">
      <t>マチ</t>
    </rPh>
    <rPh sb="11" eb="12">
      <t>イキ</t>
    </rPh>
    <rPh sb="12" eb="14">
      <t>バンゴウ</t>
    </rPh>
    <rPh sb="16" eb="17">
      <t>ケタ</t>
    </rPh>
    <rPh sb="22" eb="24">
      <t>ニュウリョク</t>
    </rPh>
    <phoneticPr fontId="2"/>
  </si>
  <si>
    <t>ドロップダウンリストから許可の区分を選択してください。
特定・一般両方の許可がある場合は、第１希望の申請種目に対応する工事の許可を選択してください。</t>
    <rPh sb="12" eb="14">
      <t>キョカ</t>
    </rPh>
    <rPh sb="15" eb="17">
      <t>クブン</t>
    </rPh>
    <rPh sb="18" eb="20">
      <t>センタク</t>
    </rPh>
    <rPh sb="28" eb="30">
      <t>トクテイ</t>
    </rPh>
    <rPh sb="31" eb="33">
      <t>イッパン</t>
    </rPh>
    <rPh sb="33" eb="35">
      <t>リョウホウ</t>
    </rPh>
    <rPh sb="36" eb="38">
      <t>キョカ</t>
    </rPh>
    <rPh sb="41" eb="43">
      <t>バアイ</t>
    </rPh>
    <rPh sb="45" eb="46">
      <t>ダイ</t>
    </rPh>
    <rPh sb="47" eb="49">
      <t>キボウ</t>
    </rPh>
    <rPh sb="50" eb="52">
      <t>シンセイ</t>
    </rPh>
    <rPh sb="52" eb="54">
      <t>シュモク</t>
    </rPh>
    <rPh sb="55" eb="57">
      <t>タイオウ</t>
    </rPh>
    <rPh sb="59" eb="61">
      <t>コウジ</t>
    </rPh>
    <rPh sb="62" eb="64">
      <t>キョカ</t>
    </rPh>
    <rPh sb="65" eb="67">
      <t>センタク</t>
    </rPh>
    <phoneticPr fontId="2"/>
  </si>
  <si>
    <t>申請種目０２、０４、０５については以下のとおりとなりますので注意してください。
・申請種目「02法面処理工事」　⇒　経審の「法面処理」を入力
・申請種目「04ＰＣ桁工事」　　　⇒　経審の「プレストレストコンクリート構造物」を入力
・申請種目「05鋼橋上部工事」　⇒　経審の「鋼橋上部」を入力</t>
    <rPh sb="30" eb="32">
      <t>チュウイ</t>
    </rPh>
    <rPh sb="107" eb="110">
      <t>コウゾウブツ</t>
    </rPh>
    <phoneticPr fontId="2"/>
  </si>
  <si>
    <t>3</t>
    <phoneticPr fontId="2"/>
  </si>
  <si>
    <t>4</t>
    <phoneticPr fontId="2"/>
  </si>
  <si>
    <t>5</t>
    <phoneticPr fontId="2"/>
  </si>
  <si>
    <t>6</t>
    <phoneticPr fontId="2"/>
  </si>
  <si>
    <t>7</t>
    <phoneticPr fontId="2"/>
  </si>
  <si>
    <t>8</t>
    <phoneticPr fontId="2"/>
  </si>
  <si>
    <t>9</t>
    <phoneticPr fontId="2"/>
  </si>
  <si>
    <t>2</t>
    <phoneticPr fontId="2"/>
  </si>
  <si>
    <t>（生年月日</t>
    <phoneticPr fontId="2"/>
  </si>
  <si>
    <t>月</t>
    <rPh sb="0" eb="1">
      <t>ガツ</t>
    </rPh>
    <phoneticPr fontId="2"/>
  </si>
  <si>
    <t>日）</t>
    <rPh sb="0" eb="1">
      <t>ニチ</t>
    </rPh>
    <phoneticPr fontId="2"/>
  </si>
  <si>
    <t>（性別</t>
    <rPh sb="1" eb="3">
      <t>セイベツ</t>
    </rPh>
    <phoneticPr fontId="2"/>
  </si>
  <si>
    <t>）</t>
    <phoneticPr fontId="2"/>
  </si>
  <si>
    <t>※貼付</t>
    <rPh sb="1" eb="3">
      <t>チョウフ</t>
    </rPh>
    <phoneticPr fontId="2"/>
  </si>
  <si>
    <t>（１）看板等会社名が確認できる営業所の外観の写真データを貼付してください。</t>
    <rPh sb="3" eb="6">
      <t>カンバントウ</t>
    </rPh>
    <rPh sb="6" eb="9">
      <t>カイシャメイ</t>
    </rPh>
    <rPh sb="10" eb="12">
      <t>カクニン</t>
    </rPh>
    <rPh sb="15" eb="18">
      <t>エイギョウショ</t>
    </rPh>
    <rPh sb="19" eb="21">
      <t>ガイカン</t>
    </rPh>
    <rPh sb="22" eb="24">
      <t>シャシン</t>
    </rPh>
    <rPh sb="28" eb="30">
      <t>チョウフ</t>
    </rPh>
    <phoneticPr fontId="2"/>
  </si>
  <si>
    <t>（２）営業所等の内部の写真データを貼付してください。</t>
    <rPh sb="3" eb="6">
      <t>エイギョウショ</t>
    </rPh>
    <rPh sb="6" eb="7">
      <t>トウ</t>
    </rPh>
    <rPh sb="8" eb="10">
      <t>ナイブ</t>
    </rPh>
    <rPh sb="11" eb="13">
      <t>シャシン</t>
    </rPh>
    <rPh sb="17" eb="19">
      <t>チョウフ</t>
    </rPh>
    <phoneticPr fontId="2"/>
  </si>
  <si>
    <t>　写真データについては，作成日の3ヶ月以内に撮影したものに限ります。</t>
    <rPh sb="1" eb="3">
      <t>シャシン</t>
    </rPh>
    <rPh sb="12" eb="15">
      <t>サクセイビ</t>
    </rPh>
    <rPh sb="18" eb="19">
      <t>ゲツ</t>
    </rPh>
    <rPh sb="19" eb="21">
      <t>イナイ</t>
    </rPh>
    <rPh sb="22" eb="24">
      <t>サツエイ</t>
    </rPh>
    <rPh sb="29" eb="30">
      <t>カギ</t>
    </rPh>
    <phoneticPr fontId="2"/>
  </si>
  <si>
    <t>　次頁に営業所等の写真データを貼付してください。</t>
    <rPh sb="1" eb="3">
      <t>ジページ</t>
    </rPh>
    <rPh sb="4" eb="8">
      <t>エイギョウショトウ</t>
    </rPh>
    <rPh sb="9" eb="11">
      <t>シャシン</t>
    </rPh>
    <rPh sb="15" eb="17">
      <t>チョウフ</t>
    </rPh>
    <phoneticPr fontId="2"/>
  </si>
  <si>
    <t>申請する年月日をドロップダウンリストから選択してください。</t>
    <rPh sb="0" eb="2">
      <t>シンセイ</t>
    </rPh>
    <rPh sb="4" eb="7">
      <t>ネンガッピ</t>
    </rPh>
    <rPh sb="20" eb="22">
      <t>センタク</t>
    </rPh>
    <phoneticPr fontId="2"/>
  </si>
  <si>
    <t>確定ボタン→</t>
    <rPh sb="0" eb="2">
      <t>カクテイ</t>
    </rPh>
    <phoneticPr fontId="2"/>
  </si>
  <si>
    <t>工事経歴一覧</t>
    <phoneticPr fontId="2"/>
  </si>
  <si>
    <t>障害者雇用状況の加点を希望する事業者である</t>
    <rPh sb="0" eb="3">
      <t>ショウガイシャ</t>
    </rPh>
    <rPh sb="3" eb="5">
      <t>コヨウ</t>
    </rPh>
    <rPh sb="5" eb="7">
      <t>ジョウキョウ</t>
    </rPh>
    <rPh sb="8" eb="10">
      <t>カテン</t>
    </rPh>
    <rPh sb="11" eb="13">
      <t>キボウ</t>
    </rPh>
    <rPh sb="15" eb="18">
      <t>ジギョウシャ</t>
    </rPh>
    <phoneticPr fontId="2"/>
  </si>
  <si>
    <t>当社は障害者雇用状況の加点を希望する事業者です。</t>
    <rPh sb="0" eb="2">
      <t>トウシャ</t>
    </rPh>
    <rPh sb="3" eb="6">
      <t>ショウガイシャ</t>
    </rPh>
    <rPh sb="6" eb="8">
      <t>コヨウ</t>
    </rPh>
    <rPh sb="8" eb="10">
      <t>ジョウキョウ</t>
    </rPh>
    <rPh sb="11" eb="13">
      <t>カテン</t>
    </rPh>
    <rPh sb="14" eb="16">
      <t>キボウ</t>
    </rPh>
    <rPh sb="18" eb="21">
      <t>ジギョウシャ</t>
    </rPh>
    <phoneticPr fontId="2"/>
  </si>
  <si>
    <t>委任者</t>
    <rPh sb="0" eb="2">
      <t>イニン</t>
    </rPh>
    <rPh sb="2" eb="3">
      <t>シャ</t>
    </rPh>
    <phoneticPr fontId="2"/>
  </si>
  <si>
    <t xml:space="preserve"> 上記の私に関する個人情報を、仙台市が宮城県警察本部に提供して照会することに同意</t>
    <rPh sb="1" eb="3">
      <t>ジョウキ</t>
    </rPh>
    <rPh sb="4" eb="5">
      <t>ワタシ</t>
    </rPh>
    <phoneticPr fontId="2"/>
  </si>
  <si>
    <t xml:space="preserve"> します。</t>
    <phoneticPr fontId="2"/>
  </si>
  <si>
    <t>（1）　私（代表者個人）が暴力団等との関係を有しないことを確認するため、本申請に記載さ</t>
  </si>
  <si>
    <t>　　　れた私に関する個人情報を、仙台市が宮城県警察本部に提供して照会することに同意</t>
  </si>
  <si>
    <t>　　　します。</t>
  </si>
  <si>
    <t>（2）　私（法人その他の団体による申請の場合は当該団体、個人による申請の場合は当該</t>
  </si>
  <si>
    <t>　　　個人）に関する仙台市税納付状況(税目・税額・申告の有無等）について、仙台市財政</t>
  </si>
  <si>
    <t>　　　局契約課が税務担当課に対して照会することに同意します。</t>
    <rPh sb="3" eb="4">
      <t>キョク</t>
    </rPh>
    <rPh sb="4" eb="7">
      <t>ケイヤクカ</t>
    </rPh>
    <rPh sb="8" eb="10">
      <t>ゼイム</t>
    </rPh>
    <rPh sb="10" eb="13">
      <t>タントウカ</t>
    </rPh>
    <rPh sb="14" eb="15">
      <t>タイ</t>
    </rPh>
    <rPh sb="17" eb="19">
      <t>ショウカイ</t>
    </rPh>
    <rPh sb="24" eb="26">
      <t>ドウイ</t>
    </rPh>
    <phoneticPr fontId="2"/>
  </si>
  <si>
    <t>令和7・8・9年度</t>
    <rPh sb="0" eb="2">
      <t>レイワ</t>
    </rPh>
    <rPh sb="7" eb="9">
      <t>ネンド</t>
    </rPh>
    <phoneticPr fontId="2"/>
  </si>
  <si>
    <t>令和7・8・9年度仙台市競争入札参加資格審査申請書</t>
    <rPh sb="0" eb="2">
      <t>レイワ</t>
    </rPh>
    <rPh sb="7" eb="9">
      <t>ネンド</t>
    </rPh>
    <rPh sb="9" eb="12">
      <t>センダイシ</t>
    </rPh>
    <rPh sb="12" eb="14">
      <t>キョウソウ</t>
    </rPh>
    <rPh sb="14" eb="16">
      <t>ニュウサツ</t>
    </rPh>
    <rPh sb="16" eb="18">
      <t>サンカ</t>
    </rPh>
    <rPh sb="18" eb="20">
      <t>シカク</t>
    </rPh>
    <rPh sb="20" eb="22">
      <t>シンサ</t>
    </rPh>
    <rPh sb="22" eb="25">
      <t>シンセイショ</t>
    </rPh>
    <phoneticPr fontId="2"/>
  </si>
  <si>
    <t>令和7・8・9年度において仙台市が行う工事、その他の契約に係る入札に参加したいので、</t>
    <rPh sb="0" eb="2">
      <t>レイワ</t>
    </rPh>
    <rPh sb="7" eb="9">
      <t>ネンド</t>
    </rPh>
    <rPh sb="13" eb="16">
      <t>センダイシ</t>
    </rPh>
    <rPh sb="17" eb="18">
      <t>オコナ</t>
    </rPh>
    <rPh sb="19" eb="21">
      <t>コウジ</t>
    </rPh>
    <rPh sb="24" eb="25">
      <t>タ</t>
    </rPh>
    <rPh sb="26" eb="28">
      <t>ケイヤク</t>
    </rPh>
    <rPh sb="29" eb="30">
      <t>カカ</t>
    </rPh>
    <rPh sb="31" eb="33">
      <t>ニュウサツ</t>
    </rPh>
    <rPh sb="34" eb="36">
      <t>サンカ</t>
    </rPh>
    <phoneticPr fontId="2"/>
  </si>
  <si>
    <t>一連番号は、競争入札参加資格審査申請の案内通知に記載されている4桁の番号です。</t>
    <rPh sb="0" eb="2">
      <t>イチレン</t>
    </rPh>
    <rPh sb="2" eb="4">
      <t>バンゴウ</t>
    </rPh>
    <rPh sb="6" eb="8">
      <t>キョウソウ</t>
    </rPh>
    <rPh sb="8" eb="10">
      <t>ニュウサツ</t>
    </rPh>
    <rPh sb="10" eb="12">
      <t>サンカ</t>
    </rPh>
    <rPh sb="12" eb="14">
      <t>シカク</t>
    </rPh>
    <rPh sb="14" eb="16">
      <t>シンサ</t>
    </rPh>
    <rPh sb="16" eb="18">
      <t>シンセイ</t>
    </rPh>
    <rPh sb="19" eb="21">
      <t>アンナイ</t>
    </rPh>
    <rPh sb="21" eb="23">
      <t>ツウチ</t>
    </rPh>
    <rPh sb="24" eb="26">
      <t>キサイ</t>
    </rPh>
    <rPh sb="32" eb="33">
      <t>ケタ</t>
    </rPh>
    <rPh sb="34" eb="36">
      <t>バンゴウ</t>
    </rPh>
    <phoneticPr fontId="2"/>
  </si>
  <si>
    <t>仙台市競争入札参加資格審査申請要領</t>
    <rPh sb="0" eb="3">
      <t>センダイシ</t>
    </rPh>
    <rPh sb="3" eb="5">
      <t>キョウソウ</t>
    </rPh>
    <rPh sb="5" eb="7">
      <t>ニュウサツ</t>
    </rPh>
    <rPh sb="7" eb="9">
      <t>サンカ</t>
    </rPh>
    <rPh sb="9" eb="11">
      <t>シカク</t>
    </rPh>
    <rPh sb="11" eb="13">
      <t>シンサ</t>
    </rPh>
    <rPh sb="13" eb="15">
      <t>シンセイ</t>
    </rPh>
    <rPh sb="15" eb="17">
      <t>ヨウリョウ</t>
    </rPh>
    <phoneticPr fontId="2"/>
  </si>
  <si>
    <t>【工　事】</t>
    <rPh sb="1" eb="2">
      <t>コウ</t>
    </rPh>
    <rPh sb="3" eb="4">
      <t>コト</t>
    </rPh>
    <phoneticPr fontId="2"/>
  </si>
  <si>
    <t>仙台市の契約については、地元経済発展の観点から、仙台市内に本店を有する企業へ優先発注することとしています。</t>
    <phoneticPr fontId="2"/>
  </si>
  <si>
    <t xml:space="preserve">　仙台市(水道局・交通局・ガス局・市立病院を含む)の行う工事の契約にかかる入札に参加するためには、仙台市の競争入札参加資格者名簿へ登録されていることが必要です。参加を希望される方は、本要領をよくお読みのうえ、仙台市競争入札参加資格申請フォームにより、受付期間内に申請してください。
</t>
    <rPh sb="49" eb="52">
      <t>センダイシ</t>
    </rPh>
    <rPh sb="53" eb="55">
      <t>キョウソウ</t>
    </rPh>
    <rPh sb="55" eb="57">
      <t>ニュウサツ</t>
    </rPh>
    <rPh sb="57" eb="59">
      <t>サンカ</t>
    </rPh>
    <rPh sb="59" eb="61">
      <t>シカク</t>
    </rPh>
    <rPh sb="61" eb="62">
      <t>シャ</t>
    </rPh>
    <rPh sb="62" eb="64">
      <t>メイボ</t>
    </rPh>
    <rPh sb="65" eb="67">
      <t>トウロク</t>
    </rPh>
    <rPh sb="75" eb="77">
      <t>ヒツヨウ</t>
    </rPh>
    <rPh sb="80" eb="82">
      <t>サンカ</t>
    </rPh>
    <rPh sb="83" eb="85">
      <t>キボウ</t>
    </rPh>
    <rPh sb="88" eb="89">
      <t>カタ</t>
    </rPh>
    <phoneticPr fontId="2"/>
  </si>
  <si>
    <t>登録には、認定条件をすべて満たしている必要がありますのでご注意ください。</t>
    <phoneticPr fontId="2"/>
  </si>
  <si>
    <t>仙台市は、企業局も含めた入札参加資格審査受付を統一して行っておりますので、別途水道局・交通局・ガス局・市立病院へ入札参加資格の審査を申請する必要はありません。</t>
    <phoneticPr fontId="2"/>
  </si>
  <si>
    <t>提出されました内容に関してお問い合わせする場合がありますので、提出データについて破棄しないようご留意ください。</t>
    <phoneticPr fontId="2"/>
  </si>
  <si>
    <t>（留意事項）</t>
    <rPh sb="1" eb="3">
      <t>リュウイ</t>
    </rPh>
    <rPh sb="3" eb="5">
      <t>ジコウ</t>
    </rPh>
    <phoneticPr fontId="2"/>
  </si>
  <si>
    <t>競争入札参加者の資格</t>
    <phoneticPr fontId="2"/>
  </si>
  <si>
    <t>(1)</t>
    <phoneticPr fontId="2"/>
  </si>
  <si>
    <t>地方自治法施行令（昭和22年政令第16号）第167条の4第1項各号に規定に該当する者でないこと。</t>
    <rPh sb="9" eb="11">
      <t>ショウワ</t>
    </rPh>
    <rPh sb="13" eb="14">
      <t>ネン</t>
    </rPh>
    <rPh sb="14" eb="16">
      <t>セイレイ</t>
    </rPh>
    <rPh sb="16" eb="17">
      <t>ダイ</t>
    </rPh>
    <rPh sb="19" eb="20">
      <t>ゴウ</t>
    </rPh>
    <rPh sb="31" eb="33">
      <t>カクゴウ</t>
    </rPh>
    <phoneticPr fontId="2"/>
  </si>
  <si>
    <t>(2)</t>
    <phoneticPr fontId="2"/>
  </si>
  <si>
    <t>(3)</t>
    <phoneticPr fontId="2"/>
  </si>
  <si>
    <t>社会保険等（健康保険、厚生年金、雇用保険）の適用対象事業所については、社会保険等に加入していること。</t>
    <rPh sb="0" eb="2">
      <t>シャカイ</t>
    </rPh>
    <rPh sb="2" eb="4">
      <t>ホケン</t>
    </rPh>
    <rPh sb="4" eb="5">
      <t>トウ</t>
    </rPh>
    <rPh sb="6" eb="8">
      <t>ケンコウ</t>
    </rPh>
    <rPh sb="8" eb="10">
      <t>ホケン</t>
    </rPh>
    <rPh sb="22" eb="24">
      <t>テキヨウ</t>
    </rPh>
    <rPh sb="24" eb="26">
      <t>タイショウ</t>
    </rPh>
    <rPh sb="26" eb="29">
      <t>ジギョウショ</t>
    </rPh>
    <rPh sb="35" eb="37">
      <t>シャカイ</t>
    </rPh>
    <rPh sb="37" eb="39">
      <t>ホケン</t>
    </rPh>
    <phoneticPr fontId="2"/>
  </si>
  <si>
    <t>(4)</t>
    <phoneticPr fontId="2"/>
  </si>
  <si>
    <t>(5)</t>
    <phoneticPr fontId="2"/>
  </si>
  <si>
    <t>(6)</t>
    <phoneticPr fontId="2"/>
  </si>
  <si>
    <t>消費税及び地方消費税を滞納していないこと。</t>
    <phoneticPr fontId="2"/>
  </si>
  <si>
    <t>「仙台市入札契約暴力団等排除要綱(平成20年10月31日市長決裁)」別表に掲げる措置要件に該当しないこと。</t>
    <rPh sb="34" eb="35">
      <t>ベツ</t>
    </rPh>
    <rPh sb="35" eb="36">
      <t>ヒョウ</t>
    </rPh>
    <rPh sb="37" eb="38">
      <t>カカ</t>
    </rPh>
    <rPh sb="40" eb="42">
      <t>ソチ</t>
    </rPh>
    <rPh sb="42" eb="44">
      <t>ヨウケン</t>
    </rPh>
    <phoneticPr fontId="2"/>
  </si>
  <si>
    <t>※</t>
    <phoneticPr fontId="2"/>
  </si>
  <si>
    <t>仙台市では、宮城県警察本部との連携のもと、仙台市が発注する全ての入札・契約から暴力団等を排除する取組を実施するため、仙台市入札契約暴力団等排除要綱（平成20年10月31日市長決裁）を制定し、平成20年11月1日から施行しています。当該要綱に基づき、本市の競争入札参加資格の登録を受けた方が暴力団等と関係を有することが確認された場合、指名停止や契約解除等を行います。</t>
    <rPh sb="0" eb="3">
      <t>センダイシ</t>
    </rPh>
    <rPh sb="6" eb="9">
      <t>ミヤギケン</t>
    </rPh>
    <rPh sb="9" eb="11">
      <t>ケイサツ</t>
    </rPh>
    <rPh sb="11" eb="13">
      <t>ホンブ</t>
    </rPh>
    <rPh sb="15" eb="17">
      <t>レンケイ</t>
    </rPh>
    <rPh sb="21" eb="24">
      <t>センダイシ</t>
    </rPh>
    <rPh sb="25" eb="27">
      <t>ハッチュウ</t>
    </rPh>
    <rPh sb="29" eb="30">
      <t>スベ</t>
    </rPh>
    <rPh sb="32" eb="34">
      <t>ニュウサツ</t>
    </rPh>
    <rPh sb="35" eb="37">
      <t>ケイヤク</t>
    </rPh>
    <rPh sb="39" eb="40">
      <t>アバ</t>
    </rPh>
    <phoneticPr fontId="2"/>
  </si>
  <si>
    <t>申請方法</t>
    <phoneticPr fontId="2"/>
  </si>
  <si>
    <t>https://logoform.jp/form/3PrJ/965159</t>
    <phoneticPr fontId="2"/>
  </si>
  <si>
    <t>※仙台市競争入札参加資格申請フォームＵＲＬ</t>
    <phoneticPr fontId="2"/>
  </si>
  <si>
    <t>受付期間</t>
    <phoneticPr fontId="2"/>
  </si>
  <si>
    <t>仙台市ホームページで確認してください。</t>
    <rPh sb="10" eb="12">
      <t>カクニン</t>
    </rPh>
    <phoneticPr fontId="2"/>
  </si>
  <si>
    <t>□</t>
    <phoneticPr fontId="2"/>
  </si>
  <si>
    <t>提出ファイル（すべて電子データで、写し可）</t>
    <rPh sb="0" eb="2">
      <t>テイシュツ</t>
    </rPh>
    <rPh sb="10" eb="12">
      <t>デンシ</t>
    </rPh>
    <rPh sb="17" eb="18">
      <t>ウツ</t>
    </rPh>
    <rPh sb="19" eb="20">
      <t>カ</t>
    </rPh>
    <phoneticPr fontId="2"/>
  </si>
  <si>
    <t>３</t>
    <phoneticPr fontId="2"/>
  </si>
  <si>
    <t>　　　</t>
    <phoneticPr fontId="2"/>
  </si>
  <si>
    <t xml:space="preserve">※「地方自治法施行令第167条の4第1項各号に該当する者」とは、次に掲げる者をいいます。
・契約を締結する能力を有しない者
・破産手続開始の決定を受けて復権を得ない者
・暴力団員による不当な行為の防止等に関する法律（平成3年法律第77号）第32条第1項各号に掲げる者
</t>
    <rPh sb="2" eb="4">
      <t>チホウ</t>
    </rPh>
    <rPh sb="4" eb="6">
      <t>ジジ</t>
    </rPh>
    <rPh sb="6" eb="7">
      <t>ホウ</t>
    </rPh>
    <rPh sb="7" eb="10">
      <t>セコウレイ</t>
    </rPh>
    <rPh sb="10" eb="11">
      <t>ダイ</t>
    </rPh>
    <rPh sb="14" eb="15">
      <t>ジョウ</t>
    </rPh>
    <rPh sb="17" eb="18">
      <t>ダイ</t>
    </rPh>
    <rPh sb="19" eb="20">
      <t>コウ</t>
    </rPh>
    <rPh sb="20" eb="22">
      <t>カクゴウ</t>
    </rPh>
    <rPh sb="23" eb="25">
      <t>ガイトウ</t>
    </rPh>
    <rPh sb="27" eb="28">
      <t>モノ</t>
    </rPh>
    <rPh sb="32" eb="33">
      <t>ツギ</t>
    </rPh>
    <rPh sb="34" eb="35">
      <t>カカ</t>
    </rPh>
    <rPh sb="37" eb="38">
      <t>モノ</t>
    </rPh>
    <phoneticPr fontId="2"/>
  </si>
  <si>
    <t>【障害者の雇用状況】</t>
    <rPh sb="1" eb="4">
      <t>ショウガイシャ</t>
    </rPh>
    <rPh sb="5" eb="7">
      <t>コヨウ</t>
    </rPh>
    <rPh sb="7" eb="9">
      <t>ジョウキョウ</t>
    </rPh>
    <phoneticPr fontId="2"/>
  </si>
  <si>
    <t>【みちのく環境管理規格（みちのくＥＭＳ）認証取得】</t>
    <phoneticPr fontId="2"/>
  </si>
  <si>
    <t>【女性活躍推進の取組（えるぼし認定）】</t>
    <rPh sb="1" eb="3">
      <t>ジョセイ</t>
    </rPh>
    <rPh sb="3" eb="5">
      <t>カツヤク</t>
    </rPh>
    <rPh sb="5" eb="7">
      <t>スイシン</t>
    </rPh>
    <rPh sb="8" eb="10">
      <t>トリクミ</t>
    </rPh>
    <rPh sb="15" eb="17">
      <t>ニンテイ</t>
    </rPh>
    <phoneticPr fontId="2"/>
  </si>
  <si>
    <t>【次世代育成支援の取組（くるみん認定）】</t>
    <rPh sb="1" eb="4">
      <t>ジセダイ</t>
    </rPh>
    <rPh sb="4" eb="6">
      <t>イクセイ</t>
    </rPh>
    <rPh sb="6" eb="8">
      <t>シエン</t>
    </rPh>
    <rPh sb="9" eb="11">
      <t>トリクミ</t>
    </rPh>
    <rPh sb="16" eb="18">
      <t>ニンテイ</t>
    </rPh>
    <phoneticPr fontId="2"/>
  </si>
  <si>
    <t>【刑務所出所者等の雇用協力】</t>
    <rPh sb="1" eb="4">
      <t>ケイムショ</t>
    </rPh>
    <rPh sb="4" eb="6">
      <t>シュッショ</t>
    </rPh>
    <rPh sb="6" eb="7">
      <t>シャ</t>
    </rPh>
    <rPh sb="7" eb="8">
      <t>トウ</t>
    </rPh>
    <rPh sb="9" eb="11">
      <t>コヨウ</t>
    </rPh>
    <rPh sb="11" eb="13">
      <t>キョウリョク</t>
    </rPh>
    <phoneticPr fontId="2"/>
  </si>
  <si>
    <t>【仙台市消防団協力事業所の認定】</t>
    <rPh sb="1" eb="4">
      <t>センダイシ</t>
    </rPh>
    <rPh sb="4" eb="7">
      <t>ショウボウダン</t>
    </rPh>
    <rPh sb="7" eb="9">
      <t>キョウリョク</t>
    </rPh>
    <rPh sb="9" eb="12">
      <t>ジギョウショ</t>
    </rPh>
    <rPh sb="13" eb="15">
      <t>ニンテイ</t>
    </rPh>
    <phoneticPr fontId="2"/>
  </si>
  <si>
    <t>４</t>
    <phoneticPr fontId="2"/>
  </si>
  <si>
    <t>５</t>
    <phoneticPr fontId="2"/>
  </si>
  <si>
    <t>事業協同組合等の競争入札参加資格審査申請</t>
    <rPh sb="0" eb="2">
      <t>ジギョウ</t>
    </rPh>
    <rPh sb="2" eb="4">
      <t>キョウドウ</t>
    </rPh>
    <rPh sb="4" eb="7">
      <t>クミアイトウ</t>
    </rPh>
    <rPh sb="8" eb="10">
      <t>キョウソウ</t>
    </rPh>
    <rPh sb="10" eb="12">
      <t>ニュウサツ</t>
    </rPh>
    <rPh sb="12" eb="14">
      <t>サンカ</t>
    </rPh>
    <rPh sb="14" eb="16">
      <t>シカク</t>
    </rPh>
    <rPh sb="16" eb="18">
      <t>シンサ</t>
    </rPh>
    <rPh sb="18" eb="20">
      <t>シンセイ</t>
    </rPh>
    <phoneticPr fontId="2"/>
  </si>
  <si>
    <t xml:space="preserve">官公需適格組合に対する特例について
　中小企業庁の官公需適格組合の証明を受けた事業協同組合については特例措置がありますので、特例の適用を希望する事業協同組合は、事前に仙台市役所本庁舎1階、財政局財政部契約課にて「適用申請書」を受け取り、必要事項を記載するとともに、次のデータを添えて、入札参加資格審査申請（業者登録）時に資格審査申請書と併せて提出してください。							
　①官公需適格組合であることを証する書面の写し							
　②各審査対象者の履歴事項全部証明書（商業登記簿謄本）の写し 							
　③審査対象者の経営規模等評価結果通知書・総合評定値通知書（資格審査申請（業者登録）をする日の直前に  受けたものであって、本市に登録される日において有効なものに限る。)の写し							
　④審査対象者が希望する工事種類に関して建設業法に基づく許可を受けていることを証する書面の写し							</t>
    <rPh sb="0" eb="3">
      <t>カンコウジュ</t>
    </rPh>
    <rPh sb="3" eb="5">
      <t>テキカク</t>
    </rPh>
    <rPh sb="5" eb="7">
      <t>クミアイ</t>
    </rPh>
    <rPh sb="8" eb="9">
      <t>タイ</t>
    </rPh>
    <rPh sb="11" eb="13">
      <t>トクレイ</t>
    </rPh>
    <phoneticPr fontId="2"/>
  </si>
  <si>
    <t>申請種目表（工事）</t>
    <rPh sb="0" eb="2">
      <t>シンセイ</t>
    </rPh>
    <rPh sb="2" eb="3">
      <t>シュ</t>
    </rPh>
    <rPh sb="4" eb="5">
      <t>ヒョウ</t>
    </rPh>
    <rPh sb="6" eb="8">
      <t>コウジ</t>
    </rPh>
    <phoneticPr fontId="2"/>
  </si>
  <si>
    <t>土木工事</t>
  </si>
  <si>
    <t>土</t>
  </si>
  <si>
    <t>側溝工事、道路築造工事、下水道工事、造成工事、シールド工事、推進工事、水路築造工事、防護柵工事</t>
  </si>
  <si>
    <t>法面処理工事</t>
  </si>
  <si>
    <t>法面保護工事</t>
  </si>
  <si>
    <t>杭打工事</t>
  </si>
  <si>
    <t>と</t>
  </si>
  <si>
    <t>杭打工事、場所打杭工事</t>
  </si>
  <si>
    <t>ＰＣ桁工事</t>
  </si>
  <si>
    <t>鋼橋上部工事</t>
  </si>
  <si>
    <t>鋼</t>
  </si>
  <si>
    <t>舗装工事</t>
  </si>
  <si>
    <t>ほ</t>
  </si>
  <si>
    <t>造園工事</t>
  </si>
  <si>
    <t>園</t>
  </si>
  <si>
    <t>植栽工事</t>
  </si>
  <si>
    <t>区画線設置工事</t>
  </si>
  <si>
    <t>塗</t>
  </si>
  <si>
    <t>道路標識設置工事</t>
  </si>
  <si>
    <t>しゅんせつ工事</t>
  </si>
  <si>
    <t>しゅ</t>
  </si>
  <si>
    <t>さく井工事</t>
  </si>
  <si>
    <t>井</t>
  </si>
  <si>
    <t>建</t>
  </si>
  <si>
    <t>鉄骨・鉄筋コンクリート建築工事</t>
  </si>
  <si>
    <t>木造建築工事</t>
  </si>
  <si>
    <t>プレハブ建築工事</t>
  </si>
  <si>
    <t>家屋解体工事　</t>
  </si>
  <si>
    <t>解</t>
  </si>
  <si>
    <t>家屋解体工事</t>
  </si>
  <si>
    <t>塗装工事</t>
  </si>
  <si>
    <t>塗装工事、ライニング工事</t>
  </si>
  <si>
    <t>防水工事</t>
  </si>
  <si>
    <t>防</t>
  </si>
  <si>
    <t>アスファルト防水工事、モルタル防水工事、塗膜防水工事、シート防水工事、注入防水工事</t>
  </si>
  <si>
    <t>大工工事</t>
  </si>
  <si>
    <t>大</t>
  </si>
  <si>
    <t>左官工事</t>
  </si>
  <si>
    <t>左</t>
  </si>
  <si>
    <t>鉄骨・鉄筋コンクリート建築工事</t>
    <phoneticPr fontId="2"/>
  </si>
  <si>
    <t>申請番号</t>
    <rPh sb="0" eb="2">
      <t>シンセイ</t>
    </rPh>
    <rPh sb="2" eb="4">
      <t>バンゴウ</t>
    </rPh>
    <phoneticPr fontId="2"/>
  </si>
  <si>
    <t>種目名</t>
    <rPh sb="0" eb="2">
      <t>シュモク</t>
    </rPh>
    <rPh sb="2" eb="3">
      <t>メイ</t>
    </rPh>
    <phoneticPr fontId="2"/>
  </si>
  <si>
    <t>発注工事例</t>
    <rPh sb="0" eb="2">
      <t>ハッチュウ</t>
    </rPh>
    <rPh sb="2" eb="4">
      <t>コウジ</t>
    </rPh>
    <rPh sb="4" eb="5">
      <t>レイ</t>
    </rPh>
    <phoneticPr fontId="2"/>
  </si>
  <si>
    <t>石工事</t>
    <phoneticPr fontId="2"/>
  </si>
  <si>
    <t>ガラス工事</t>
    <phoneticPr fontId="2"/>
  </si>
  <si>
    <t>石材加工石積工事</t>
    <phoneticPr fontId="2"/>
  </si>
  <si>
    <t>ガラス加工取付工事</t>
    <phoneticPr fontId="2"/>
  </si>
  <si>
    <t>タイル・れんが・ブロック工事</t>
  </si>
  <si>
    <t>鉄筋工事</t>
  </si>
  <si>
    <t>屋根工事</t>
  </si>
  <si>
    <t>板金工事</t>
  </si>
  <si>
    <t>建具工事</t>
  </si>
  <si>
    <t>内装仕上工事</t>
  </si>
  <si>
    <t>電気設備工事</t>
  </si>
  <si>
    <t>電気通信設備工事</t>
  </si>
  <si>
    <t>給排水衛生冷暖房工事</t>
  </si>
  <si>
    <t>水処理施設工事</t>
  </si>
  <si>
    <t>ごみ・し尿処理施設工事</t>
  </si>
  <si>
    <t>その他機械器具設置工事</t>
  </si>
  <si>
    <t>熱絶縁工事</t>
  </si>
  <si>
    <t>消防施設工事</t>
  </si>
  <si>
    <t>その他鋼構造物設置工事</t>
  </si>
  <si>
    <t>タ</t>
  </si>
  <si>
    <t>筋</t>
  </si>
  <si>
    <t>屋</t>
  </si>
  <si>
    <t>板</t>
  </si>
  <si>
    <t>具</t>
  </si>
  <si>
    <t>内</t>
  </si>
  <si>
    <t>電</t>
  </si>
  <si>
    <t>通</t>
  </si>
  <si>
    <t>管</t>
  </si>
  <si>
    <t>機</t>
  </si>
  <si>
    <t>絶</t>
  </si>
  <si>
    <t>消</t>
  </si>
  <si>
    <t>築炉工事、タイル・れんが・ブロック張り工事</t>
  </si>
  <si>
    <t>鉄筋加工組立工事</t>
  </si>
  <si>
    <t>屋根ふき工事</t>
  </si>
  <si>
    <t>板金加工取付工事</t>
  </si>
  <si>
    <t>サッシ取付工事、シャッター取付工事</t>
  </si>
  <si>
    <t>内装仕上工事、たたみ工事、ふすま工事</t>
  </si>
  <si>
    <t>屋内電気設備工事、照明灯設備工事、発電設備工事、受変電設備工事、計装設備工事、電車線工事</t>
  </si>
  <si>
    <t>電話設備工事、電波障害改善工事、放送設備工事</t>
  </si>
  <si>
    <t>給排水・給湯設備工事、冷暖房設備工事、空気調和設備工事、ガス管配管工事、水洗便所設備工事</t>
  </si>
  <si>
    <t>水道施設工事、下水処理設備工事、脱水設備・除塵機・汚泥掻寄機・塩素滅菌装置・散気装置等設置</t>
  </si>
  <si>
    <t>ポンプ設備工事、昇降機設置工事、プラント設備工事、ボイラー設備工事、クレーン設置工事</t>
  </si>
  <si>
    <t>消火設備工事、火災報知設備工事</t>
  </si>
  <si>
    <t>水門等門扉設置工事、鉄骨組立工事</t>
  </si>
  <si>
    <t>　競争入札参加者の資格</t>
    <phoneticPr fontId="2"/>
  </si>
  <si>
    <t>　事業協同組合等の競争入札参加資格審査申請</t>
    <phoneticPr fontId="2"/>
  </si>
  <si>
    <t>　申請種目表（工事）</t>
    <phoneticPr fontId="2"/>
  </si>
  <si>
    <t>目　　次</t>
    <rPh sb="0" eb="1">
      <t>メ</t>
    </rPh>
    <rPh sb="3" eb="4">
      <t>ツギ</t>
    </rPh>
    <phoneticPr fontId="2"/>
  </si>
  <si>
    <t>仙台市の市税を滞納していないこと並びに個人以外の場合にあっては、法人の市民税及び事業所税に係る市長に対する申告を行っていること（当該申告義務を有する者に限る）｡</t>
    <phoneticPr fontId="2"/>
  </si>
  <si>
    <r>
      <rPr>
        <b/>
        <sz val="12"/>
        <rFont val="ＭＳ ゴシック"/>
        <family val="3"/>
        <charset val="128"/>
      </rPr>
      <t>使用印鑑届</t>
    </r>
    <r>
      <rPr>
        <sz val="12"/>
        <rFont val="ＭＳ 明朝"/>
        <family val="1"/>
        <charset val="128"/>
      </rPr>
      <t xml:space="preserve">
（本エクセルファイルにより紙で出力し、押印のうえPDFファイルとすること。）</t>
    </r>
    <rPh sb="0" eb="2">
      <t>シヨウ</t>
    </rPh>
    <rPh sb="2" eb="4">
      <t>インカン</t>
    </rPh>
    <rPh sb="4" eb="5">
      <t>トドケ</t>
    </rPh>
    <phoneticPr fontId="2"/>
  </si>
  <si>
    <r>
      <rPr>
        <b/>
        <sz val="12"/>
        <rFont val="ＭＳ ゴシック"/>
        <family val="3"/>
        <charset val="128"/>
      </rPr>
      <t>委任状</t>
    </r>
    <r>
      <rPr>
        <sz val="12"/>
        <rFont val="ＭＳ 明朝"/>
        <family val="1"/>
        <charset val="128"/>
      </rPr>
      <t xml:space="preserve">
（受任者を設置する場合のみ必要。本エクセルファイルにより紙で出力し、押印のうえPDFファイルとすること。）</t>
    </r>
    <rPh sb="0" eb="3">
      <t>イニンジョウ</t>
    </rPh>
    <rPh sb="5" eb="7">
      <t>ジュニン</t>
    </rPh>
    <rPh sb="7" eb="8">
      <t>シャ</t>
    </rPh>
    <rPh sb="9" eb="11">
      <t>セッチ</t>
    </rPh>
    <rPh sb="13" eb="15">
      <t>バアイ</t>
    </rPh>
    <rPh sb="17" eb="19">
      <t>ヒツヨウ</t>
    </rPh>
    <phoneticPr fontId="2"/>
  </si>
  <si>
    <r>
      <t>①まず、「</t>
    </r>
    <r>
      <rPr>
        <b/>
        <sz val="12"/>
        <rFont val="ＭＳ ゴシック"/>
        <family val="3"/>
        <charset val="128"/>
      </rPr>
      <t>入力シート</t>
    </r>
    <r>
      <rPr>
        <sz val="12"/>
        <rFont val="ＭＳ 明朝"/>
        <family val="1"/>
        <charset val="128"/>
      </rPr>
      <t>」に入力してください。入力した情報が他のシート（「入札参加資格申請書」「営業所等報告書」「工事経歴一覧」「出力シート）にも反映されます。</t>
    </r>
    <rPh sb="21" eb="23">
      <t>ニュウリョク</t>
    </rPh>
    <rPh sb="25" eb="27">
      <t>ジョウホウ</t>
    </rPh>
    <rPh sb="28" eb="29">
      <t>タ</t>
    </rPh>
    <rPh sb="35" eb="37">
      <t>ニュウサツ</t>
    </rPh>
    <rPh sb="37" eb="39">
      <t>サンカ</t>
    </rPh>
    <rPh sb="39" eb="41">
      <t>シカク</t>
    </rPh>
    <rPh sb="41" eb="44">
      <t>シンセイショ</t>
    </rPh>
    <rPh sb="46" eb="49">
      <t>エイギョウショ</t>
    </rPh>
    <rPh sb="49" eb="50">
      <t>トウ</t>
    </rPh>
    <rPh sb="50" eb="53">
      <t>ホウコクショ</t>
    </rPh>
    <phoneticPr fontId="2"/>
  </si>
  <si>
    <r>
      <t>「</t>
    </r>
    <r>
      <rPr>
        <b/>
        <sz val="12"/>
        <rFont val="ＭＳ ゴシック"/>
        <family val="3"/>
        <charset val="128"/>
      </rPr>
      <t>建設業許可申請書（別紙２）営業所一覧表</t>
    </r>
    <r>
      <rPr>
        <sz val="12"/>
        <rFont val="ＭＳ 明朝"/>
        <family val="1"/>
        <charset val="128"/>
      </rPr>
      <t>」</t>
    </r>
    <rPh sb="1" eb="4">
      <t>ケンセツギョウ</t>
    </rPh>
    <rPh sb="4" eb="6">
      <t>キョカ</t>
    </rPh>
    <rPh sb="6" eb="9">
      <t>シンセイショ</t>
    </rPh>
    <rPh sb="10" eb="12">
      <t>ベッシ</t>
    </rPh>
    <rPh sb="14" eb="17">
      <t>エイギョウショ</t>
    </rPh>
    <rPh sb="17" eb="19">
      <t>イチラン</t>
    </rPh>
    <rPh sb="19" eb="20">
      <t>ヒョウ</t>
    </rPh>
    <phoneticPr fontId="2"/>
  </si>
  <si>
    <t>・障害者の雇用の促進等に関する法律に基づくハローワークへの雇用状況報告義務がある事業者</t>
    <phoneticPr fontId="2"/>
  </si>
  <si>
    <r>
      <t>「</t>
    </r>
    <r>
      <rPr>
        <b/>
        <sz val="12"/>
        <rFont val="ＭＳ ゴシック"/>
        <family val="3"/>
        <charset val="128"/>
      </rPr>
      <t>障害者雇用状況報告書</t>
    </r>
    <r>
      <rPr>
        <sz val="12"/>
        <rFont val="ＭＳ 明朝"/>
        <family val="1"/>
        <charset val="128"/>
      </rPr>
      <t>」
（最新のもの。電子申請による報告をしている場合は、同内容が確認できる書類。）</t>
    </r>
    <rPh sb="1" eb="4">
      <t>ショウガイシャ</t>
    </rPh>
    <rPh sb="4" eb="6">
      <t>コヨウ</t>
    </rPh>
    <rPh sb="6" eb="8">
      <t>ジョウキョウ</t>
    </rPh>
    <rPh sb="8" eb="11">
      <t>ホウコクショ</t>
    </rPh>
    <rPh sb="34" eb="36">
      <t>バアイ</t>
    </rPh>
    <phoneticPr fontId="2"/>
  </si>
  <si>
    <t>□
□</t>
    <phoneticPr fontId="2"/>
  </si>
  <si>
    <t>・常時雇用者が101人以上の事業者の場合</t>
    <phoneticPr fontId="2"/>
  </si>
  <si>
    <t>・常時雇用者が100人以下の事業者の場合</t>
    <phoneticPr fontId="2"/>
  </si>
  <si>
    <r>
      <t>「</t>
    </r>
    <r>
      <rPr>
        <b/>
        <sz val="12"/>
        <rFont val="ＭＳ ゴシック"/>
        <family val="3"/>
        <charset val="128"/>
      </rPr>
      <t>次世代育成支援対策推進法に基づく認定通知書</t>
    </r>
    <r>
      <rPr>
        <sz val="12"/>
        <rFont val="ＭＳ ゴシック"/>
        <family val="3"/>
        <charset val="128"/>
      </rPr>
      <t>」</t>
    </r>
    <rPh sb="1" eb="4">
      <t>ジセダイ</t>
    </rPh>
    <rPh sb="4" eb="6">
      <t>イクセイ</t>
    </rPh>
    <rPh sb="6" eb="8">
      <t>シエン</t>
    </rPh>
    <rPh sb="8" eb="10">
      <t>タイサク</t>
    </rPh>
    <rPh sb="10" eb="12">
      <t>スイシン</t>
    </rPh>
    <rPh sb="12" eb="13">
      <t>ホウ</t>
    </rPh>
    <rPh sb="14" eb="15">
      <t>モト</t>
    </rPh>
    <rPh sb="17" eb="19">
      <t>ニンテイ</t>
    </rPh>
    <rPh sb="19" eb="22">
      <t>ツウチショ</t>
    </rPh>
    <phoneticPr fontId="2"/>
  </si>
  <si>
    <t>エクセルファイルの入力・作成方法</t>
    <rPh sb="9" eb="11">
      <t>ニュウリョク</t>
    </rPh>
    <rPh sb="12" eb="14">
      <t>サクセイ</t>
    </rPh>
    <rPh sb="14" eb="16">
      <t>ホウホウ</t>
    </rPh>
    <phoneticPr fontId="2"/>
  </si>
  <si>
    <t>１</t>
    <phoneticPr fontId="2"/>
  </si>
  <si>
    <t>競争入札参加資格登録申請の受付</t>
    <phoneticPr fontId="2"/>
  </si>
  <si>
    <t>定期登録</t>
    <rPh sb="0" eb="2">
      <t>テイキ</t>
    </rPh>
    <rPh sb="2" eb="4">
      <t>トウロク</t>
    </rPh>
    <phoneticPr fontId="2"/>
  </si>
  <si>
    <t>補充登録</t>
    <rPh sb="0" eb="2">
      <t>ホジュウ</t>
    </rPh>
    <rPh sb="2" eb="4">
      <t>トウロク</t>
    </rPh>
    <phoneticPr fontId="2"/>
  </si>
  <si>
    <t>随時登録</t>
    <rPh sb="0" eb="2">
      <t>ズイジ</t>
    </rPh>
    <rPh sb="2" eb="4">
      <t>トウロク</t>
    </rPh>
    <phoneticPr fontId="2"/>
  </si>
  <si>
    <t>　競争入札参加資格登録申請の受付</t>
    <rPh sb="1" eb="3">
      <t>キョウソウ</t>
    </rPh>
    <rPh sb="3" eb="5">
      <t>ニュウサツ</t>
    </rPh>
    <rPh sb="5" eb="7">
      <t>サンカ</t>
    </rPh>
    <rPh sb="7" eb="9">
      <t>シカク</t>
    </rPh>
    <rPh sb="9" eb="11">
      <t>トウロク</t>
    </rPh>
    <rPh sb="11" eb="13">
      <t>シンセイ</t>
    </rPh>
    <rPh sb="14" eb="16">
      <t>ウケツケ</t>
    </rPh>
    <phoneticPr fontId="2"/>
  </si>
  <si>
    <r>
      <t>仙台市競争入札参加資格申請フォームにより、</t>
    </r>
    <r>
      <rPr>
        <b/>
        <sz val="12"/>
        <rFont val="ＭＳ ゴシック"/>
        <family val="3"/>
        <charset val="128"/>
      </rPr>
      <t>下記「(3) 提出ファイル」</t>
    </r>
    <r>
      <rPr>
        <sz val="12"/>
        <rFont val="ＭＳ 明朝"/>
        <family val="1"/>
        <charset val="128"/>
      </rPr>
      <t>に示すファイルを添付のうえ申請してください。</t>
    </r>
    <rPh sb="21" eb="23">
      <t>カキ</t>
    </rPh>
    <rPh sb="28" eb="30">
      <t>テイシュツ</t>
    </rPh>
    <rPh sb="36" eb="37">
      <t>シメ</t>
    </rPh>
    <rPh sb="43" eb="45">
      <t>テンプ</t>
    </rPh>
    <rPh sb="48" eb="50">
      <t>シンセイ</t>
    </rPh>
    <phoneticPr fontId="2"/>
  </si>
  <si>
    <t>●全者共通で提出が必要な書類 その１（本エクセルファイルを使用）</t>
    <rPh sb="1" eb="2">
      <t>ゼン</t>
    </rPh>
    <rPh sb="2" eb="3">
      <t>シャ</t>
    </rPh>
    <rPh sb="3" eb="5">
      <t>キョウツウ</t>
    </rPh>
    <rPh sb="6" eb="8">
      <t>テイシュツ</t>
    </rPh>
    <rPh sb="9" eb="11">
      <t>ヒツヨウ</t>
    </rPh>
    <rPh sb="12" eb="14">
      <t>ショルイ</t>
    </rPh>
    <rPh sb="19" eb="20">
      <t>ホン</t>
    </rPh>
    <rPh sb="29" eb="31">
      <t>シヨウ</t>
    </rPh>
    <phoneticPr fontId="2"/>
  </si>
  <si>
    <t>●全者共通で提出が必要な書類 その２（公的機関等が発行する書類）</t>
    <rPh sb="1" eb="2">
      <t>ゼン</t>
    </rPh>
    <rPh sb="2" eb="3">
      <t>シャ</t>
    </rPh>
    <rPh sb="3" eb="5">
      <t>キョウツウ</t>
    </rPh>
    <rPh sb="6" eb="8">
      <t>テイシュツ</t>
    </rPh>
    <rPh sb="9" eb="11">
      <t>ヒツヨウ</t>
    </rPh>
    <rPh sb="12" eb="14">
      <t>ショルイ</t>
    </rPh>
    <rPh sb="19" eb="21">
      <t>コウテキ</t>
    </rPh>
    <rPh sb="21" eb="23">
      <t>キカン</t>
    </rPh>
    <rPh sb="23" eb="24">
      <t>トウ</t>
    </rPh>
    <rPh sb="25" eb="27">
      <t>ハッコウ</t>
    </rPh>
    <rPh sb="29" eb="31">
      <t>ショルイ</t>
    </rPh>
    <phoneticPr fontId="2"/>
  </si>
  <si>
    <r>
      <rPr>
        <b/>
        <sz val="12"/>
        <rFont val="ＭＳ ゴシック"/>
        <family val="3"/>
        <charset val="128"/>
      </rPr>
      <t>障害者の雇用状況が分かる資料（ⅰ及びⅱ）</t>
    </r>
    <r>
      <rPr>
        <sz val="12"/>
        <rFont val="ＭＳ 明朝"/>
        <family val="1"/>
        <charset val="128"/>
      </rPr>
      <t xml:space="preserve">
ⅰ　障害を証明するもの
　「身体障害者手帳又は療育手帳」等
ⅱ　雇用を確認できるもの
　「厚生年金被保険者標準報酬決定通知書」、「住民税特別徴収税額通知書」又は
　「健康保険被保険者証」等
（資料については、仙台市競争入札参加資格の確認にのみ使用します。当分の間保管し、その後機密文書として廃棄します。）
</t>
    </r>
    <rPh sb="6" eb="8">
      <t>ジョウキョウ</t>
    </rPh>
    <phoneticPr fontId="2"/>
  </si>
  <si>
    <t>（参考）地方自治法施行令（抜粋）</t>
    <rPh sb="1" eb="3">
      <t>サンコウ</t>
    </rPh>
    <rPh sb="13" eb="15">
      <t>バッスイ</t>
    </rPh>
    <phoneticPr fontId="2"/>
  </si>
  <si>
    <t>（一般競争入札の参加者の資格） 
第167条の4 　普通地方公共団体は、特別の理由がある場合を除くほか、一般競争入札に次の各号のいずれかに該当する者を参加させることができない。 
一 　当該入札に係る契約を締結する能力を有しない者 
二 　破産手続開始の決定を受けて復権を得ない者 
三 　暴力団員による不当な行為の防止等に関する法律（平成三年法律第七十七号）第三十二条第一項各号に掲げる者
２ 　普通地方公共団体は、一般競争入札に参加しようとする者が次の各号のいずれかに該当すると認められるときは、その者について三年以内の期間を定めて一般競争入札に参加させないことができる。その者を代理人、支配人その他の使用人又は入札代理人として使用する者についても、また同様とする。 
一 　契約の履行に当たり、故意に工事、製造その他の役務を粗雑に行い、又は物件の品質若しくは数量に関して不正の行為をしたとき。 
二 　競争入札又はせり売りにおいて、その公正な執行を妨げたとき又は公正な価格の成立を害し、若しくは不正の利益を得るために連合したとき。 
三 　落札者が契約を締結すること又は契約者が契約を履行することを妨げたとき。 
四 　地方自治法第二百三十四条の二第一項の規定による監督又は検査の実施に当たり職員の職務の執行を妨げたとき。 
五 　正当な理由がなくて契約を履行しなかつたとき。 
六 　契約により、契約の後に代価の額を確定する場合において、当該代価の請求を故意に虚偽の事実に基づき過大な額で行つたとき。 
七 　この項（この号を除く。）の規定により一般競争入札に参加できないこととされている者を契約の締結又は契約の履行に当たり代理人、支配人その他の使用人として使用したとき。</t>
    <phoneticPr fontId="2"/>
  </si>
  <si>
    <r>
      <t>●主観点の加点を希望する事業者のみ提出が必要な資料　</t>
    </r>
    <r>
      <rPr>
        <b/>
        <sz val="8"/>
        <rFont val="ＭＳ ゴシック"/>
        <family val="3"/>
        <charset val="128"/>
      </rPr>
      <t>※以下、【　】内は加点項目。</t>
    </r>
    <phoneticPr fontId="2"/>
  </si>
  <si>
    <t>申請方法・提出ファイル</t>
    <rPh sb="0" eb="2">
      <t>シンセイ</t>
    </rPh>
    <rPh sb="2" eb="4">
      <t>ホウホウ</t>
    </rPh>
    <rPh sb="5" eb="7">
      <t>テイシュツ</t>
    </rPh>
    <phoneticPr fontId="2"/>
  </si>
  <si>
    <t xml:space="preserve">事業協同組合等で競争入札参加資格審査申請を行う場合は、前記３の提出ファイルのほかに次のデータを提出してください。
①定款							
②官公需共同受注規約							
③役員名簿							
④組合員名簿	</t>
    <rPh sb="0" eb="2">
      <t>ジギョウ</t>
    </rPh>
    <rPh sb="2" eb="4">
      <t>キョウドウ</t>
    </rPh>
    <rPh sb="4" eb="6">
      <t>クミアイ</t>
    </rPh>
    <rPh sb="6" eb="7">
      <t>トウ</t>
    </rPh>
    <rPh sb="8" eb="10">
      <t>キョウソウ</t>
    </rPh>
    <rPh sb="10" eb="12">
      <t>ニュウサツ</t>
    </rPh>
    <rPh sb="12" eb="14">
      <t>サンカ</t>
    </rPh>
    <rPh sb="14" eb="16">
      <t>シカク</t>
    </rPh>
    <rPh sb="16" eb="18">
      <t>シンサ</t>
    </rPh>
    <rPh sb="18" eb="20">
      <t>シンセイ</t>
    </rPh>
    <rPh sb="21" eb="22">
      <t>オコナ</t>
    </rPh>
    <rPh sb="23" eb="25">
      <t>バアイ</t>
    </rPh>
    <rPh sb="27" eb="29">
      <t>ゼンキ</t>
    </rPh>
    <rPh sb="31" eb="33">
      <t>テイシュツ</t>
    </rPh>
    <rPh sb="41" eb="42">
      <t>ツギ</t>
    </rPh>
    <rPh sb="47" eb="49">
      <t>テイシュツ</t>
    </rPh>
    <phoneticPr fontId="2"/>
  </si>
  <si>
    <r>
      <t>「</t>
    </r>
    <r>
      <rPr>
        <b/>
        <sz val="12"/>
        <color indexed="8"/>
        <rFont val="ＭＳ ゴシック"/>
        <family val="3"/>
        <charset val="128"/>
      </rPr>
      <t>印鑑証明書</t>
    </r>
    <r>
      <rPr>
        <sz val="12"/>
        <color indexed="8"/>
        <rFont val="ＭＳ 明朝"/>
        <family val="1"/>
        <charset val="128"/>
      </rPr>
      <t>」
（審査申請前３ヶ月以内に発行されたもの。）</t>
    </r>
    <rPh sb="1" eb="3">
      <t>インカン</t>
    </rPh>
    <rPh sb="3" eb="6">
      <t>ショウメイショ</t>
    </rPh>
    <phoneticPr fontId="2"/>
  </si>
  <si>
    <r>
      <t>「</t>
    </r>
    <r>
      <rPr>
        <b/>
        <sz val="12"/>
        <color indexed="8"/>
        <rFont val="ＭＳ ゴシック"/>
        <family val="3"/>
        <charset val="128"/>
      </rPr>
      <t>履歴事項全部証明書</t>
    </r>
    <r>
      <rPr>
        <sz val="12"/>
        <color indexed="8"/>
        <rFont val="ＭＳ 明朝"/>
        <family val="1"/>
        <charset val="128"/>
      </rPr>
      <t>」
※個人の場合は市区町村長発行の「</t>
    </r>
    <r>
      <rPr>
        <b/>
        <sz val="12"/>
        <color indexed="8"/>
        <rFont val="ＭＳ ゴシック"/>
        <family val="3"/>
        <charset val="128"/>
      </rPr>
      <t>身元（身分）証明書</t>
    </r>
    <r>
      <rPr>
        <sz val="12"/>
        <color indexed="8"/>
        <rFont val="ＭＳ 明朝"/>
        <family val="1"/>
        <charset val="128"/>
      </rPr>
      <t>」
（審査申請前３ヶ月以内に発行されたもの。）</t>
    </r>
    <rPh sb="1" eb="3">
      <t>リレキ</t>
    </rPh>
    <rPh sb="3" eb="5">
      <t>ジコウ</t>
    </rPh>
    <rPh sb="5" eb="7">
      <t>ゼンブ</t>
    </rPh>
    <rPh sb="7" eb="9">
      <t>ショウメイ</t>
    </rPh>
    <rPh sb="9" eb="10">
      <t>ショ</t>
    </rPh>
    <rPh sb="13" eb="15">
      <t>コジン</t>
    </rPh>
    <rPh sb="16" eb="18">
      <t>バアイ</t>
    </rPh>
    <rPh sb="34" eb="36">
      <t>ショウメイ</t>
    </rPh>
    <rPh sb="36" eb="37">
      <t>ショ</t>
    </rPh>
    <phoneticPr fontId="2"/>
  </si>
  <si>
    <r>
      <t>「</t>
    </r>
    <r>
      <rPr>
        <b/>
        <sz val="12"/>
        <rFont val="ＭＳ ゴシック"/>
        <family val="3"/>
        <charset val="128"/>
      </rPr>
      <t>保護観察所が発行する刑務所出所者等の協力雇用主証明書等</t>
    </r>
    <r>
      <rPr>
        <sz val="12"/>
        <rFont val="ＭＳ 明朝"/>
        <family val="1"/>
        <charset val="128"/>
      </rPr>
      <t>」
（審査申請前３ヶ月以内に発行されたもの。）</t>
    </r>
    <rPh sb="1" eb="3">
      <t>ホゴ</t>
    </rPh>
    <rPh sb="3" eb="5">
      <t>カンサツ</t>
    </rPh>
    <rPh sb="5" eb="6">
      <t>ショ</t>
    </rPh>
    <rPh sb="7" eb="9">
      <t>ハッコウ</t>
    </rPh>
    <rPh sb="11" eb="14">
      <t>ケイムショ</t>
    </rPh>
    <rPh sb="14" eb="16">
      <t>シュッショ</t>
    </rPh>
    <rPh sb="16" eb="17">
      <t>シャ</t>
    </rPh>
    <rPh sb="17" eb="18">
      <t>トウ</t>
    </rPh>
    <rPh sb="19" eb="21">
      <t>キョウリョク</t>
    </rPh>
    <rPh sb="21" eb="24">
      <t>コヨウヌシ</t>
    </rPh>
    <rPh sb="24" eb="27">
      <t>ショウメイショ</t>
    </rPh>
    <rPh sb="27" eb="28">
      <t>トウ</t>
    </rPh>
    <rPh sb="42" eb="44">
      <t>ハッコウ</t>
    </rPh>
    <phoneticPr fontId="2"/>
  </si>
  <si>
    <t>土 又は と</t>
    <phoneticPr fontId="2"/>
  </si>
  <si>
    <t>水 又は 機</t>
    <phoneticPr fontId="2"/>
  </si>
  <si>
    <t>清 又は 機</t>
    <phoneticPr fontId="2"/>
  </si>
  <si>
    <t>申請に必要な建設業許可
（略号）</t>
    <rPh sb="0" eb="2">
      <t>シンセイ</t>
    </rPh>
    <rPh sb="3" eb="5">
      <t>ヒツヨウ</t>
    </rPh>
    <rPh sb="6" eb="8">
      <t>ケンセツ</t>
    </rPh>
    <rPh sb="8" eb="9">
      <t>ギョウ</t>
    </rPh>
    <rPh sb="9" eb="11">
      <t>キョカ</t>
    </rPh>
    <rPh sb="13" eb="15">
      <t>リャクゴウ</t>
    </rPh>
    <phoneticPr fontId="2"/>
  </si>
  <si>
    <t>　申請方法・提出ファイル</t>
    <rPh sb="6" eb="8">
      <t>テイシュツ</t>
    </rPh>
    <phoneticPr fontId="2"/>
  </si>
  <si>
    <r>
      <t xml:space="preserve">　名簿の有効期間3年間が終了する際に、次の3年間の登録申請を受け付けます。
　既に名簿に登録されている事業者様には継続の登録申請について郵送でご案内し、所定の申請書類を提出いただきます。現在、名簿に登録されていない事業者様が新規に登録申請する場合は、(2)の補充登録と同様の手続をしていただきます。
　定期登録の次回の受付は「物品業者名簿」が令和7年度後半、「工事業者名簿」及び「コンサルタント業者名簿」（工事関連業務委託）が令和9年度後半となります。
</t>
    </r>
    <r>
      <rPr>
        <sz val="12"/>
        <rFont val="ＭＳ ゴシック"/>
        <family val="3"/>
        <charset val="128"/>
      </rPr>
      <t>定期登録の受付期間以外は、補充登録により新規の競争入札参加資格登録を受け付けします。</t>
    </r>
    <rPh sb="39" eb="40">
      <t>スデ</t>
    </rPh>
    <rPh sb="44" eb="46">
      <t>トウロク</t>
    </rPh>
    <rPh sb="51" eb="54">
      <t>ジギョウシャ</t>
    </rPh>
    <rPh sb="54" eb="55">
      <t>サマ</t>
    </rPh>
    <rPh sb="93" eb="95">
      <t>ゲンザイ</t>
    </rPh>
    <rPh sb="96" eb="98">
      <t>メイボ</t>
    </rPh>
    <rPh sb="99" eb="101">
      <t>トウロク</t>
    </rPh>
    <rPh sb="107" eb="110">
      <t>ジギョウシャ</t>
    </rPh>
    <rPh sb="110" eb="111">
      <t>サマ</t>
    </rPh>
    <rPh sb="112" eb="114">
      <t>シンキ</t>
    </rPh>
    <rPh sb="152" eb="154">
      <t>テイキ</t>
    </rPh>
    <rPh sb="154" eb="156">
      <t>トウロク</t>
    </rPh>
    <phoneticPr fontId="2"/>
  </si>
  <si>
    <t xml:space="preserve">　定期登録の時期を除き、補充登録は年２回となり、毎年4月からの資格登録と、10月からの資格登録について申請を受け付けます。
　手続きの日程についてはその都度、仙台市ホームページ上でご案内します。
</t>
    <rPh sb="12" eb="14">
      <t>ホジュウ</t>
    </rPh>
    <rPh sb="14" eb="16">
      <t>トウロク</t>
    </rPh>
    <rPh sb="17" eb="18">
      <t>ネン</t>
    </rPh>
    <rPh sb="19" eb="20">
      <t>カイ</t>
    </rPh>
    <rPh sb="63" eb="65">
      <t>テツヅ</t>
    </rPh>
    <rPh sb="67" eb="69">
      <t>ニッテイ</t>
    </rPh>
    <rPh sb="76" eb="78">
      <t>ツド</t>
    </rPh>
    <rPh sb="79" eb="82">
      <t>センダイシ</t>
    </rPh>
    <phoneticPr fontId="2"/>
  </si>
  <si>
    <t xml:space="preserve">名簿に登録されていない方がWTO案件（特例政令適用案件）に入札参加する場合、入札公告で示された期間内に登録申請を受け付けます。所定の申請書類を提出いただきます。
</t>
    <rPh sb="3" eb="5">
      <t>トウロク</t>
    </rPh>
    <phoneticPr fontId="2"/>
  </si>
  <si>
    <r>
      <t xml:space="preserve">　仙台市の競争入札参加資格者名簿は、「工事業者名簿」、「コンサルタント業者名簿」（工事関連業務委託）及び「物品業者名簿」の3種類に分かれています。
</t>
    </r>
    <r>
      <rPr>
        <b/>
        <sz val="12"/>
        <rFont val="ＭＳ ゴシック"/>
        <family val="3"/>
        <charset val="128"/>
      </rPr>
      <t>※本要領はそのうち「工事業者名簿」への登録手続きに関する要領となります。</t>
    </r>
    <r>
      <rPr>
        <sz val="12"/>
        <rFont val="ＭＳ ゴシック"/>
        <family val="3"/>
        <charset val="128"/>
      </rPr>
      <t xml:space="preserve">
</t>
    </r>
    <r>
      <rPr>
        <sz val="12"/>
        <rFont val="ＭＳ 明朝"/>
        <family val="1"/>
        <charset val="128"/>
      </rPr>
      <t xml:space="preserve">
　名簿の有効期間は3年間で、現在の有効期限は、「工事業者名簿」及び「コンサルタント業者名簿」が令和10年3月31日まで、「物品業者名簿」が令和8年3月31日までです。
　競争入札参加資格登録（名簿への登録）の方法は、次の3種類があります。</t>
    </r>
    <rPh sb="75" eb="76">
      <t>ホン</t>
    </rPh>
    <rPh sb="76" eb="78">
      <t>ヨウリョウ</t>
    </rPh>
    <rPh sb="93" eb="95">
      <t>トウロク</t>
    </rPh>
    <rPh sb="95" eb="97">
      <t>テツヅ</t>
    </rPh>
    <rPh sb="99" eb="100">
      <t>カン</t>
    </rPh>
    <rPh sb="102" eb="104">
      <t>ヨウリョウ</t>
    </rPh>
    <rPh sb="213" eb="215">
      <t>トウロク</t>
    </rPh>
    <phoneticPr fontId="2"/>
  </si>
  <si>
    <t>　　　　　　　　　　　　　　　　　　　（問合せ先）
                                        〒980－8671仙台市青葉区国分町三丁目7番1号
                                        仙台市財政局財政部契約課工事契約係
                                        TEL：022-214-8125　　FAX：022-214-8110</t>
    <phoneticPr fontId="2"/>
  </si>
  <si>
    <t>工事業者名簿における令和7・8・9年度競争入札参加資格の有効期間は、競争入札参加資格の決定日から令和10年3月31日までとなります（全者共通であり、期間途中からの補充登録の場合でも終期は同じです）。</t>
    <rPh sb="0" eb="2">
      <t>コウジ</t>
    </rPh>
    <rPh sb="2" eb="4">
      <t>ギョウシャ</t>
    </rPh>
    <rPh sb="4" eb="6">
      <t>メイボ</t>
    </rPh>
    <rPh sb="93" eb="94">
      <t>オナ</t>
    </rPh>
    <phoneticPr fontId="2"/>
  </si>
  <si>
    <r>
      <t>④「</t>
    </r>
    <r>
      <rPr>
        <b/>
        <sz val="12"/>
        <rFont val="ＭＳ ゴシック"/>
        <family val="3"/>
        <charset val="128"/>
      </rPr>
      <t>工事経歴一覧</t>
    </r>
    <r>
      <rPr>
        <sz val="12"/>
        <rFont val="ＭＳ 明朝"/>
        <family val="1"/>
        <charset val="128"/>
      </rPr>
      <t>」シートに入力してください（【入力例】シート参照）。</t>
    </r>
    <rPh sb="2" eb="4">
      <t>コウジ</t>
    </rPh>
    <rPh sb="4" eb="6">
      <t>ケイレキ</t>
    </rPh>
    <rPh sb="6" eb="8">
      <t>イチラン</t>
    </rPh>
    <rPh sb="13" eb="15">
      <t>ニュウリョク</t>
    </rPh>
    <rPh sb="23" eb="25">
      <t>ニュウリョク</t>
    </rPh>
    <rPh sb="25" eb="26">
      <t>レイ</t>
    </rPh>
    <rPh sb="30" eb="32">
      <t>サンショウ</t>
    </rPh>
    <phoneticPr fontId="2"/>
  </si>
  <si>
    <r>
      <rPr>
        <sz val="12"/>
        <rFont val="ＭＳ ゴシック"/>
        <family val="3"/>
        <charset val="128"/>
      </rPr>
      <t>「</t>
    </r>
    <r>
      <rPr>
        <b/>
        <sz val="12"/>
        <rFont val="ＭＳ ゴシック"/>
        <family val="3"/>
        <charset val="128"/>
      </rPr>
      <t>一般事業主行動計画の策定届</t>
    </r>
    <r>
      <rPr>
        <sz val="12"/>
        <rFont val="ＭＳ ゴシック"/>
        <family val="3"/>
        <charset val="128"/>
      </rPr>
      <t>」</t>
    </r>
    <r>
      <rPr>
        <sz val="12"/>
        <rFont val="ＭＳ 明朝"/>
        <family val="1"/>
        <charset val="128"/>
      </rPr>
      <t xml:space="preserve">
（申請日現在で計画期間中のもので都道府県労働局の受付印のあるもの。）</t>
    </r>
    <r>
      <rPr>
        <sz val="12"/>
        <color indexed="10"/>
        <rFont val="ＭＳ 明朝"/>
        <family val="1"/>
        <charset val="128"/>
      </rPr>
      <t>　　</t>
    </r>
    <rPh sb="17" eb="19">
      <t>シンセイ</t>
    </rPh>
    <rPh sb="19" eb="20">
      <t>ビ</t>
    </rPh>
    <rPh sb="20" eb="22">
      <t>ゲンザイ</t>
    </rPh>
    <rPh sb="23" eb="25">
      <t>ケイカク</t>
    </rPh>
    <rPh sb="25" eb="28">
      <t>キカンチュウ</t>
    </rPh>
    <phoneticPr fontId="2"/>
  </si>
  <si>
    <r>
      <t>「</t>
    </r>
    <r>
      <rPr>
        <b/>
        <sz val="12"/>
        <rFont val="ＭＳ ゴシック"/>
        <family val="3"/>
        <charset val="128"/>
      </rPr>
      <t>一般事業主行動計画の策定届</t>
    </r>
    <r>
      <rPr>
        <sz val="12"/>
        <rFont val="ＭＳ 明朝"/>
        <family val="1"/>
        <charset val="128"/>
      </rPr>
      <t>」
（申請日現在で計画期間中のもので都道府県労働局の受付印のあるもの。）　　</t>
    </r>
    <rPh sb="1" eb="3">
      <t>イッパン</t>
    </rPh>
    <rPh sb="3" eb="5">
      <t>ジギョウ</t>
    </rPh>
    <rPh sb="5" eb="6">
      <t>ヌシ</t>
    </rPh>
    <rPh sb="6" eb="8">
      <t>コウドウ</t>
    </rPh>
    <rPh sb="17" eb="19">
      <t>シンセイ</t>
    </rPh>
    <rPh sb="19" eb="20">
      <t>ビ</t>
    </rPh>
    <rPh sb="20" eb="22">
      <t>ゲンザイ</t>
    </rPh>
    <phoneticPr fontId="2"/>
  </si>
  <si>
    <r>
      <t>｢</t>
    </r>
    <r>
      <rPr>
        <b/>
        <sz val="12"/>
        <rFont val="ＭＳ ゴシック"/>
        <family val="3"/>
        <charset val="128"/>
      </rPr>
      <t>消防団協力事業所優良認定証</t>
    </r>
    <r>
      <rPr>
        <sz val="12"/>
        <rFont val="ＭＳ 明朝"/>
        <family val="1"/>
        <charset val="128"/>
      </rPr>
      <t>」又は「</t>
    </r>
    <r>
      <rPr>
        <b/>
        <sz val="12"/>
        <rFont val="ＭＳ ゴシック"/>
        <family val="3"/>
        <charset val="128"/>
      </rPr>
      <t>消防団協力事業所認定証</t>
    </r>
    <r>
      <rPr>
        <sz val="12"/>
        <rFont val="ＭＳ 明朝"/>
        <family val="1"/>
        <charset val="128"/>
      </rPr>
      <t xml:space="preserve">」
（仙台市が発行し、申請日現在で有効期間内のもの。）
</t>
    </r>
    <rPh sb="1" eb="4">
      <t>ショウボウダン</t>
    </rPh>
    <rPh sb="4" eb="6">
      <t>キョウリョク</t>
    </rPh>
    <rPh sb="6" eb="8">
      <t>ジギョウ</t>
    </rPh>
    <rPh sb="8" eb="9">
      <t>ショ</t>
    </rPh>
    <rPh sb="9" eb="11">
      <t>ユウリョウ</t>
    </rPh>
    <rPh sb="11" eb="14">
      <t>ニンテイショウ</t>
    </rPh>
    <rPh sb="15" eb="16">
      <t>マタ</t>
    </rPh>
    <rPh sb="18" eb="21">
      <t>ショウボウダン</t>
    </rPh>
    <rPh sb="21" eb="23">
      <t>キョウリョク</t>
    </rPh>
    <rPh sb="23" eb="25">
      <t>ジギョウ</t>
    </rPh>
    <rPh sb="25" eb="26">
      <t>ショ</t>
    </rPh>
    <rPh sb="26" eb="29">
      <t>ニンテイショウ</t>
    </rPh>
    <rPh sb="40" eb="42">
      <t>シンセイ</t>
    </rPh>
    <rPh sb="42" eb="43">
      <t>ビ</t>
    </rPh>
    <rPh sb="43" eb="45">
      <t>ゲンザイ</t>
    </rPh>
    <rPh sb="48" eb="50">
      <t>キカン</t>
    </rPh>
    <phoneticPr fontId="2"/>
  </si>
  <si>
    <t xml:space="preserve">提出ファイルに虚偽の記載があった場合は、資格を認定しません。また、資格を取り消すことがあります。
</t>
    <phoneticPr fontId="2"/>
  </si>
  <si>
    <t>申請者は、次に掲げる事項のすべてに該当する者でなければなりません。</t>
    <phoneticPr fontId="2"/>
  </si>
  <si>
    <t>建設業法（昭和24年法律第100号）の許可を受けていること。</t>
    <phoneticPr fontId="2"/>
  </si>
  <si>
    <r>
      <t>「</t>
    </r>
    <r>
      <rPr>
        <b/>
        <sz val="12"/>
        <rFont val="ＭＳ ゴシック"/>
        <family val="3"/>
        <charset val="128"/>
      </rPr>
      <t>消費税及び地方消費税に係る納税証明書</t>
    </r>
    <r>
      <rPr>
        <sz val="12"/>
        <rFont val="ＭＳ 明朝"/>
        <family val="1"/>
        <charset val="128"/>
      </rPr>
      <t>」（</t>
    </r>
    <r>
      <rPr>
        <b/>
        <sz val="12"/>
        <rFont val="ＭＳ ゴシック"/>
        <family val="3"/>
        <charset val="128"/>
      </rPr>
      <t>納税証明書その３</t>
    </r>
    <r>
      <rPr>
        <sz val="12"/>
        <rFont val="ＭＳ 明朝"/>
        <family val="1"/>
        <charset val="128"/>
      </rPr>
      <t>又は</t>
    </r>
    <r>
      <rPr>
        <b/>
        <sz val="12"/>
        <rFont val="ＭＳ ゴシック"/>
        <family val="3"/>
        <charset val="128"/>
      </rPr>
      <t>その３の３</t>
    </r>
    <r>
      <rPr>
        <sz val="12"/>
        <rFont val="ＭＳ 明朝"/>
        <family val="1"/>
        <charset val="128"/>
      </rPr>
      <t xml:space="preserve">）
 （納税地の所管税務署で審査申請前３ヶ月以内に発行されたもの。※）
</t>
    </r>
    <r>
      <rPr>
        <sz val="4"/>
        <rFont val="ＭＳ 明朝"/>
        <family val="1"/>
        <charset val="128"/>
      </rPr>
      <t xml:space="preserve">　
</t>
    </r>
    <r>
      <rPr>
        <sz val="10"/>
        <rFont val="ＭＳ 明朝"/>
        <family val="1"/>
        <charset val="128"/>
      </rPr>
      <t>　※納税証明書に「納期限が未到来の未納税額」についての但し書きがある場合
　　　申請日時点で当該納期限が過ぎている場合は、完納したことが確認できる書類（領収書等）を
　　併せて添付してください。もしくは、完納後に再度納税証明書を取得して提出してください。</t>
    </r>
    <rPh sb="1" eb="4">
      <t>ショウヒゼイ</t>
    </rPh>
    <rPh sb="4" eb="5">
      <t>オヨ</t>
    </rPh>
    <rPh sb="6" eb="8">
      <t>チホウ</t>
    </rPh>
    <rPh sb="8" eb="11">
      <t>ショウヒゼイ</t>
    </rPh>
    <rPh sb="12" eb="13">
      <t>カカ</t>
    </rPh>
    <rPh sb="14" eb="16">
      <t>ノウゼイ</t>
    </rPh>
    <rPh sb="16" eb="19">
      <t>ショウメイショ</t>
    </rPh>
    <rPh sb="21" eb="23">
      <t>ノウゼイ</t>
    </rPh>
    <rPh sb="23" eb="26">
      <t>ショウメイショ</t>
    </rPh>
    <rPh sb="29" eb="30">
      <t>マタ</t>
    </rPh>
    <rPh sb="76" eb="78">
      <t>ノウゼイ</t>
    </rPh>
    <rPh sb="78" eb="81">
      <t>ショウメイショ</t>
    </rPh>
    <rPh sb="83" eb="86">
      <t>ノウキゲン</t>
    </rPh>
    <rPh sb="87" eb="90">
      <t>ミトウライ</t>
    </rPh>
    <rPh sb="91" eb="92">
      <t>ミ</t>
    </rPh>
    <rPh sb="92" eb="94">
      <t>ノウゼイ</t>
    </rPh>
    <rPh sb="94" eb="95">
      <t>ガク</t>
    </rPh>
    <rPh sb="101" eb="102">
      <t>タダ</t>
    </rPh>
    <rPh sb="103" eb="104">
      <t>ガ</t>
    </rPh>
    <rPh sb="108" eb="110">
      <t>バアイ</t>
    </rPh>
    <rPh sb="114" eb="116">
      <t>シンセイ</t>
    </rPh>
    <rPh sb="116" eb="117">
      <t>ヒ</t>
    </rPh>
    <rPh sb="117" eb="119">
      <t>ジテン</t>
    </rPh>
    <rPh sb="120" eb="122">
      <t>トウガイ</t>
    </rPh>
    <rPh sb="122" eb="125">
      <t>ノウキゲン</t>
    </rPh>
    <rPh sb="126" eb="127">
      <t>ス</t>
    </rPh>
    <rPh sb="131" eb="133">
      <t>バアイ</t>
    </rPh>
    <rPh sb="159" eb="160">
      <t>アワ</t>
    </rPh>
    <rPh sb="162" eb="164">
      <t>テンプ</t>
    </rPh>
    <rPh sb="176" eb="178">
      <t>カンノウ</t>
    </rPh>
    <rPh sb="178" eb="179">
      <t>ゴ</t>
    </rPh>
    <rPh sb="180" eb="182">
      <t>サイド</t>
    </rPh>
    <rPh sb="182" eb="184">
      <t>ノウゼイ</t>
    </rPh>
    <rPh sb="188" eb="190">
      <t>シュトク</t>
    </rPh>
    <rPh sb="192" eb="194">
      <t>テイシュツ</t>
    </rPh>
    <phoneticPr fontId="2"/>
  </si>
  <si>
    <r>
      <t xml:space="preserve">8000020041009     </t>
    </r>
    <r>
      <rPr>
        <b/>
        <sz val="11"/>
        <rFont val="ＭＳ Ｐ明朝"/>
        <family val="1"/>
        <charset val="128"/>
      </rPr>
      <t>※不明の場合は国税庁の「法人番号公表サイト」で確認してください。</t>
    </r>
    <rPh sb="19" eb="21">
      <t>フメイ</t>
    </rPh>
    <rPh sb="22" eb="24">
      <t>バアイ</t>
    </rPh>
    <rPh sb="25" eb="28">
      <t>コクゼイチョウ</t>
    </rPh>
    <rPh sb="30" eb="32">
      <t>ホウジン</t>
    </rPh>
    <rPh sb="32" eb="34">
      <t>バンゴウ</t>
    </rPh>
    <rPh sb="34" eb="36">
      <t>コウヒョウ</t>
    </rPh>
    <rPh sb="41" eb="43">
      <t>カクニン</t>
    </rPh>
    <phoneticPr fontId="2"/>
  </si>
  <si>
    <t>競争入札参加資格登録日において有効期間内であるものが必要です。</t>
    <rPh sb="0" eb="2">
      <t>キョウソウ</t>
    </rPh>
    <rPh sb="2" eb="4">
      <t>ニュウサツ</t>
    </rPh>
    <rPh sb="4" eb="6">
      <t>サンカ</t>
    </rPh>
    <rPh sb="6" eb="8">
      <t>シカク</t>
    </rPh>
    <rPh sb="8" eb="10">
      <t>トウロク</t>
    </rPh>
    <rPh sb="10" eb="11">
      <t>ビ</t>
    </rPh>
    <rPh sb="15" eb="17">
      <t>ユウコウ</t>
    </rPh>
    <rPh sb="17" eb="19">
      <t>キカン</t>
    </rPh>
    <rPh sb="19" eb="20">
      <t>ナイ</t>
    </rPh>
    <rPh sb="26" eb="28">
      <t>ヒツヨウ</t>
    </rPh>
    <phoneticPr fontId="2"/>
  </si>
  <si>
    <t>｢みちのく環境管理規格」（ＮＰＯ法人環境会議所東北）の認証・登録を行っている場合は、「１」を入力して有効期限を選択してください。</t>
    <rPh sb="5" eb="7">
      <t>カンキョウ</t>
    </rPh>
    <rPh sb="7" eb="9">
      <t>カンリ</t>
    </rPh>
    <rPh sb="9" eb="11">
      <t>キカク</t>
    </rPh>
    <rPh sb="16" eb="18">
      <t>ホウジン</t>
    </rPh>
    <rPh sb="18" eb="20">
      <t>カンキョウ</t>
    </rPh>
    <rPh sb="20" eb="21">
      <t>カイ</t>
    </rPh>
    <rPh sb="21" eb="22">
      <t>ギ</t>
    </rPh>
    <rPh sb="22" eb="23">
      <t>ショ</t>
    </rPh>
    <rPh sb="23" eb="25">
      <t>トウホク</t>
    </rPh>
    <rPh sb="27" eb="29">
      <t>ニンショウ</t>
    </rPh>
    <rPh sb="30" eb="32">
      <t>トウロク</t>
    </rPh>
    <rPh sb="33" eb="34">
      <t>オコナ</t>
    </rPh>
    <rPh sb="38" eb="40">
      <t>バアイ</t>
    </rPh>
    <rPh sb="46" eb="48">
      <t>ニュウリョク</t>
    </rPh>
    <rPh sb="50" eb="52">
      <t>ユウコウ</t>
    </rPh>
    <rPh sb="52" eb="54">
      <t>キゲン</t>
    </rPh>
    <rPh sb="55" eb="57">
      <t>センタク</t>
    </rPh>
    <phoneticPr fontId="2"/>
  </si>
  <si>
    <t>常時雇用する労働者数が１０１人以上の事業者の場合で女性の職業生活における活躍の推進に関する法律に基づく認定を受けている場合、または常時雇用する労働者数が１００人以下の事業者の場合で一般事業主行動計画の策定・届出を行っている場合（申請日現在で計画期間中であること）は、「１」を入力してください。</t>
    <rPh sb="15" eb="17">
      <t>イジョウ</t>
    </rPh>
    <rPh sb="25" eb="27">
      <t>ジョセイ</t>
    </rPh>
    <rPh sb="28" eb="30">
      <t>ショクギョウ</t>
    </rPh>
    <rPh sb="30" eb="32">
      <t>セイカツ</t>
    </rPh>
    <rPh sb="36" eb="38">
      <t>カツヤク</t>
    </rPh>
    <rPh sb="39" eb="41">
      <t>スイシン</t>
    </rPh>
    <rPh sb="42" eb="43">
      <t>カン</t>
    </rPh>
    <rPh sb="45" eb="47">
      <t>ホウリツ</t>
    </rPh>
    <rPh sb="48" eb="49">
      <t>モト</t>
    </rPh>
    <rPh sb="51" eb="53">
      <t>ニンテイ</t>
    </rPh>
    <rPh sb="54" eb="55">
      <t>ウ</t>
    </rPh>
    <rPh sb="59" eb="61">
      <t>バアイ</t>
    </rPh>
    <rPh sb="65" eb="67">
      <t>ジョウジ</t>
    </rPh>
    <rPh sb="67" eb="69">
      <t>コヨウ</t>
    </rPh>
    <rPh sb="71" eb="74">
      <t>ロウドウシャ</t>
    </rPh>
    <rPh sb="74" eb="75">
      <t>スウ</t>
    </rPh>
    <rPh sb="79" eb="80">
      <t>ニン</t>
    </rPh>
    <rPh sb="80" eb="82">
      <t>イカ</t>
    </rPh>
    <rPh sb="83" eb="86">
      <t>ジギョウシャ</t>
    </rPh>
    <rPh sb="87" eb="89">
      <t>バアイ</t>
    </rPh>
    <rPh sb="90" eb="92">
      <t>イッパン</t>
    </rPh>
    <rPh sb="92" eb="94">
      <t>ジギョウ</t>
    </rPh>
    <rPh sb="94" eb="95">
      <t>ヌシ</t>
    </rPh>
    <rPh sb="95" eb="97">
      <t>コウドウ</t>
    </rPh>
    <rPh sb="97" eb="99">
      <t>ケイカク</t>
    </rPh>
    <rPh sb="100" eb="102">
      <t>サクテイ</t>
    </rPh>
    <rPh sb="103" eb="105">
      <t>トドケデ</t>
    </rPh>
    <rPh sb="106" eb="107">
      <t>オコナ</t>
    </rPh>
    <rPh sb="111" eb="113">
      <t>バアイ</t>
    </rPh>
    <rPh sb="137" eb="139">
      <t>ニュウリョク</t>
    </rPh>
    <phoneticPr fontId="2"/>
  </si>
  <si>
    <t>常時雇用する労働者数が１０１人以上の事業者の場合で次世代育成支援対策推進法に基づく認定を受けている場合、または常時雇用する労働者数が１００人以下の事業者の場合で一般事業主行動計画の策定・届出を行っている場合（申請日現在で計画期間中であること）は、「１」を入力してください。</t>
    <rPh sb="15" eb="17">
      <t>イジョウ</t>
    </rPh>
    <rPh sb="25" eb="28">
      <t>ジセダイ</t>
    </rPh>
    <rPh sb="28" eb="30">
      <t>イクセイ</t>
    </rPh>
    <rPh sb="30" eb="32">
      <t>シエン</t>
    </rPh>
    <rPh sb="32" eb="34">
      <t>タイサク</t>
    </rPh>
    <rPh sb="34" eb="36">
      <t>スイシン</t>
    </rPh>
    <rPh sb="36" eb="37">
      <t>ホウ</t>
    </rPh>
    <rPh sb="38" eb="39">
      <t>モト</t>
    </rPh>
    <rPh sb="41" eb="43">
      <t>ニンテイ</t>
    </rPh>
    <rPh sb="44" eb="45">
      <t>ウ</t>
    </rPh>
    <rPh sb="49" eb="51">
      <t>バアイ</t>
    </rPh>
    <rPh sb="55" eb="57">
      <t>ジョウジ</t>
    </rPh>
    <rPh sb="57" eb="59">
      <t>コヨウ</t>
    </rPh>
    <rPh sb="61" eb="64">
      <t>ロウドウシャ</t>
    </rPh>
    <rPh sb="64" eb="65">
      <t>スウ</t>
    </rPh>
    <rPh sb="69" eb="70">
      <t>ニン</t>
    </rPh>
    <rPh sb="70" eb="72">
      <t>イカ</t>
    </rPh>
    <rPh sb="73" eb="76">
      <t>ジギョウシャ</t>
    </rPh>
    <rPh sb="77" eb="79">
      <t>バアイ</t>
    </rPh>
    <rPh sb="80" eb="82">
      <t>イッパン</t>
    </rPh>
    <rPh sb="82" eb="84">
      <t>ジギョウ</t>
    </rPh>
    <rPh sb="84" eb="85">
      <t>ヌシ</t>
    </rPh>
    <rPh sb="85" eb="87">
      <t>コウドウ</t>
    </rPh>
    <rPh sb="87" eb="89">
      <t>ケイカク</t>
    </rPh>
    <rPh sb="90" eb="92">
      <t>サクテイ</t>
    </rPh>
    <rPh sb="93" eb="95">
      <t>トドケデ</t>
    </rPh>
    <rPh sb="96" eb="97">
      <t>オコナ</t>
    </rPh>
    <rPh sb="101" eb="103">
      <t>バアイ</t>
    </rPh>
    <rPh sb="127" eb="129">
      <t>ニュウリョク</t>
    </rPh>
    <phoneticPr fontId="2"/>
  </si>
  <si>
    <t>仙台市消防団協力事業所表示制度における「優良協力事業所」又は「協力事業所」として認定を受けている場合（申請日現在で有効期間内であること）は、「１」を入力し、認定証の発行日を選択してください。</t>
    <rPh sb="0" eb="3">
      <t>センダイシ</t>
    </rPh>
    <rPh sb="3" eb="6">
      <t>ショウボウダン</t>
    </rPh>
    <rPh sb="6" eb="8">
      <t>キョウリョク</t>
    </rPh>
    <rPh sb="8" eb="10">
      <t>ジギョウ</t>
    </rPh>
    <rPh sb="10" eb="11">
      <t>ショ</t>
    </rPh>
    <rPh sb="11" eb="13">
      <t>ヒョウジ</t>
    </rPh>
    <rPh sb="13" eb="15">
      <t>セイド</t>
    </rPh>
    <rPh sb="20" eb="22">
      <t>ユウリョウ</t>
    </rPh>
    <rPh sb="22" eb="24">
      <t>キョウリョク</t>
    </rPh>
    <rPh sb="24" eb="26">
      <t>ジギョウ</t>
    </rPh>
    <rPh sb="26" eb="27">
      <t>ショ</t>
    </rPh>
    <rPh sb="28" eb="29">
      <t>マタ</t>
    </rPh>
    <rPh sb="31" eb="33">
      <t>キョウリョク</t>
    </rPh>
    <rPh sb="33" eb="35">
      <t>ジギョウ</t>
    </rPh>
    <rPh sb="35" eb="36">
      <t>ショ</t>
    </rPh>
    <rPh sb="40" eb="42">
      <t>ニンテイ</t>
    </rPh>
    <rPh sb="43" eb="44">
      <t>ウ</t>
    </rPh>
    <rPh sb="48" eb="50">
      <t>バアイ</t>
    </rPh>
    <rPh sb="57" eb="59">
      <t>ユウコウ</t>
    </rPh>
    <rPh sb="59" eb="62">
      <t>キカンナイ</t>
    </rPh>
    <rPh sb="74" eb="76">
      <t>ニュウリョク</t>
    </rPh>
    <rPh sb="78" eb="81">
      <t>ニンテイショウ</t>
    </rPh>
    <rPh sb="82" eb="85">
      <t>ハッコウビ</t>
    </rPh>
    <rPh sb="86" eb="88">
      <t>センタク</t>
    </rPh>
    <phoneticPr fontId="2"/>
  </si>
  <si>
    <t>申請種目に対応する経営事項審査総合評定値（経審P点）を入力してください。
経営事項審査を申請中の方は、経審Ｐ点は入力しないでください。
経営事項審査を受けていない方は「０」を入力してください。</t>
    <rPh sb="0" eb="2">
      <t>シンセイ</t>
    </rPh>
    <rPh sb="2" eb="4">
      <t>シュモク</t>
    </rPh>
    <rPh sb="5" eb="7">
      <t>タイオウ</t>
    </rPh>
    <rPh sb="9" eb="11">
      <t>ケイエイ</t>
    </rPh>
    <rPh sb="11" eb="13">
      <t>ジコウ</t>
    </rPh>
    <rPh sb="13" eb="15">
      <t>シンサ</t>
    </rPh>
    <rPh sb="15" eb="17">
      <t>ソウゴウ</t>
    </rPh>
    <rPh sb="17" eb="19">
      <t>ヒョウテイ</t>
    </rPh>
    <rPh sb="19" eb="20">
      <t>チ</t>
    </rPh>
    <rPh sb="21" eb="22">
      <t>キョウ</t>
    </rPh>
    <rPh sb="22" eb="23">
      <t>シン</t>
    </rPh>
    <rPh sb="24" eb="25">
      <t>テン</t>
    </rPh>
    <rPh sb="27" eb="29">
      <t>ニュウリョク</t>
    </rPh>
    <rPh sb="37" eb="39">
      <t>ケイエイ</t>
    </rPh>
    <rPh sb="39" eb="41">
      <t>ジコウ</t>
    </rPh>
    <rPh sb="41" eb="43">
      <t>シンサ</t>
    </rPh>
    <rPh sb="44" eb="47">
      <t>シンセイチュウ</t>
    </rPh>
    <rPh sb="48" eb="49">
      <t>ホウ</t>
    </rPh>
    <rPh sb="51" eb="52">
      <t>キョウ</t>
    </rPh>
    <rPh sb="52" eb="53">
      <t>シン</t>
    </rPh>
    <rPh sb="54" eb="55">
      <t>テン</t>
    </rPh>
    <rPh sb="56" eb="58">
      <t>ニュウリョク</t>
    </rPh>
    <rPh sb="68" eb="70">
      <t>ケイエイ</t>
    </rPh>
    <rPh sb="70" eb="72">
      <t>ジコウ</t>
    </rPh>
    <rPh sb="72" eb="74">
      <t>シンサ</t>
    </rPh>
    <rPh sb="75" eb="76">
      <t>ウ</t>
    </rPh>
    <rPh sb="81" eb="82">
      <t>カタ</t>
    </rPh>
    <rPh sb="87" eb="89">
      <t>ニュウリョク</t>
    </rPh>
    <phoneticPr fontId="2"/>
  </si>
  <si>
    <t>の項目を入力してください。または、プルダウンから選択してください。</t>
    <rPh sb="1" eb="3">
      <t>コウモク</t>
    </rPh>
    <rPh sb="4" eb="6">
      <t>ニュウリョク</t>
    </rPh>
    <rPh sb="24" eb="26">
      <t>センタク</t>
    </rPh>
    <phoneticPr fontId="2"/>
  </si>
  <si>
    <t>本店（主たる営業所）</t>
    <rPh sb="0" eb="2">
      <t>ホンテン</t>
    </rPh>
    <rPh sb="3" eb="4">
      <t>シュ</t>
    </rPh>
    <rPh sb="6" eb="9">
      <t>エイギョウショ</t>
    </rPh>
    <phoneticPr fontId="2"/>
  </si>
  <si>
    <r>
      <rPr>
        <sz val="18"/>
        <color theme="0"/>
        <rFont val="ＭＳ Ｐゴシック"/>
        <family val="3"/>
        <charset val="128"/>
      </rPr>
      <t>　３　作成担当者入力欄</t>
    </r>
    <r>
      <rPr>
        <b/>
        <sz val="18"/>
        <color theme="0"/>
        <rFont val="ＭＳ Ｐ明朝"/>
        <family val="1"/>
        <charset val="128"/>
      </rPr>
      <t xml:space="preserve">
　　　</t>
    </r>
    <r>
      <rPr>
        <b/>
        <sz val="14"/>
        <color theme="0"/>
        <rFont val="ＭＳ Ｐ明朝"/>
        <family val="1"/>
        <charset val="128"/>
      </rPr>
      <t>競争入札参加資格申請の担当者の情報を入力してください。
　　　 提出資料等に不明な点があった場合等はこちらへ連絡します。</t>
    </r>
    <rPh sb="3" eb="5">
      <t>サクセイ</t>
    </rPh>
    <rPh sb="5" eb="7">
      <t>タントウ</t>
    </rPh>
    <rPh sb="7" eb="8">
      <t>シャ</t>
    </rPh>
    <rPh sb="8" eb="10">
      <t>ニュウリョク</t>
    </rPh>
    <rPh sb="10" eb="11">
      <t>ラン</t>
    </rPh>
    <rPh sb="15" eb="17">
      <t>キョウソウ</t>
    </rPh>
    <rPh sb="17" eb="19">
      <t>ニュウサツ</t>
    </rPh>
    <rPh sb="19" eb="21">
      <t>サンカ</t>
    </rPh>
    <rPh sb="21" eb="23">
      <t>シカク</t>
    </rPh>
    <rPh sb="23" eb="25">
      <t>シンセイ</t>
    </rPh>
    <rPh sb="26" eb="29">
      <t>タントウシャ</t>
    </rPh>
    <rPh sb="30" eb="32">
      <t>ジョウホウ</t>
    </rPh>
    <rPh sb="33" eb="35">
      <t>ニュウリョク</t>
    </rPh>
    <rPh sb="47" eb="49">
      <t>テイシュツ</t>
    </rPh>
    <rPh sb="49" eb="51">
      <t>シリョウ</t>
    </rPh>
    <rPh sb="51" eb="52">
      <t>トウ</t>
    </rPh>
    <rPh sb="53" eb="55">
      <t>フメイ</t>
    </rPh>
    <rPh sb="56" eb="57">
      <t>テン</t>
    </rPh>
    <rPh sb="61" eb="63">
      <t>バアイ</t>
    </rPh>
    <rPh sb="63" eb="64">
      <t>トウ</t>
    </rPh>
    <rPh sb="69" eb="71">
      <t>レンラク</t>
    </rPh>
    <phoneticPr fontId="2"/>
  </si>
  <si>
    <r>
      <t>　</t>
    </r>
    <r>
      <rPr>
        <b/>
        <sz val="18"/>
        <color theme="0"/>
        <rFont val="ＭＳ Ｐゴシック"/>
        <family val="3"/>
        <charset val="128"/>
      </rPr>
      <t>２　本店所在地入力欄　</t>
    </r>
    <r>
      <rPr>
        <b/>
        <sz val="16"/>
        <color rgb="FFFFFF00"/>
        <rFont val="ＭＳ Ｐゴシック"/>
        <family val="3"/>
        <charset val="128"/>
      </rPr>
      <t>※建設業許可上の（主たる営業所）を記入してください。</t>
    </r>
    <rPh sb="3" eb="5">
      <t>ホンテン</t>
    </rPh>
    <rPh sb="5" eb="8">
      <t>ショザイチ</t>
    </rPh>
    <rPh sb="8" eb="10">
      <t>ニュウリョク</t>
    </rPh>
    <rPh sb="10" eb="11">
      <t>ラン</t>
    </rPh>
    <rPh sb="13" eb="16">
      <t>ケンセツギョウ</t>
    </rPh>
    <rPh sb="16" eb="18">
      <t>キョカ</t>
    </rPh>
    <rPh sb="18" eb="19">
      <t>ジョウ</t>
    </rPh>
    <rPh sb="21" eb="22">
      <t>シュ</t>
    </rPh>
    <rPh sb="24" eb="27">
      <t>エイギョウショ</t>
    </rPh>
    <rPh sb="29" eb="31">
      <t>キニュウ</t>
    </rPh>
    <phoneticPr fontId="2"/>
  </si>
  <si>
    <r>
      <t xml:space="preserve">　３　登記簿上の本店所在地入力欄
</t>
    </r>
    <r>
      <rPr>
        <b/>
        <sz val="16"/>
        <color rgb="FFFFFF00"/>
        <rFont val="ＭＳ Ｐゴシック"/>
        <family val="3"/>
        <charset val="128"/>
      </rPr>
      <t>※上記２の本店（主たる営業所）所在地と、登記簿上の本店所在地が異なる場合のみ入力してください。</t>
    </r>
    <rPh sb="3" eb="6">
      <t>トウキボ</t>
    </rPh>
    <rPh sb="6" eb="7">
      <t>ジョウ</t>
    </rPh>
    <rPh sb="8" eb="10">
      <t>ホンテン</t>
    </rPh>
    <rPh sb="10" eb="13">
      <t>ショザイチ</t>
    </rPh>
    <rPh sb="13" eb="15">
      <t>ニュウリョク</t>
    </rPh>
    <rPh sb="15" eb="16">
      <t>ラン</t>
    </rPh>
    <rPh sb="18" eb="20">
      <t>ジョウキ</t>
    </rPh>
    <rPh sb="22" eb="24">
      <t>ホンテン</t>
    </rPh>
    <rPh sb="25" eb="26">
      <t>シュ</t>
    </rPh>
    <rPh sb="28" eb="31">
      <t>エイギョウショ</t>
    </rPh>
    <rPh sb="32" eb="35">
      <t>ショザイチ</t>
    </rPh>
    <rPh sb="37" eb="40">
      <t>トウキボ</t>
    </rPh>
    <rPh sb="40" eb="41">
      <t>ジョウ</t>
    </rPh>
    <rPh sb="42" eb="44">
      <t>ホンテン</t>
    </rPh>
    <rPh sb="44" eb="47">
      <t>ショザイチ</t>
    </rPh>
    <rPh sb="48" eb="49">
      <t>コト</t>
    </rPh>
    <rPh sb="51" eb="53">
      <t>バアイ</t>
    </rPh>
    <rPh sb="55" eb="57">
      <t>ニュウリョク</t>
    </rPh>
    <phoneticPr fontId="2"/>
  </si>
  <si>
    <r>
      <rPr>
        <b/>
        <sz val="14"/>
        <color rgb="FFFFFF00"/>
        <rFont val="ＭＳ Ｐ明朝"/>
        <family val="1"/>
        <charset val="128"/>
      </rPr>
      <t>次からの７項目は、それぞれ</t>
    </r>
    <r>
      <rPr>
        <b/>
        <sz val="14"/>
        <color rgb="FFFFFF00"/>
        <rFont val="ＭＳ Ｐゴシック"/>
        <family val="3"/>
        <charset val="128"/>
      </rPr>
      <t>加点を希望する事業者</t>
    </r>
    <r>
      <rPr>
        <b/>
        <sz val="14"/>
        <color rgb="FFFFFF00"/>
        <rFont val="ＭＳ Ｐ明朝"/>
        <family val="1"/>
        <charset val="128"/>
      </rPr>
      <t>のみ入力してください。
提出資料で規定上の要件を満たすことが確認できましたら、主観点が加点されます。</t>
    </r>
    <rPh sb="0" eb="1">
      <t>ツギ</t>
    </rPh>
    <rPh sb="5" eb="7">
      <t>コウモク</t>
    </rPh>
    <rPh sb="25" eb="27">
      <t>ニュウリョク</t>
    </rPh>
    <rPh sb="35" eb="37">
      <t>テイシュツ</t>
    </rPh>
    <rPh sb="37" eb="39">
      <t>シリョウ</t>
    </rPh>
    <rPh sb="40" eb="42">
      <t>キテイ</t>
    </rPh>
    <rPh sb="42" eb="43">
      <t>ウエ</t>
    </rPh>
    <rPh sb="44" eb="46">
      <t>ヨウケン</t>
    </rPh>
    <rPh sb="47" eb="48">
      <t>ミ</t>
    </rPh>
    <rPh sb="53" eb="55">
      <t>カクニン</t>
    </rPh>
    <rPh sb="62" eb="64">
      <t>シュカン</t>
    </rPh>
    <rPh sb="64" eb="65">
      <t>テン</t>
    </rPh>
    <rPh sb="66" eb="68">
      <t>カテン</t>
    </rPh>
    <phoneticPr fontId="2"/>
  </si>
  <si>
    <r>
      <t>　</t>
    </r>
    <r>
      <rPr>
        <b/>
        <sz val="18"/>
        <color theme="0"/>
        <rFont val="ＭＳ Ｐゴシック"/>
        <family val="3"/>
        <charset val="128"/>
      </rPr>
      <t xml:space="preserve">５　受任者入力欄
</t>
    </r>
    <r>
      <rPr>
        <b/>
        <sz val="18"/>
        <color rgb="FFFFFF00"/>
        <rFont val="ＭＳ Ｐゴシック"/>
        <family val="3"/>
        <charset val="128"/>
      </rPr>
      <t>※</t>
    </r>
    <r>
      <rPr>
        <sz val="18"/>
        <color rgb="FFFFFF00"/>
        <rFont val="ＭＳ Ｐゴシック"/>
        <family val="3"/>
        <charset val="128"/>
      </rPr>
      <t>受任者を設置する場合のみ入力してください</t>
    </r>
    <r>
      <rPr>
        <b/>
        <sz val="18"/>
        <color rgb="FFFFFF00"/>
        <rFont val="ＭＳ Ｐ明朝"/>
        <family val="1"/>
        <charset val="128"/>
      </rPr>
      <t xml:space="preserve">
</t>
    </r>
    <r>
      <rPr>
        <b/>
        <u/>
        <sz val="14"/>
        <color rgb="FFFFFF00"/>
        <rFont val="ＭＳ Ｐ明朝"/>
        <family val="1"/>
        <charset val="128"/>
      </rPr>
      <t>受任者を設置する場合、受任者となる支店等が、申請する全ての種目について建設業の許可を</t>
    </r>
    <r>
      <rPr>
        <b/>
        <sz val="14"/>
        <color rgb="FFFFFF00"/>
        <rFont val="ＭＳ Ｐ明朝"/>
        <family val="1"/>
        <charset val="128"/>
      </rPr>
      <t xml:space="preserve"> </t>
    </r>
    <r>
      <rPr>
        <b/>
        <u/>
        <sz val="14"/>
        <color rgb="FFFFFF00"/>
        <rFont val="ＭＳ Ｐ明朝"/>
        <family val="1"/>
        <charset val="128"/>
      </rPr>
      <t>受けている必要があります。</t>
    </r>
    <rPh sb="3" eb="5">
      <t>ジュニン</t>
    </rPh>
    <rPh sb="5" eb="6">
      <t>シャ</t>
    </rPh>
    <rPh sb="6" eb="8">
      <t>ニュウリョク</t>
    </rPh>
    <rPh sb="8" eb="9">
      <t>ラン</t>
    </rPh>
    <rPh sb="11" eb="13">
      <t>ジュニン</t>
    </rPh>
    <rPh sb="13" eb="14">
      <t>シャ</t>
    </rPh>
    <rPh sb="15" eb="17">
      <t>セッチ</t>
    </rPh>
    <rPh sb="19" eb="21">
      <t>バアイ</t>
    </rPh>
    <rPh sb="23" eb="25">
      <t>ニュウリョク</t>
    </rPh>
    <rPh sb="32" eb="34">
      <t>ジュニン</t>
    </rPh>
    <rPh sb="34" eb="35">
      <t>モノ</t>
    </rPh>
    <rPh sb="36" eb="38">
      <t>セッチ</t>
    </rPh>
    <rPh sb="40" eb="42">
      <t>バアイ</t>
    </rPh>
    <rPh sb="43" eb="45">
      <t>ジュニン</t>
    </rPh>
    <rPh sb="45" eb="46">
      <t>シャ</t>
    </rPh>
    <rPh sb="49" eb="51">
      <t>シテン</t>
    </rPh>
    <rPh sb="51" eb="52">
      <t>トウ</t>
    </rPh>
    <rPh sb="54" eb="56">
      <t>シンセイ</t>
    </rPh>
    <rPh sb="58" eb="59">
      <t>スベ</t>
    </rPh>
    <rPh sb="61" eb="63">
      <t>シュモク</t>
    </rPh>
    <rPh sb="80" eb="82">
      <t>ヒツヨウ</t>
    </rPh>
    <phoneticPr fontId="2"/>
  </si>
  <si>
    <r>
      <t>　</t>
    </r>
    <r>
      <rPr>
        <b/>
        <sz val="18"/>
        <color theme="0"/>
        <rFont val="ＭＳ Ｐゴシック"/>
        <family val="3"/>
        <charset val="128"/>
      </rPr>
      <t>6　連絡先入力欄</t>
    </r>
    <r>
      <rPr>
        <b/>
        <sz val="18"/>
        <color theme="0"/>
        <rFont val="ＭＳ Ｐ明朝"/>
        <family val="1"/>
        <charset val="128"/>
      </rPr>
      <t xml:space="preserve">
</t>
    </r>
    <r>
      <rPr>
        <b/>
        <sz val="16"/>
        <color rgb="FFFFFF00"/>
        <rFont val="ＭＳ Ｐ明朝"/>
        <family val="1"/>
        <charset val="128"/>
      </rPr>
      <t>※本店･本社または受任者以外の営業所等を連絡先とする場合のみ入力してください。</t>
    </r>
    <rPh sb="3" eb="6">
      <t>レンラクサキ</t>
    </rPh>
    <rPh sb="6" eb="8">
      <t>ニュウリョク</t>
    </rPh>
    <rPh sb="8" eb="9">
      <t>ラン</t>
    </rPh>
    <rPh sb="11" eb="13">
      <t>ホンテン</t>
    </rPh>
    <rPh sb="14" eb="16">
      <t>ホンシャ</t>
    </rPh>
    <rPh sb="19" eb="21">
      <t>ジュニン</t>
    </rPh>
    <rPh sb="21" eb="22">
      <t>シャ</t>
    </rPh>
    <rPh sb="22" eb="24">
      <t>イガイ</t>
    </rPh>
    <rPh sb="25" eb="27">
      <t>エイギョウ</t>
    </rPh>
    <rPh sb="27" eb="29">
      <t>ジョナド</t>
    </rPh>
    <rPh sb="30" eb="33">
      <t>レンラクサキ</t>
    </rPh>
    <rPh sb="36" eb="38">
      <t>バアイ</t>
    </rPh>
    <rPh sb="40" eb="42">
      <t>ニュウリョク</t>
    </rPh>
    <phoneticPr fontId="2"/>
  </si>
  <si>
    <t>※まず最初に「申請要領」（一番左のシート）を熟読のうえ、本シートの該当箇所を全て入力してください。入力内容が他のシートに反映されます。</t>
    <rPh sb="9" eb="11">
      <t>ヨウリョウ</t>
    </rPh>
    <rPh sb="13" eb="15">
      <t>イチバン</t>
    </rPh>
    <rPh sb="15" eb="16">
      <t>ヒダリ</t>
    </rPh>
    <phoneticPr fontId="2"/>
  </si>
  <si>
    <t>株式会社　マルマル建設</t>
    <rPh sb="0" eb="2">
      <t>カブシキ</t>
    </rPh>
    <rPh sb="2" eb="4">
      <t>カイシャ</t>
    </rPh>
    <rPh sb="9" eb="11">
      <t>ケンセツ</t>
    </rPh>
    <phoneticPr fontId="2"/>
  </si>
  <si>
    <r>
      <t>会社名は入力しないでください。(25字以内）</t>
    </r>
    <r>
      <rPr>
        <sz val="11"/>
        <rFont val="ＭＳ Ｐ明朝"/>
        <family val="1"/>
        <charset val="128"/>
      </rPr>
      <t xml:space="preserve">
〇東北支店、仙台営業所　　×仙台建設東北支店</t>
    </r>
    <rPh sb="0" eb="2">
      <t>カイシャ</t>
    </rPh>
    <rPh sb="2" eb="3">
      <t>メイ</t>
    </rPh>
    <rPh sb="4" eb="6">
      <t>ニュウリョク</t>
    </rPh>
    <rPh sb="18" eb="19">
      <t>ジ</t>
    </rPh>
    <rPh sb="19" eb="21">
      <t>イナイ</t>
    </rPh>
    <rPh sb="24" eb="26">
      <t>トウホク</t>
    </rPh>
    <rPh sb="26" eb="28">
      <t>シテン</t>
    </rPh>
    <rPh sb="29" eb="31">
      <t>センダイ</t>
    </rPh>
    <rPh sb="31" eb="34">
      <t>エイギョウショ</t>
    </rPh>
    <rPh sb="37" eb="39">
      <t>センダイ</t>
    </rPh>
    <rPh sb="39" eb="41">
      <t>ケンセツ</t>
    </rPh>
    <rPh sb="41" eb="43">
      <t>トウホク</t>
    </rPh>
    <rPh sb="43" eb="45">
      <t>シテン</t>
    </rPh>
    <phoneticPr fontId="2"/>
  </si>
  <si>
    <t>未確定</t>
  </si>
  <si>
    <t>※継続申請の方で連絡先を廃止する場合は、｢連絡先を廃止する」をチェックして、他の項目は何も入力しないでください。</t>
    <rPh sb="8" eb="11">
      <t>レンラクサキ</t>
    </rPh>
    <rPh sb="21" eb="24">
      <t>レンラクサキ</t>
    </rPh>
    <phoneticPr fontId="2"/>
  </si>
  <si>
    <t>マルマルケンセツ</t>
    <phoneticPr fontId="2"/>
  </si>
  <si>
    <t>※継続申請の方で受任者を廃止する場合は、｢受任者を廃止する」をチェックして、他の項目は何も入力しないでください。</t>
    <phoneticPr fontId="2"/>
  </si>
  <si>
    <t>https://www.city.sendai.jp/keyaku-kanri/jigyosha/keyaku/sankashikaku/uketsuke-02.html</t>
    <phoneticPr fontId="2"/>
  </si>
  <si>
    <t>（R7.12版）</t>
    <rPh sb="6" eb="7">
      <t>ハン</t>
    </rPh>
    <phoneticPr fontId="2"/>
  </si>
  <si>
    <r>
      <t xml:space="preserve">審査の結果、競争入札参加資格を有すると認定した場合は名簿に登録し、その旨を申請者あてに通知します。
</t>
    </r>
    <r>
      <rPr>
        <sz val="12"/>
        <color indexed="10"/>
        <rFont val="ＭＳ 明朝"/>
        <family val="1"/>
        <charset val="128"/>
      </rPr>
      <t>※令和8年4月の補充登録については、3月末に通知予定です。</t>
    </r>
    <rPh sb="0" eb="2">
      <t>シンサ</t>
    </rPh>
    <rPh sb="3" eb="5">
      <t>ケッカ</t>
    </rPh>
    <rPh sb="15" eb="16">
      <t>ユウ</t>
    </rPh>
    <rPh sb="19" eb="21">
      <t>ニンテイ</t>
    </rPh>
    <rPh sb="23" eb="25">
      <t>バアイ</t>
    </rPh>
    <rPh sb="26" eb="28">
      <t>メイボ</t>
    </rPh>
    <rPh sb="29" eb="31">
      <t>トウロク</t>
    </rPh>
    <rPh sb="35" eb="36">
      <t>ムネ</t>
    </rPh>
    <rPh sb="37" eb="39">
      <t>シンセイ</t>
    </rPh>
    <rPh sb="39" eb="40">
      <t>シャ</t>
    </rPh>
    <rPh sb="43" eb="45">
      <t>ツウチ</t>
    </rPh>
    <phoneticPr fontId="2"/>
  </si>
  <si>
    <t>予定価格200万円以上の工事については、原則として電子入札で行うこととしています（一部の企業局の案件を除く）。　電子入札に参加するためには、別途仙台市電子入札システムへの利用登録をしている必要がありますので、入札参加資格者名簿に登録されましたらご検討ください。　詳しくは、仙台市ホームページをご確認ください。</t>
    <rPh sb="41" eb="43">
      <t>イチブ</t>
    </rPh>
    <rPh sb="44" eb="46">
      <t>キギョウ</t>
    </rPh>
    <rPh sb="46" eb="47">
      <t>キョク</t>
    </rPh>
    <rPh sb="48" eb="50">
      <t>アンケン</t>
    </rPh>
    <rPh sb="51" eb="52">
      <t>ノゾ</t>
    </rPh>
    <phoneticPr fontId="2"/>
  </si>
  <si>
    <r>
      <rPr>
        <b/>
        <sz val="12"/>
        <rFont val="ＭＳ ゴシック"/>
        <family val="3"/>
        <charset val="128"/>
      </rPr>
      <t>（工事）仙台市競争入札参加資格審査申請用入力様式</t>
    </r>
    <r>
      <rPr>
        <b/>
        <sz val="10"/>
        <rFont val="ＭＳ ゴシック"/>
        <family val="3"/>
        <charset val="128"/>
      </rPr>
      <t>（sinki-koujinyuuryoku0712.xlsx）</t>
    </r>
    <r>
      <rPr>
        <b/>
        <sz val="12"/>
        <rFont val="ＭＳ ゴシック"/>
        <family val="3"/>
        <charset val="128"/>
      </rPr>
      <t xml:space="preserve">
</t>
    </r>
    <r>
      <rPr>
        <sz val="12"/>
        <rFont val="ＭＳ 明朝"/>
        <family val="1"/>
        <charset val="128"/>
      </rPr>
      <t>（本エクセルファイル）</t>
    </r>
    <rPh sb="57" eb="58">
      <t>ホン</t>
    </rPh>
    <phoneticPr fontId="2"/>
  </si>
  <si>
    <r>
      <t>「</t>
    </r>
    <r>
      <rPr>
        <b/>
        <sz val="12"/>
        <rFont val="ＭＳ ゴシック"/>
        <family val="3"/>
        <charset val="128"/>
      </rPr>
      <t>障害者雇用納付金制度による報奨金支給決定通知書</t>
    </r>
    <r>
      <rPr>
        <sz val="12"/>
        <rFont val="ＭＳ 明朝"/>
        <family val="1"/>
        <charset val="128"/>
      </rPr>
      <t>」
（障害者雇用納付金制度による報奨金支給対象事業者のみ。独立行政法人高齢・障害・求職者雇用支援機構が発行している最新のもの。）</t>
    </r>
    <phoneticPr fontId="2"/>
  </si>
  <si>
    <r>
      <t>「</t>
    </r>
    <r>
      <rPr>
        <b/>
        <sz val="12"/>
        <rFont val="ＭＳ ゴシック"/>
        <family val="3"/>
        <charset val="128"/>
      </rPr>
      <t>女性の職業生活における活躍の推進に関する法律に基づく認定通知書</t>
    </r>
    <r>
      <rPr>
        <sz val="12"/>
        <rFont val="ＭＳ 明朝"/>
        <family val="1"/>
        <charset val="128"/>
      </rPr>
      <t>」</t>
    </r>
    <rPh sb="1" eb="3">
      <t>ジョセイ</t>
    </rPh>
    <rPh sb="4" eb="6">
      <t>ショクギョウ</t>
    </rPh>
    <rPh sb="6" eb="8">
      <t>セイカツ</t>
    </rPh>
    <rPh sb="12" eb="14">
      <t>カツヤク</t>
    </rPh>
    <rPh sb="15" eb="17">
      <t>スイシン</t>
    </rPh>
    <rPh sb="18" eb="19">
      <t>カン</t>
    </rPh>
    <rPh sb="21" eb="23">
      <t>ホウリツ</t>
    </rPh>
    <rPh sb="24" eb="25">
      <t>モト</t>
    </rPh>
    <phoneticPr fontId="2"/>
  </si>
  <si>
    <t>令和　　年　　月　　日</t>
    <rPh sb="0" eb="2">
      <t>レイワ</t>
    </rPh>
    <rPh sb="4" eb="5">
      <t>ネン</t>
    </rPh>
    <rPh sb="7" eb="8">
      <t>ガツ</t>
    </rPh>
    <rPh sb="10" eb="11">
      <t>ヒ</t>
    </rPh>
    <phoneticPr fontId="2"/>
  </si>
  <si>
    <r>
      <t>⑤「</t>
    </r>
    <r>
      <rPr>
        <b/>
        <sz val="12"/>
        <rFont val="ＭＳ ゴシック"/>
        <family val="3"/>
        <charset val="128"/>
      </rPr>
      <t>出力シート</t>
    </r>
    <r>
      <rPr>
        <sz val="12"/>
        <rFont val="ＭＳ 明朝"/>
        <family val="1"/>
        <charset val="128"/>
      </rPr>
      <t>」により「</t>
    </r>
    <r>
      <rPr>
        <b/>
        <sz val="12"/>
        <rFont val="ＭＳ ゴシック"/>
        <family val="3"/>
        <charset val="128"/>
      </rPr>
      <t>使用印鑑届</t>
    </r>
    <r>
      <rPr>
        <sz val="12"/>
        <rFont val="ＭＳ 明朝"/>
        <family val="1"/>
        <charset val="128"/>
      </rPr>
      <t>」及び「</t>
    </r>
    <r>
      <rPr>
        <b/>
        <sz val="12"/>
        <rFont val="ＭＳ ゴシック"/>
        <family val="3"/>
        <charset val="128"/>
      </rPr>
      <t>委任状</t>
    </r>
    <r>
      <rPr>
        <sz val="12"/>
        <rFont val="ＭＳ 明朝"/>
        <family val="1"/>
        <charset val="128"/>
      </rPr>
      <t>」を印刷し、実印及び使用印鑑を押印のうえ、PDFファイルとしてください（ただし、委任状は受任者を設置する場合のみ必要）。
※「使用印鑑届」及び「委任状」の日付は自動で表示されませんので、</t>
    </r>
    <r>
      <rPr>
        <u/>
        <sz val="12"/>
        <rFont val="ＭＳ 明朝"/>
        <family val="1"/>
        <charset val="128"/>
      </rPr>
      <t>あらかじめ日付を入力して印刷するか、印刷後に手書きで記入してください。</t>
    </r>
    <rPh sb="12" eb="14">
      <t>シヨウ</t>
    </rPh>
    <rPh sb="14" eb="16">
      <t>インカン</t>
    </rPh>
    <rPh sb="16" eb="17">
      <t>トドケ</t>
    </rPh>
    <rPh sb="18" eb="19">
      <t>オヨ</t>
    </rPh>
    <rPh sb="21" eb="24">
      <t>イニンジョウ</t>
    </rPh>
    <rPh sb="64" eb="67">
      <t>イニンジョウ</t>
    </rPh>
    <rPh sb="68" eb="70">
      <t>ジュニン</t>
    </rPh>
    <rPh sb="70" eb="71">
      <t>シャ</t>
    </rPh>
    <rPh sb="72" eb="74">
      <t>セッチ</t>
    </rPh>
    <rPh sb="76" eb="78">
      <t>バアイ</t>
    </rPh>
    <rPh sb="80" eb="82">
      <t>ヒツヨウ</t>
    </rPh>
    <rPh sb="87" eb="89">
      <t>シヨウ</t>
    </rPh>
    <rPh sb="122" eb="124">
      <t>ヒヅケ</t>
    </rPh>
    <phoneticPr fontId="2"/>
  </si>
  <si>
    <r>
      <t>「</t>
    </r>
    <r>
      <rPr>
        <b/>
        <sz val="12"/>
        <rFont val="ＭＳ ゴシック"/>
        <family val="3"/>
        <charset val="128"/>
      </rPr>
      <t>経営規模等評価結果通知書・総合評定値通知書</t>
    </r>
    <r>
      <rPr>
        <sz val="12"/>
        <rFont val="ＭＳ 明朝"/>
        <family val="1"/>
        <charset val="128"/>
      </rPr>
      <t xml:space="preserve">」
（競争入札参加資格登録日において有効期間内であるもの。）
</t>
    </r>
    <r>
      <rPr>
        <sz val="12"/>
        <color indexed="10"/>
        <rFont val="ＭＳ 明朝"/>
        <family val="1"/>
        <charset val="128"/>
      </rPr>
      <t>※令和8年4月補充登録の場合：審査基準日が令和6年9月1日以降のもの。）</t>
    </r>
    <r>
      <rPr>
        <sz val="12"/>
        <rFont val="ＭＳ 明朝"/>
        <family val="1"/>
        <charset val="128"/>
      </rPr>
      <t xml:space="preserve">
※経営事項審査を受けていない場合は下記の書類
・「財務諸表」(直前2ヵ年の営業年度分）
・「社会保険等（健康保険・厚生年金・雇用保険）の領収証書等加入状況の判る書類」</t>
    </r>
    <rPh sb="1" eb="3">
      <t>ケイエイ</t>
    </rPh>
    <rPh sb="3" eb="5">
      <t>キボ</t>
    </rPh>
    <rPh sb="5" eb="6">
      <t>トウ</t>
    </rPh>
    <rPh sb="6" eb="8">
      <t>ヒョウカ</t>
    </rPh>
    <rPh sb="8" eb="10">
      <t>ケッカ</t>
    </rPh>
    <rPh sb="10" eb="13">
      <t>ツウチショ</t>
    </rPh>
    <rPh sb="14" eb="16">
      <t>ソウゴウ</t>
    </rPh>
    <rPh sb="16" eb="18">
      <t>ヒョウテイ</t>
    </rPh>
    <rPh sb="18" eb="19">
      <t>チ</t>
    </rPh>
    <rPh sb="19" eb="22">
      <t>ツウチショ</t>
    </rPh>
    <rPh sb="42" eb="44">
      <t>キカン</t>
    </rPh>
    <rPh sb="68" eb="70">
      <t>シンサ</t>
    </rPh>
    <rPh sb="70" eb="72">
      <t>キジュン</t>
    </rPh>
    <rPh sb="72" eb="73">
      <t>ビ</t>
    </rPh>
    <rPh sb="74" eb="76">
      <t>レイワ</t>
    </rPh>
    <rPh sb="77" eb="78">
      <t>ネン</t>
    </rPh>
    <rPh sb="79" eb="80">
      <t>ガツ</t>
    </rPh>
    <rPh sb="81" eb="82">
      <t>ヒ</t>
    </rPh>
    <rPh sb="82" eb="84">
      <t>イコウ</t>
    </rPh>
    <rPh sb="108" eb="110">
      <t>カキ</t>
    </rPh>
    <rPh sb="111" eb="113">
      <t>ショルイ</t>
    </rPh>
    <phoneticPr fontId="2"/>
  </si>
  <si>
    <r>
      <t>｢</t>
    </r>
    <r>
      <rPr>
        <b/>
        <sz val="12"/>
        <rFont val="ＭＳ ゴシック"/>
        <family val="3"/>
        <charset val="128"/>
      </rPr>
      <t>みちのく環境管理規格の認証登録証</t>
    </r>
    <r>
      <rPr>
        <sz val="12"/>
        <rFont val="ＭＳ 明朝"/>
        <family val="1"/>
        <charset val="128"/>
      </rPr>
      <t xml:space="preserve">」
（競争入札参加資格登録日において有効期間内であるもの。）
</t>
    </r>
    <r>
      <rPr>
        <sz val="12"/>
        <color indexed="10"/>
        <rFont val="ＭＳ 明朝"/>
        <family val="1"/>
        <charset val="128"/>
      </rPr>
      <t>※令和8年4月補充登録の場合：令和8年4月1日現在で有効期間内のもの。</t>
    </r>
    <rPh sb="37" eb="39">
      <t>キカン</t>
    </rPh>
    <rPh sb="68" eb="69">
      <t>ガツ</t>
    </rPh>
    <rPh sb="70" eb="71">
      <t>ヒ</t>
    </rPh>
    <rPh sb="71" eb="73">
      <t>ゲンザイ</t>
    </rPh>
    <rPh sb="74" eb="76">
      <t>ユウコウ</t>
    </rPh>
    <rPh sb="78" eb="79">
      <t>ナイ</t>
    </rPh>
    <phoneticPr fontId="2"/>
  </si>
  <si>
    <r>
      <t xml:space="preserve">競争入札参加資格登録日において有効期間内であることが必要です。
</t>
    </r>
    <r>
      <rPr>
        <b/>
        <sz val="11"/>
        <color rgb="FFFF0000"/>
        <rFont val="ＭＳ Ｐ明朝"/>
        <family val="1"/>
        <charset val="128"/>
      </rPr>
      <t>※令和8年4月補充登録の場合：許可年月日が令和3年4月２日以降</t>
    </r>
    <phoneticPr fontId="2"/>
  </si>
  <si>
    <t>登録時点で有効期限が切れます（R8年4月補充登録の場合）。新しい許可日を入力するか、あるいは更新申請中の場合は申請中をチェックしてください。</t>
    <rPh sb="0" eb="2">
      <t>トウロク</t>
    </rPh>
    <rPh sb="2" eb="4">
      <t>ジテン</t>
    </rPh>
    <rPh sb="5" eb="7">
      <t>ユウコウ</t>
    </rPh>
    <rPh sb="7" eb="9">
      <t>キゲン</t>
    </rPh>
    <rPh sb="10" eb="11">
      <t>キ</t>
    </rPh>
    <rPh sb="17" eb="18">
      <t>ネン</t>
    </rPh>
    <rPh sb="19" eb="20">
      <t>ガツ</t>
    </rPh>
    <rPh sb="20" eb="22">
      <t>ホジュウ</t>
    </rPh>
    <rPh sb="22" eb="24">
      <t>トウロク</t>
    </rPh>
    <rPh sb="25" eb="27">
      <t>バアイ</t>
    </rPh>
    <rPh sb="29" eb="30">
      <t>アタラ</t>
    </rPh>
    <rPh sb="32" eb="34">
      <t>キョカ</t>
    </rPh>
    <rPh sb="34" eb="35">
      <t>ビ</t>
    </rPh>
    <rPh sb="36" eb="38">
      <t>ニュウリョク</t>
    </rPh>
    <rPh sb="46" eb="48">
      <t>コウシン</t>
    </rPh>
    <rPh sb="48" eb="51">
      <t>シンセイチュウ</t>
    </rPh>
    <rPh sb="52" eb="54">
      <t>バアイ</t>
    </rPh>
    <rPh sb="55" eb="58">
      <t>シンセイチュウ</t>
    </rPh>
    <phoneticPr fontId="2"/>
  </si>
  <si>
    <r>
      <t xml:space="preserve">競争入札参加資格登録日において有効期間内であることが必要です。
</t>
    </r>
    <r>
      <rPr>
        <b/>
        <sz val="11"/>
        <color rgb="FFFF0000"/>
        <rFont val="ＭＳ Ｐ明朝"/>
        <family val="1"/>
        <charset val="128"/>
      </rPr>
      <t>※令和8年4月補充登録の場合：審査基準日が令和6年9月1日以降</t>
    </r>
    <rPh sb="26" eb="28">
      <t>ヒツヨウ</t>
    </rPh>
    <phoneticPr fontId="2"/>
  </si>
  <si>
    <t>登録時点で有効期限が切れます（R8年4月補充登録の場合）。最新の審査基準日を入力するか、あるいは更新申請中の場合は申請中をチェックしてください。</t>
    <rPh sb="0" eb="2">
      <t>トウロク</t>
    </rPh>
    <rPh sb="2" eb="4">
      <t>ジテン</t>
    </rPh>
    <rPh sb="5" eb="7">
      <t>ユウコウ</t>
    </rPh>
    <rPh sb="7" eb="9">
      <t>キゲン</t>
    </rPh>
    <rPh sb="10" eb="11">
      <t>キ</t>
    </rPh>
    <rPh sb="17" eb="18">
      <t>ネン</t>
    </rPh>
    <rPh sb="19" eb="24">
      <t>ガツホジュウトウロク</t>
    </rPh>
    <rPh sb="25" eb="27">
      <t>バアイ</t>
    </rPh>
    <rPh sb="29" eb="31">
      <t>サイシン</t>
    </rPh>
    <rPh sb="32" eb="34">
      <t>シンサ</t>
    </rPh>
    <rPh sb="34" eb="37">
      <t>キジュンビ</t>
    </rPh>
    <rPh sb="38" eb="40">
      <t>ニュウリョク</t>
    </rPh>
    <rPh sb="48" eb="50">
      <t>コウシン</t>
    </rPh>
    <rPh sb="50" eb="53">
      <t>シンセイチュウ</t>
    </rPh>
    <rPh sb="54" eb="56">
      <t>バアイ</t>
    </rPh>
    <rPh sb="57" eb="60">
      <t>シンセイチュウ</t>
    </rPh>
    <phoneticPr fontId="2"/>
  </si>
  <si>
    <t>メール
アドレス</t>
    <phoneticPr fontId="2"/>
  </si>
  <si>
    <t>局番と局番の間は「－」（ハイフン）でつないでください。
（15字以内）　入力例　０２２－２１４－８１２５</t>
    <rPh sb="0" eb="2">
      <t>キョクバン</t>
    </rPh>
    <rPh sb="3" eb="5">
      <t>キョクバン</t>
    </rPh>
    <rPh sb="6" eb="7">
      <t>アイダ</t>
    </rPh>
    <rPh sb="31" eb="32">
      <t>ジ</t>
    </rPh>
    <rPh sb="32" eb="34">
      <t>イナイ</t>
    </rPh>
    <rPh sb="36" eb="38">
      <t>ニュウリョク</t>
    </rPh>
    <rPh sb="38" eb="39">
      <t>レイ</t>
    </rPh>
    <phoneticPr fontId="2"/>
  </si>
  <si>
    <t xml:space="preserve">上記のほか、次に該当する場合は随時に申請ができます（随時登録の理由によって、所定の申請書類のほかに追加で必要となる書類があります。事前にお問い合わせください）。
・名簿に登載された個人により新設され、その登録種目に係る事業の全部の譲渡を受け
　た会社が当該種目について行う申請
・名簿に登載された会社を解散し、その登録種目に係る事業の全部の譲渡を受けた当該
　会社の経営者が個人事業者として当該種目について行う申請
・相続により登録種目に係る事業を承継した者が当該種目について行う申請
・任意団体の代表者たる地位を承継した者が当該任意団体の登録種目について行う申請
・合併により登録種目に係る事業を承継した新設会社又は存続会社が当該種目について
　行う申請
・会社分割により登録種目に係る事業を承継した新設会社又は承継会社が当該種目につ
　いて行う申請
</t>
    <rPh sb="0" eb="2">
      <t>ジョウキ</t>
    </rPh>
    <rPh sb="6" eb="7">
      <t>ツギ</t>
    </rPh>
    <rPh sb="8" eb="10">
      <t>ガイトウ</t>
    </rPh>
    <rPh sb="12" eb="14">
      <t>バアイ</t>
    </rPh>
    <rPh sb="15" eb="17">
      <t>ズイジ</t>
    </rPh>
    <rPh sb="18" eb="20">
      <t>シンセイ</t>
    </rPh>
    <rPh sb="26" eb="28">
      <t>ズイジ</t>
    </rPh>
    <rPh sb="28" eb="30">
      <t>トウロク</t>
    </rPh>
    <rPh sb="31" eb="33">
      <t>リユウ</t>
    </rPh>
    <rPh sb="38" eb="40">
      <t>ショテイ</t>
    </rPh>
    <rPh sb="41" eb="43">
      <t>シンセイ</t>
    </rPh>
    <rPh sb="43" eb="45">
      <t>ショルイ</t>
    </rPh>
    <rPh sb="49" eb="51">
      <t>ツイカ</t>
    </rPh>
    <rPh sb="52" eb="54">
      <t>ヒツヨウ</t>
    </rPh>
    <rPh sb="57" eb="59">
      <t>ショルイ</t>
    </rPh>
    <rPh sb="65" eb="67">
      <t>ジゼン</t>
    </rPh>
    <rPh sb="69" eb="70">
      <t>ト</t>
    </rPh>
    <rPh sb="71" eb="72">
      <t>ア</t>
    </rPh>
    <phoneticPr fontId="2"/>
  </si>
  <si>
    <r>
      <t>「</t>
    </r>
    <r>
      <rPr>
        <b/>
        <sz val="12"/>
        <rFont val="ＭＳ ゴシック"/>
        <family val="3"/>
        <charset val="128"/>
      </rPr>
      <t>建設業許可通知書</t>
    </r>
    <r>
      <rPr>
        <sz val="12"/>
        <rFont val="ＭＳ 明朝"/>
        <family val="1"/>
        <charset val="128"/>
      </rPr>
      <t>」又は「</t>
    </r>
    <r>
      <rPr>
        <b/>
        <sz val="12"/>
        <rFont val="ＭＳ ゴシック"/>
        <family val="3"/>
        <charset val="128"/>
      </rPr>
      <t>建設業許可証明書</t>
    </r>
    <r>
      <rPr>
        <sz val="12"/>
        <rFont val="ＭＳ 明朝"/>
        <family val="1"/>
        <charset val="128"/>
      </rPr>
      <t xml:space="preserve">」
（競争入札参加資格登録日において有効期間内であるもの。
</t>
    </r>
    <r>
      <rPr>
        <sz val="12"/>
        <color indexed="10"/>
        <rFont val="ＭＳ 明朝"/>
        <family val="1"/>
        <charset val="128"/>
      </rPr>
      <t xml:space="preserve">※令和8年4月補充登録の場合：許可年月日が令和3年4月2日以降のもの。
</t>
    </r>
    <r>
      <rPr>
        <sz val="12"/>
        <rFont val="ＭＳ 明朝"/>
        <family val="1"/>
        <charset val="128"/>
      </rPr>
      <t>※更新申請中のため受付期間内に提出できない場合は、更新申請中であることを証明できる書類を提出してください（上記書類も後日提出してください）。</t>
    </r>
    <rPh sb="1" eb="4">
      <t>ケンセツギョウ</t>
    </rPh>
    <rPh sb="4" eb="6">
      <t>キョカ</t>
    </rPh>
    <rPh sb="6" eb="9">
      <t>ツウチショ</t>
    </rPh>
    <rPh sb="10" eb="11">
      <t>マタ</t>
    </rPh>
    <rPh sb="13" eb="16">
      <t>ケンセツギョウ</t>
    </rPh>
    <rPh sb="16" eb="18">
      <t>キョカ</t>
    </rPh>
    <rPh sb="18" eb="20">
      <t>ショウメイ</t>
    </rPh>
    <rPh sb="20" eb="21">
      <t>ショ</t>
    </rPh>
    <rPh sb="24" eb="26">
      <t>キョウソウ</t>
    </rPh>
    <rPh sb="26" eb="28">
      <t>ニュウサツ</t>
    </rPh>
    <rPh sb="28" eb="30">
      <t>サンカ</t>
    </rPh>
    <rPh sb="30" eb="32">
      <t>シカク</t>
    </rPh>
    <rPh sb="32" eb="34">
      <t>トウロク</t>
    </rPh>
    <rPh sb="34" eb="35">
      <t>ヒ</t>
    </rPh>
    <rPh sb="39" eb="41">
      <t>ユウコウ</t>
    </rPh>
    <rPh sb="41" eb="43">
      <t>キカン</t>
    </rPh>
    <rPh sb="43" eb="44">
      <t>ナイ</t>
    </rPh>
    <rPh sb="52" eb="54">
      <t>レイワ</t>
    </rPh>
    <rPh sb="55" eb="56">
      <t>ネン</t>
    </rPh>
    <rPh sb="57" eb="58">
      <t>ガツ</t>
    </rPh>
    <rPh sb="58" eb="60">
      <t>ホジュウ</t>
    </rPh>
    <rPh sb="60" eb="62">
      <t>トウロク</t>
    </rPh>
    <rPh sb="63" eb="65">
      <t>バアイ</t>
    </rPh>
    <rPh sb="66" eb="68">
      <t>キョカ</t>
    </rPh>
    <rPh sb="68" eb="71">
      <t>ネンガッピ</t>
    </rPh>
    <rPh sb="72" eb="74">
      <t>レイワ</t>
    </rPh>
    <rPh sb="75" eb="76">
      <t>ネン</t>
    </rPh>
    <rPh sb="77" eb="78">
      <t>ガツ</t>
    </rPh>
    <rPh sb="79" eb="80">
      <t>ヒ</t>
    </rPh>
    <rPh sb="80" eb="82">
      <t>イコウ</t>
    </rPh>
    <rPh sb="96" eb="98">
      <t>ウケツケ</t>
    </rPh>
    <rPh sb="98" eb="100">
      <t>キカン</t>
    </rPh>
    <rPh sb="100" eb="101">
      <t>ナイ</t>
    </rPh>
    <rPh sb="102" eb="104">
      <t>テイシュツ</t>
    </rPh>
    <rPh sb="140" eb="142">
      <t>ジョウキ</t>
    </rPh>
    <rPh sb="142" eb="144">
      <t>ショルイ</t>
    </rPh>
    <rPh sb="145" eb="147">
      <t>ゴジツ</t>
    </rPh>
    <rPh sb="147" eb="149">
      <t>テイシュツ</t>
    </rPh>
    <phoneticPr fontId="2"/>
  </si>
  <si>
    <r>
      <t>②「</t>
    </r>
    <r>
      <rPr>
        <b/>
        <sz val="12"/>
        <rFont val="ＭＳ ゴシック"/>
        <family val="3"/>
        <charset val="128"/>
      </rPr>
      <t>入札参加資格申請書</t>
    </r>
    <r>
      <rPr>
        <sz val="12"/>
        <rFont val="ＭＳ 明朝"/>
        <family val="1"/>
        <charset val="128"/>
      </rPr>
      <t>」シートの内容に誤りがないか確認してください。「誓約事項」「同意事項」についても内容をよく確認してください。</t>
    </r>
    <rPh sb="16" eb="18">
      <t>ナイヨウ</t>
    </rPh>
    <rPh sb="19" eb="20">
      <t>アヤマ</t>
    </rPh>
    <rPh sb="25" eb="27">
      <t>カクニン</t>
    </rPh>
    <rPh sb="35" eb="37">
      <t>セイヤク</t>
    </rPh>
    <rPh sb="37" eb="39">
      <t>ジコウ</t>
    </rPh>
    <rPh sb="41" eb="43">
      <t>ドウイ</t>
    </rPh>
    <rPh sb="43" eb="45">
      <t>ジコウ</t>
    </rPh>
    <phoneticPr fontId="2"/>
  </si>
  <si>
    <t>・上記報告義務はないが、申請日現在で障害者を雇用している事業者</t>
    <phoneticPr fontId="2"/>
  </si>
  <si>
    <r>
      <t>③「</t>
    </r>
    <r>
      <rPr>
        <b/>
        <sz val="12"/>
        <rFont val="ＭＳ ゴシック"/>
        <family val="3"/>
        <charset val="128"/>
      </rPr>
      <t>営業所等報告書</t>
    </r>
    <r>
      <rPr>
        <sz val="12"/>
        <rFont val="ＭＳ 明朝"/>
        <family val="1"/>
        <charset val="128"/>
      </rPr>
      <t>」シートに入力してください。
・該当する番号に〇をつけてください（</t>
    </r>
    <r>
      <rPr>
        <u/>
        <sz val="12"/>
        <rFont val="ＭＳ 明朝"/>
        <family val="1"/>
        <charset val="128"/>
      </rPr>
      <t>仙台市内に本店又は営業所がない場合も４に〇をつけてください</t>
    </r>
    <r>
      <rPr>
        <sz val="12"/>
        <rFont val="ＭＳ 明朝"/>
        <family val="1"/>
        <charset val="128"/>
      </rPr>
      <t>）。
・色付きの箇所を記入し、２ページ目に営業所等の写真データを貼付してください（仙台市内に本店又は営業所がない場合は不要です）。
※データでの作成が難しい場合は、紙に出力したうえで紙の写真を貼付し、それをスキャンしてPDFファイルとしたものを提出していだいても結構です。</t>
    </r>
    <rPh sb="2" eb="5">
      <t>エイギョウショ</t>
    </rPh>
    <rPh sb="5" eb="6">
      <t>トウ</t>
    </rPh>
    <rPh sb="6" eb="9">
      <t>ホウコクショ</t>
    </rPh>
    <rPh sb="14" eb="16">
      <t>ニュウリョク</t>
    </rPh>
    <rPh sb="90" eb="91">
      <t>メ</t>
    </rPh>
    <rPh sb="143" eb="145">
      <t>サクセイ</t>
    </rPh>
    <rPh sb="146" eb="147">
      <t>ムズカ</t>
    </rPh>
    <rPh sb="149" eb="151">
      <t>バアイ</t>
    </rPh>
    <rPh sb="153" eb="154">
      <t>カミ</t>
    </rPh>
    <rPh sb="155" eb="157">
      <t>シュツリョク</t>
    </rPh>
    <rPh sb="162" eb="163">
      <t>カミ</t>
    </rPh>
    <rPh sb="164" eb="166">
      <t>シャシン</t>
    </rPh>
    <rPh sb="167" eb="169">
      <t>ハリツ</t>
    </rPh>
    <rPh sb="193" eb="195">
      <t>テイシュツ</t>
    </rPh>
    <rPh sb="202" eb="204">
      <t>ケッコウ</t>
    </rPh>
    <phoneticPr fontId="2"/>
  </si>
  <si>
    <t>仙台市青葉区表小路１０－１</t>
    <rPh sb="0" eb="3">
      <t>センダイシ</t>
    </rPh>
    <rPh sb="3" eb="6">
      <t>アオバク</t>
    </rPh>
    <rPh sb="6" eb="9">
      <t>オモテコウジ</t>
    </rPh>
    <phoneticPr fontId="2"/>
  </si>
  <si>
    <r>
      <t>会社名は入力しないでください(35字以内）。</t>
    </r>
    <r>
      <rPr>
        <sz val="11"/>
        <rFont val="ＭＳ Ｐ明朝"/>
        <family val="1"/>
        <charset val="128"/>
      </rPr>
      <t xml:space="preserve">
〇本社　営業部　〇東北支店　営業課　　　×マルマル建設東北支店</t>
    </r>
    <rPh sb="0" eb="2">
      <t>カイシャ</t>
    </rPh>
    <rPh sb="2" eb="3">
      <t>メイ</t>
    </rPh>
    <rPh sb="4" eb="6">
      <t>ニュウリョク</t>
    </rPh>
    <rPh sb="17" eb="18">
      <t>ジ</t>
    </rPh>
    <rPh sb="18" eb="20">
      <t>イナイ</t>
    </rPh>
    <rPh sb="24" eb="26">
      <t>ホンシャ</t>
    </rPh>
    <rPh sb="27" eb="29">
      <t>エイギョウ</t>
    </rPh>
    <rPh sb="29" eb="30">
      <t>ブ</t>
    </rPh>
    <rPh sb="32" eb="34">
      <t>トウホク</t>
    </rPh>
    <rPh sb="34" eb="36">
      <t>シテン</t>
    </rPh>
    <rPh sb="37" eb="40">
      <t>エイギョウカ</t>
    </rPh>
    <rPh sb="48" eb="50">
      <t>ケンセツ</t>
    </rPh>
    <rPh sb="50" eb="52">
      <t>トウホク</t>
    </rPh>
    <rPh sb="52" eb="54">
      <t>シテン</t>
    </rPh>
    <phoneticPr fontId="2"/>
  </si>
  <si>
    <t>姓と名の間は１文字スペースを空けてください（20字以内）。　〇東北　次郎　　×東北次郎</t>
    <rPh sb="0" eb="1">
      <t>セイ</t>
    </rPh>
    <rPh sb="2" eb="3">
      <t>ナ</t>
    </rPh>
    <rPh sb="4" eb="5">
      <t>アイダ</t>
    </rPh>
    <rPh sb="14" eb="15">
      <t>ア</t>
    </rPh>
    <rPh sb="24" eb="25">
      <t>ジ</t>
    </rPh>
    <rPh sb="25" eb="27">
      <t>イナイ</t>
    </rPh>
    <rPh sb="31" eb="33">
      <t>トウホク</t>
    </rPh>
    <rPh sb="34" eb="36">
      <t>ジロウ</t>
    </rPh>
    <rPh sb="39" eb="41">
      <t>トウホク</t>
    </rPh>
    <rPh sb="41" eb="43">
      <t>ジロウ</t>
    </rPh>
    <phoneticPr fontId="2"/>
  </si>
  <si>
    <t>姓と名の間は１文字スペースを空けてください(40字以内）。　〇トウホク　ジロウ　　×トウホクジロウ</t>
    <rPh sb="0" eb="1">
      <t>セイ</t>
    </rPh>
    <rPh sb="2" eb="3">
      <t>ナ</t>
    </rPh>
    <rPh sb="4" eb="5">
      <t>アイダ</t>
    </rPh>
    <rPh sb="14" eb="15">
      <t>ア</t>
    </rPh>
    <rPh sb="24" eb="25">
      <t>ジ</t>
    </rPh>
    <rPh sb="25" eb="27">
      <t>イナイ</t>
    </rPh>
    <phoneticPr fontId="2"/>
  </si>
  <si>
    <t>法人の場合、法人番号を入力してください(13桁）。</t>
    <rPh sb="0" eb="2">
      <t>ホウジン</t>
    </rPh>
    <rPh sb="3" eb="5">
      <t>バアイ</t>
    </rPh>
    <rPh sb="6" eb="8">
      <t>ホウジン</t>
    </rPh>
    <rPh sb="8" eb="10">
      <t>バンゴウ</t>
    </rPh>
    <rPh sb="11" eb="13">
      <t>ニュウリョク</t>
    </rPh>
    <rPh sb="22" eb="23">
      <t>ケタ</t>
    </rPh>
    <phoneticPr fontId="2"/>
  </si>
  <si>
    <t>会社組織の種別（株式会社、有限会社等）は略さず入力してください(40字以内）。
会社組織の種別と会社名の間は、１文字スペースを空けてください。
　〇株式会社　マルマル建設
　×（株）マルマル建設　（略字は使用しない。）　
　〇サンカク建設　株式会社
　×サンカク建設株式会社（株式会社と○○建設を１文字空ける。）</t>
    <rPh sb="0" eb="2">
      <t>カイシャ</t>
    </rPh>
    <rPh sb="2" eb="4">
      <t>ソシキ</t>
    </rPh>
    <rPh sb="5" eb="7">
      <t>シュベツ</t>
    </rPh>
    <rPh sb="8" eb="10">
      <t>カブシキ</t>
    </rPh>
    <rPh sb="10" eb="12">
      <t>カイシャ</t>
    </rPh>
    <rPh sb="13" eb="17">
      <t>ユウゲンガイシャ</t>
    </rPh>
    <rPh sb="17" eb="18">
      <t>トウ</t>
    </rPh>
    <rPh sb="20" eb="21">
      <t>リャク</t>
    </rPh>
    <rPh sb="23" eb="25">
      <t>ニュウリョク</t>
    </rPh>
    <rPh sb="34" eb="35">
      <t>ジ</t>
    </rPh>
    <rPh sb="35" eb="37">
      <t>イナイ</t>
    </rPh>
    <rPh sb="40" eb="42">
      <t>カイシャ</t>
    </rPh>
    <rPh sb="42" eb="44">
      <t>ソシキ</t>
    </rPh>
    <rPh sb="45" eb="47">
      <t>シュベツ</t>
    </rPh>
    <rPh sb="48" eb="51">
      <t>カイシャメイ</t>
    </rPh>
    <rPh sb="52" eb="53">
      <t>アイダ</t>
    </rPh>
    <rPh sb="63" eb="64">
      <t>ア</t>
    </rPh>
    <rPh sb="88" eb="91">
      <t>カブ</t>
    </rPh>
    <rPh sb="95" eb="97">
      <t>ケンセツ</t>
    </rPh>
    <rPh sb="99" eb="101">
      <t>リャクジ</t>
    </rPh>
    <rPh sb="102" eb="104">
      <t>シヨウ</t>
    </rPh>
    <rPh sb="117" eb="119">
      <t>ケンセツ</t>
    </rPh>
    <rPh sb="120" eb="124">
      <t>カブシキガイシャ</t>
    </rPh>
    <rPh sb="131" eb="133">
      <t>ケンセツ</t>
    </rPh>
    <rPh sb="133" eb="135">
      <t>カブシキ</t>
    </rPh>
    <rPh sb="135" eb="137">
      <t>カイシャ</t>
    </rPh>
    <phoneticPr fontId="2"/>
  </si>
  <si>
    <r>
      <t>会社組織の種別（カブシキガイシャ等）は記入しないでください(50字以内）。</t>
    </r>
    <r>
      <rPr>
        <sz val="11"/>
        <rFont val="ＭＳ Ｐ明朝"/>
        <family val="1"/>
        <charset val="128"/>
      </rPr>
      <t xml:space="preserve">
〇マルマルケンセツ　　　×カブシキガイシャマルマルケンセツ</t>
    </r>
    <rPh sb="0" eb="2">
      <t>カイシャ</t>
    </rPh>
    <rPh sb="2" eb="4">
      <t>ソシキ</t>
    </rPh>
    <rPh sb="5" eb="7">
      <t>シュベツ</t>
    </rPh>
    <rPh sb="16" eb="17">
      <t>トウ</t>
    </rPh>
    <rPh sb="19" eb="21">
      <t>キニュウ</t>
    </rPh>
    <rPh sb="32" eb="33">
      <t>ジ</t>
    </rPh>
    <rPh sb="33" eb="35">
      <t>イナイ</t>
    </rPh>
    <phoneticPr fontId="2"/>
  </si>
  <si>
    <t>法人の場合、会社組織等の代表者の職名を入力してください(25字以内）。</t>
    <rPh sb="0" eb="2">
      <t>ホウジン</t>
    </rPh>
    <rPh sb="3" eb="5">
      <t>バアイ</t>
    </rPh>
    <rPh sb="6" eb="8">
      <t>カイシャ</t>
    </rPh>
    <rPh sb="8" eb="10">
      <t>ソシキ</t>
    </rPh>
    <rPh sb="10" eb="11">
      <t>トウ</t>
    </rPh>
    <rPh sb="12" eb="15">
      <t>ダイヒョウシャ</t>
    </rPh>
    <rPh sb="16" eb="18">
      <t>ショクメイ</t>
    </rPh>
    <rPh sb="19" eb="21">
      <t>ニュウリョク</t>
    </rPh>
    <rPh sb="30" eb="31">
      <t>ジ</t>
    </rPh>
    <rPh sb="31" eb="33">
      <t>イナイ</t>
    </rPh>
    <phoneticPr fontId="2"/>
  </si>
  <si>
    <t>姓と名の間は１文字スペースを空けてください(20字以内）。　〇仙台　太郎　　　×仙台太郎</t>
    <rPh sb="0" eb="1">
      <t>セイ</t>
    </rPh>
    <rPh sb="2" eb="3">
      <t>ナ</t>
    </rPh>
    <rPh sb="4" eb="5">
      <t>アイダ</t>
    </rPh>
    <rPh sb="14" eb="15">
      <t>ア</t>
    </rPh>
    <phoneticPr fontId="2"/>
  </si>
  <si>
    <t>姓と名の間は１文字スペースを空けてください(30字以内）。　〇センダイ　タロウ　　×センダイタロウ</t>
    <rPh sb="0" eb="1">
      <t>セイ</t>
    </rPh>
    <rPh sb="2" eb="3">
      <t>ナ</t>
    </rPh>
    <rPh sb="4" eb="5">
      <t>アイダ</t>
    </rPh>
    <rPh sb="14" eb="15">
      <t>ア</t>
    </rPh>
    <rPh sb="24" eb="25">
      <t>ジ</t>
    </rPh>
    <rPh sb="25" eb="27">
      <t>イナイ</t>
    </rPh>
    <phoneticPr fontId="2"/>
  </si>
  <si>
    <t>都道府県名は入力せず、市区町村名から入力してください(55字以内）。
丁目、番地は「‐」（ハイフン）に略し、算用数字（全角）で入力してください。
方書（ビル名等）を入力する場合は、住所の間に１文字スペースを空けて入力してください。
〇仙台市青葉区国分町３－７－１　表小路ビル1階　　×仙台市青葉区国分町三丁目7番1号　表小路ビル1階</t>
    <phoneticPr fontId="2"/>
  </si>
  <si>
    <t>都道府県名は入力せず、市区町村名から入力してください(55字以内）。
丁目、番地は「‐」（ハイフン）に略し、算用数字（全角）で入力してください。
方書（ビル名等）を入力する場合は、住所の間に１文字スペースを空けて入力してください。
〇仙台市青葉区表小路１０－１　　×仙台市青葉区表小路１０番地の１</t>
    <rPh sb="0" eb="4">
      <t>トドウフケン</t>
    </rPh>
    <rPh sb="4" eb="5">
      <t>メイ</t>
    </rPh>
    <rPh sb="6" eb="8">
      <t>ニュウリョク</t>
    </rPh>
    <rPh sb="15" eb="16">
      <t>メイ</t>
    </rPh>
    <rPh sb="18" eb="20">
      <t>ニュウリョク</t>
    </rPh>
    <rPh sb="29" eb="30">
      <t>ジ</t>
    </rPh>
    <rPh sb="30" eb="32">
      <t>イナイ</t>
    </rPh>
    <rPh sb="73" eb="74">
      <t>ホウ</t>
    </rPh>
    <rPh sb="74" eb="75">
      <t>カ</t>
    </rPh>
    <rPh sb="78" eb="79">
      <t>メイ</t>
    </rPh>
    <rPh sb="79" eb="80">
      <t>トウ</t>
    </rPh>
    <rPh sb="90" eb="92">
      <t>ジュウショ</t>
    </rPh>
    <rPh sb="93" eb="94">
      <t>アイダ</t>
    </rPh>
    <rPh sb="103" eb="104">
      <t>ア</t>
    </rPh>
    <rPh sb="106" eb="108">
      <t>ニュウリョク</t>
    </rPh>
    <rPh sb="144" eb="146">
      <t>バンチ</t>
    </rPh>
    <phoneticPr fontId="2"/>
  </si>
  <si>
    <t>千円単位で入力してください(11桁以内。超える場合は99999999999を入力）。</t>
    <rPh sb="0" eb="2">
      <t>センエン</t>
    </rPh>
    <rPh sb="2" eb="4">
      <t>タンイ</t>
    </rPh>
    <rPh sb="5" eb="7">
      <t>ニュウリョク</t>
    </rPh>
    <rPh sb="16" eb="17">
      <t>ケタ</t>
    </rPh>
    <rPh sb="17" eb="19">
      <t>イナイ</t>
    </rPh>
    <rPh sb="20" eb="21">
      <t>コ</t>
    </rPh>
    <rPh sb="23" eb="25">
      <t>バアイ</t>
    </rPh>
    <rPh sb="38" eb="40">
      <t>ニュウリョク</t>
    </rPh>
    <phoneticPr fontId="2"/>
  </si>
  <si>
    <t>局番と局番の間は「－」（ハイフン）でつないでください(15字以内）。</t>
    <rPh sb="0" eb="2">
      <t>キョクバン</t>
    </rPh>
    <rPh sb="3" eb="5">
      <t>キョクバン</t>
    </rPh>
    <rPh sb="6" eb="7">
      <t>アイダ</t>
    </rPh>
    <rPh sb="29" eb="30">
      <t>ジ</t>
    </rPh>
    <rPh sb="30" eb="32">
      <t>イナイ</t>
    </rPh>
    <phoneticPr fontId="2"/>
  </si>
  <si>
    <t>申請日の前月の1日現在で、常時雇用する従業員の人数を入力してください（6桁以内。超える場合は999999を入力。派遣、パート、アルバイトは含みません）。</t>
    <rPh sb="0" eb="2">
      <t>シンセイ</t>
    </rPh>
    <rPh sb="2" eb="3">
      <t>ビ</t>
    </rPh>
    <rPh sb="4" eb="6">
      <t>ゼンゲツ</t>
    </rPh>
    <rPh sb="8" eb="11">
      <t>ニチゲンザイ</t>
    </rPh>
    <rPh sb="13" eb="15">
      <t>ジョウジ</t>
    </rPh>
    <rPh sb="15" eb="17">
      <t>コヨウ</t>
    </rPh>
    <rPh sb="19" eb="22">
      <t>ジュウギョウイン</t>
    </rPh>
    <rPh sb="23" eb="25">
      <t>ニンズウ</t>
    </rPh>
    <rPh sb="26" eb="28">
      <t>ニュウリョク</t>
    </rPh>
    <rPh sb="36" eb="37">
      <t>ケタ</t>
    </rPh>
    <rPh sb="37" eb="39">
      <t>イナイ</t>
    </rPh>
    <rPh sb="40" eb="41">
      <t>コ</t>
    </rPh>
    <rPh sb="43" eb="45">
      <t>バアイ</t>
    </rPh>
    <rPh sb="53" eb="55">
      <t>ニュウリョク</t>
    </rPh>
    <rPh sb="56" eb="58">
      <t>ハケン</t>
    </rPh>
    <rPh sb="69" eb="70">
      <t>フク</t>
    </rPh>
    <phoneticPr fontId="2"/>
  </si>
  <si>
    <t>「障害者の雇用の促進等に関する法律」に基づき、所管の公共職業安定所に報告している人数を入力してください（4桁以内。越える場合は9999を入力。小数点以下は切捨ててください）。</t>
    <phoneticPr fontId="2"/>
  </si>
  <si>
    <t>障害者雇用状況をハローワークに報告する義務がある事業者は、報告書に記載の人数を入力してください。
障害者雇用状況をハローワークに報告する義務がない事業者は、障害者の実雇用人数を入力してください。
重度身体障害者または重度知的障害者を雇用している場合は、重度身体障害者または重度知的障害者1人につき障害者雇用2人として計算してください（4桁以内。越える場合は9999を入力。小数点以下は切り捨ててください）。</t>
    <rPh sb="29" eb="32">
      <t>ホウコクショ</t>
    </rPh>
    <rPh sb="33" eb="35">
      <t>キサイ</t>
    </rPh>
    <rPh sb="36" eb="38">
      <t>ニンズウ</t>
    </rPh>
    <rPh sb="39" eb="41">
      <t>ニュウリョク</t>
    </rPh>
    <rPh sb="78" eb="81">
      <t>ショウガイシャ</t>
    </rPh>
    <rPh sb="82" eb="83">
      <t>ジツ</t>
    </rPh>
    <rPh sb="83" eb="85">
      <t>コヨウ</t>
    </rPh>
    <rPh sb="85" eb="87">
      <t>ニンズウ</t>
    </rPh>
    <rPh sb="88" eb="90">
      <t>ニュウリョク</t>
    </rPh>
    <rPh sb="98" eb="100">
      <t>ジュウド</t>
    </rPh>
    <rPh sb="100" eb="102">
      <t>シンタイ</t>
    </rPh>
    <rPh sb="102" eb="105">
      <t>ショウガイシャ</t>
    </rPh>
    <rPh sb="108" eb="110">
      <t>ジュウド</t>
    </rPh>
    <rPh sb="110" eb="112">
      <t>チテキ</t>
    </rPh>
    <rPh sb="112" eb="115">
      <t>ショウガイシャ</t>
    </rPh>
    <rPh sb="116" eb="118">
      <t>コヨウ</t>
    </rPh>
    <rPh sb="122" eb="124">
      <t>バアイ</t>
    </rPh>
    <rPh sb="126" eb="128">
      <t>ジュウド</t>
    </rPh>
    <rPh sb="128" eb="130">
      <t>シンタイ</t>
    </rPh>
    <rPh sb="130" eb="133">
      <t>ショウガイシャ</t>
    </rPh>
    <rPh sb="136" eb="138">
      <t>ジュウド</t>
    </rPh>
    <rPh sb="138" eb="140">
      <t>チテキ</t>
    </rPh>
    <rPh sb="140" eb="143">
      <t>ショウガイシャ</t>
    </rPh>
    <rPh sb="144" eb="145">
      <t>ニン</t>
    </rPh>
    <rPh sb="148" eb="151">
      <t>ショウガイシャ</t>
    </rPh>
    <rPh sb="151" eb="153">
      <t>コヨウ</t>
    </rPh>
    <rPh sb="154" eb="155">
      <t>ニン</t>
    </rPh>
    <rPh sb="158" eb="160">
      <t>ケイサン</t>
    </rPh>
    <rPh sb="168" eb="169">
      <t>ケタ</t>
    </rPh>
    <rPh sb="169" eb="171">
      <t>イナイ</t>
    </rPh>
    <rPh sb="172" eb="173">
      <t>コ</t>
    </rPh>
    <rPh sb="175" eb="177">
      <t>バアイ</t>
    </rPh>
    <rPh sb="183" eb="185">
      <t>ニュウリョク</t>
    </rPh>
    <rPh sb="186" eb="189">
      <t>ショウスウテン</t>
    </rPh>
    <rPh sb="189" eb="191">
      <t>イカ</t>
    </rPh>
    <rPh sb="192" eb="193">
      <t>キ</t>
    </rPh>
    <rPh sb="194" eb="195">
      <t>ス</t>
    </rPh>
    <phoneticPr fontId="2"/>
  </si>
  <si>
    <t>都道府県名は入力せず、市区町村名から入力してください(55字以内）。
丁目、番地は「‐」（ハイフン）に略し、算用数字（全角）で入力してください。
方書（ビル名等）を入力する場合は、住所の間に１文字スペースを空けて入力してください。
〇仙台市宮城野区五輪２－１２－３５　宮城野ビル４階
×仙台市宮城野区五輪２丁目１２番３５号　宮城野ビル４階</t>
    <rPh sb="0" eb="4">
      <t>トドウフケン</t>
    </rPh>
    <rPh sb="4" eb="5">
      <t>メイ</t>
    </rPh>
    <rPh sb="6" eb="8">
      <t>ニュウリョク</t>
    </rPh>
    <rPh sb="15" eb="16">
      <t>メイ</t>
    </rPh>
    <rPh sb="18" eb="20">
      <t>ニュウリョク</t>
    </rPh>
    <rPh sb="29" eb="30">
      <t>ジ</t>
    </rPh>
    <rPh sb="30" eb="32">
      <t>イナイ</t>
    </rPh>
    <rPh sb="35" eb="37">
      <t>チョウメ</t>
    </rPh>
    <rPh sb="38" eb="40">
      <t>バンチ</t>
    </rPh>
    <rPh sb="51" eb="52">
      <t>リャク</t>
    </rPh>
    <rPh sb="54" eb="56">
      <t>サンヨウ</t>
    </rPh>
    <rPh sb="56" eb="58">
      <t>スウジ</t>
    </rPh>
    <rPh sb="59" eb="61">
      <t>ゼンカク</t>
    </rPh>
    <rPh sb="63" eb="65">
      <t>ニュウリョク</t>
    </rPh>
    <rPh sb="73" eb="74">
      <t>ホウ</t>
    </rPh>
    <rPh sb="74" eb="75">
      <t>カ</t>
    </rPh>
    <rPh sb="78" eb="79">
      <t>メイ</t>
    </rPh>
    <rPh sb="79" eb="80">
      <t>トウ</t>
    </rPh>
    <rPh sb="90" eb="92">
      <t>ジュウショ</t>
    </rPh>
    <rPh sb="93" eb="94">
      <t>アイダ</t>
    </rPh>
    <rPh sb="103" eb="104">
      <t>ア</t>
    </rPh>
    <rPh sb="106" eb="108">
      <t>ニュウリョク</t>
    </rPh>
    <rPh sb="117" eb="120">
      <t>センダイシ</t>
    </rPh>
    <phoneticPr fontId="2"/>
  </si>
  <si>
    <r>
      <rPr>
        <b/>
        <sz val="11"/>
        <rFont val="ＭＳ Ｐゴシック"/>
        <family val="3"/>
        <charset val="128"/>
      </rPr>
      <t>支店名、営業所名は入力しないでください</t>
    </r>
    <r>
      <rPr>
        <b/>
        <sz val="11"/>
        <rFont val="ＭＳ Ｐ明朝"/>
        <family val="1"/>
        <charset val="128"/>
      </rPr>
      <t>(25字以内）。</t>
    </r>
    <r>
      <rPr>
        <sz val="11"/>
        <rFont val="ＭＳ Ｐ明朝"/>
        <family val="1"/>
        <charset val="128"/>
      </rPr>
      <t xml:space="preserve">
　〇 支店長、所長　　　× 東北支店長、仙台営業所長</t>
    </r>
    <rPh sb="0" eb="3">
      <t>シテンメイ</t>
    </rPh>
    <rPh sb="4" eb="7">
      <t>エイギョウショ</t>
    </rPh>
    <rPh sb="7" eb="8">
      <t>メイ</t>
    </rPh>
    <rPh sb="9" eb="11">
      <t>ニュウリョク</t>
    </rPh>
    <rPh sb="22" eb="23">
      <t>ジ</t>
    </rPh>
    <rPh sb="23" eb="25">
      <t>イナイ</t>
    </rPh>
    <rPh sb="31" eb="34">
      <t>シテンチョウ</t>
    </rPh>
    <rPh sb="35" eb="37">
      <t>ショチョウ</t>
    </rPh>
    <rPh sb="42" eb="44">
      <t>トウホク</t>
    </rPh>
    <rPh sb="44" eb="47">
      <t>シテンチョウ</t>
    </rPh>
    <rPh sb="48" eb="50">
      <t>センダイ</t>
    </rPh>
    <rPh sb="50" eb="52">
      <t>エイギョウ</t>
    </rPh>
    <rPh sb="52" eb="53">
      <t>ショ</t>
    </rPh>
    <rPh sb="53" eb="54">
      <t>チョウ</t>
    </rPh>
    <phoneticPr fontId="2"/>
  </si>
  <si>
    <r>
      <rPr>
        <b/>
        <sz val="11"/>
        <rFont val="ＭＳ Ｐゴシック"/>
        <family val="3"/>
        <charset val="128"/>
      </rPr>
      <t>姓と名の間は１文字スペースを空けてください</t>
    </r>
    <r>
      <rPr>
        <b/>
        <sz val="11"/>
        <rFont val="ＭＳ Ｐ明朝"/>
        <family val="1"/>
        <charset val="128"/>
      </rPr>
      <t>(20字以内）。　　〇東北　次郎　　×東北次郎</t>
    </r>
    <rPh sb="0" eb="1">
      <t>セイ</t>
    </rPh>
    <rPh sb="2" eb="3">
      <t>ナ</t>
    </rPh>
    <rPh sb="4" eb="5">
      <t>アイダ</t>
    </rPh>
    <rPh sb="14" eb="15">
      <t>ア</t>
    </rPh>
    <rPh sb="24" eb="25">
      <t>ジ</t>
    </rPh>
    <rPh sb="25" eb="27">
      <t>イナイ</t>
    </rPh>
    <rPh sb="32" eb="34">
      <t>トウホク</t>
    </rPh>
    <rPh sb="35" eb="37">
      <t>ジロウ</t>
    </rPh>
    <rPh sb="40" eb="42">
      <t>トウホク</t>
    </rPh>
    <rPh sb="42" eb="44">
      <t>ジロウ</t>
    </rPh>
    <phoneticPr fontId="2"/>
  </si>
  <si>
    <t>姓と名の間は１文字スペースを空けてください　(30字以内）。　〇トウホク　ジロウ　　×トウホクジロウ</t>
    <rPh sb="0" eb="1">
      <t>セイ</t>
    </rPh>
    <rPh sb="2" eb="3">
      <t>ナ</t>
    </rPh>
    <rPh sb="4" eb="5">
      <t>アイダ</t>
    </rPh>
    <rPh sb="14" eb="15">
      <t>ア</t>
    </rPh>
    <rPh sb="25" eb="26">
      <t>ジ</t>
    </rPh>
    <rPh sb="26" eb="28">
      <t>イナイ</t>
    </rPh>
    <phoneticPr fontId="2"/>
  </si>
  <si>
    <t>電話番号およびＦＡＸ番号を記載してください（15字以内）。</t>
    <rPh sb="0" eb="2">
      <t>デンワ</t>
    </rPh>
    <rPh sb="2" eb="4">
      <t>バンゴウ</t>
    </rPh>
    <rPh sb="10" eb="12">
      <t>バンゴウ</t>
    </rPh>
    <rPh sb="13" eb="15">
      <t>キサイ</t>
    </rPh>
    <rPh sb="24" eb="25">
      <t>ジ</t>
    </rPh>
    <rPh sb="25" eb="27">
      <t>イナイ</t>
    </rPh>
    <phoneticPr fontId="2"/>
  </si>
  <si>
    <r>
      <t xml:space="preserve">Ⅴ　入力内容を確認後、下方の確定ボタンを押して確定を選択してください。
</t>
    </r>
    <r>
      <rPr>
        <b/>
        <sz val="14"/>
        <color rgb="FFFFFF00"/>
        <rFont val="ＭＳ Ｐゴシック"/>
        <family val="3"/>
        <charset val="128"/>
      </rPr>
      <t>※他のシートの書類に確定日時が表示されます（確認用であり、一旦確定した後でも修正してかまいません）。</t>
    </r>
    <rPh sb="2" eb="4">
      <t>ニュウリョク</t>
    </rPh>
    <rPh sb="4" eb="6">
      <t>ナイヨウ</t>
    </rPh>
    <rPh sb="7" eb="9">
      <t>カクニン</t>
    </rPh>
    <rPh sb="9" eb="10">
      <t>ゴ</t>
    </rPh>
    <rPh sb="11" eb="13">
      <t>カホウ</t>
    </rPh>
    <rPh sb="14" eb="16">
      <t>カクテイ</t>
    </rPh>
    <rPh sb="20" eb="21">
      <t>オ</t>
    </rPh>
    <rPh sb="23" eb="25">
      <t>カクテイ</t>
    </rPh>
    <rPh sb="26" eb="28">
      <t>センタク</t>
    </rPh>
    <phoneticPr fontId="2"/>
  </si>
  <si>
    <t>このメールアドレスは競争入札参加資格登録申請に関する仙台市からのお問合せや、審査結果通知の際に使用します。</t>
    <rPh sb="10" eb="18">
      <t>キョウソウニュウサツサンカシカク</t>
    </rPh>
    <rPh sb="18" eb="20">
      <t>トウロク</t>
    </rPh>
    <rPh sb="20" eb="22">
      <t>シンセイ</t>
    </rPh>
    <rPh sb="23" eb="24">
      <t>カン</t>
    </rPh>
    <rPh sb="26" eb="29">
      <t>センダイシ</t>
    </rPh>
    <rPh sb="33" eb="35">
      <t>トイアワ</t>
    </rPh>
    <rPh sb="38" eb="40">
      <t>シンサ</t>
    </rPh>
    <rPh sb="40" eb="42">
      <t>ケッカ</t>
    </rPh>
    <rPh sb="42" eb="44">
      <t>ツウチ</t>
    </rPh>
    <rPh sb="45" eb="46">
      <t>サイ</t>
    </rPh>
    <rPh sb="47" eb="49">
      <t>シヨウ</t>
    </rPh>
    <phoneticPr fontId="2"/>
  </si>
  <si>
    <t>　　　　事務所の状態が分かるような写真データを貼付してください。</t>
    <rPh sb="4" eb="6">
      <t>ジム</t>
    </rPh>
    <rPh sb="6" eb="7">
      <t>ショ</t>
    </rPh>
    <rPh sb="8" eb="10">
      <t>ジョウタイ</t>
    </rPh>
    <rPh sb="11" eb="12">
      <t>ワ</t>
    </rPh>
    <rPh sb="17" eb="19">
      <t>シャシン</t>
    </rPh>
    <rPh sb="23" eb="25">
      <t>チョウフ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</si>
</sst>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 "/>
    <numFmt numFmtId="179" formatCode="yyyy/m/d;@"/>
    <numFmt numFmtId="180" formatCode="h:mm:ss;@"/>
    <numFmt numFmtId="181" formatCode="[$-F400]h:mm:ss\ AM/PM"/>
  </numFmts>
  <fonts count="89"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明朝"/>
      <family val="1"/>
      <charset val="128"/>
    </font>
    <font>
      <b/>
      <sz val="14"/>
      <name val="ＭＳ Ｐ明朝"/>
      <family val="1"/>
      <charset val="128"/>
    </font>
    <font>
      <b/>
      <sz val="10"/>
      <name val="ＭＳ Ｐ明朝"/>
      <family val="1"/>
      <charset val="128"/>
    </font>
    <font>
      <b/>
      <sz val="24"/>
      <name val="ＭＳ Ｐ明朝"/>
      <family val="1"/>
      <charset val="128"/>
    </font>
    <font>
      <b/>
      <sz val="18"/>
      <name val="ＭＳ Ｐ明朝"/>
      <family val="1"/>
      <charset val="128"/>
    </font>
    <font>
      <b/>
      <sz val="28"/>
      <name val="ＭＳ Ｐ明朝"/>
      <family val="1"/>
      <charset val="128"/>
    </font>
    <font>
      <sz val="11"/>
      <name val="ＭＳ Ｐ明朝"/>
      <family val="1"/>
      <charset val="128"/>
    </font>
    <font>
      <sz val="14"/>
      <name val="ＭＳ Ｐ明朝"/>
      <family val="1"/>
      <charset val="128"/>
    </font>
    <font>
      <b/>
      <sz val="9"/>
      <name val="ＭＳ Ｐ明朝"/>
      <family val="1"/>
      <charset val="128"/>
    </font>
    <font>
      <sz val="9"/>
      <name val="ＭＳ Ｐ明朝"/>
      <family val="1"/>
      <charset val="128"/>
    </font>
    <font>
      <sz val="10"/>
      <name val="ＭＳ Ｐ明朝"/>
      <family val="1"/>
      <charset val="128"/>
    </font>
    <font>
      <sz val="8"/>
      <name val="ＭＳ Ｐ明朝"/>
      <family val="1"/>
      <charset val="128"/>
    </font>
    <font>
      <b/>
      <sz val="8"/>
      <name val="ＭＳ Ｐ明朝"/>
      <family val="1"/>
      <charset val="128"/>
    </font>
    <font>
      <sz val="20"/>
      <name val="ＭＳ Ｐ明朝"/>
      <family val="1"/>
      <charset val="128"/>
    </font>
    <font>
      <sz val="9"/>
      <color indexed="81"/>
      <name val="ＭＳ Ｐゴシック"/>
      <family val="3"/>
      <charset val="128"/>
    </font>
    <font>
      <b/>
      <sz val="9"/>
      <color indexed="81"/>
      <name val="ＭＳ Ｐゴシック"/>
      <family val="3"/>
      <charset val="128"/>
    </font>
    <font>
      <b/>
      <sz val="16"/>
      <name val="ＭＳ Ｐ明朝"/>
      <family val="1"/>
      <charset val="128"/>
    </font>
    <font>
      <b/>
      <u/>
      <sz val="11"/>
      <name val="ＭＳ Ｐ明朝"/>
      <family val="1"/>
      <charset val="128"/>
    </font>
    <font>
      <b/>
      <sz val="12"/>
      <name val="ＭＳ Ｐ明朝"/>
      <family val="1"/>
      <charset val="128"/>
    </font>
    <font>
      <b/>
      <sz val="12"/>
      <name val="ＭＳ Ｐゴシック"/>
      <family val="3"/>
      <charset val="128"/>
    </font>
    <font>
      <sz val="10"/>
      <name val="ＭＳ Ｐゴシック"/>
      <family val="3"/>
      <charset val="128"/>
    </font>
    <font>
      <b/>
      <sz val="18"/>
      <name val="ＭＳ 明朝"/>
      <family val="1"/>
      <charset val="128"/>
    </font>
    <font>
      <sz val="12"/>
      <name val="ＭＳ 明朝"/>
      <family val="1"/>
      <charset val="128"/>
    </font>
    <font>
      <sz val="10"/>
      <name val="ＭＳ 明朝"/>
      <family val="1"/>
      <charset val="128"/>
    </font>
    <font>
      <sz val="12"/>
      <name val="ＭＳ Ｐ明朝"/>
      <family val="1"/>
      <charset val="128"/>
    </font>
    <font>
      <sz val="11"/>
      <name val="ＭＳ 明朝"/>
      <family val="1"/>
      <charset val="128"/>
    </font>
    <font>
      <sz val="10.5"/>
      <name val="ＭＳ 明朝"/>
      <family val="1"/>
      <charset val="128"/>
    </font>
    <font>
      <b/>
      <sz val="12"/>
      <name val="ＭＳ ゴシック"/>
      <family val="3"/>
      <charset val="128"/>
    </font>
    <font>
      <sz val="10.5"/>
      <name val="ＭＳ Ｐ明朝"/>
      <family val="1"/>
      <charset val="128"/>
    </font>
    <font>
      <sz val="10"/>
      <name val="ＭＳ ゴシック"/>
      <family val="3"/>
      <charset val="128"/>
    </font>
    <font>
      <sz val="9"/>
      <name val="ＭＳ 明朝"/>
      <family val="1"/>
      <charset val="128"/>
    </font>
    <font>
      <u/>
      <sz val="10"/>
      <name val="ＭＳ 明朝"/>
      <family val="1"/>
      <charset val="128"/>
    </font>
    <font>
      <u/>
      <sz val="10"/>
      <name val="ＭＳ Ｐゴシック"/>
      <family val="3"/>
      <charset val="128"/>
    </font>
    <font>
      <u/>
      <sz val="10.5"/>
      <name val="ＭＳ 明朝"/>
      <family val="1"/>
      <charset val="128"/>
    </font>
    <font>
      <sz val="12"/>
      <name val="ＭＳ ゴシック"/>
      <family val="3"/>
      <charset val="128"/>
    </font>
    <font>
      <b/>
      <sz val="10.5"/>
      <name val="ＭＳ 明朝"/>
      <family val="1"/>
      <charset val="128"/>
    </font>
    <font>
      <b/>
      <sz val="14"/>
      <name val="ＭＳ 明朝"/>
      <family val="1"/>
      <charset val="128"/>
    </font>
    <font>
      <b/>
      <u/>
      <sz val="11"/>
      <name val="ＭＳ ゴシック"/>
      <family val="3"/>
      <charset val="128"/>
    </font>
    <font>
      <b/>
      <sz val="8"/>
      <name val="ＭＳ Ｐゴシック"/>
      <family val="3"/>
      <charset val="128"/>
    </font>
    <font>
      <b/>
      <sz val="10"/>
      <name val="ＭＳ ゴシック"/>
      <family val="3"/>
      <charset val="128"/>
    </font>
    <font>
      <b/>
      <sz val="12"/>
      <name val="ＭＳ 明朝"/>
      <family val="1"/>
      <charset val="128"/>
    </font>
    <font>
      <b/>
      <sz val="18"/>
      <name val="ＭＳ ゴシック"/>
      <family val="3"/>
      <charset val="128"/>
    </font>
    <font>
      <sz val="12"/>
      <name val="ＭＳ 明朝"/>
      <family val="1"/>
      <charset val="128"/>
    </font>
    <font>
      <u/>
      <sz val="12"/>
      <name val="ＭＳ 明朝"/>
      <family val="1"/>
      <charset val="128"/>
    </font>
    <font>
      <b/>
      <sz val="8"/>
      <name val="ＭＳ ゴシック"/>
      <family val="3"/>
      <charset val="128"/>
    </font>
    <font>
      <sz val="12"/>
      <color indexed="10"/>
      <name val="ＭＳ 明朝"/>
      <family val="1"/>
      <charset val="128"/>
    </font>
    <font>
      <sz val="12"/>
      <color indexed="8"/>
      <name val="ＭＳ 明朝"/>
      <family val="1"/>
      <charset val="128"/>
    </font>
    <font>
      <b/>
      <sz val="12"/>
      <color indexed="8"/>
      <name val="ＭＳ ゴシック"/>
      <family val="3"/>
      <charset val="128"/>
    </font>
    <font>
      <sz val="12"/>
      <name val="ＭＳ Ｐゴシック"/>
      <family val="3"/>
      <charset val="128"/>
    </font>
    <font>
      <sz val="12"/>
      <name val="ＭＳ 明朝"/>
      <family val="1"/>
      <charset val="128"/>
    </font>
    <font>
      <sz val="4"/>
      <name val="ＭＳ 明朝"/>
      <family val="1"/>
      <charset val="128"/>
    </font>
    <font>
      <u/>
      <sz val="11"/>
      <color theme="10"/>
      <name val="ＭＳ Ｐゴシック"/>
      <family val="3"/>
      <charset val="128"/>
    </font>
    <font>
      <sz val="12"/>
      <color theme="1"/>
      <name val="ＭＳ 明朝"/>
      <family val="1"/>
      <charset val="128"/>
    </font>
    <font>
      <u/>
      <sz val="10"/>
      <color theme="10"/>
      <name val="ＭＳ 明朝"/>
      <family val="1"/>
      <charset val="128"/>
    </font>
    <font>
      <b/>
      <sz val="11"/>
      <color rgb="FFFF0000"/>
      <name val="ＭＳ Ｐ明朝"/>
      <family val="1"/>
      <charset val="128"/>
    </font>
    <font>
      <sz val="12"/>
      <name val="ＭＳ 明朝"/>
      <family val="3"/>
      <charset val="128"/>
    </font>
    <font>
      <b/>
      <sz val="11"/>
      <name val="ＭＳ Ｐ明朝"/>
      <family val="3"/>
      <charset val="128"/>
    </font>
    <font>
      <b/>
      <u/>
      <sz val="12"/>
      <color rgb="FFFF0000"/>
      <name val="ＭＳ ゴシック"/>
      <family val="3"/>
      <charset val="128"/>
    </font>
    <font>
      <b/>
      <sz val="14"/>
      <name val="ＭＳ Ｐゴシック"/>
      <family val="3"/>
      <charset val="128"/>
    </font>
    <font>
      <b/>
      <sz val="18"/>
      <name val="ＭＳ Ｐゴシック"/>
      <family val="3"/>
      <charset val="128"/>
    </font>
    <font>
      <b/>
      <strike/>
      <sz val="11"/>
      <name val="ＭＳ Ｐ明朝"/>
      <family val="1"/>
      <charset val="128"/>
    </font>
    <font>
      <b/>
      <sz val="11"/>
      <name val="ＭＳ Ｐゴシック"/>
      <family val="3"/>
      <charset val="128"/>
    </font>
    <font>
      <sz val="18"/>
      <name val="HG創英角ｺﾞｼｯｸUB"/>
      <family val="3"/>
      <charset val="128"/>
    </font>
    <font>
      <b/>
      <u/>
      <sz val="11"/>
      <name val="ＭＳ Ｐゴシック"/>
      <family val="3"/>
      <charset val="128"/>
    </font>
    <font>
      <b/>
      <sz val="26"/>
      <color theme="0"/>
      <name val="ＭＳ Ｐゴシック"/>
      <family val="3"/>
      <charset val="128"/>
    </font>
    <font>
      <b/>
      <sz val="18"/>
      <color theme="0"/>
      <name val="ＭＳ Ｐゴシック"/>
      <family val="3"/>
      <charset val="128"/>
    </font>
    <font>
      <b/>
      <sz val="11"/>
      <color theme="0"/>
      <name val="ＭＳ Ｐゴシック"/>
      <family val="3"/>
      <charset val="128"/>
    </font>
    <font>
      <b/>
      <sz val="18"/>
      <color theme="0"/>
      <name val="ＭＳ Ｐ明朝"/>
      <family val="1"/>
      <charset val="128"/>
    </font>
    <font>
      <b/>
      <sz val="11"/>
      <color theme="0"/>
      <name val="ＭＳ Ｐ明朝"/>
      <family val="1"/>
      <charset val="128"/>
    </font>
    <font>
      <b/>
      <sz val="18"/>
      <color theme="0"/>
      <name val="ＭＳ Ｐ明朝"/>
      <family val="3"/>
      <charset val="128"/>
    </font>
    <font>
      <sz val="18"/>
      <color theme="0"/>
      <name val="ＭＳ Ｐゴシック"/>
      <family val="3"/>
      <charset val="128"/>
    </font>
    <font>
      <b/>
      <sz val="14"/>
      <color theme="0"/>
      <name val="ＭＳ Ｐ明朝"/>
      <family val="1"/>
      <charset val="128"/>
    </font>
    <font>
      <b/>
      <sz val="14"/>
      <color theme="0"/>
      <name val="ＭＳ Ｐゴシック"/>
      <family val="3"/>
      <charset val="128"/>
    </font>
    <font>
      <b/>
      <sz val="16"/>
      <color rgb="FFFFFF00"/>
      <name val="ＭＳ Ｐゴシック"/>
      <family val="3"/>
      <charset val="128"/>
    </font>
    <font>
      <b/>
      <sz val="18"/>
      <color rgb="FFFFFF00"/>
      <name val="ＭＳ Ｐ明朝"/>
      <family val="1"/>
      <charset val="128"/>
    </font>
    <font>
      <b/>
      <sz val="18"/>
      <color rgb="FFFFFF00"/>
      <name val="ＭＳ Ｐゴシック"/>
      <family val="3"/>
      <charset val="128"/>
    </font>
    <font>
      <b/>
      <sz val="10"/>
      <color theme="0"/>
      <name val="ＭＳ Ｐゴシック"/>
      <family val="3"/>
      <charset val="128"/>
    </font>
    <font>
      <b/>
      <sz val="14"/>
      <color rgb="FFFFFF00"/>
      <name val="ＭＳ Ｐ明朝"/>
      <family val="1"/>
      <charset val="128"/>
    </font>
    <font>
      <b/>
      <sz val="14"/>
      <color rgb="FFFFFF00"/>
      <name val="ＭＳ Ｐゴシック"/>
      <family val="3"/>
      <charset val="128"/>
    </font>
    <font>
      <sz val="18"/>
      <color rgb="FFFFFF00"/>
      <name val="ＭＳ Ｐゴシック"/>
      <family val="3"/>
      <charset val="128"/>
    </font>
    <font>
      <b/>
      <u/>
      <sz val="14"/>
      <color rgb="FFFFFF00"/>
      <name val="ＭＳ Ｐ明朝"/>
      <family val="1"/>
      <charset val="128"/>
    </font>
    <font>
      <b/>
      <sz val="12"/>
      <color theme="0"/>
      <name val="ＭＳ Ｐゴシック"/>
      <family val="3"/>
      <charset val="128"/>
    </font>
    <font>
      <b/>
      <sz val="16"/>
      <color rgb="FFFFFF00"/>
      <name val="ＭＳ Ｐ明朝"/>
      <family val="1"/>
      <charset val="128"/>
    </font>
    <font>
      <sz val="11"/>
      <color theme="0"/>
      <name val="ＭＳ Ｐゴシック"/>
      <family val="3"/>
      <charset val="128"/>
    </font>
    <font>
      <b/>
      <sz val="18"/>
      <color theme="0"/>
      <name val="HG創英角ｺﾞｼｯｸUB"/>
      <family val="3"/>
      <charset val="128"/>
    </font>
    <font>
      <u/>
      <sz val="1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B3F3C4"/>
        <bgColor indexed="64"/>
      </patternFill>
    </fill>
    <fill>
      <patternFill patternType="solid">
        <fgColor theme="0" tint="-0.499984740745262"/>
        <bgColor indexed="64"/>
      </patternFill>
    </fill>
  </fills>
  <borders count="7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medium">
        <color indexed="64"/>
      </left>
      <right/>
      <top style="thin">
        <color indexed="64"/>
      </top>
      <bottom/>
      <diagonal/>
    </border>
  </borders>
  <cellStyleXfs count="2">
    <xf numFmtId="0" fontId="0" fillId="0" borderId="0">
      <alignment vertical="center"/>
    </xf>
    <xf numFmtId="0" fontId="54" fillId="0" borderId="0" applyNumberFormat="0" applyFill="0" applyBorder="0" applyAlignment="0" applyProtection="0">
      <alignment vertical="center"/>
    </xf>
  </cellStyleXfs>
  <cellXfs count="853">
    <xf numFmtId="0" fontId="0" fillId="0" borderId="0" xfId="0">
      <alignment vertical="center"/>
    </xf>
    <xf numFmtId="0" fontId="0" fillId="0" borderId="1" xfId="0" applyBorder="1">
      <alignment vertical="center"/>
    </xf>
    <xf numFmtId="0" fontId="9" fillId="0" borderId="0" xfId="0" applyFont="1">
      <alignment vertical="center"/>
    </xf>
    <xf numFmtId="0" fontId="9" fillId="0" borderId="1" xfId="0" applyFont="1" applyBorder="1">
      <alignment vertical="center"/>
    </xf>
    <xf numFmtId="0" fontId="9" fillId="0" borderId="2" xfId="0" applyFont="1" applyBorder="1">
      <alignment vertical="center"/>
    </xf>
    <xf numFmtId="49" fontId="9" fillId="0" borderId="0" xfId="0" applyNumberFormat="1" applyFont="1" applyAlignment="1">
      <alignment horizontal="center" vertical="center"/>
    </xf>
    <xf numFmtId="0" fontId="9" fillId="0" borderId="2" xfId="0" applyFont="1" applyBorder="1" applyAlignment="1">
      <alignment horizontal="left" vertical="center"/>
    </xf>
    <xf numFmtId="49" fontId="9" fillId="0" borderId="2" xfId="0" applyNumberFormat="1" applyFont="1" applyBorder="1" applyAlignment="1">
      <alignment horizontal="center" vertical="center"/>
    </xf>
    <xf numFmtId="49" fontId="9" fillId="0" borderId="2" xfId="0" applyNumberFormat="1" applyFont="1" applyBorder="1">
      <alignment vertical="center"/>
    </xf>
    <xf numFmtId="49" fontId="9" fillId="0" borderId="1" xfId="0" applyNumberFormat="1" applyFont="1" applyBorder="1">
      <alignment vertical="center"/>
    </xf>
    <xf numFmtId="49" fontId="9" fillId="0" borderId="0" xfId="0" applyNumberFormat="1" applyFont="1" applyAlignment="1">
      <alignment horizontal="left" vertical="center"/>
    </xf>
    <xf numFmtId="49" fontId="3" fillId="0" borderId="9" xfId="0" applyNumberFormat="1" applyFont="1" applyBorder="1" applyAlignment="1" applyProtection="1">
      <alignment horizontal="left" vertical="center" wrapText="1"/>
      <protection locked="0"/>
    </xf>
    <xf numFmtId="49" fontId="3" fillId="0" borderId="9" xfId="0" applyNumberFormat="1" applyFont="1" applyBorder="1" applyAlignment="1" applyProtection="1">
      <alignment horizontal="center" vertical="center" wrapText="1"/>
      <protection locked="0"/>
    </xf>
    <xf numFmtId="49" fontId="3" fillId="0" borderId="9" xfId="0" applyNumberFormat="1" applyFont="1" applyBorder="1" applyAlignment="1" applyProtection="1">
      <alignment horizontal="center" vertical="center" shrinkToFit="1"/>
      <protection locked="0"/>
    </xf>
    <xf numFmtId="178" fontId="3" fillId="0" borderId="9" xfId="0" applyNumberFormat="1" applyFont="1" applyBorder="1" applyAlignment="1" applyProtection="1">
      <alignment horizontal="right" vertical="center"/>
      <protection locked="0"/>
    </xf>
    <xf numFmtId="0" fontId="3" fillId="0" borderId="9" xfId="0" applyFont="1" applyBorder="1" applyAlignment="1" applyProtection="1">
      <alignment horizontal="center" vertical="center"/>
      <protection locked="0"/>
    </xf>
    <xf numFmtId="49" fontId="3" fillId="0" borderId="0" xfId="0" applyNumberFormat="1" applyFont="1" applyAlignment="1" applyProtection="1">
      <alignment horizontal="left" vertical="center" wrapText="1"/>
      <protection locked="0"/>
    </xf>
    <xf numFmtId="49" fontId="3" fillId="0" borderId="0" xfId="0" applyNumberFormat="1" applyFont="1" applyAlignment="1" applyProtection="1">
      <alignment horizontal="center" vertical="center" wrapText="1"/>
      <protection locked="0"/>
    </xf>
    <xf numFmtId="49" fontId="3" fillId="0" borderId="0" xfId="0" applyNumberFormat="1"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0" fillId="0" borderId="2" xfId="0" applyBorder="1">
      <alignment vertical="center"/>
    </xf>
    <xf numFmtId="49" fontId="0" fillId="0" borderId="2" xfId="0" applyNumberFormat="1" applyBorder="1">
      <alignment vertical="center"/>
    </xf>
    <xf numFmtId="49" fontId="0" fillId="0" borderId="1" xfId="0" applyNumberFormat="1" applyBorder="1">
      <alignment vertical="center"/>
    </xf>
    <xf numFmtId="49" fontId="1" fillId="0" borderId="2" xfId="0" applyNumberFormat="1" applyFont="1" applyBorder="1" applyAlignment="1">
      <alignment horizontal="center" vertical="center"/>
    </xf>
    <xf numFmtId="0" fontId="1" fillId="0" borderId="2" xfId="0" applyFont="1" applyBorder="1" applyAlignment="1">
      <alignment horizontal="left" vertical="center"/>
    </xf>
    <xf numFmtId="0" fontId="1" fillId="0" borderId="0" xfId="0" applyFont="1" applyAlignment="1">
      <alignment horizontal="left" vertical="center"/>
    </xf>
    <xf numFmtId="0" fontId="25" fillId="0" borderId="0" xfId="0" applyFont="1">
      <alignment vertical="center"/>
    </xf>
    <xf numFmtId="0" fontId="26" fillId="2" borderId="0" xfId="0" applyFont="1" applyFill="1">
      <alignment vertical="center"/>
    </xf>
    <xf numFmtId="0" fontId="26" fillId="2" borderId="0" xfId="0" applyFont="1" applyFill="1" applyAlignment="1">
      <alignment vertical="center" shrinkToFit="1"/>
    </xf>
    <xf numFmtId="0" fontId="25" fillId="2" borderId="0" xfId="0" applyFont="1" applyFill="1">
      <alignment vertical="center"/>
    </xf>
    <xf numFmtId="0" fontId="27" fillId="2" borderId="0" xfId="0" applyFont="1" applyFill="1">
      <alignment vertical="center"/>
    </xf>
    <xf numFmtId="0" fontId="10" fillId="2" borderId="0" xfId="0" applyFont="1" applyFill="1" applyAlignment="1">
      <alignment horizontal="distributed" vertical="center"/>
    </xf>
    <xf numFmtId="0" fontId="25" fillId="2" borderId="0" xfId="0" applyFont="1" applyFill="1" applyAlignment="1">
      <alignment horizontal="left" vertical="center" indent="1"/>
    </xf>
    <xf numFmtId="0" fontId="25" fillId="2" borderId="0" xfId="0" applyFont="1" applyFill="1" applyAlignment="1">
      <alignment horizontal="distributed" vertical="center"/>
    </xf>
    <xf numFmtId="0" fontId="26" fillId="2" borderId="0" xfId="0" applyFont="1" applyFill="1" applyAlignment="1">
      <alignment vertical="center" wrapText="1"/>
    </xf>
    <xf numFmtId="0" fontId="0" fillId="2" borderId="0" xfId="0" applyFill="1">
      <alignment vertical="center"/>
    </xf>
    <xf numFmtId="0" fontId="30" fillId="2" borderId="0" xfId="0" applyFont="1" applyFill="1" applyAlignment="1">
      <alignment horizontal="right" vertical="center"/>
    </xf>
    <xf numFmtId="0" fontId="30" fillId="2" borderId="0" xfId="0" applyFont="1" applyFill="1">
      <alignment vertical="center"/>
    </xf>
    <xf numFmtId="0" fontId="29" fillId="2" borderId="0" xfId="0" applyFont="1" applyFill="1">
      <alignment vertical="center"/>
    </xf>
    <xf numFmtId="0" fontId="31" fillId="2" borderId="0" xfId="0" applyFont="1" applyFill="1">
      <alignment vertical="center"/>
    </xf>
    <xf numFmtId="0" fontId="31" fillId="2" borderId="0" xfId="0" applyFont="1" applyFill="1" applyAlignment="1">
      <alignment horizontal="center" vertical="center"/>
    </xf>
    <xf numFmtId="0" fontId="32" fillId="2" borderId="0" xfId="0" applyFont="1" applyFill="1">
      <alignment vertical="center"/>
    </xf>
    <xf numFmtId="0" fontId="26" fillId="2" borderId="16" xfId="0" applyFont="1" applyFill="1" applyBorder="1">
      <alignment vertical="center"/>
    </xf>
    <xf numFmtId="0" fontId="26" fillId="2" borderId="17" xfId="0" applyFont="1" applyFill="1" applyBorder="1">
      <alignment vertical="center"/>
    </xf>
    <xf numFmtId="0" fontId="26" fillId="2" borderId="18" xfId="0" applyFont="1" applyFill="1" applyBorder="1">
      <alignment vertical="center"/>
    </xf>
    <xf numFmtId="0" fontId="26" fillId="2" borderId="19" xfId="0" applyFont="1" applyFill="1" applyBorder="1" applyAlignment="1">
      <alignment horizontal="right" vertical="center"/>
    </xf>
    <xf numFmtId="0" fontId="32" fillId="2" borderId="20" xfId="0" applyFont="1" applyFill="1" applyBorder="1">
      <alignment vertical="center"/>
    </xf>
    <xf numFmtId="0" fontId="26" fillId="2" borderId="21" xfId="0" applyFont="1" applyFill="1" applyBorder="1">
      <alignment vertical="center"/>
    </xf>
    <xf numFmtId="0" fontId="26" fillId="2" borderId="22" xfId="0" applyFont="1" applyFill="1" applyBorder="1">
      <alignment vertical="center"/>
    </xf>
    <xf numFmtId="0" fontId="26" fillId="2" borderId="23" xfId="0" applyFont="1" applyFill="1" applyBorder="1">
      <alignment vertical="center"/>
    </xf>
    <xf numFmtId="0" fontId="26" fillId="2" borderId="24" xfId="0" applyFont="1" applyFill="1" applyBorder="1">
      <alignment vertical="center"/>
    </xf>
    <xf numFmtId="0" fontId="26" fillId="2" borderId="0" xfId="0" applyFont="1" applyFill="1" applyAlignment="1">
      <alignment horizontal="right" vertical="center"/>
    </xf>
    <xf numFmtId="0" fontId="33" fillId="2" borderId="0" xfId="0" applyFont="1" applyFill="1">
      <alignment vertical="center"/>
    </xf>
    <xf numFmtId="0" fontId="34" fillId="2" borderId="0" xfId="0" applyFont="1" applyFill="1">
      <alignment vertical="center"/>
    </xf>
    <xf numFmtId="0" fontId="35" fillId="2" borderId="0" xfId="0" applyFont="1" applyFill="1" applyAlignment="1">
      <alignment horizontal="right" vertical="center"/>
    </xf>
    <xf numFmtId="0" fontId="40" fillId="2" borderId="0" xfId="0" applyFont="1" applyFill="1">
      <alignment vertical="center"/>
    </xf>
    <xf numFmtId="0" fontId="36" fillId="2" borderId="0" xfId="0" applyFont="1" applyFill="1">
      <alignment vertical="center"/>
    </xf>
    <xf numFmtId="0" fontId="25" fillId="2" borderId="20" xfId="0" applyFont="1" applyFill="1" applyBorder="1">
      <alignment vertical="center"/>
    </xf>
    <xf numFmtId="0" fontId="37" fillId="2" borderId="0" xfId="0" applyFont="1" applyFill="1">
      <alignment vertical="center"/>
    </xf>
    <xf numFmtId="0" fontId="38" fillId="2" borderId="0" xfId="0" applyFont="1" applyFill="1">
      <alignment vertical="center"/>
    </xf>
    <xf numFmtId="0" fontId="26" fillId="2" borderId="8" xfId="0" applyFont="1" applyFill="1" applyBorder="1">
      <alignment vertical="center"/>
    </xf>
    <xf numFmtId="0" fontId="34" fillId="2" borderId="9" xfId="0" applyFont="1" applyFill="1" applyBorder="1">
      <alignment vertical="center"/>
    </xf>
    <xf numFmtId="0" fontId="26" fillId="2" borderId="9" xfId="0" applyFont="1" applyFill="1" applyBorder="1">
      <alignment vertical="center"/>
    </xf>
    <xf numFmtId="0" fontId="26" fillId="2" borderId="10" xfId="0" applyFont="1" applyFill="1" applyBorder="1">
      <alignment vertical="center"/>
    </xf>
    <xf numFmtId="0" fontId="26" fillId="2" borderId="6" xfId="0" applyFont="1" applyFill="1" applyBorder="1">
      <alignment vertical="center"/>
    </xf>
    <xf numFmtId="0" fontId="26" fillId="2" borderId="15" xfId="0" applyFont="1" applyFill="1" applyBorder="1">
      <alignment vertical="center"/>
    </xf>
    <xf numFmtId="0" fontId="25" fillId="2" borderId="0" xfId="0" applyFont="1" applyFill="1" applyAlignment="1">
      <alignment horizontal="center" vertical="center"/>
    </xf>
    <xf numFmtId="0" fontId="26" fillId="2" borderId="4" xfId="0" applyFont="1" applyFill="1" applyBorder="1">
      <alignment vertical="center"/>
    </xf>
    <xf numFmtId="0" fontId="26" fillId="2" borderId="5" xfId="0" applyFont="1" applyFill="1" applyBorder="1">
      <alignment vertical="center"/>
    </xf>
    <xf numFmtId="0" fontId="26" fillId="2" borderId="11" xfId="0" applyFont="1" applyFill="1" applyBorder="1">
      <alignment vertical="center"/>
    </xf>
    <xf numFmtId="0" fontId="3" fillId="2" borderId="0" xfId="0" applyFont="1" applyFill="1">
      <alignment vertical="center"/>
    </xf>
    <xf numFmtId="176" fontId="8" fillId="2" borderId="0" xfId="0" applyNumberFormat="1" applyFont="1" applyFill="1">
      <alignment vertical="center"/>
    </xf>
    <xf numFmtId="0" fontId="5" fillId="2" borderId="0" xfId="0" applyFont="1" applyFill="1">
      <alignment vertical="center"/>
    </xf>
    <xf numFmtId="176" fontId="5" fillId="2" borderId="0" xfId="0" applyNumberFormat="1" applyFont="1" applyFill="1">
      <alignment vertical="center"/>
    </xf>
    <xf numFmtId="0" fontId="39" fillId="2" borderId="0" xfId="0" applyFont="1" applyFill="1">
      <alignment vertical="center"/>
    </xf>
    <xf numFmtId="0" fontId="3" fillId="2" borderId="0" xfId="0" applyFont="1" applyFill="1" applyAlignment="1">
      <alignment wrapText="1"/>
    </xf>
    <xf numFmtId="0" fontId="4" fillId="2" borderId="0" xfId="0" applyFont="1" applyFill="1">
      <alignment vertical="center"/>
    </xf>
    <xf numFmtId="0" fontId="3" fillId="2" borderId="0" xfId="0" applyFont="1" applyFill="1" applyAlignment="1">
      <alignment horizontal="left" vertical="top"/>
    </xf>
    <xf numFmtId="0" fontId="3" fillId="2" borderId="0" xfId="0" applyFont="1" applyFill="1" applyAlignment="1">
      <alignment horizontal="left" vertical="center"/>
    </xf>
    <xf numFmtId="49" fontId="5" fillId="2" borderId="0" xfId="0" applyNumberFormat="1" applyFont="1" applyFill="1">
      <alignment vertical="center"/>
    </xf>
    <xf numFmtId="49" fontId="3" fillId="2" borderId="0" xfId="0" applyNumberFormat="1" applyFont="1" applyFill="1">
      <alignment vertical="center"/>
    </xf>
    <xf numFmtId="0" fontId="3" fillId="2" borderId="16" xfId="0" applyFont="1" applyFill="1" applyBorder="1">
      <alignment vertical="center"/>
    </xf>
    <xf numFmtId="0" fontId="3" fillId="2" borderId="17" xfId="0" applyFont="1" applyFill="1" applyBorder="1">
      <alignment vertical="center"/>
    </xf>
    <xf numFmtId="0" fontId="3" fillId="2" borderId="18" xfId="0" applyFont="1" applyFill="1" applyBorder="1">
      <alignment vertical="center"/>
    </xf>
    <xf numFmtId="0" fontId="3" fillId="2" borderId="19" xfId="0" applyFont="1" applyFill="1" applyBorder="1">
      <alignment vertical="center"/>
    </xf>
    <xf numFmtId="0" fontId="3" fillId="2" borderId="21" xfId="0" applyFont="1" applyFill="1" applyBorder="1">
      <alignment vertical="center"/>
    </xf>
    <xf numFmtId="0" fontId="3" fillId="2" borderId="22" xfId="0" applyFont="1" applyFill="1" applyBorder="1">
      <alignment vertical="center"/>
    </xf>
    <xf numFmtId="0" fontId="3" fillId="2" borderId="23" xfId="0" applyFont="1" applyFill="1" applyBorder="1">
      <alignment vertical="center"/>
    </xf>
    <xf numFmtId="0" fontId="3" fillId="2" borderId="24" xfId="0" applyFont="1" applyFill="1" applyBorder="1">
      <alignment vertical="center"/>
    </xf>
    <xf numFmtId="0" fontId="4" fillId="2" borderId="0" xfId="0" applyFont="1" applyFill="1" applyAlignment="1">
      <alignment horizontal="center" vertical="center"/>
    </xf>
    <xf numFmtId="0" fontId="3" fillId="2" borderId="0" xfId="0" applyFont="1" applyFill="1" applyAlignment="1">
      <alignment horizontal="center" vertical="center"/>
    </xf>
    <xf numFmtId="0" fontId="7"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Protection="1">
      <alignment vertical="center"/>
      <protection hidden="1"/>
    </xf>
    <xf numFmtId="0" fontId="9" fillId="2" borderId="0" xfId="0" applyFont="1" applyFill="1" applyProtection="1">
      <alignment vertical="center"/>
      <protection hidden="1"/>
    </xf>
    <xf numFmtId="0" fontId="14" fillId="2" borderId="0" xfId="0" applyFont="1" applyFill="1">
      <alignment vertical="center"/>
    </xf>
    <xf numFmtId="0" fontId="11" fillId="2" borderId="0" xfId="0" applyFont="1" applyFill="1">
      <alignment vertical="center"/>
    </xf>
    <xf numFmtId="0" fontId="14" fillId="2" borderId="0" xfId="0" applyFont="1" applyFill="1" applyAlignment="1">
      <alignment horizontal="right" vertical="center"/>
    </xf>
    <xf numFmtId="0" fontId="5" fillId="2" borderId="0" xfId="0" applyFont="1" applyFill="1" applyProtection="1">
      <alignment vertical="center"/>
      <protection hidden="1"/>
    </xf>
    <xf numFmtId="0" fontId="6" fillId="2" borderId="0" xfId="0" applyFont="1" applyFill="1" applyAlignment="1" applyProtection="1">
      <alignment horizontal="center" vertical="center"/>
      <protection hidden="1"/>
    </xf>
    <xf numFmtId="0" fontId="3" fillId="2" borderId="0" xfId="0" applyFont="1" applyFill="1" applyAlignment="1" applyProtection="1">
      <alignment horizontal="left" vertical="center"/>
      <protection hidden="1"/>
    </xf>
    <xf numFmtId="0" fontId="4" fillId="2" borderId="0" xfId="0" applyFont="1" applyFill="1" applyProtection="1">
      <alignment vertical="center"/>
      <protection hidden="1"/>
    </xf>
    <xf numFmtId="0" fontId="13" fillId="2" borderId="0" xfId="0" applyFont="1" applyFill="1" applyProtection="1">
      <alignment vertical="center"/>
      <protection hidden="1"/>
    </xf>
    <xf numFmtId="0" fontId="3" fillId="2" borderId="8" xfId="0" applyFont="1" applyFill="1" applyBorder="1" applyProtection="1">
      <alignment vertical="center"/>
      <protection hidden="1"/>
    </xf>
    <xf numFmtId="0" fontId="3" fillId="2" borderId="9" xfId="0" applyFont="1" applyFill="1" applyBorder="1" applyProtection="1">
      <alignment vertical="center"/>
      <protection hidden="1"/>
    </xf>
    <xf numFmtId="0" fontId="3" fillId="2" borderId="10" xfId="0" applyFont="1" applyFill="1" applyBorder="1" applyProtection="1">
      <alignment vertical="center"/>
      <protection hidden="1"/>
    </xf>
    <xf numFmtId="0" fontId="3" fillId="2" borderId="6" xfId="0" applyFont="1" applyFill="1" applyBorder="1" applyProtection="1">
      <alignment vertical="center"/>
      <protection hidden="1"/>
    </xf>
    <xf numFmtId="0" fontId="3" fillId="2" borderId="15" xfId="0" applyFont="1" applyFill="1" applyBorder="1" applyProtection="1">
      <alignment vertical="center"/>
      <protection hidden="1"/>
    </xf>
    <xf numFmtId="49" fontId="3" fillId="2" borderId="0" xfId="0" applyNumberFormat="1" applyFont="1" applyFill="1" applyProtection="1">
      <alignment vertical="center"/>
      <protection hidden="1"/>
    </xf>
    <xf numFmtId="176" fontId="3" fillId="2" borderId="0" xfId="0" applyNumberFormat="1" applyFont="1" applyFill="1" applyAlignment="1" applyProtection="1">
      <alignment vertical="top" wrapText="1"/>
      <protection hidden="1"/>
    </xf>
    <xf numFmtId="0" fontId="5" fillId="2" borderId="0" xfId="0" applyFont="1" applyFill="1" applyAlignment="1" applyProtection="1">
      <alignment horizontal="center" vertical="center"/>
      <protection hidden="1"/>
    </xf>
    <xf numFmtId="176" fontId="3" fillId="2" borderId="0" xfId="0" applyNumberFormat="1" applyFont="1" applyFill="1" applyProtection="1">
      <alignment vertical="center"/>
      <protection hidden="1"/>
    </xf>
    <xf numFmtId="0" fontId="15" fillId="2" borderId="0" xfId="0" applyFont="1" applyFill="1" applyAlignment="1" applyProtection="1">
      <protection hidden="1"/>
    </xf>
    <xf numFmtId="0" fontId="41" fillId="2" borderId="0" xfId="0" applyFont="1" applyFill="1" applyProtection="1">
      <alignment vertical="center"/>
      <protection hidden="1"/>
    </xf>
    <xf numFmtId="176" fontId="15" fillId="2" borderId="0" xfId="0" applyNumberFormat="1" applyFont="1" applyFill="1" applyAlignment="1" applyProtection="1">
      <protection hidden="1"/>
    </xf>
    <xf numFmtId="0" fontId="3" fillId="2" borderId="0" xfId="0" applyFont="1" applyFill="1" applyAlignment="1" applyProtection="1">
      <alignment horizontal="center" vertical="center"/>
      <protection hidden="1"/>
    </xf>
    <xf numFmtId="0" fontId="3" fillId="2" borderId="4" xfId="0" applyFont="1" applyFill="1" applyBorder="1" applyProtection="1">
      <alignment vertical="center"/>
      <protection hidden="1"/>
    </xf>
    <xf numFmtId="0" fontId="3" fillId="2" borderId="5" xfId="0" applyFont="1" applyFill="1" applyBorder="1" applyProtection="1">
      <alignment vertical="center"/>
      <protection hidden="1"/>
    </xf>
    <xf numFmtId="0" fontId="3" fillId="2" borderId="11" xfId="0" applyFont="1" applyFill="1" applyBorder="1" applyProtection="1">
      <alignment vertical="center"/>
      <protection hidden="1"/>
    </xf>
    <xf numFmtId="0" fontId="19" fillId="2" borderId="0" xfId="0" applyFont="1" applyFill="1" applyAlignment="1" applyProtection="1">
      <alignment vertical="top" wrapText="1"/>
      <protection hidden="1"/>
    </xf>
    <xf numFmtId="0" fontId="3" fillId="2" borderId="9" xfId="0" applyFont="1" applyFill="1" applyBorder="1" applyAlignment="1" applyProtection="1">
      <alignment wrapText="1"/>
      <protection hidden="1"/>
    </xf>
    <xf numFmtId="49" fontId="43" fillId="2" borderId="0" xfId="0" applyNumberFormat="1" applyFont="1" applyFill="1" applyAlignment="1">
      <alignment horizontal="center" vertical="top"/>
    </xf>
    <xf numFmtId="0" fontId="25" fillId="2" borderId="0" xfId="0" applyFont="1" applyFill="1" applyAlignment="1">
      <alignment vertical="top"/>
    </xf>
    <xf numFmtId="0" fontId="25" fillId="2" borderId="0" xfId="0" applyFont="1" applyFill="1" applyAlignment="1">
      <alignment horizontal="left" vertical="top" wrapText="1"/>
    </xf>
    <xf numFmtId="0" fontId="25" fillId="2" borderId="0" xfId="0" applyFont="1" applyFill="1" applyAlignment="1">
      <alignment horizontal="left" vertical="top"/>
    </xf>
    <xf numFmtId="0" fontId="25" fillId="2" borderId="0" xfId="0" applyFont="1" applyFill="1" applyAlignment="1">
      <alignment horizontal="right" vertical="top" wrapText="1"/>
    </xf>
    <xf numFmtId="0" fontId="54" fillId="2" borderId="0" xfId="1" applyFill="1" applyBorder="1" applyAlignment="1">
      <alignment horizontal="right" vertical="top"/>
    </xf>
    <xf numFmtId="49" fontId="30" fillId="2" borderId="0" xfId="0" applyNumberFormat="1" applyFont="1" applyFill="1" applyAlignment="1">
      <alignment horizontal="center" vertical="top"/>
    </xf>
    <xf numFmtId="0" fontId="30" fillId="2" borderId="0" xfId="0" applyFont="1" applyFill="1" applyAlignment="1">
      <alignment horizontal="left" vertical="top" wrapText="1"/>
    </xf>
    <xf numFmtId="0" fontId="30" fillId="2" borderId="0" xfId="0" applyFont="1" applyFill="1" applyAlignment="1">
      <alignment horizontal="left" vertical="top"/>
    </xf>
    <xf numFmtId="49" fontId="25" fillId="2" borderId="0" xfId="0" applyNumberFormat="1" applyFont="1" applyFill="1" applyAlignment="1">
      <alignment horizontal="center" vertical="top"/>
    </xf>
    <xf numFmtId="0" fontId="43" fillId="2" borderId="0" xfId="0" applyFont="1" applyFill="1" applyAlignment="1">
      <alignment horizontal="left" vertical="top"/>
    </xf>
    <xf numFmtId="49" fontId="25" fillId="2" borderId="8" xfId="0" applyNumberFormat="1" applyFont="1" applyFill="1" applyBorder="1" applyAlignment="1">
      <alignment horizontal="center" vertical="top"/>
    </xf>
    <xf numFmtId="49" fontId="25" fillId="2" borderId="6" xfId="0" applyNumberFormat="1" applyFont="1" applyFill="1" applyBorder="1" applyAlignment="1">
      <alignment horizontal="center" vertical="top"/>
    </xf>
    <xf numFmtId="49" fontId="25" fillId="2" borderId="4" xfId="0" applyNumberFormat="1" applyFont="1" applyFill="1" applyBorder="1" applyAlignment="1">
      <alignment horizontal="center" vertical="top"/>
    </xf>
    <xf numFmtId="49" fontId="25" fillId="2" borderId="0" xfId="0" applyNumberFormat="1" applyFont="1" applyFill="1" applyAlignment="1">
      <alignment horizontal="center" vertical="center"/>
    </xf>
    <xf numFmtId="0" fontId="37" fillId="2" borderId="0" xfId="0" applyFont="1" applyFill="1" applyAlignment="1">
      <alignment horizontal="left" vertical="center"/>
    </xf>
    <xf numFmtId="0" fontId="25" fillId="2" borderId="0" xfId="0" applyFont="1" applyFill="1" applyAlignment="1">
      <alignment horizontal="left" vertical="center"/>
    </xf>
    <xf numFmtId="49" fontId="30" fillId="2" borderId="0" xfId="0" applyNumberFormat="1" applyFont="1" applyFill="1" applyAlignment="1">
      <alignment horizontal="left" vertical="center"/>
    </xf>
    <xf numFmtId="49" fontId="43" fillId="2" borderId="0" xfId="0" applyNumberFormat="1" applyFont="1" applyFill="1" applyAlignment="1">
      <alignment horizontal="left" vertical="center"/>
    </xf>
    <xf numFmtId="49" fontId="25" fillId="2" borderId="6" xfId="0" applyNumberFormat="1" applyFont="1" applyFill="1" applyBorder="1" applyAlignment="1">
      <alignment horizontal="center" vertical="top" wrapText="1"/>
    </xf>
    <xf numFmtId="0" fontId="25" fillId="2" borderId="15" xfId="0" applyFont="1" applyFill="1" applyBorder="1" applyAlignment="1">
      <alignment horizontal="left" vertical="top"/>
    </xf>
    <xf numFmtId="49" fontId="25" fillId="2" borderId="4" xfId="0" applyNumberFormat="1" applyFont="1" applyFill="1" applyBorder="1" applyAlignment="1">
      <alignment horizontal="center" vertical="top" wrapText="1"/>
    </xf>
    <xf numFmtId="49" fontId="25" fillId="2" borderId="1" xfId="0" applyNumberFormat="1" applyFont="1" applyFill="1" applyBorder="1" applyAlignment="1">
      <alignment horizontal="center" vertical="top"/>
    </xf>
    <xf numFmtId="0" fontId="25" fillId="2" borderId="0" xfId="0" applyFont="1" applyFill="1" applyAlignment="1">
      <alignment vertical="top" wrapText="1"/>
    </xf>
    <xf numFmtId="0" fontId="30" fillId="2" borderId="10" xfId="0" applyFont="1" applyFill="1" applyBorder="1" applyAlignment="1">
      <alignment horizontal="left" vertical="top"/>
    </xf>
    <xf numFmtId="49" fontId="25" fillId="2" borderId="0" xfId="0" applyNumberFormat="1" applyFont="1" applyFill="1" applyAlignment="1">
      <alignment horizontal="center" vertical="top" wrapText="1"/>
    </xf>
    <xf numFmtId="0" fontId="45" fillId="2" borderId="0" xfId="0" applyFont="1" applyFill="1" applyAlignment="1">
      <alignment horizontal="left" vertical="top" wrapText="1"/>
    </xf>
    <xf numFmtId="0" fontId="30" fillId="2" borderId="0" xfId="0" applyFont="1" applyFill="1" applyAlignment="1">
      <alignment vertical="top"/>
    </xf>
    <xf numFmtId="0" fontId="37" fillId="2" borderId="2" xfId="0" applyFont="1" applyFill="1" applyBorder="1" applyAlignment="1">
      <alignment horizontal="center" vertical="center"/>
    </xf>
    <xf numFmtId="0" fontId="51" fillId="2" borderId="2" xfId="0" applyFont="1" applyFill="1" applyBorder="1" applyAlignment="1">
      <alignment horizontal="center" vertical="center"/>
    </xf>
    <xf numFmtId="0" fontId="37" fillId="2" borderId="2" xfId="0" applyFont="1" applyFill="1" applyBorder="1" applyAlignment="1">
      <alignment horizontal="left" vertical="center"/>
    </xf>
    <xf numFmtId="49" fontId="4" fillId="0" borderId="0" xfId="0" applyNumberFormat="1" applyFont="1">
      <alignment vertical="center"/>
    </xf>
    <xf numFmtId="176" fontId="4" fillId="0" borderId="0" xfId="0" applyNumberFormat="1" applyFont="1">
      <alignment vertical="center"/>
    </xf>
    <xf numFmtId="49" fontId="13" fillId="0" borderId="0" xfId="0" applyNumberFormat="1" applyFont="1">
      <alignment vertical="center"/>
    </xf>
    <xf numFmtId="49" fontId="4" fillId="0" borderId="6" xfId="0" applyNumberFormat="1" applyFont="1" applyBorder="1">
      <alignment vertical="center"/>
    </xf>
    <xf numFmtId="49" fontId="5" fillId="0" borderId="0" xfId="0" applyNumberFormat="1" applyFont="1">
      <alignment vertical="center"/>
    </xf>
    <xf numFmtId="49" fontId="20" fillId="0" borderId="1"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21" fillId="0" borderId="5" xfId="0" applyNumberFormat="1" applyFont="1" applyBorder="1" applyAlignment="1">
      <alignment horizontal="center" vertical="center"/>
    </xf>
    <xf numFmtId="49" fontId="21" fillId="0" borderId="5" xfId="0" applyNumberFormat="1" applyFont="1" applyBorder="1">
      <alignment vertical="center"/>
    </xf>
    <xf numFmtId="49" fontId="13" fillId="0" borderId="0" xfId="0" quotePrefix="1" applyNumberFormat="1" applyFont="1">
      <alignment vertical="center"/>
    </xf>
    <xf numFmtId="49" fontId="7" fillId="0" borderId="4" xfId="0" applyNumberFormat="1" applyFont="1" applyBorder="1">
      <alignment vertical="center"/>
    </xf>
    <xf numFmtId="49" fontId="9" fillId="0" borderId="13" xfId="0" applyNumberFormat="1" applyFont="1" applyBorder="1" applyAlignment="1">
      <alignment horizontal="center" vertical="center" wrapText="1"/>
    </xf>
    <xf numFmtId="49" fontId="3" fillId="0" borderId="4"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12" xfId="0" applyNumberFormat="1" applyFont="1" applyBorder="1" applyAlignment="1">
      <alignment vertical="center" wrapText="1"/>
    </xf>
    <xf numFmtId="49" fontId="3" fillId="0" borderId="4" xfId="0" applyNumberFormat="1" applyFont="1" applyBorder="1" applyAlignment="1">
      <alignment horizontal="center" vertical="center" textRotation="255" wrapText="1"/>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20" fillId="0" borderId="3" xfId="0" applyNumberFormat="1" applyFont="1" applyBorder="1" applyAlignment="1">
      <alignment horizontal="center" vertical="center"/>
    </xf>
    <xf numFmtId="0" fontId="4" fillId="0" borderId="0" xfId="0" applyFont="1">
      <alignment vertical="center"/>
    </xf>
    <xf numFmtId="49" fontId="4" fillId="0" borderId="9" xfId="0" applyNumberFormat="1" applyFont="1" applyBorder="1" applyAlignment="1">
      <alignment horizontal="center" vertical="center" textRotation="255"/>
    </xf>
    <xf numFmtId="49" fontId="3" fillId="0" borderId="8" xfId="0" applyNumberFormat="1" applyFont="1" applyBorder="1" applyAlignment="1">
      <alignment vertical="center" wrapText="1"/>
    </xf>
    <xf numFmtId="49" fontId="3" fillId="0" borderId="9" xfId="0" applyNumberFormat="1" applyFont="1" applyBorder="1" applyAlignment="1">
      <alignment vertical="center" wrapText="1"/>
    </xf>
    <xf numFmtId="49" fontId="3" fillId="0" borderId="10" xfId="0" applyNumberFormat="1" applyFont="1" applyBorder="1" applyAlignment="1">
      <alignment vertical="center" wrapText="1"/>
    </xf>
    <xf numFmtId="49" fontId="3" fillId="0" borderId="5" xfId="0" applyNumberFormat="1" applyFont="1" applyBorder="1" applyAlignment="1">
      <alignment vertical="center" wrapText="1"/>
    </xf>
    <xf numFmtId="49" fontId="3" fillId="0" borderId="11" xfId="0" applyNumberFormat="1" applyFont="1" applyBorder="1" applyAlignment="1">
      <alignment vertical="center" wrapText="1"/>
    </xf>
    <xf numFmtId="49" fontId="3" fillId="0" borderId="12" xfId="0" applyNumberFormat="1" applyFont="1" applyBorder="1" applyAlignment="1">
      <alignment vertical="center" wrapText="1"/>
    </xf>
    <xf numFmtId="176" fontId="9" fillId="0" borderId="0" xfId="0" applyNumberFormat="1" applyFont="1">
      <alignment vertical="center"/>
    </xf>
    <xf numFmtId="49" fontId="3" fillId="0" borderId="5" xfId="0" applyNumberFormat="1" applyFont="1" applyBorder="1" applyAlignment="1">
      <alignment horizontal="center" vertical="center"/>
    </xf>
    <xf numFmtId="49" fontId="13" fillId="0" borderId="13" xfId="0" applyNumberFormat="1" applyFont="1" applyBorder="1">
      <alignment vertical="center"/>
    </xf>
    <xf numFmtId="49" fontId="4" fillId="0" borderId="14" xfId="0" applyNumberFormat="1" applyFont="1" applyBorder="1">
      <alignment vertical="center"/>
    </xf>
    <xf numFmtId="49" fontId="13" fillId="0" borderId="2" xfId="0" applyNumberFormat="1" applyFont="1" applyBorder="1" applyProtection="1">
      <alignment vertical="center"/>
      <protection locked="0"/>
    </xf>
    <xf numFmtId="49" fontId="9" fillId="0" borderId="14" xfId="0" applyNumberFormat="1" applyFont="1" applyBorder="1">
      <alignment vertical="center"/>
    </xf>
    <xf numFmtId="49" fontId="3" fillId="0" borderId="12" xfId="0" applyNumberFormat="1" applyFont="1" applyBorder="1">
      <alignment vertical="center"/>
    </xf>
    <xf numFmtId="49" fontId="4" fillId="0" borderId="13" xfId="0" applyNumberFormat="1" applyFont="1" applyBorder="1" applyAlignment="1">
      <alignment vertical="center" wrapText="1"/>
    </xf>
    <xf numFmtId="49" fontId="4" fillId="0" borderId="13" xfId="0" applyNumberFormat="1" applyFont="1" applyBorder="1">
      <alignment vertical="center"/>
    </xf>
    <xf numFmtId="49" fontId="4" fillId="0" borderId="10" xfId="0" applyNumberFormat="1" applyFont="1" applyBorder="1">
      <alignment vertical="center"/>
    </xf>
    <xf numFmtId="49" fontId="9" fillId="0" borderId="7" xfId="0" applyNumberFormat="1" applyFont="1" applyBorder="1">
      <alignment vertical="center"/>
    </xf>
    <xf numFmtId="177" fontId="13" fillId="0" borderId="0" xfId="0" applyNumberFormat="1" applyFont="1">
      <alignment vertical="center"/>
    </xf>
    <xf numFmtId="0" fontId="13" fillId="0" borderId="0" xfId="0" applyFont="1">
      <alignment vertical="center"/>
    </xf>
    <xf numFmtId="0" fontId="13" fillId="0" borderId="2" xfId="0" applyFont="1" applyBorder="1">
      <alignment vertical="center"/>
    </xf>
    <xf numFmtId="49" fontId="20" fillId="0" borderId="2" xfId="0" applyNumberFormat="1" applyFont="1" applyBorder="1" applyAlignment="1">
      <alignment horizontal="center" vertical="center"/>
    </xf>
    <xf numFmtId="49" fontId="12" fillId="0" borderId="0" xfId="0" applyNumberFormat="1" applyFont="1">
      <alignment vertical="center"/>
    </xf>
    <xf numFmtId="49" fontId="4" fillId="0" borderId="2" xfId="0" applyNumberFormat="1" applyFont="1" applyBorder="1">
      <alignment vertical="center"/>
    </xf>
    <xf numFmtId="49" fontId="4" fillId="0" borderId="3" xfId="0" applyNumberFormat="1" applyFont="1" applyBorder="1" applyAlignment="1">
      <alignment horizontal="center" vertical="center" textRotation="255"/>
    </xf>
    <xf numFmtId="0" fontId="13" fillId="0" borderId="2" xfId="0" applyFont="1" applyBorder="1" applyProtection="1">
      <alignment vertical="center"/>
      <protection locked="0"/>
    </xf>
    <xf numFmtId="49" fontId="13" fillId="0" borderId="14" xfId="0" applyNumberFormat="1" applyFont="1" applyBorder="1">
      <alignment vertical="center"/>
    </xf>
    <xf numFmtId="49" fontId="20" fillId="0" borderId="9" xfId="0" applyNumberFormat="1" applyFont="1" applyBorder="1" applyAlignment="1">
      <alignment horizontal="center" vertical="center"/>
    </xf>
    <xf numFmtId="0" fontId="12" fillId="0" borderId="7" xfId="0" quotePrefix="1" applyFont="1" applyBorder="1">
      <alignment vertical="center"/>
    </xf>
    <xf numFmtId="49" fontId="10" fillId="0" borderId="0" xfId="0" applyNumberFormat="1" applyFont="1">
      <alignment vertical="center"/>
    </xf>
    <xf numFmtId="49" fontId="9" fillId="0" borderId="0" xfId="0" applyNumberFormat="1" applyFont="1">
      <alignment vertical="center"/>
    </xf>
    <xf numFmtId="0" fontId="3" fillId="0" borderId="2" xfId="0" applyFont="1" applyBorder="1">
      <alignment vertical="center"/>
    </xf>
    <xf numFmtId="0" fontId="12" fillId="0" borderId="2" xfId="0" applyFont="1" applyBorder="1">
      <alignment vertical="center"/>
    </xf>
    <xf numFmtId="0" fontId="12" fillId="0" borderId="0" xfId="0" applyFont="1">
      <alignment vertical="center"/>
    </xf>
    <xf numFmtId="0" fontId="12" fillId="0" borderId="1" xfId="0" applyFont="1" applyBorder="1">
      <alignment vertical="center"/>
    </xf>
    <xf numFmtId="0" fontId="13" fillId="0" borderId="1" xfId="0" applyFont="1" applyBorder="1">
      <alignment vertical="center"/>
    </xf>
    <xf numFmtId="0" fontId="12" fillId="0" borderId="2" xfId="0" applyFont="1" applyBorder="1" applyProtection="1">
      <alignment vertical="center"/>
      <protection locked="0"/>
    </xf>
    <xf numFmtId="0" fontId="12" fillId="0" borderId="1" xfId="0" applyFont="1" applyBorder="1" applyProtection="1">
      <alignment vertical="center"/>
      <protection locked="0"/>
    </xf>
    <xf numFmtId="49" fontId="12" fillId="0" borderId="2" xfId="0" applyNumberFormat="1" applyFont="1" applyBorder="1">
      <alignment vertical="center"/>
    </xf>
    <xf numFmtId="49" fontId="4" fillId="0" borderId="3" xfId="0" applyNumberFormat="1" applyFont="1" applyBorder="1">
      <alignment vertical="center"/>
    </xf>
    <xf numFmtId="49" fontId="13" fillId="0" borderId="2" xfId="0" applyNumberFormat="1" applyFont="1" applyBorder="1">
      <alignment vertical="center"/>
    </xf>
    <xf numFmtId="176" fontId="4" fillId="0" borderId="5" xfId="0" applyNumberFormat="1" applyFont="1" applyBorder="1">
      <alignment vertical="center"/>
    </xf>
    <xf numFmtId="176" fontId="15" fillId="0" borderId="0" xfId="0" applyNumberFormat="1" applyFont="1">
      <alignment vertical="center"/>
    </xf>
    <xf numFmtId="176" fontId="13" fillId="0" borderId="0" xfId="0" applyNumberFormat="1" applyFont="1">
      <alignment vertical="center"/>
    </xf>
    <xf numFmtId="176" fontId="4" fillId="0" borderId="12" xfId="0" applyNumberFormat="1" applyFont="1" applyBorder="1">
      <alignment vertical="center"/>
    </xf>
    <xf numFmtId="49" fontId="20" fillId="0" borderId="5" xfId="0" applyNumberFormat="1" applyFont="1" applyBorder="1">
      <alignment vertical="center"/>
    </xf>
    <xf numFmtId="49" fontId="7" fillId="0" borderId="0" xfId="0" applyNumberFormat="1" applyFont="1" applyAlignment="1">
      <alignment horizontal="left" vertical="center"/>
    </xf>
    <xf numFmtId="180" fontId="7" fillId="0" borderId="0" xfId="0" applyNumberFormat="1" applyFont="1">
      <alignment vertical="center"/>
    </xf>
    <xf numFmtId="49" fontId="7" fillId="0" borderId="15" xfId="0" applyNumberFormat="1" applyFont="1" applyBorder="1" applyAlignment="1">
      <alignment horizontal="left" vertical="center"/>
    </xf>
    <xf numFmtId="14" fontId="4" fillId="0" borderId="0" xfId="0" applyNumberFormat="1" applyFont="1">
      <alignment vertical="center"/>
    </xf>
    <xf numFmtId="177" fontId="4" fillId="0" borderId="0" xfId="0" applyNumberFormat="1" applyFont="1">
      <alignment vertical="center"/>
    </xf>
    <xf numFmtId="49" fontId="21" fillId="3" borderId="2" xfId="0" applyNumberFormat="1" applyFont="1" applyFill="1" applyBorder="1" applyAlignment="1">
      <alignment vertical="center" wrapText="1"/>
    </xf>
    <xf numFmtId="49" fontId="7" fillId="0" borderId="4" xfId="0" applyNumberFormat="1" applyFont="1" applyBorder="1" applyAlignment="1">
      <alignment vertical="top" wrapText="1"/>
    </xf>
    <xf numFmtId="49" fontId="7" fillId="0" borderId="5" xfId="0" applyNumberFormat="1" applyFont="1" applyBorder="1" applyAlignment="1">
      <alignment vertical="top" wrapText="1"/>
    </xf>
    <xf numFmtId="49" fontId="7" fillId="0" borderId="11" xfId="0" applyNumberFormat="1" applyFont="1" applyBorder="1" applyAlignment="1">
      <alignment vertical="top" wrapText="1"/>
    </xf>
    <xf numFmtId="49" fontId="21" fillId="0" borderId="6" xfId="0" applyNumberFormat="1" applyFont="1" applyBorder="1" applyAlignment="1">
      <alignment vertical="center" wrapText="1"/>
    </xf>
    <xf numFmtId="0" fontId="3" fillId="3" borderId="10" xfId="0" applyFont="1" applyFill="1" applyBorder="1" applyAlignment="1" applyProtection="1">
      <alignment vertical="center" wrapText="1"/>
      <protection locked="0"/>
    </xf>
    <xf numFmtId="49" fontId="66" fillId="0" borderId="3" xfId="0" applyNumberFormat="1" applyFont="1" applyBorder="1" applyAlignment="1">
      <alignment horizontal="center" vertical="center"/>
    </xf>
    <xf numFmtId="49" fontId="69" fillId="4" borderId="7" xfId="0" applyNumberFormat="1" applyFont="1" applyFill="1" applyBorder="1" applyAlignment="1">
      <alignment horizontal="center" vertical="center"/>
    </xf>
    <xf numFmtId="49" fontId="69" fillId="4" borderId="14" xfId="0" applyNumberFormat="1" applyFont="1" applyFill="1" applyBorder="1">
      <alignment vertical="center"/>
    </xf>
    <xf numFmtId="49" fontId="70" fillId="4" borderId="8" xfId="0" applyNumberFormat="1" applyFont="1" applyFill="1" applyBorder="1" applyAlignment="1">
      <alignment horizontal="left" vertical="center" wrapText="1"/>
    </xf>
    <xf numFmtId="49" fontId="69" fillId="4" borderId="7" xfId="0" applyNumberFormat="1" applyFont="1" applyFill="1" applyBorder="1">
      <alignment vertical="center"/>
    </xf>
    <xf numFmtId="49" fontId="74" fillId="4" borderId="14" xfId="0" applyNumberFormat="1" applyFont="1" applyFill="1" applyBorder="1" applyAlignment="1">
      <alignment horizontal="center" vertical="center" textRotation="255"/>
    </xf>
    <xf numFmtId="49" fontId="74" fillId="4" borderId="7" xfId="0" applyNumberFormat="1" applyFont="1" applyFill="1" applyBorder="1" applyAlignment="1">
      <alignment horizontal="center" vertical="center" textRotation="255"/>
    </xf>
    <xf numFmtId="49" fontId="4" fillId="4" borderId="7" xfId="0" applyNumberFormat="1" applyFont="1" applyFill="1" applyBorder="1" applyAlignment="1">
      <alignment horizontal="center" vertical="center" textRotation="255"/>
    </xf>
    <xf numFmtId="49" fontId="4" fillId="4" borderId="13" xfId="0" applyNumberFormat="1" applyFont="1" applyFill="1" applyBorder="1" applyAlignment="1">
      <alignment horizontal="center" vertical="center" textRotation="255"/>
    </xf>
    <xf numFmtId="49" fontId="69" fillId="4" borderId="2" xfId="0" applyNumberFormat="1" applyFont="1" applyFill="1" applyBorder="1">
      <alignment vertical="center"/>
    </xf>
    <xf numFmtId="49" fontId="71" fillId="4" borderId="14" xfId="0" applyNumberFormat="1" applyFont="1" applyFill="1" applyBorder="1">
      <alignment vertical="center"/>
    </xf>
    <xf numFmtId="49" fontId="3" fillId="4" borderId="7" xfId="0" applyNumberFormat="1" applyFont="1" applyFill="1" applyBorder="1">
      <alignment vertical="center"/>
    </xf>
    <xf numFmtId="57" fontId="13" fillId="0" borderId="2" xfId="0" applyNumberFormat="1" applyFont="1" applyBorder="1">
      <alignment vertical="center"/>
    </xf>
    <xf numFmtId="49" fontId="88" fillId="0" borderId="1" xfId="0" applyNumberFormat="1" applyFont="1" applyBorder="1" applyAlignment="1">
      <alignment horizontal="center" vertical="center"/>
    </xf>
    <xf numFmtId="49" fontId="9" fillId="0" borderId="3" xfId="0" applyNumberFormat="1" applyFont="1" applyBorder="1" applyAlignment="1">
      <alignment horizontal="center" vertical="center"/>
    </xf>
    <xf numFmtId="0" fontId="37" fillId="2" borderId="2"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37" fillId="2" borderId="2" xfId="0" applyFont="1" applyFill="1" applyBorder="1" applyAlignment="1">
      <alignment horizontal="left" vertical="center"/>
    </xf>
    <xf numFmtId="0" fontId="30" fillId="2" borderId="0" xfId="0" applyFont="1" applyFill="1" applyAlignment="1">
      <alignment horizontal="left" vertical="top"/>
    </xf>
    <xf numFmtId="0" fontId="25" fillId="2" borderId="0" xfId="0" applyFont="1" applyFill="1" applyAlignment="1">
      <alignment horizontal="left" vertical="top" wrapText="1"/>
    </xf>
    <xf numFmtId="0" fontId="25" fillId="2" borderId="0" xfId="0" applyFont="1" applyFill="1" applyAlignment="1">
      <alignment horizontal="left" vertical="top"/>
    </xf>
    <xf numFmtId="0" fontId="37" fillId="2" borderId="2" xfId="0" applyFont="1" applyFill="1" applyBorder="1" applyAlignment="1">
      <alignment horizontal="center" vertical="center"/>
    </xf>
    <xf numFmtId="0" fontId="37" fillId="2" borderId="2" xfId="0" applyFont="1" applyFill="1" applyBorder="1" applyAlignment="1">
      <alignment horizontal="center" vertical="center" wrapText="1"/>
    </xf>
    <xf numFmtId="0" fontId="52" fillId="2" borderId="5" xfId="0" applyFont="1" applyFill="1" applyBorder="1" applyAlignment="1">
      <alignment horizontal="left" vertical="top" wrapText="1"/>
    </xf>
    <xf numFmtId="0" fontId="25" fillId="2" borderId="5" xfId="0" applyFont="1" applyFill="1" applyBorder="1" applyAlignment="1">
      <alignment horizontal="left" vertical="top"/>
    </xf>
    <xf numFmtId="0" fontId="25" fillId="2" borderId="11" xfId="0" applyFont="1" applyFill="1" applyBorder="1" applyAlignment="1">
      <alignment horizontal="left" vertical="top"/>
    </xf>
    <xf numFmtId="0" fontId="30" fillId="2" borderId="0" xfId="0" applyFont="1" applyFill="1" applyAlignment="1">
      <alignment horizontal="left" vertical="center"/>
    </xf>
    <xf numFmtId="0" fontId="25" fillId="2" borderId="3" xfId="0" applyFont="1" applyFill="1" applyBorder="1" applyAlignment="1">
      <alignment horizontal="left" vertical="top" wrapText="1"/>
    </xf>
    <xf numFmtId="0" fontId="25" fillId="2" borderId="3" xfId="0" applyFont="1" applyFill="1" applyBorder="1" applyAlignment="1">
      <alignment horizontal="left" vertical="top"/>
    </xf>
    <xf numFmtId="0" fontId="25" fillId="2" borderId="25" xfId="0" applyFont="1" applyFill="1" applyBorder="1" applyAlignment="1">
      <alignment horizontal="left" vertical="top"/>
    </xf>
    <xf numFmtId="49" fontId="37" fillId="2" borderId="6" xfId="0" applyNumberFormat="1" applyFont="1" applyFill="1" applyBorder="1" applyAlignment="1">
      <alignment horizontal="left" vertical="top" wrapText="1"/>
    </xf>
    <xf numFmtId="49" fontId="37" fillId="2" borderId="0" xfId="0" applyNumberFormat="1" applyFont="1" applyFill="1" applyAlignment="1">
      <alignment horizontal="left" vertical="top" wrapText="1"/>
    </xf>
    <xf numFmtId="0" fontId="25" fillId="2" borderId="9" xfId="0" applyFont="1" applyFill="1" applyBorder="1" applyAlignment="1">
      <alignment horizontal="left" vertical="top" wrapText="1"/>
    </xf>
    <xf numFmtId="0" fontId="25" fillId="2" borderId="9" xfId="0" applyFont="1" applyFill="1" applyBorder="1" applyAlignment="1">
      <alignment horizontal="left" vertical="top"/>
    </xf>
    <xf numFmtId="0" fontId="25" fillId="2" borderId="10" xfId="0" applyFont="1" applyFill="1" applyBorder="1" applyAlignment="1">
      <alignment horizontal="left" vertical="top"/>
    </xf>
    <xf numFmtId="0" fontId="33" fillId="2" borderId="0" xfId="0" applyFont="1" applyFill="1" applyAlignment="1">
      <alignment horizontal="left" vertical="center" wrapText="1"/>
    </xf>
    <xf numFmtId="0" fontId="25" fillId="2" borderId="0" xfId="0" applyFont="1" applyFill="1" applyAlignment="1">
      <alignment horizontal="left" vertical="center"/>
    </xf>
    <xf numFmtId="49" fontId="30" fillId="2" borderId="0" xfId="0" applyNumberFormat="1" applyFont="1" applyFill="1" applyAlignment="1">
      <alignment horizontal="left" vertical="center"/>
    </xf>
    <xf numFmtId="0" fontId="25" fillId="2" borderId="5" xfId="0" applyFont="1" applyFill="1" applyBorder="1" applyAlignment="1">
      <alignment horizontal="left" vertical="top" wrapText="1"/>
    </xf>
    <xf numFmtId="49" fontId="37" fillId="2" borderId="6" xfId="0" applyNumberFormat="1" applyFont="1" applyFill="1" applyBorder="1" applyAlignment="1">
      <alignment horizontal="left" vertical="center" wrapText="1"/>
    </xf>
    <xf numFmtId="49" fontId="37" fillId="2" borderId="0" xfId="0" applyNumberFormat="1" applyFont="1" applyFill="1" applyAlignment="1">
      <alignment horizontal="left" vertical="center" wrapText="1"/>
    </xf>
    <xf numFmtId="0" fontId="37" fillId="2" borderId="8" xfId="0" applyFont="1" applyFill="1" applyBorder="1" applyAlignment="1">
      <alignment horizontal="left" vertical="top"/>
    </xf>
    <xf numFmtId="0" fontId="37" fillId="2" borderId="9" xfId="0" applyFont="1" applyFill="1" applyBorder="1" applyAlignment="1">
      <alignment horizontal="left" vertical="top"/>
    </xf>
    <xf numFmtId="0" fontId="45" fillId="2" borderId="0" xfId="0" applyFont="1" applyFill="1" applyAlignment="1">
      <alignment horizontal="left" vertical="top" wrapText="1"/>
    </xf>
    <xf numFmtId="0" fontId="25" fillId="2" borderId="15" xfId="0" applyFont="1" applyFill="1" applyBorder="1" applyAlignment="1">
      <alignment horizontal="left" vertical="top" wrapText="1"/>
    </xf>
    <xf numFmtId="0" fontId="25" fillId="2" borderId="1"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25" xfId="0" applyFont="1" applyFill="1" applyBorder="1" applyAlignment="1">
      <alignment horizontal="left" vertical="center" wrapText="1"/>
    </xf>
    <xf numFmtId="0" fontId="25" fillId="2" borderId="15" xfId="0" applyFont="1" applyFill="1" applyBorder="1" applyAlignment="1">
      <alignment horizontal="left" vertical="top"/>
    </xf>
    <xf numFmtId="0" fontId="25" fillId="2" borderId="3" xfId="0" applyFont="1" applyFill="1" applyBorder="1" applyAlignment="1">
      <alignment vertical="top" wrapText="1"/>
    </xf>
    <xf numFmtId="0" fontId="25" fillId="2" borderId="3" xfId="0" applyFont="1" applyFill="1" applyBorder="1" applyAlignment="1">
      <alignment vertical="top"/>
    </xf>
    <xf numFmtId="0" fontId="25" fillId="2" borderId="25" xfId="0" applyFont="1" applyFill="1" applyBorder="1" applyAlignment="1">
      <alignment vertical="top"/>
    </xf>
    <xf numFmtId="57" fontId="25" fillId="2" borderId="0" xfId="0" applyNumberFormat="1" applyFont="1" applyFill="1" applyAlignment="1">
      <alignment horizontal="right" vertical="top"/>
    </xf>
    <xf numFmtId="0" fontId="25" fillId="2" borderId="0" xfId="0" applyFont="1" applyFill="1" applyAlignment="1">
      <alignment horizontal="right" vertical="top"/>
    </xf>
    <xf numFmtId="0" fontId="30" fillId="2" borderId="0" xfId="0" applyFont="1" applyFill="1" applyAlignment="1">
      <alignment horizontal="center" vertical="top"/>
    </xf>
    <xf numFmtId="0" fontId="44" fillId="2" borderId="0" xfId="0" applyFont="1" applyFill="1" applyAlignment="1">
      <alignment horizontal="center" vertical="center"/>
    </xf>
    <xf numFmtId="0" fontId="28" fillId="2" borderId="0" xfId="0" applyFont="1" applyFill="1" applyAlignment="1">
      <alignment horizontal="left" wrapText="1"/>
    </xf>
    <xf numFmtId="0" fontId="37" fillId="2" borderId="0" xfId="0" applyFont="1" applyFill="1" applyAlignment="1">
      <alignment horizontal="left" vertical="top" wrapText="1"/>
    </xf>
    <xf numFmtId="0" fontId="37" fillId="2" borderId="0" xfId="0" applyFont="1" applyFill="1" applyAlignment="1">
      <alignment horizontal="center" vertical="top"/>
    </xf>
    <xf numFmtId="0" fontId="37" fillId="2" borderId="8" xfId="0" applyFont="1" applyFill="1" applyBorder="1" applyAlignment="1">
      <alignment horizontal="left" vertical="center" wrapText="1"/>
    </xf>
    <xf numFmtId="0" fontId="37" fillId="2" borderId="9" xfId="0" applyFont="1" applyFill="1" applyBorder="1" applyAlignment="1">
      <alignment horizontal="left" vertical="center" wrapText="1"/>
    </xf>
    <xf numFmtId="0" fontId="37" fillId="2" borderId="10" xfId="0" applyFont="1" applyFill="1" applyBorder="1" applyAlignment="1">
      <alignment horizontal="left" vertical="center" wrapText="1"/>
    </xf>
    <xf numFmtId="0" fontId="45" fillId="2" borderId="5" xfId="0" applyFont="1" applyFill="1" applyBorder="1" applyAlignment="1">
      <alignment horizontal="left" vertical="top" wrapText="1"/>
    </xf>
    <xf numFmtId="0" fontId="45" fillId="2" borderId="11" xfId="0" applyFont="1" applyFill="1" applyBorder="1" applyAlignment="1">
      <alignment horizontal="left" vertical="top" wrapText="1"/>
    </xf>
    <xf numFmtId="0" fontId="33" fillId="2" borderId="1" xfId="0" applyFont="1" applyFill="1" applyBorder="1" applyAlignment="1">
      <alignment horizontal="left" vertical="top" wrapText="1"/>
    </xf>
    <xf numFmtId="0" fontId="33" fillId="2" borderId="3" xfId="0" applyFont="1" applyFill="1" applyBorder="1" applyAlignment="1">
      <alignment horizontal="left" vertical="top" wrapText="1"/>
    </xf>
    <xf numFmtId="0" fontId="33" fillId="2" borderId="25" xfId="0" applyFont="1" applyFill="1" applyBorder="1" applyAlignment="1">
      <alignment horizontal="left" vertical="top" wrapText="1"/>
    </xf>
    <xf numFmtId="0" fontId="56" fillId="2" borderId="0" xfId="1" applyFont="1" applyFill="1" applyBorder="1" applyAlignment="1">
      <alignment horizontal="left" vertical="top"/>
    </xf>
    <xf numFmtId="0" fontId="54" fillId="2" borderId="0" xfId="1" applyFill="1" applyBorder="1" applyAlignment="1">
      <alignment horizontal="left" vertical="top"/>
    </xf>
    <xf numFmtId="0" fontId="54" fillId="2" borderId="0" xfId="1" applyFill="1" applyAlignment="1">
      <alignment horizontal="left" vertical="top"/>
    </xf>
    <xf numFmtId="0" fontId="58" fillId="2" borderId="9" xfId="0" applyFont="1" applyFill="1" applyBorder="1" applyAlignment="1">
      <alignment horizontal="left" vertical="top" wrapText="1"/>
    </xf>
    <xf numFmtId="0" fontId="55" fillId="2" borderId="0" xfId="0" applyFont="1" applyFill="1" applyAlignment="1">
      <alignment horizontal="left" vertical="top" wrapText="1"/>
    </xf>
    <xf numFmtId="0" fontId="55" fillId="2" borderId="15" xfId="0" applyFont="1" applyFill="1" applyBorder="1" applyAlignment="1">
      <alignment horizontal="left" vertical="top" wrapText="1"/>
    </xf>
    <xf numFmtId="0" fontId="30" fillId="2" borderId="0" xfId="0" applyFont="1" applyFill="1" applyAlignment="1">
      <alignment horizontal="left" vertical="top" wrapText="1"/>
    </xf>
    <xf numFmtId="0" fontId="55" fillId="2" borderId="0" xfId="0" applyFont="1" applyFill="1" applyAlignment="1">
      <alignment horizontal="left" vertical="top"/>
    </xf>
    <xf numFmtId="0" fontId="55" fillId="2" borderId="15" xfId="0" applyFont="1" applyFill="1" applyBorder="1" applyAlignment="1">
      <alignment horizontal="left" vertical="top"/>
    </xf>
    <xf numFmtId="49" fontId="21" fillId="0" borderId="6" xfId="0" applyNumberFormat="1" applyFont="1" applyBorder="1" applyAlignment="1">
      <alignment horizontal="left" vertical="center" wrapText="1"/>
    </xf>
    <xf numFmtId="49" fontId="21" fillId="0" borderId="0" xfId="0" applyNumberFormat="1" applyFont="1" applyAlignment="1">
      <alignment horizontal="left" vertical="center" wrapText="1"/>
    </xf>
    <xf numFmtId="49" fontId="21" fillId="0" borderId="15" xfId="0" applyNumberFormat="1" applyFont="1" applyBorder="1" applyAlignment="1">
      <alignment horizontal="left" vertical="center" wrapText="1"/>
    </xf>
    <xf numFmtId="49" fontId="3" fillId="0" borderId="8" xfId="0" applyNumberFormat="1" applyFont="1" applyBorder="1" applyAlignment="1">
      <alignment horizontal="left" vertical="center" wrapText="1"/>
    </xf>
    <xf numFmtId="49" fontId="3" fillId="0" borderId="9" xfId="0" applyNumberFormat="1" applyFont="1" applyBorder="1" applyAlignment="1">
      <alignment horizontal="left" vertical="center" wrapText="1"/>
    </xf>
    <xf numFmtId="49" fontId="3" fillId="0" borderId="10"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49" fontId="3" fillId="0" borderId="0" xfId="0" applyNumberFormat="1" applyFont="1" applyAlignment="1">
      <alignment horizontal="left" vertical="center" wrapText="1"/>
    </xf>
    <xf numFmtId="49" fontId="3" fillId="0" borderId="15" xfId="0" applyNumberFormat="1" applyFont="1" applyBorder="1" applyAlignment="1">
      <alignment horizontal="left" vertical="center" wrapText="1"/>
    </xf>
    <xf numFmtId="49" fontId="60" fillId="0" borderId="8" xfId="0" applyNumberFormat="1" applyFont="1" applyBorder="1" applyAlignment="1">
      <alignment horizontal="left" vertical="center" wrapText="1"/>
    </xf>
    <xf numFmtId="49" fontId="60" fillId="0" borderId="9" xfId="0" applyNumberFormat="1" applyFont="1" applyBorder="1" applyAlignment="1">
      <alignment horizontal="left" vertical="center" wrapText="1"/>
    </xf>
    <xf numFmtId="49" fontId="60" fillId="0" borderId="10" xfId="0" applyNumberFormat="1" applyFont="1" applyBorder="1" applyAlignment="1">
      <alignment horizontal="left" vertical="center" wrapText="1"/>
    </xf>
    <xf numFmtId="49" fontId="70" fillId="4" borderId="4" xfId="0" applyNumberFormat="1" applyFont="1" applyFill="1" applyBorder="1" applyAlignment="1">
      <alignment horizontal="left" vertical="center"/>
    </xf>
    <xf numFmtId="49" fontId="70" fillId="4" borderId="5" xfId="0" applyNumberFormat="1" applyFont="1" applyFill="1" applyBorder="1" applyAlignment="1">
      <alignment horizontal="left" vertical="center"/>
    </xf>
    <xf numFmtId="49" fontId="70" fillId="4" borderId="11" xfId="0" applyNumberFormat="1" applyFont="1" applyFill="1" applyBorder="1" applyAlignment="1">
      <alignment horizontal="left" vertical="center"/>
    </xf>
    <xf numFmtId="49" fontId="75" fillId="4" borderId="13" xfId="0" applyNumberFormat="1" applyFont="1" applyFill="1" applyBorder="1" applyAlignment="1">
      <alignment horizontal="center" vertical="center" textRotation="255"/>
    </xf>
    <xf numFmtId="49" fontId="75" fillId="4" borderId="14" xfId="0" applyNumberFormat="1" applyFont="1" applyFill="1" applyBorder="1" applyAlignment="1">
      <alignment horizontal="center" vertical="center" textRotation="255"/>
    </xf>
    <xf numFmtId="49" fontId="75" fillId="4" borderId="7" xfId="0" applyNumberFormat="1" applyFont="1" applyFill="1" applyBorder="1" applyAlignment="1">
      <alignment horizontal="center" vertical="center" textRotation="255"/>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69" fillId="4" borderId="2" xfId="0" applyNumberFormat="1" applyFont="1" applyFill="1" applyBorder="1" applyAlignment="1">
      <alignment horizontal="center" vertical="center"/>
    </xf>
    <xf numFmtId="49" fontId="69" fillId="4" borderId="7" xfId="0" applyNumberFormat="1" applyFont="1" applyFill="1" applyBorder="1" applyAlignment="1">
      <alignment horizontal="center" vertical="center" wrapText="1"/>
    </xf>
    <xf numFmtId="49" fontId="4" fillId="3" borderId="26" xfId="0" applyNumberFormat="1" applyFont="1" applyFill="1" applyBorder="1" applyAlignment="1" applyProtection="1">
      <alignment horizontal="center" vertical="center"/>
      <protection locked="0"/>
    </xf>
    <xf numFmtId="49" fontId="4" fillId="3" borderId="27" xfId="0" applyNumberFormat="1" applyFont="1" applyFill="1" applyBorder="1" applyAlignment="1" applyProtection="1">
      <alignment horizontal="center" vertical="center"/>
      <protection locked="0"/>
    </xf>
    <xf numFmtId="49" fontId="4" fillId="3" borderId="28" xfId="0" applyNumberFormat="1" applyFont="1" applyFill="1" applyBorder="1" applyAlignment="1" applyProtection="1">
      <alignment horizontal="center" vertical="center"/>
      <protection locked="0"/>
    </xf>
    <xf numFmtId="49" fontId="3" fillId="0" borderId="12"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4" fillId="0" borderId="2" xfId="0" applyNumberFormat="1" applyFont="1" applyBorder="1" applyAlignment="1">
      <alignment horizontal="left" vertical="center"/>
    </xf>
    <xf numFmtId="49" fontId="9" fillId="0" borderId="1" xfId="0" applyNumberFormat="1" applyFont="1" applyBorder="1" applyAlignment="1">
      <alignment horizontal="center" vertical="center" wrapText="1"/>
    </xf>
    <xf numFmtId="49" fontId="4" fillId="0" borderId="5" xfId="0" applyNumberFormat="1" applyFont="1" applyBorder="1" applyAlignment="1">
      <alignment horizontal="center" vertical="center"/>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49" fontId="70" fillId="4" borderId="8" xfId="0" applyNumberFormat="1" applyFont="1" applyFill="1" applyBorder="1" applyAlignment="1">
      <alignment horizontal="center" vertical="center"/>
    </xf>
    <xf numFmtId="49" fontId="70" fillId="4" borderId="6" xfId="0" applyNumberFormat="1" applyFont="1" applyFill="1" applyBorder="1" applyAlignment="1">
      <alignment horizontal="center" vertical="center"/>
    </xf>
    <xf numFmtId="49" fontId="69" fillId="4" borderId="13" xfId="0" applyNumberFormat="1" applyFont="1" applyFill="1" applyBorder="1" applyAlignment="1">
      <alignment horizontal="center" vertical="center"/>
    </xf>
    <xf numFmtId="49" fontId="69" fillId="4" borderId="14" xfId="0" applyNumberFormat="1" applyFont="1" applyFill="1" applyBorder="1" applyAlignment="1">
      <alignment horizontal="center" vertical="center"/>
    </xf>
    <xf numFmtId="49" fontId="69" fillId="4" borderId="7" xfId="0" applyNumberFormat="1" applyFont="1" applyFill="1" applyBorder="1" applyAlignment="1">
      <alignment horizontal="center" vertical="center"/>
    </xf>
    <xf numFmtId="49" fontId="4" fillId="0" borderId="6" xfId="0" applyNumberFormat="1" applyFont="1" applyBorder="1" applyAlignment="1">
      <alignment horizontal="center" vertical="center"/>
    </xf>
    <xf numFmtId="49" fontId="4" fillId="0" borderId="0" xfId="0" applyNumberFormat="1" applyFont="1" applyAlignment="1">
      <alignment horizontal="center" vertical="center"/>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9" xfId="0" applyFont="1" applyBorder="1" applyAlignment="1">
      <alignment horizontal="left" vertical="center" wrapText="1"/>
    </xf>
    <xf numFmtId="49" fontId="3" fillId="0" borderId="1" xfId="0" applyNumberFormat="1" applyFont="1" applyBorder="1" applyAlignment="1" applyProtection="1">
      <alignment horizontal="center" vertical="center"/>
      <protection locked="0"/>
    </xf>
    <xf numFmtId="49" fontId="3" fillId="0" borderId="25" xfId="0" applyNumberFormat="1" applyFont="1" applyBorder="1" applyAlignment="1" applyProtection="1">
      <alignment horizontal="center" vertical="center"/>
      <protection locked="0"/>
    </xf>
    <xf numFmtId="49" fontId="3" fillId="0" borderId="2" xfId="0" applyNumberFormat="1" applyFont="1" applyBorder="1" applyAlignment="1">
      <alignment horizontal="left" vertical="center" wrapText="1"/>
    </xf>
    <xf numFmtId="176" fontId="3" fillId="0" borderId="5" xfId="0" applyNumberFormat="1" applyFont="1" applyBorder="1" applyAlignment="1">
      <alignment horizontal="left" vertical="center" wrapText="1"/>
    </xf>
    <xf numFmtId="176" fontId="3" fillId="0" borderId="11" xfId="0" applyNumberFormat="1" applyFont="1" applyBorder="1" applyAlignment="1">
      <alignment horizontal="left" vertical="center" wrapText="1"/>
    </xf>
    <xf numFmtId="176" fontId="3" fillId="0" borderId="30" xfId="0" applyNumberFormat="1" applyFont="1" applyBorder="1" applyAlignment="1">
      <alignment horizontal="left" vertical="center" wrapText="1"/>
    </xf>
    <xf numFmtId="176" fontId="3" fillId="0" borderId="3" xfId="0" applyNumberFormat="1" applyFont="1" applyBorder="1" applyAlignment="1">
      <alignment horizontal="left" vertical="center" wrapText="1"/>
    </xf>
    <xf numFmtId="176" fontId="3" fillId="0" borderId="25" xfId="0" applyNumberFormat="1" applyFont="1" applyBorder="1" applyAlignment="1">
      <alignment horizontal="left" vertical="center" wrapText="1"/>
    </xf>
    <xf numFmtId="49" fontId="9" fillId="0" borderId="14" xfId="0" applyNumberFormat="1" applyFont="1" applyBorder="1" applyAlignment="1">
      <alignment horizontal="center" vertical="center" wrapText="1"/>
    </xf>
    <xf numFmtId="49" fontId="3" fillId="0" borderId="41" xfId="0" applyNumberFormat="1" applyFont="1" applyBorder="1" applyAlignment="1">
      <alignment horizontal="center" vertical="center" wrapText="1"/>
    </xf>
    <xf numFmtId="49" fontId="3" fillId="0" borderId="42" xfId="0" applyNumberFormat="1" applyFont="1" applyBorder="1" applyAlignment="1">
      <alignment horizontal="center" vertical="center" wrapText="1"/>
    </xf>
    <xf numFmtId="49" fontId="3" fillId="0" borderId="2" xfId="0" applyNumberFormat="1" applyFont="1" applyBorder="1" applyAlignment="1">
      <alignment horizontal="center" vertical="center"/>
    </xf>
    <xf numFmtId="49" fontId="69" fillId="4" borderId="8" xfId="0" applyNumberFormat="1" applyFont="1" applyFill="1" applyBorder="1" applyAlignment="1">
      <alignment horizontal="center" vertical="center"/>
    </xf>
    <xf numFmtId="49" fontId="69" fillId="4" borderId="10" xfId="0" applyNumberFormat="1" applyFont="1" applyFill="1" applyBorder="1" applyAlignment="1">
      <alignment horizontal="center" vertical="center"/>
    </xf>
    <xf numFmtId="49" fontId="69" fillId="4" borderId="4" xfId="0" applyNumberFormat="1" applyFont="1" applyFill="1" applyBorder="1" applyAlignment="1">
      <alignment horizontal="center" vertical="center"/>
    </xf>
    <xf numFmtId="49" fontId="69" fillId="4" borderId="5" xfId="0" applyNumberFormat="1" applyFont="1" applyFill="1" applyBorder="1" applyAlignment="1">
      <alignment horizontal="center" vertical="center"/>
    </xf>
    <xf numFmtId="49" fontId="4" fillId="3" borderId="26" xfId="0" applyNumberFormat="1" applyFont="1" applyFill="1" applyBorder="1" applyAlignment="1" applyProtection="1">
      <alignment horizontal="left" vertical="center"/>
      <protection locked="0"/>
    </xf>
    <xf numFmtId="49" fontId="4" fillId="3" borderId="27" xfId="0" applyNumberFormat="1" applyFont="1" applyFill="1" applyBorder="1" applyAlignment="1" applyProtection="1">
      <alignment horizontal="left" vertical="center"/>
      <protection locked="0"/>
    </xf>
    <xf numFmtId="49" fontId="4" fillId="3" borderId="28" xfId="0" applyNumberFormat="1" applyFont="1" applyFill="1" applyBorder="1" applyAlignment="1" applyProtection="1">
      <alignment horizontal="left" vertical="center"/>
      <protection locked="0"/>
    </xf>
    <xf numFmtId="49" fontId="3" fillId="0" borderId="1" xfId="0" applyNumberFormat="1" applyFont="1" applyBorder="1" applyAlignment="1">
      <alignment horizontal="center" vertical="center"/>
    </xf>
    <xf numFmtId="0" fontId="9" fillId="0" borderId="3" xfId="0" applyFont="1" applyBorder="1">
      <alignment vertical="center"/>
    </xf>
    <xf numFmtId="0" fontId="9" fillId="0" borderId="25" xfId="0" applyFont="1" applyBorder="1">
      <alignment vertical="center"/>
    </xf>
    <xf numFmtId="49" fontId="5" fillId="0" borderId="32" xfId="0" applyNumberFormat="1" applyFont="1" applyBorder="1" applyAlignment="1">
      <alignment horizontal="center" vertical="center" wrapText="1"/>
    </xf>
    <xf numFmtId="49" fontId="5" fillId="0" borderId="33" xfId="0" applyNumberFormat="1" applyFont="1" applyBorder="1" applyAlignment="1">
      <alignment horizontal="center" vertical="center" wrapText="1"/>
    </xf>
    <xf numFmtId="49" fontId="5" fillId="0" borderId="34" xfId="0" applyNumberFormat="1" applyFont="1" applyBorder="1" applyAlignment="1">
      <alignment horizontal="center" vertical="center" wrapText="1"/>
    </xf>
    <xf numFmtId="58" fontId="3" fillId="3" borderId="3" xfId="0" applyNumberFormat="1" applyFont="1" applyFill="1" applyBorder="1" applyAlignment="1" applyProtection="1">
      <alignment horizontal="center" vertical="center" wrapText="1"/>
      <protection locked="0"/>
    </xf>
    <xf numFmtId="58" fontId="3" fillId="3" borderId="25" xfId="0" applyNumberFormat="1" applyFont="1" applyFill="1" applyBorder="1" applyAlignment="1" applyProtection="1">
      <alignment horizontal="center" vertical="center" wrapText="1"/>
      <protection locked="0"/>
    </xf>
    <xf numFmtId="58" fontId="3" fillId="2" borderId="8" xfId="0" applyNumberFormat="1" applyFont="1" applyFill="1" applyBorder="1" applyAlignment="1">
      <alignment horizontal="left" vertical="center" wrapText="1"/>
    </xf>
    <xf numFmtId="0" fontId="0" fillId="2" borderId="9" xfId="0" applyFill="1" applyBorder="1">
      <alignment vertical="center"/>
    </xf>
    <xf numFmtId="49" fontId="3" fillId="0" borderId="3"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68" fillId="4" borderId="8" xfId="0" applyNumberFormat="1" applyFont="1" applyFill="1" applyBorder="1" applyAlignment="1">
      <alignment horizontal="center" vertical="center" wrapText="1"/>
    </xf>
    <xf numFmtId="49" fontId="68" fillId="4" borderId="6" xfId="0" applyNumberFormat="1" applyFont="1" applyFill="1" applyBorder="1" applyAlignment="1">
      <alignment horizontal="center" vertical="center" wrapText="1"/>
    </xf>
    <xf numFmtId="49" fontId="68" fillId="4" borderId="4" xfId="0" applyNumberFormat="1" applyFont="1" applyFill="1" applyBorder="1" applyAlignment="1">
      <alignment horizontal="center" vertical="center" wrapText="1"/>
    </xf>
    <xf numFmtId="176" fontId="4" fillId="3" borderId="26" xfId="0" applyNumberFormat="1" applyFont="1" applyFill="1" applyBorder="1" applyAlignment="1" applyProtection="1">
      <alignment horizontal="center" vertical="center" wrapText="1"/>
      <protection locked="0"/>
    </xf>
    <xf numFmtId="176" fontId="4" fillId="3" borderId="27" xfId="0" applyNumberFormat="1" applyFont="1" applyFill="1" applyBorder="1" applyAlignment="1" applyProtection="1">
      <alignment horizontal="center" vertical="center" wrapText="1"/>
      <protection locked="0"/>
    </xf>
    <xf numFmtId="176" fontId="4" fillId="3" borderId="28" xfId="0" applyNumberFormat="1" applyFont="1" applyFill="1" applyBorder="1" applyAlignment="1" applyProtection="1">
      <alignment horizontal="center" vertical="center" wrapText="1"/>
      <protection locked="0"/>
    </xf>
    <xf numFmtId="49" fontId="4" fillId="3" borderId="36" xfId="0" applyNumberFormat="1" applyFont="1" applyFill="1" applyBorder="1" applyAlignment="1" applyProtection="1">
      <alignment horizontal="left" vertical="center"/>
      <protection locked="0"/>
    </xf>
    <xf numFmtId="49" fontId="4" fillId="3" borderId="37" xfId="0" applyNumberFormat="1" applyFont="1" applyFill="1" applyBorder="1" applyAlignment="1" applyProtection="1">
      <alignment horizontal="left" vertical="center"/>
      <protection locked="0"/>
    </xf>
    <xf numFmtId="49" fontId="4" fillId="3" borderId="38" xfId="0" applyNumberFormat="1" applyFont="1" applyFill="1" applyBorder="1" applyAlignment="1" applyProtection="1">
      <alignment horizontal="left" vertical="center"/>
      <protection locked="0"/>
    </xf>
    <xf numFmtId="49" fontId="9" fillId="0" borderId="2" xfId="0" applyNumberFormat="1" applyFont="1" applyBorder="1" applyAlignment="1">
      <alignment horizontal="left" vertical="center" wrapText="1"/>
    </xf>
    <xf numFmtId="49" fontId="9" fillId="0" borderId="13" xfId="0" applyNumberFormat="1" applyFont="1" applyBorder="1" applyAlignment="1">
      <alignment horizontal="left" vertical="center" wrapText="1"/>
    </xf>
    <xf numFmtId="49" fontId="3" fillId="0" borderId="13" xfId="0" applyNumberFormat="1" applyFont="1" applyBorder="1" applyAlignment="1">
      <alignment horizontal="left" vertical="center" wrapText="1"/>
    </xf>
    <xf numFmtId="49" fontId="69" fillId="4" borderId="2" xfId="0" applyNumberFormat="1" applyFont="1" applyFill="1" applyBorder="1" applyAlignment="1">
      <alignment horizontal="center" vertical="center" wrapText="1"/>
    </xf>
    <xf numFmtId="176" fontId="4" fillId="0" borderId="5" xfId="0" applyNumberFormat="1" applyFont="1" applyBorder="1" applyAlignment="1">
      <alignment horizontal="center" vertical="center"/>
    </xf>
    <xf numFmtId="49" fontId="9" fillId="0" borderId="4" xfId="0" applyNumberFormat="1" applyFont="1" applyBorder="1" applyAlignment="1">
      <alignment horizontal="center" vertical="center" wrapText="1"/>
    </xf>
    <xf numFmtId="49" fontId="4" fillId="3" borderId="26" xfId="0" applyNumberFormat="1" applyFont="1" applyFill="1" applyBorder="1" applyAlignment="1" applyProtection="1">
      <alignment horizontal="left" vertical="center" wrapText="1"/>
      <protection locked="0"/>
    </xf>
    <xf numFmtId="49" fontId="4" fillId="3" borderId="27" xfId="0" applyNumberFormat="1" applyFont="1" applyFill="1" applyBorder="1" applyAlignment="1" applyProtection="1">
      <alignment horizontal="left" vertical="center" wrapText="1"/>
      <protection locked="0"/>
    </xf>
    <xf numFmtId="49" fontId="4" fillId="3" borderId="28" xfId="0" applyNumberFormat="1" applyFont="1" applyFill="1" applyBorder="1" applyAlignment="1" applyProtection="1">
      <alignment horizontal="left" vertical="center" wrapText="1"/>
      <protection locked="0"/>
    </xf>
    <xf numFmtId="49" fontId="4" fillId="0" borderId="4"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64" fillId="0" borderId="8" xfId="0" applyNumberFormat="1" applyFont="1" applyBorder="1" applyAlignment="1">
      <alignment horizontal="center" vertical="center" wrapText="1"/>
    </xf>
    <xf numFmtId="49" fontId="64" fillId="0" borderId="9" xfId="0" applyNumberFormat="1" applyFont="1" applyBorder="1" applyAlignment="1">
      <alignment horizontal="center" vertical="center" wrapText="1"/>
    </xf>
    <xf numFmtId="0" fontId="0" fillId="0" borderId="25" xfId="0" applyBorder="1">
      <alignment vertical="center"/>
    </xf>
    <xf numFmtId="49" fontId="3" fillId="0" borderId="2"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58" fontId="3" fillId="2" borderId="1" xfId="0" applyNumberFormat="1" applyFont="1" applyFill="1" applyBorder="1" applyAlignment="1">
      <alignment horizontal="left" vertical="center" wrapText="1"/>
    </xf>
    <xf numFmtId="58" fontId="3" fillId="2" borderId="3" xfId="0" applyNumberFormat="1" applyFont="1" applyFill="1" applyBorder="1" applyAlignment="1">
      <alignment horizontal="left" vertical="center" wrapText="1"/>
    </xf>
    <xf numFmtId="0" fontId="9" fillId="0" borderId="25" xfId="0" applyFont="1" applyBorder="1" applyProtection="1">
      <alignment vertical="center"/>
      <protection locked="0"/>
    </xf>
    <xf numFmtId="49" fontId="69" fillId="4" borderId="6" xfId="0" applyNumberFormat="1" applyFont="1" applyFill="1" applyBorder="1" applyAlignment="1">
      <alignment horizontal="center" vertical="center"/>
    </xf>
    <xf numFmtId="49" fontId="69" fillId="4" borderId="0" xfId="0" applyNumberFormat="1" applyFont="1" applyFill="1" applyAlignment="1">
      <alignment horizontal="center" vertical="center"/>
    </xf>
    <xf numFmtId="49" fontId="9" fillId="0" borderId="5" xfId="0" applyNumberFormat="1" applyFont="1" applyBorder="1" applyAlignment="1">
      <alignment horizontal="center" vertical="center" wrapText="1"/>
    </xf>
    <xf numFmtId="49" fontId="69" fillId="4" borderId="8" xfId="0" applyNumberFormat="1" applyFont="1" applyFill="1" applyBorder="1" applyAlignment="1">
      <alignment horizontal="center" vertical="center" wrapText="1"/>
    </xf>
    <xf numFmtId="49" fontId="69" fillId="4" borderId="10" xfId="0" applyNumberFormat="1" applyFont="1" applyFill="1" applyBorder="1" applyAlignment="1">
      <alignment horizontal="center" vertical="center" wrapText="1"/>
    </xf>
    <xf numFmtId="49" fontId="68" fillId="4" borderId="1" xfId="0" applyNumberFormat="1" applyFont="1" applyFill="1" applyBorder="1" applyAlignment="1">
      <alignment horizontal="left" vertical="center" wrapText="1"/>
    </xf>
    <xf numFmtId="49" fontId="68" fillId="4" borderId="3" xfId="0" applyNumberFormat="1" applyFont="1" applyFill="1" applyBorder="1" applyAlignment="1">
      <alignment horizontal="left" vertical="center"/>
    </xf>
    <xf numFmtId="49" fontId="68" fillId="4" borderId="25" xfId="0" applyNumberFormat="1" applyFont="1" applyFill="1" applyBorder="1" applyAlignment="1">
      <alignment horizontal="left" vertical="center"/>
    </xf>
    <xf numFmtId="49" fontId="4" fillId="0" borderId="1" xfId="0" applyNumberFormat="1" applyFont="1" applyBorder="1" applyAlignment="1" applyProtection="1">
      <alignment horizontal="center" vertical="center"/>
      <protection locked="0"/>
    </xf>
    <xf numFmtId="49" fontId="69" fillId="4" borderId="13" xfId="0" applyNumberFormat="1" applyFont="1" applyFill="1" applyBorder="1" applyAlignment="1">
      <alignment horizontal="center" vertical="center" wrapText="1"/>
    </xf>
    <xf numFmtId="0" fontId="86" fillId="4" borderId="14" xfId="0" applyFont="1" applyFill="1" applyBorder="1">
      <alignment vertical="center"/>
    </xf>
    <xf numFmtId="0" fontId="86" fillId="4" borderId="7" xfId="0" applyFont="1" applyFill="1" applyBorder="1">
      <alignment vertical="center"/>
    </xf>
    <xf numFmtId="49" fontId="3" fillId="0" borderId="3" xfId="0" applyNumberFormat="1" applyFont="1" applyBorder="1" applyAlignment="1">
      <alignment horizontal="center" vertical="center"/>
    </xf>
    <xf numFmtId="49" fontId="3" fillId="0" borderId="25" xfId="0" applyNumberFormat="1" applyFont="1" applyBorder="1" applyAlignment="1">
      <alignment horizontal="center" vertical="center"/>
    </xf>
    <xf numFmtId="0" fontId="11" fillId="0" borderId="5" xfId="0" applyFont="1" applyBorder="1" applyAlignment="1">
      <alignment horizontal="left" vertical="center" wrapText="1"/>
    </xf>
    <xf numFmtId="0" fontId="11" fillId="0" borderId="11" xfId="0" applyFont="1" applyBorder="1" applyAlignment="1">
      <alignment horizontal="left" vertical="center" wrapText="1"/>
    </xf>
    <xf numFmtId="49" fontId="3" fillId="0" borderId="9" xfId="0" applyNumberFormat="1" applyFont="1" applyBorder="1" applyAlignment="1">
      <alignment horizontal="center" vertical="center" wrapText="1"/>
    </xf>
    <xf numFmtId="180" fontId="7" fillId="0" borderId="0" xfId="0" applyNumberFormat="1" applyFont="1" applyAlignment="1">
      <alignment horizontal="center" vertical="center" shrinkToFit="1"/>
    </xf>
    <xf numFmtId="0" fontId="3" fillId="0" borderId="0" xfId="0" applyFont="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49" fontId="4" fillId="0" borderId="12"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11" xfId="0" applyNumberFormat="1" applyFont="1" applyBorder="1" applyAlignment="1">
      <alignment horizontal="left" vertical="center"/>
    </xf>
    <xf numFmtId="49" fontId="75" fillId="4" borderId="6" xfId="0" applyNumberFormat="1" applyFont="1" applyFill="1" applyBorder="1" applyAlignment="1">
      <alignment horizontal="center" vertical="center" textRotation="255"/>
    </xf>
    <xf numFmtId="49" fontId="75" fillId="4" borderId="4" xfId="0" applyNumberFormat="1" applyFont="1" applyFill="1" applyBorder="1" applyAlignment="1">
      <alignment horizontal="center" vertical="center" textRotation="255"/>
    </xf>
    <xf numFmtId="0" fontId="13" fillId="0" borderId="0" xfId="0" applyFont="1" applyAlignment="1">
      <alignment horizontal="center" vertical="center"/>
    </xf>
    <xf numFmtId="49" fontId="3" fillId="0" borderId="7" xfId="0" applyNumberFormat="1" applyFont="1" applyBorder="1" applyAlignment="1">
      <alignment horizontal="center" vertical="center" wrapText="1"/>
    </xf>
    <xf numFmtId="49" fontId="3" fillId="0" borderId="5" xfId="0" applyNumberFormat="1" applyFont="1" applyBorder="1" applyAlignment="1">
      <alignment horizontal="left" vertical="center" wrapText="1"/>
    </xf>
    <xf numFmtId="49" fontId="3" fillId="0" borderId="45" xfId="0" applyNumberFormat="1" applyFont="1" applyBorder="1" applyAlignment="1">
      <alignment horizontal="center" vertical="center" wrapText="1"/>
    </xf>
    <xf numFmtId="49" fontId="70" fillId="4" borderId="4" xfId="0" applyNumberFormat="1" applyFont="1" applyFill="1" applyBorder="1" applyAlignment="1">
      <alignment horizontal="left" vertical="center" wrapText="1"/>
    </xf>
    <xf numFmtId="49" fontId="70" fillId="4" borderId="5" xfId="0" applyNumberFormat="1" applyFont="1" applyFill="1" applyBorder="1" applyAlignment="1">
      <alignment horizontal="left" vertical="center" wrapText="1"/>
    </xf>
    <xf numFmtId="49" fontId="70" fillId="4" borderId="11" xfId="0" applyNumberFormat="1" applyFont="1" applyFill="1" applyBorder="1" applyAlignment="1">
      <alignment horizontal="left" vertical="center" wrapText="1"/>
    </xf>
    <xf numFmtId="49" fontId="13" fillId="0" borderId="0" xfId="0" applyNumberFormat="1" applyFont="1" applyAlignment="1">
      <alignment horizontal="left" vertical="center" wrapText="1"/>
    </xf>
    <xf numFmtId="176" fontId="4" fillId="3" borderId="26" xfId="0" applyNumberFormat="1" applyFont="1" applyFill="1" applyBorder="1" applyAlignment="1" applyProtection="1">
      <alignment horizontal="left" vertical="center"/>
      <protection locked="0"/>
    </xf>
    <xf numFmtId="176" fontId="4" fillId="3" borderId="27" xfId="0" applyNumberFormat="1" applyFont="1" applyFill="1" applyBorder="1" applyAlignment="1" applyProtection="1">
      <alignment horizontal="left" vertical="center"/>
      <protection locked="0"/>
    </xf>
    <xf numFmtId="176" fontId="4" fillId="3" borderId="28" xfId="0" applyNumberFormat="1" applyFont="1" applyFill="1" applyBorder="1" applyAlignment="1" applyProtection="1">
      <alignment horizontal="left" vertical="center"/>
      <protection locked="0"/>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21" fillId="0" borderId="5" xfId="0" applyFont="1" applyBorder="1" applyAlignment="1">
      <alignment horizontal="center" vertical="center"/>
    </xf>
    <xf numFmtId="49" fontId="3" fillId="0" borderId="3"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4" fillId="0" borderId="35" xfId="0" applyNumberFormat="1" applyFont="1" applyBorder="1" applyAlignment="1" applyProtection="1">
      <alignment horizontal="center" vertical="center"/>
      <protection locked="0"/>
    </xf>
    <xf numFmtId="49" fontId="3" fillId="0" borderId="3" xfId="0" applyNumberFormat="1" applyFont="1" applyBorder="1" applyAlignment="1">
      <alignment vertical="center" wrapText="1"/>
    </xf>
    <xf numFmtId="49" fontId="3" fillId="0" borderId="25" xfId="0" applyNumberFormat="1" applyFont="1" applyBorder="1" applyAlignment="1">
      <alignment vertical="center" wrapText="1"/>
    </xf>
    <xf numFmtId="49" fontId="68" fillId="4" borderId="3" xfId="0" applyNumberFormat="1" applyFont="1" applyFill="1" applyBorder="1" applyAlignment="1">
      <alignment horizontal="left" vertical="center" wrapText="1"/>
    </xf>
    <xf numFmtId="49" fontId="68" fillId="4" borderId="9" xfId="0" applyNumberFormat="1" applyFont="1" applyFill="1" applyBorder="1" applyAlignment="1">
      <alignment horizontal="left" vertical="center" wrapText="1"/>
    </xf>
    <xf numFmtId="49" fontId="68" fillId="4" borderId="25" xfId="0" applyNumberFormat="1" applyFont="1" applyFill="1" applyBorder="1" applyAlignment="1">
      <alignment horizontal="left" vertical="center" wrapText="1"/>
    </xf>
    <xf numFmtId="49" fontId="7" fillId="0" borderId="1"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33" xfId="0" applyNumberFormat="1" applyFont="1" applyBorder="1" applyAlignment="1">
      <alignment horizontal="center" vertical="center" wrapText="1"/>
    </xf>
    <xf numFmtId="49" fontId="69" fillId="4" borderId="14" xfId="0" applyNumberFormat="1" applyFont="1" applyFill="1" applyBorder="1" applyAlignment="1">
      <alignment horizontal="center" vertical="center" wrapText="1"/>
    </xf>
    <xf numFmtId="49" fontId="13" fillId="0" borderId="2" xfId="0" applyNumberFormat="1" applyFont="1" applyBorder="1" applyAlignment="1">
      <alignment horizontal="center" vertical="center"/>
    </xf>
    <xf numFmtId="49" fontId="13" fillId="0" borderId="0" xfId="0" applyNumberFormat="1" applyFont="1" applyAlignment="1">
      <alignment horizontal="center" vertical="center" wrapText="1"/>
    </xf>
    <xf numFmtId="0" fontId="13" fillId="0" borderId="2" xfId="0" applyFont="1" applyBorder="1" applyAlignment="1">
      <alignment horizontal="center" vertical="center"/>
    </xf>
    <xf numFmtId="49" fontId="59" fillId="0" borderId="8" xfId="0" applyNumberFormat="1" applyFont="1" applyBorder="1" applyAlignment="1">
      <alignment horizontal="left" vertical="center" wrapText="1"/>
    </xf>
    <xf numFmtId="49" fontId="3" fillId="0" borderId="39" xfId="0" applyNumberFormat="1" applyFont="1" applyBorder="1" applyAlignment="1">
      <alignment horizontal="left" vertical="center" wrapText="1"/>
    </xf>
    <xf numFmtId="49" fontId="3" fillId="0" borderId="23" xfId="0" applyNumberFormat="1" applyFont="1" applyBorder="1" applyAlignment="1">
      <alignment horizontal="left" vertical="center" wrapText="1"/>
    </xf>
    <xf numFmtId="49" fontId="3" fillId="0" borderId="40" xfId="0" applyNumberFormat="1" applyFont="1" applyBorder="1" applyAlignment="1">
      <alignment horizontal="left" vertical="center" wrapText="1"/>
    </xf>
    <xf numFmtId="58" fontId="13" fillId="0" borderId="0" xfId="0" applyNumberFormat="1" applyFont="1" applyAlignment="1">
      <alignment horizontal="center" vertical="center" wrapText="1"/>
    </xf>
    <xf numFmtId="58" fontId="13" fillId="0" borderId="0" xfId="0" applyNumberFormat="1" applyFont="1" applyAlignment="1">
      <alignment horizontal="center" vertical="center"/>
    </xf>
    <xf numFmtId="49" fontId="71" fillId="4" borderId="13" xfId="0" applyNumberFormat="1" applyFont="1" applyFill="1" applyBorder="1" applyAlignment="1">
      <alignment horizontal="center" vertical="center"/>
    </xf>
    <xf numFmtId="49" fontId="71" fillId="4" borderId="14" xfId="0" applyNumberFormat="1" applyFont="1" applyFill="1" applyBorder="1" applyAlignment="1">
      <alignment horizontal="center" vertical="center"/>
    </xf>
    <xf numFmtId="49" fontId="71" fillId="4" borderId="7" xfId="0" applyNumberFormat="1" applyFont="1" applyFill="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5" xfId="0" applyFont="1" applyBorder="1" applyAlignment="1">
      <alignment horizontal="left" vertical="center"/>
    </xf>
    <xf numFmtId="49" fontId="69" fillId="4" borderId="15" xfId="0" applyNumberFormat="1" applyFont="1" applyFill="1" applyBorder="1" applyAlignment="1">
      <alignment horizontal="center" vertical="center"/>
    </xf>
    <xf numFmtId="49" fontId="69" fillId="4" borderId="11" xfId="0" applyNumberFormat="1" applyFont="1" applyFill="1" applyBorder="1" applyAlignment="1">
      <alignment horizontal="center" vertical="center"/>
    </xf>
    <xf numFmtId="49" fontId="74" fillId="4" borderId="14" xfId="0" applyNumberFormat="1" applyFont="1" applyFill="1" applyBorder="1" applyAlignment="1">
      <alignment horizontal="center" vertical="center" textRotation="255"/>
    </xf>
    <xf numFmtId="49" fontId="74" fillId="4" borderId="7" xfId="0" applyNumberFormat="1" applyFont="1" applyFill="1" applyBorder="1" applyAlignment="1">
      <alignment horizontal="center" vertical="center" textRotation="255"/>
    </xf>
    <xf numFmtId="49" fontId="69" fillId="4" borderId="25" xfId="0" applyNumberFormat="1" applyFont="1" applyFill="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textRotation="255"/>
    </xf>
    <xf numFmtId="49" fontId="13" fillId="0" borderId="0" xfId="0" applyNumberFormat="1" applyFont="1" applyAlignment="1">
      <alignment horizontal="center" vertical="center" textRotation="255"/>
    </xf>
    <xf numFmtId="58" fontId="13" fillId="0" borderId="2" xfId="0" applyNumberFormat="1" applyFont="1" applyBorder="1" applyAlignment="1">
      <alignment horizontal="center" vertical="center"/>
    </xf>
    <xf numFmtId="49" fontId="13" fillId="0" borderId="2" xfId="0" applyNumberFormat="1" applyFont="1" applyBorder="1" applyAlignment="1" applyProtection="1">
      <alignment horizontal="center" vertical="center"/>
      <protection locked="0"/>
    </xf>
    <xf numFmtId="49" fontId="13" fillId="0" borderId="0" xfId="0" applyNumberFormat="1" applyFont="1" applyAlignment="1">
      <alignment horizontal="center" vertical="center"/>
    </xf>
    <xf numFmtId="49" fontId="13" fillId="0" borderId="15" xfId="0" applyNumberFormat="1" applyFont="1" applyBorder="1" applyAlignment="1">
      <alignment horizontal="center" vertical="center"/>
    </xf>
    <xf numFmtId="49" fontId="72" fillId="4" borderId="1" xfId="0" applyNumberFormat="1" applyFont="1" applyFill="1" applyBorder="1" applyAlignment="1">
      <alignment horizontal="left" vertical="center" wrapText="1"/>
    </xf>
    <xf numFmtId="49" fontId="70" fillId="4" borderId="3" xfId="0" applyNumberFormat="1" applyFont="1" applyFill="1" applyBorder="1" applyAlignment="1">
      <alignment horizontal="left" vertical="center"/>
    </xf>
    <xf numFmtId="49" fontId="70" fillId="4" borderId="25" xfId="0" applyNumberFormat="1" applyFont="1" applyFill="1" applyBorder="1" applyAlignment="1">
      <alignment horizontal="left" vertical="center"/>
    </xf>
    <xf numFmtId="49" fontId="4" fillId="0" borderId="13" xfId="0" applyNumberFormat="1" applyFont="1" applyBorder="1" applyAlignment="1">
      <alignment horizontal="left" vertical="center"/>
    </xf>
    <xf numFmtId="49" fontId="69" fillId="4" borderId="13" xfId="0" applyNumberFormat="1" applyFont="1" applyFill="1" applyBorder="1" applyAlignment="1">
      <alignment horizontal="center" vertical="center" textRotation="255" wrapText="1"/>
    </xf>
    <xf numFmtId="49" fontId="69" fillId="4" borderId="14" xfId="0" applyNumberFormat="1" applyFont="1" applyFill="1" applyBorder="1" applyAlignment="1">
      <alignment horizontal="center" vertical="center" textRotation="255" wrapText="1"/>
    </xf>
    <xf numFmtId="49" fontId="69" fillId="4" borderId="7" xfId="0" applyNumberFormat="1" applyFont="1" applyFill="1" applyBorder="1" applyAlignment="1">
      <alignment horizontal="center" vertical="center" textRotation="255" wrapText="1"/>
    </xf>
    <xf numFmtId="49" fontId="7" fillId="0" borderId="5" xfId="0" applyNumberFormat="1" applyFont="1" applyBorder="1" applyAlignment="1">
      <alignment horizontal="center" vertical="center"/>
    </xf>
    <xf numFmtId="49" fontId="4" fillId="3" borderId="26" xfId="0" applyNumberFormat="1" applyFont="1" applyFill="1" applyBorder="1" applyAlignment="1" applyProtection="1">
      <alignment horizontal="center" vertical="center" wrapText="1"/>
      <protection locked="0"/>
    </xf>
    <xf numFmtId="49" fontId="4" fillId="3" borderId="27" xfId="0" applyNumberFormat="1" applyFont="1" applyFill="1" applyBorder="1" applyAlignment="1" applyProtection="1">
      <alignment horizontal="center" vertical="center" wrapText="1"/>
      <protection locked="0"/>
    </xf>
    <xf numFmtId="49" fontId="4" fillId="3" borderId="28" xfId="0" applyNumberFormat="1" applyFont="1" applyFill="1" applyBorder="1" applyAlignment="1" applyProtection="1">
      <alignment horizontal="center" vertical="center" wrapText="1"/>
      <protection locked="0"/>
    </xf>
    <xf numFmtId="176" fontId="4" fillId="0" borderId="4"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68" fillId="4" borderId="1" xfId="0" applyNumberFormat="1" applyFont="1" applyFill="1" applyBorder="1" applyAlignment="1">
      <alignment horizontal="left" vertical="center"/>
    </xf>
    <xf numFmtId="0" fontId="0" fillId="0" borderId="25" xfId="0"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49" fontId="3" fillId="0" borderId="12"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11" xfId="0" applyNumberFormat="1" applyFont="1" applyBorder="1" applyAlignment="1">
      <alignment horizontal="left" vertical="center"/>
    </xf>
    <xf numFmtId="176" fontId="4" fillId="0" borderId="1" xfId="0" applyNumberFormat="1" applyFont="1" applyBorder="1" applyAlignment="1">
      <alignment horizontal="left" vertical="center"/>
    </xf>
    <xf numFmtId="176" fontId="4" fillId="0" borderId="3" xfId="0" applyNumberFormat="1" applyFont="1" applyBorder="1" applyAlignment="1">
      <alignment horizontal="left" vertical="center"/>
    </xf>
    <xf numFmtId="176" fontId="4" fillId="0" borderId="25" xfId="0" applyNumberFormat="1" applyFont="1" applyBorder="1" applyAlignment="1">
      <alignment horizontal="left" vertical="center"/>
    </xf>
    <xf numFmtId="49" fontId="9" fillId="0" borderId="9" xfId="0" applyNumberFormat="1" applyFont="1" applyBorder="1" applyAlignment="1">
      <alignment horizontal="left" vertical="center" wrapText="1"/>
    </xf>
    <xf numFmtId="49" fontId="9" fillId="0" borderId="10" xfId="0" applyNumberFormat="1" applyFont="1" applyBorder="1" applyAlignment="1">
      <alignment horizontal="left" vertical="center" wrapText="1"/>
    </xf>
    <xf numFmtId="49" fontId="9" fillId="0" borderId="39" xfId="0" applyNumberFormat="1" applyFont="1" applyBorder="1" applyAlignment="1">
      <alignment horizontal="left" vertical="center" wrapText="1"/>
    </xf>
    <xf numFmtId="49" fontId="9" fillId="0" borderId="23" xfId="0" applyNumberFormat="1" applyFont="1" applyBorder="1" applyAlignment="1">
      <alignment horizontal="left" vertical="center" wrapText="1"/>
    </xf>
    <xf numFmtId="49" fontId="9" fillId="0" borderId="40" xfId="0" applyNumberFormat="1" applyFont="1" applyBorder="1" applyAlignment="1">
      <alignment horizontal="left" vertical="center" wrapText="1"/>
    </xf>
    <xf numFmtId="49" fontId="84" fillId="4" borderId="1" xfId="0" applyNumberFormat="1" applyFont="1" applyFill="1" applyBorder="1" applyAlignment="1">
      <alignment horizontal="center" vertical="center" wrapText="1"/>
    </xf>
    <xf numFmtId="49" fontId="84" fillId="4" borderId="25" xfId="0" applyNumberFormat="1" applyFont="1" applyFill="1" applyBorder="1" applyAlignment="1">
      <alignment horizontal="center" vertical="center" wrapText="1"/>
    </xf>
    <xf numFmtId="49" fontId="63" fillId="0" borderId="0" xfId="0" applyNumberFormat="1" applyFont="1" applyAlignment="1">
      <alignment horizontal="left" vertical="center" wrapText="1"/>
    </xf>
    <xf numFmtId="49" fontId="63" fillId="0" borderId="15" xfId="0" applyNumberFormat="1" applyFont="1" applyBorder="1" applyAlignment="1">
      <alignment horizontal="left" vertical="center" wrapText="1"/>
    </xf>
    <xf numFmtId="178" fontId="4" fillId="3" borderId="26" xfId="0" applyNumberFormat="1" applyFont="1" applyFill="1" applyBorder="1" applyAlignment="1" applyProtection="1">
      <alignment horizontal="right" vertical="center"/>
      <protection locked="0"/>
    </xf>
    <xf numFmtId="178" fontId="4" fillId="3" borderId="27" xfId="0" applyNumberFormat="1" applyFont="1" applyFill="1" applyBorder="1" applyAlignment="1" applyProtection="1">
      <alignment horizontal="right" vertical="center"/>
      <protection locked="0"/>
    </xf>
    <xf numFmtId="178" fontId="4" fillId="3" borderId="28" xfId="0" applyNumberFormat="1" applyFont="1" applyFill="1" applyBorder="1" applyAlignment="1" applyProtection="1">
      <alignment horizontal="right" vertical="center"/>
      <protection locked="0"/>
    </xf>
    <xf numFmtId="0" fontId="3" fillId="0" borderId="0" xfId="0" applyFont="1">
      <alignment vertical="center"/>
    </xf>
    <xf numFmtId="0" fontId="3" fillId="0" borderId="15" xfId="0" applyFont="1" applyBorder="1">
      <alignment vertical="center"/>
    </xf>
    <xf numFmtId="0" fontId="3" fillId="0" borderId="6" xfId="0" applyFont="1" applyBorder="1">
      <alignment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3" borderId="27" xfId="0" applyFill="1"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49" fontId="4" fillId="0" borderId="15"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68" fillId="4" borderId="8" xfId="0" applyNumberFormat="1" applyFont="1" applyFill="1" applyBorder="1" applyAlignment="1">
      <alignment horizontal="left" vertical="center"/>
    </xf>
    <xf numFmtId="49" fontId="9" fillId="0" borderId="2" xfId="0" applyNumberFormat="1" applyFont="1" applyBorder="1" applyAlignment="1">
      <alignment horizontal="center" vertical="center" wrapText="1"/>
    </xf>
    <xf numFmtId="0" fontId="9" fillId="0" borderId="7" xfId="0" applyFont="1" applyBorder="1">
      <alignment vertical="center"/>
    </xf>
    <xf numFmtId="49" fontId="68" fillId="4" borderId="5" xfId="0" applyNumberFormat="1" applyFont="1" applyFill="1" applyBorder="1" applyAlignment="1">
      <alignment horizontal="left" vertical="center" wrapText="1"/>
    </xf>
    <xf numFmtId="49" fontId="69" fillId="4" borderId="1" xfId="0" applyNumberFormat="1" applyFont="1" applyFill="1" applyBorder="1" applyAlignment="1">
      <alignment horizontal="center" vertical="center" wrapText="1"/>
    </xf>
    <xf numFmtId="49" fontId="69" fillId="4" borderId="25" xfId="0" applyNumberFormat="1" applyFont="1" applyFill="1" applyBorder="1" applyAlignment="1">
      <alignment horizontal="center" vertical="center" wrapText="1"/>
    </xf>
    <xf numFmtId="49" fontId="7" fillId="3" borderId="1" xfId="0" applyNumberFormat="1" applyFont="1" applyFill="1" applyBorder="1" applyAlignment="1" applyProtection="1">
      <alignment horizontal="center" vertical="center" wrapText="1"/>
      <protection locked="0"/>
    </xf>
    <xf numFmtId="49" fontId="7" fillId="3" borderId="25" xfId="0" applyNumberFormat="1" applyFont="1" applyFill="1" applyBorder="1" applyAlignment="1" applyProtection="1">
      <alignment horizontal="center" vertical="center" wrapText="1"/>
      <protection locked="0"/>
    </xf>
    <xf numFmtId="58" fontId="3" fillId="0" borderId="8" xfId="0" applyNumberFormat="1" applyFont="1" applyBorder="1" applyAlignment="1">
      <alignment horizontal="center" vertical="center" wrapText="1"/>
    </xf>
    <xf numFmtId="58" fontId="3" fillId="0" borderId="9" xfId="0" applyNumberFormat="1" applyFont="1" applyBorder="1" applyAlignment="1">
      <alignment horizontal="center" vertical="center" wrapText="1"/>
    </xf>
    <xf numFmtId="58" fontId="3" fillId="0" borderId="4" xfId="0" applyNumberFormat="1" applyFont="1" applyBorder="1" applyAlignment="1">
      <alignment horizontal="center" vertical="center" wrapText="1"/>
    </xf>
    <xf numFmtId="58" fontId="3" fillId="0" borderId="5" xfId="0" applyNumberFormat="1" applyFont="1" applyBorder="1" applyAlignment="1">
      <alignment horizontal="center" vertical="center" wrapText="1"/>
    </xf>
    <xf numFmtId="0" fontId="3" fillId="3" borderId="9"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49" fontId="3" fillId="4" borderId="13" xfId="0" applyNumberFormat="1" applyFont="1" applyFill="1" applyBorder="1" applyAlignment="1">
      <alignment horizontal="center" vertical="center"/>
    </xf>
    <xf numFmtId="49" fontId="3" fillId="4" borderId="14" xfId="0" applyNumberFormat="1" applyFont="1" applyFill="1" applyBorder="1" applyAlignment="1">
      <alignment horizontal="center" vertical="center"/>
    </xf>
    <xf numFmtId="49" fontId="3" fillId="4" borderId="7" xfId="0" applyNumberFormat="1" applyFont="1" applyFill="1" applyBorder="1" applyAlignment="1">
      <alignment horizontal="center" vertical="center"/>
    </xf>
    <xf numFmtId="0" fontId="22" fillId="0" borderId="30" xfId="0" applyFont="1" applyBorder="1">
      <alignment vertical="center"/>
    </xf>
    <xf numFmtId="0" fontId="51" fillId="0" borderId="3" xfId="0" applyFont="1" applyBorder="1">
      <alignment vertical="center"/>
    </xf>
    <xf numFmtId="0" fontId="51" fillId="0" borderId="25" xfId="0" applyFont="1" applyBorder="1">
      <alignment vertical="center"/>
    </xf>
    <xf numFmtId="49" fontId="3" fillId="3" borderId="1" xfId="0" applyNumberFormat="1" applyFont="1" applyFill="1" applyBorder="1" applyAlignment="1" applyProtection="1">
      <alignment horizontal="center" vertical="top" wrapText="1"/>
      <protection locked="0"/>
    </xf>
    <xf numFmtId="49" fontId="3" fillId="3" borderId="25" xfId="0" applyNumberFormat="1" applyFont="1" applyFill="1" applyBorder="1" applyAlignment="1" applyProtection="1">
      <alignment horizontal="center" vertical="top" wrapText="1"/>
      <protection locked="0"/>
    </xf>
    <xf numFmtId="0" fontId="3" fillId="0" borderId="25" xfId="0" applyFont="1" applyBorder="1" applyAlignment="1">
      <alignment horizontal="left" vertical="center" wrapText="1"/>
    </xf>
    <xf numFmtId="49" fontId="3" fillId="0" borderId="10" xfId="0" applyNumberFormat="1" applyFont="1" applyBorder="1" applyAlignment="1">
      <alignment horizontal="center" vertical="center" wrapText="1"/>
    </xf>
    <xf numFmtId="49" fontId="80" fillId="4" borderId="4" xfId="0" applyNumberFormat="1" applyFont="1" applyFill="1" applyBorder="1" applyAlignment="1">
      <alignment horizontal="center" vertical="center" wrapText="1"/>
    </xf>
    <xf numFmtId="49" fontId="74" fillId="4" borderId="5" xfId="0" applyNumberFormat="1" applyFont="1" applyFill="1" applyBorder="1" applyAlignment="1">
      <alignment horizontal="center" vertical="center"/>
    </xf>
    <xf numFmtId="49" fontId="69" fillId="4" borderId="1" xfId="0" applyNumberFormat="1" applyFont="1" applyFill="1" applyBorder="1" applyAlignment="1">
      <alignment vertical="center" wrapText="1"/>
    </xf>
    <xf numFmtId="49" fontId="69" fillId="4" borderId="25" xfId="0" applyNumberFormat="1" applyFont="1" applyFill="1" applyBorder="1" applyAlignment="1">
      <alignment vertical="center" wrapText="1"/>
    </xf>
    <xf numFmtId="49" fontId="3" fillId="0" borderId="6" xfId="0" applyNumberFormat="1" applyFont="1" applyBorder="1" applyAlignment="1">
      <alignment horizontal="left" vertical="center"/>
    </xf>
    <xf numFmtId="49" fontId="3" fillId="0" borderId="0" xfId="0" applyNumberFormat="1" applyFont="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49" fontId="4" fillId="0" borderId="1"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25" xfId="0" applyNumberFormat="1" applyFont="1" applyBorder="1" applyAlignment="1">
      <alignment horizontal="left" vertical="center"/>
    </xf>
    <xf numFmtId="49" fontId="4" fillId="0" borderId="4" xfId="0" applyNumberFormat="1" applyFont="1" applyBorder="1" applyAlignment="1">
      <alignment horizontal="center" vertical="center" wrapText="1"/>
    </xf>
    <xf numFmtId="49" fontId="4" fillId="0" borderId="12" xfId="0" applyNumberFormat="1" applyFont="1" applyBorder="1" applyAlignment="1">
      <alignment horizontal="center" vertical="center"/>
    </xf>
    <xf numFmtId="49" fontId="61" fillId="0" borderId="6" xfId="0" applyNumberFormat="1" applyFont="1" applyBorder="1" applyAlignment="1">
      <alignment horizontal="center" vertical="center"/>
    </xf>
    <xf numFmtId="49" fontId="61" fillId="0" borderId="0" xfId="0" applyNumberFormat="1" applyFont="1" applyAlignment="1">
      <alignment horizontal="center" vertical="center"/>
    </xf>
    <xf numFmtId="49" fontId="59" fillId="0" borderId="2" xfId="0" applyNumberFormat="1" applyFont="1" applyBorder="1" applyAlignment="1">
      <alignment horizontal="left" vertical="center" wrapText="1"/>
    </xf>
    <xf numFmtId="178" fontId="4" fillId="0" borderId="4" xfId="0" applyNumberFormat="1" applyFont="1" applyBorder="1" applyAlignment="1">
      <alignment horizontal="right" vertical="center"/>
    </xf>
    <xf numFmtId="178" fontId="4" fillId="0" borderId="5" xfId="0" applyNumberFormat="1" applyFont="1" applyBorder="1" applyAlignment="1">
      <alignment horizontal="right" vertical="center"/>
    </xf>
    <xf numFmtId="49" fontId="4" fillId="0" borderId="7" xfId="0" applyNumberFormat="1" applyFont="1" applyBorder="1" applyAlignment="1">
      <alignment horizontal="left" vertical="center"/>
    </xf>
    <xf numFmtId="49" fontId="67" fillId="4" borderId="2" xfId="0" applyNumberFormat="1" applyFont="1" applyFill="1" applyBorder="1" applyAlignment="1">
      <alignment horizontal="center" vertical="center" wrapText="1"/>
    </xf>
    <xf numFmtId="49" fontId="67" fillId="4" borderId="2" xfId="0" applyNumberFormat="1" applyFont="1" applyFill="1" applyBorder="1" applyAlignment="1">
      <alignment horizontal="center" vertical="center"/>
    </xf>
    <xf numFmtId="49" fontId="7" fillId="0" borderId="3" xfId="0" applyNumberFormat="1" applyFont="1" applyBorder="1" applyAlignment="1">
      <alignment horizontal="center" vertical="center"/>
    </xf>
    <xf numFmtId="49" fontId="75" fillId="4" borderId="9" xfId="0" applyNumberFormat="1" applyFont="1" applyFill="1" applyBorder="1" applyAlignment="1">
      <alignment horizontal="center" vertical="center" textRotation="255"/>
    </xf>
    <xf numFmtId="49" fontId="75" fillId="4" borderId="0" xfId="0" applyNumberFormat="1" applyFont="1" applyFill="1" applyAlignment="1">
      <alignment horizontal="center" vertical="center" textRotation="255"/>
    </xf>
    <xf numFmtId="49" fontId="75" fillId="4" borderId="5" xfId="0" applyNumberFormat="1" applyFont="1" applyFill="1" applyBorder="1" applyAlignment="1">
      <alignment horizontal="center" vertical="center" textRotation="255"/>
    </xf>
    <xf numFmtId="49" fontId="62" fillId="0" borderId="3" xfId="0" applyNumberFormat="1" applyFont="1" applyBorder="1" applyAlignment="1">
      <alignment horizontal="center" vertical="center"/>
    </xf>
    <xf numFmtId="49" fontId="69" fillId="4" borderId="6" xfId="0" applyNumberFormat="1" applyFont="1" applyFill="1" applyBorder="1" applyAlignment="1">
      <alignment horizontal="center" vertical="center" wrapText="1"/>
    </xf>
    <xf numFmtId="49" fontId="69" fillId="4" borderId="15" xfId="0" applyNumberFormat="1" applyFont="1" applyFill="1" applyBorder="1" applyAlignment="1">
      <alignment horizontal="center" vertical="center" wrapText="1"/>
    </xf>
    <xf numFmtId="49" fontId="69" fillId="4" borderId="4" xfId="0" applyNumberFormat="1" applyFont="1" applyFill="1" applyBorder="1" applyAlignment="1">
      <alignment horizontal="center" vertical="center" wrapText="1"/>
    </xf>
    <xf numFmtId="49" fontId="69" fillId="4" borderId="11" xfId="0" applyNumberFormat="1" applyFont="1" applyFill="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49" fontId="5" fillId="0" borderId="1" xfId="0" applyNumberFormat="1" applyFont="1" applyBorder="1" applyAlignment="1">
      <alignment horizontal="center" vertical="center"/>
    </xf>
    <xf numFmtId="49" fontId="5" fillId="0" borderId="25" xfId="0" applyNumberFormat="1" applyFont="1" applyBorder="1" applyAlignment="1">
      <alignment horizontal="center" vertical="center"/>
    </xf>
    <xf numFmtId="0" fontId="9" fillId="0" borderId="2" xfId="0" applyFont="1" applyBorder="1">
      <alignment vertical="center"/>
    </xf>
    <xf numFmtId="49" fontId="64" fillId="0" borderId="13" xfId="0" applyNumberFormat="1" applyFont="1" applyBorder="1" applyAlignment="1">
      <alignment horizontal="center" vertical="center"/>
    </xf>
    <xf numFmtId="49" fontId="64" fillId="0" borderId="7" xfId="0" applyNumberFormat="1" applyFont="1" applyBorder="1" applyAlignment="1">
      <alignment horizontal="center" vertical="center"/>
    </xf>
    <xf numFmtId="176" fontId="4" fillId="3" borderId="26" xfId="0" applyNumberFormat="1" applyFont="1" applyFill="1" applyBorder="1" applyAlignment="1" applyProtection="1">
      <alignment horizontal="center" vertical="center"/>
      <protection locked="0"/>
    </xf>
    <xf numFmtId="176" fontId="4" fillId="3" borderId="27" xfId="0" applyNumberFormat="1" applyFont="1" applyFill="1" applyBorder="1" applyAlignment="1" applyProtection="1">
      <alignment horizontal="center" vertical="center"/>
      <protection locked="0"/>
    </xf>
    <xf numFmtId="176" fontId="4" fillId="3" borderId="28" xfId="0" applyNumberFormat="1" applyFont="1" applyFill="1" applyBorder="1" applyAlignment="1" applyProtection="1">
      <alignment horizontal="center" vertical="center"/>
      <protection locked="0"/>
    </xf>
    <xf numFmtId="49" fontId="3" fillId="0" borderId="19"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15" xfId="0" applyNumberFormat="1" applyFont="1" applyBorder="1" applyAlignment="1">
      <alignment horizontal="center" vertical="center"/>
    </xf>
    <xf numFmtId="49" fontId="9" fillId="0" borderId="6" xfId="0" applyNumberFormat="1" applyFont="1" applyBorder="1" applyAlignment="1">
      <alignment horizontal="center" vertical="center" wrapText="1"/>
    </xf>
    <xf numFmtId="176" fontId="4" fillId="3" borderId="16" xfId="0" applyNumberFormat="1" applyFont="1" applyFill="1" applyBorder="1" applyAlignment="1" applyProtection="1">
      <alignment horizontal="center" vertical="center"/>
      <protection locked="0"/>
    </xf>
    <xf numFmtId="176" fontId="4" fillId="3" borderId="17" xfId="0" applyNumberFormat="1" applyFont="1" applyFill="1" applyBorder="1" applyAlignment="1" applyProtection="1">
      <alignment horizontal="center" vertical="center"/>
      <protection locked="0"/>
    </xf>
    <xf numFmtId="176" fontId="4" fillId="3" borderId="18" xfId="0" applyNumberFormat="1" applyFont="1" applyFill="1" applyBorder="1" applyAlignment="1" applyProtection="1">
      <alignment horizontal="center" vertical="center"/>
      <protection locked="0"/>
    </xf>
    <xf numFmtId="176" fontId="4" fillId="0" borderId="12" xfId="0" applyNumberFormat="1" applyFont="1" applyBorder="1" applyAlignment="1">
      <alignment horizontal="center" vertical="center"/>
    </xf>
    <xf numFmtId="176" fontId="4" fillId="0" borderId="11" xfId="0" applyNumberFormat="1" applyFont="1" applyBorder="1" applyAlignment="1">
      <alignment horizontal="center" vertical="center"/>
    </xf>
    <xf numFmtId="49" fontId="3" fillId="0" borderId="12" xfId="0" applyNumberFormat="1" applyFont="1" applyBorder="1" applyAlignment="1">
      <alignment horizontal="left" vertical="center" wrapText="1"/>
    </xf>
    <xf numFmtId="0" fontId="4" fillId="3" borderId="26" xfId="0"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49" fontId="3" fillId="0" borderId="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9" fillId="0" borderId="3" xfId="0" applyFont="1" applyBorder="1" applyProtection="1">
      <alignment vertical="center"/>
      <protection locked="0"/>
    </xf>
    <xf numFmtId="0" fontId="4" fillId="3" borderId="43" xfId="0" applyFont="1" applyFill="1" applyBorder="1" applyAlignment="1" applyProtection="1">
      <alignment horizontal="center" vertical="center"/>
      <protection locked="0"/>
    </xf>
    <xf numFmtId="0" fontId="4" fillId="3" borderId="44" xfId="0" applyFont="1" applyFill="1" applyBorder="1" applyAlignment="1" applyProtection="1">
      <alignment horizontal="center" vertical="center"/>
      <protection locked="0"/>
    </xf>
    <xf numFmtId="49" fontId="3" fillId="0" borderId="1"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0" fontId="3" fillId="0" borderId="19"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49" fontId="64" fillId="0" borderId="8" xfId="0" applyNumberFormat="1" applyFont="1" applyBorder="1" applyAlignment="1">
      <alignment horizontal="center" vertical="center"/>
    </xf>
    <xf numFmtId="49" fontId="64" fillId="0" borderId="9" xfId="0" applyNumberFormat="1" applyFont="1" applyBorder="1" applyAlignment="1">
      <alignment horizontal="center" vertical="center"/>
    </xf>
    <xf numFmtId="49" fontId="64" fillId="0" borderId="10" xfId="0" applyNumberFormat="1" applyFont="1" applyBorder="1" applyAlignment="1">
      <alignment horizontal="center" vertical="center"/>
    </xf>
    <xf numFmtId="49" fontId="64" fillId="0" borderId="4" xfId="0" applyNumberFormat="1" applyFont="1" applyBorder="1" applyAlignment="1">
      <alignment horizontal="center" vertical="center"/>
    </xf>
    <xf numFmtId="49" fontId="64" fillId="0" borderId="5" xfId="0" applyNumberFormat="1" applyFont="1" applyBorder="1" applyAlignment="1">
      <alignment horizontal="center" vertical="center"/>
    </xf>
    <xf numFmtId="49" fontId="64" fillId="0" borderId="11" xfId="0" applyNumberFormat="1" applyFont="1" applyBorder="1" applyAlignment="1">
      <alignment horizontal="center"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0" fontId="3" fillId="0" borderId="6" xfId="0" applyFont="1" applyBorder="1" applyAlignment="1">
      <alignment vertical="center" wrapText="1"/>
    </xf>
    <xf numFmtId="0" fontId="3" fillId="0" borderId="0" xfId="0" applyFont="1" applyAlignment="1">
      <alignment vertical="center" wrapText="1"/>
    </xf>
    <xf numFmtId="0" fontId="3" fillId="0" borderId="15" xfId="0" applyFont="1" applyBorder="1" applyAlignment="1">
      <alignment vertical="center" wrapText="1"/>
    </xf>
    <xf numFmtId="49" fontId="3" fillId="0" borderId="4" xfId="0" applyNumberFormat="1" applyFont="1" applyBorder="1" applyAlignment="1">
      <alignment horizontal="left" vertical="center"/>
    </xf>
    <xf numFmtId="49" fontId="9" fillId="0" borderId="7" xfId="0"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49" fontId="9" fillId="0" borderId="8" xfId="0" applyNumberFormat="1" applyFont="1" applyBorder="1" applyAlignment="1">
      <alignment horizontal="left" vertical="center" wrapText="1"/>
    </xf>
    <xf numFmtId="49" fontId="3" fillId="0" borderId="8" xfId="0" applyNumberFormat="1" applyFont="1" applyBorder="1" applyAlignment="1">
      <alignment vertical="center" wrapText="1"/>
    </xf>
    <xf numFmtId="49" fontId="3" fillId="0" borderId="9" xfId="0" applyNumberFormat="1" applyFont="1" applyBorder="1" applyAlignment="1">
      <alignment vertical="center" wrapText="1"/>
    </xf>
    <xf numFmtId="49" fontId="3" fillId="0" borderId="10" xfId="0" applyNumberFormat="1" applyFont="1" applyBorder="1" applyAlignment="1">
      <alignment vertical="center" wrapText="1"/>
    </xf>
    <xf numFmtId="49" fontId="20" fillId="0" borderId="13" xfId="0" applyNumberFormat="1" applyFont="1"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49" fontId="3" fillId="3" borderId="1" xfId="0" applyNumberFormat="1" applyFont="1" applyFill="1" applyBorder="1" applyAlignment="1" applyProtection="1">
      <alignment horizontal="center" vertical="center" wrapText="1"/>
      <protection locked="0"/>
    </xf>
    <xf numFmtId="49" fontId="3" fillId="3" borderId="3" xfId="0" applyNumberFormat="1" applyFont="1" applyFill="1" applyBorder="1" applyAlignment="1" applyProtection="1">
      <alignment horizontal="center" vertical="center" wrapText="1"/>
      <protection locked="0"/>
    </xf>
    <xf numFmtId="49" fontId="85" fillId="4" borderId="4" xfId="0" applyNumberFormat="1" applyFont="1" applyFill="1" applyBorder="1" applyAlignment="1">
      <alignment horizontal="left" vertical="center" wrapText="1"/>
    </xf>
    <xf numFmtId="49" fontId="85" fillId="4" borderId="5" xfId="0" applyNumberFormat="1" applyFont="1" applyFill="1" applyBorder="1" applyAlignment="1">
      <alignment horizontal="left" vertical="center" wrapText="1"/>
    </xf>
    <xf numFmtId="49" fontId="85" fillId="4" borderId="11" xfId="0" applyNumberFormat="1" applyFont="1" applyFill="1" applyBorder="1" applyAlignment="1">
      <alignment horizontal="left" vertical="center" wrapText="1"/>
    </xf>
    <xf numFmtId="49" fontId="70" fillId="4" borderId="8" xfId="0" applyNumberFormat="1" applyFont="1" applyFill="1" applyBorder="1" applyAlignment="1">
      <alignment horizontal="left" vertical="center" wrapText="1"/>
    </xf>
    <xf numFmtId="49" fontId="70" fillId="4" borderId="9" xfId="0" applyNumberFormat="1" applyFont="1" applyFill="1" applyBorder="1" applyAlignment="1">
      <alignment horizontal="left" vertical="center" wrapText="1"/>
    </xf>
    <xf numFmtId="49" fontId="70" fillId="4" borderId="10" xfId="0" applyNumberFormat="1" applyFont="1" applyFill="1" applyBorder="1" applyAlignment="1">
      <alignment horizontal="left" vertical="center" wrapText="1"/>
    </xf>
    <xf numFmtId="49" fontId="7" fillId="0" borderId="0" xfId="0" applyNumberFormat="1" applyFont="1" applyAlignment="1">
      <alignment horizontal="left" vertical="center" wrapText="1"/>
    </xf>
    <xf numFmtId="49" fontId="7" fillId="0" borderId="15" xfId="0" applyNumberFormat="1" applyFont="1" applyBorder="1" applyAlignment="1">
      <alignment horizontal="left" vertical="center" wrapText="1"/>
    </xf>
    <xf numFmtId="49" fontId="21" fillId="0" borderId="4" xfId="0" applyNumberFormat="1" applyFont="1" applyBorder="1" applyAlignment="1">
      <alignment horizontal="left" vertical="center"/>
    </xf>
    <xf numFmtId="49" fontId="21" fillId="0" borderId="5" xfId="0" applyNumberFormat="1" applyFont="1" applyBorder="1" applyAlignment="1">
      <alignment horizontal="left" vertical="center"/>
    </xf>
    <xf numFmtId="49" fontId="21" fillId="0" borderId="11" xfId="0" applyNumberFormat="1" applyFont="1" applyBorder="1" applyAlignment="1">
      <alignment horizontal="left" vertical="center"/>
    </xf>
    <xf numFmtId="49" fontId="87" fillId="4" borderId="6" xfId="0" applyNumberFormat="1" applyFont="1" applyFill="1" applyBorder="1" applyAlignment="1">
      <alignment horizontal="right" vertical="center"/>
    </xf>
    <xf numFmtId="49" fontId="70" fillId="4" borderId="0" xfId="0" applyNumberFormat="1" applyFont="1" applyFill="1" applyAlignment="1">
      <alignment horizontal="right" vertical="center"/>
    </xf>
    <xf numFmtId="49" fontId="65" fillId="3" borderId="0" xfId="0" applyNumberFormat="1" applyFont="1" applyFill="1" applyAlignment="1" applyProtection="1">
      <alignment horizontal="center" vertical="center"/>
      <protection locked="0"/>
    </xf>
    <xf numFmtId="49" fontId="22" fillId="0" borderId="0" xfId="0" applyNumberFormat="1" applyFont="1" applyAlignment="1">
      <alignment horizontal="center" vertical="center"/>
    </xf>
    <xf numFmtId="179" fontId="7" fillId="0" borderId="0" xfId="0" applyNumberFormat="1" applyFont="1" applyAlignment="1">
      <alignment horizontal="center" vertical="center" shrinkToFit="1"/>
    </xf>
    <xf numFmtId="49" fontId="70" fillId="4" borderId="6" xfId="0" applyNumberFormat="1" applyFont="1" applyFill="1" applyBorder="1" applyAlignment="1">
      <alignment horizontal="left" vertical="center" wrapText="1"/>
    </xf>
    <xf numFmtId="49" fontId="70" fillId="4" borderId="0" xfId="0" applyNumberFormat="1" applyFont="1" applyFill="1" applyAlignment="1">
      <alignment horizontal="left" vertical="center" wrapText="1"/>
    </xf>
    <xf numFmtId="49" fontId="70" fillId="4" borderId="15" xfId="0" applyNumberFormat="1" applyFont="1" applyFill="1" applyBorder="1" applyAlignment="1">
      <alignment horizontal="left" vertical="center" wrapText="1"/>
    </xf>
    <xf numFmtId="49" fontId="77" fillId="4" borderId="4" xfId="0" applyNumberFormat="1" applyFont="1" applyFill="1" applyBorder="1" applyAlignment="1">
      <alignment horizontal="left" vertical="center" wrapText="1"/>
    </xf>
    <xf numFmtId="49" fontId="71" fillId="4" borderId="13" xfId="0" applyNumberFormat="1" applyFont="1" applyFill="1" applyBorder="1" applyAlignment="1">
      <alignment horizontal="center" vertical="center" wrapText="1"/>
    </xf>
    <xf numFmtId="49" fontId="71" fillId="4" borderId="14" xfId="0" applyNumberFormat="1" applyFont="1" applyFill="1" applyBorder="1" applyAlignment="1">
      <alignment horizontal="center" vertical="center" wrapTex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49" fontId="54" fillId="3" borderId="26" xfId="1" applyNumberFormat="1" applyFill="1" applyBorder="1" applyAlignment="1" applyProtection="1">
      <alignment horizontal="left" vertical="center" wrapText="1"/>
      <protection locked="0"/>
    </xf>
    <xf numFmtId="49" fontId="3" fillId="3" borderId="27" xfId="0" applyNumberFormat="1" applyFont="1" applyFill="1" applyBorder="1" applyAlignment="1" applyProtection="1">
      <alignment horizontal="left" vertical="center" wrapText="1"/>
      <protection locked="0"/>
    </xf>
    <xf numFmtId="49" fontId="3" fillId="3" borderId="28" xfId="0" applyNumberFormat="1" applyFont="1" applyFill="1" applyBorder="1" applyAlignment="1" applyProtection="1">
      <alignment horizontal="left" vertical="center" wrapText="1"/>
      <protection locked="0"/>
    </xf>
    <xf numFmtId="49" fontId="71" fillId="0" borderId="6" xfId="0" applyNumberFormat="1" applyFont="1" applyBorder="1" applyAlignment="1">
      <alignment horizontal="center" vertical="center"/>
    </xf>
    <xf numFmtId="49" fontId="71" fillId="0" borderId="0" xfId="0" applyNumberFormat="1" applyFont="1" applyAlignment="1">
      <alignment horizontal="center" vertical="center"/>
    </xf>
    <xf numFmtId="49" fontId="71" fillId="0" borderId="15" xfId="0" applyNumberFormat="1" applyFont="1" applyBorder="1" applyAlignment="1">
      <alignment horizontal="center" vertical="center"/>
    </xf>
    <xf numFmtId="176" fontId="3" fillId="0" borderId="74" xfId="0" applyNumberFormat="1" applyFont="1" applyBorder="1" applyAlignment="1">
      <alignment horizontal="left" vertical="center" wrapText="1"/>
    </xf>
    <xf numFmtId="176" fontId="3" fillId="0" borderId="9" xfId="0" applyNumberFormat="1" applyFont="1" applyBorder="1" applyAlignment="1">
      <alignment horizontal="left" vertical="center"/>
    </xf>
    <xf numFmtId="176" fontId="3" fillId="0" borderId="10" xfId="0" applyNumberFormat="1" applyFont="1" applyBorder="1" applyAlignment="1">
      <alignment horizontal="left" vertical="center"/>
    </xf>
    <xf numFmtId="176" fontId="3" fillId="0" borderId="12" xfId="0" applyNumberFormat="1" applyFont="1" applyBorder="1" applyAlignment="1">
      <alignment horizontal="left" vertical="center"/>
    </xf>
    <xf numFmtId="176" fontId="3" fillId="0" borderId="5" xfId="0" applyNumberFormat="1" applyFont="1" applyBorder="1" applyAlignment="1">
      <alignment horizontal="left" vertical="center"/>
    </xf>
    <xf numFmtId="176" fontId="3" fillId="0" borderId="11" xfId="0" applyNumberFormat="1" applyFont="1" applyBorder="1" applyAlignment="1">
      <alignment horizontal="left" vertical="center"/>
    </xf>
    <xf numFmtId="49" fontId="4" fillId="0" borderId="13" xfId="0" applyNumberFormat="1" applyFont="1" applyBorder="1" applyAlignment="1">
      <alignment horizontal="center" vertical="center"/>
    </xf>
    <xf numFmtId="49" fontId="79" fillId="4" borderId="14" xfId="0" applyNumberFormat="1" applyFont="1" applyFill="1" applyBorder="1" applyAlignment="1">
      <alignment horizontal="center" vertical="center" textRotation="255"/>
    </xf>
    <xf numFmtId="49" fontId="79" fillId="4" borderId="7" xfId="0" applyNumberFormat="1" applyFont="1" applyFill="1" applyBorder="1" applyAlignment="1">
      <alignment horizontal="center" vertical="center" textRotation="255"/>
    </xf>
    <xf numFmtId="0" fontId="4" fillId="2" borderId="0" xfId="0" applyFont="1" applyFill="1" applyAlignment="1">
      <alignment horizontal="center" vertical="center"/>
    </xf>
    <xf numFmtId="0" fontId="3" fillId="2" borderId="0" xfId="0" applyFont="1" applyFill="1" applyAlignment="1">
      <alignment horizontal="center" vertical="center"/>
    </xf>
    <xf numFmtId="0" fontId="7" fillId="2" borderId="0" xfId="0" applyFont="1" applyFill="1" applyAlignment="1">
      <alignment horizontal="center" vertical="center"/>
    </xf>
    <xf numFmtId="176" fontId="3" fillId="2" borderId="0" xfId="0" applyNumberFormat="1" applyFont="1" applyFill="1" applyAlignment="1">
      <alignment horizontal="center" vertical="center"/>
    </xf>
    <xf numFmtId="0" fontId="3" fillId="2" borderId="0" xfId="0" applyFont="1" applyFill="1" applyAlignment="1">
      <alignment horizontal="left" wrapText="1"/>
    </xf>
    <xf numFmtId="49" fontId="3" fillId="2" borderId="0" xfId="0" applyNumberFormat="1" applyFont="1" applyFill="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top"/>
    </xf>
    <xf numFmtId="0" fontId="3" fillId="2" borderId="0" xfId="0" applyFont="1" applyFill="1" applyAlignment="1">
      <alignment horizontal="left" vertical="top" wrapText="1"/>
    </xf>
    <xf numFmtId="0" fontId="3" fillId="2" borderId="0" xfId="0" applyFont="1" applyFill="1" applyAlignment="1" applyProtection="1">
      <alignment horizontal="right" vertical="center"/>
      <protection hidden="1"/>
    </xf>
    <xf numFmtId="0" fontId="3" fillId="2" borderId="0" xfId="0" applyFont="1" applyFill="1" applyAlignment="1" applyProtection="1">
      <alignment horizontal="center" vertical="center"/>
      <protection hidden="1"/>
    </xf>
    <xf numFmtId="179" fontId="13" fillId="2" borderId="0" xfId="0" applyNumberFormat="1" applyFont="1" applyFill="1" applyAlignment="1">
      <alignment horizontal="right" vertical="center"/>
    </xf>
    <xf numFmtId="0" fontId="23" fillId="2" borderId="0" xfId="0" applyFont="1" applyFill="1" applyAlignment="1">
      <alignment horizontal="right" vertical="center"/>
    </xf>
    <xf numFmtId="181" fontId="13" fillId="2" borderId="0" xfId="0" applyNumberFormat="1" applyFont="1" applyFill="1" applyAlignment="1">
      <alignment horizontal="center" vertical="center"/>
    </xf>
    <xf numFmtId="181" fontId="0" fillId="2" borderId="0" xfId="0" applyNumberFormat="1" applyFill="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14" fillId="2" borderId="2" xfId="0" applyFont="1" applyFill="1" applyBorder="1" applyAlignment="1">
      <alignment horizontal="center" vertical="center" wrapText="1"/>
    </xf>
    <xf numFmtId="0" fontId="14" fillId="2" borderId="2"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24" fillId="2" borderId="0" xfId="0" applyFont="1" applyFill="1" applyAlignment="1">
      <alignment horizontal="center" vertical="center"/>
    </xf>
    <xf numFmtId="0" fontId="28" fillId="2" borderId="0" xfId="0" applyFont="1" applyFill="1" applyAlignment="1">
      <alignment horizontal="distributed" vertical="center" shrinkToFit="1"/>
    </xf>
    <xf numFmtId="0" fontId="28" fillId="2" borderId="0" xfId="0" applyFont="1" applyFill="1" applyAlignment="1">
      <alignment horizontal="left" vertical="center" indent="1" shrinkToFit="1"/>
    </xf>
    <xf numFmtId="0" fontId="28" fillId="2" borderId="0" xfId="0" applyFont="1" applyFill="1" applyAlignment="1">
      <alignment horizontal="distributed" vertical="center"/>
    </xf>
    <xf numFmtId="0" fontId="26" fillId="2" borderId="0" xfId="0" applyFont="1" applyFill="1" applyAlignment="1">
      <alignment horizontal="right" vertical="center"/>
    </xf>
    <xf numFmtId="49" fontId="28" fillId="2" borderId="0" xfId="0" applyNumberFormat="1" applyFont="1" applyFill="1" applyAlignment="1">
      <alignment horizontal="left" vertical="center" wrapText="1" indent="1" shrinkToFit="1"/>
    </xf>
    <xf numFmtId="0" fontId="28" fillId="2" borderId="0" xfId="0" applyFont="1" applyFill="1" applyAlignment="1">
      <alignment horizontal="left" vertical="center"/>
    </xf>
    <xf numFmtId="0" fontId="26" fillId="3" borderId="46" xfId="0" applyFont="1" applyFill="1" applyBorder="1" applyAlignment="1" applyProtection="1">
      <alignment horizontal="left" vertical="center" indent="1"/>
      <protection locked="0"/>
    </xf>
    <xf numFmtId="181" fontId="13" fillId="2" borderId="0" xfId="0" applyNumberFormat="1" applyFont="1" applyFill="1" applyAlignment="1">
      <alignment horizontal="left" vertical="center"/>
    </xf>
    <xf numFmtId="181" fontId="0" fillId="2" borderId="0" xfId="0" applyNumberFormat="1" applyFill="1" applyAlignment="1">
      <alignment horizontal="left" vertical="center"/>
    </xf>
    <xf numFmtId="0" fontId="26" fillId="3" borderId="20" xfId="0" applyFont="1" applyFill="1" applyBorder="1" applyAlignment="1" applyProtection="1">
      <alignment horizontal="center" vertical="center"/>
      <protection locked="0"/>
    </xf>
    <xf numFmtId="0" fontId="26" fillId="3" borderId="20" xfId="0" applyFont="1" applyFill="1" applyBorder="1" applyAlignment="1" applyProtection="1">
      <alignment horizontal="center" vertical="center" wrapText="1"/>
      <protection locked="0"/>
    </xf>
    <xf numFmtId="0" fontId="26" fillId="2" borderId="46" xfId="0" applyFont="1" applyFill="1" applyBorder="1" applyAlignment="1">
      <alignment horizontal="left" vertical="center" indent="1"/>
    </xf>
    <xf numFmtId="0" fontId="26" fillId="3" borderId="20" xfId="0" applyFont="1" applyFill="1" applyBorder="1" applyProtection="1">
      <alignment vertical="center"/>
      <protection locked="0"/>
    </xf>
    <xf numFmtId="0" fontId="26" fillId="3" borderId="20" xfId="0" applyFont="1" applyFill="1" applyBorder="1" applyAlignment="1" applyProtection="1">
      <alignment vertical="center" wrapText="1"/>
      <protection locked="0"/>
    </xf>
    <xf numFmtId="0" fontId="0" fillId="3" borderId="20" xfId="0" applyFill="1" applyBorder="1" applyAlignment="1" applyProtection="1">
      <alignment vertical="center" wrapText="1"/>
      <protection locked="0"/>
    </xf>
    <xf numFmtId="0" fontId="29" fillId="2" borderId="0" xfId="0" applyFont="1" applyFill="1" applyAlignment="1">
      <alignment vertical="center" wrapText="1"/>
    </xf>
    <xf numFmtId="0" fontId="7" fillId="0" borderId="0" xfId="0" applyFont="1" applyAlignment="1">
      <alignment horizontal="center" vertical="center"/>
    </xf>
    <xf numFmtId="179" fontId="13" fillId="0" borderId="0" xfId="0" applyNumberFormat="1" applyFont="1" applyAlignment="1">
      <alignment horizontal="right" vertical="center"/>
    </xf>
    <xf numFmtId="181" fontId="13" fillId="0" borderId="0" xfId="0" applyNumberFormat="1" applyFont="1" applyAlignment="1">
      <alignment horizontal="left" vertical="center"/>
    </xf>
    <xf numFmtId="49" fontId="3" fillId="3" borderId="47" xfId="0" applyNumberFormat="1" applyFont="1" applyFill="1" applyBorder="1" applyAlignment="1" applyProtection="1">
      <alignment vertical="center" wrapText="1"/>
      <protection locked="0"/>
    </xf>
    <xf numFmtId="49" fontId="3" fillId="3" borderId="48" xfId="0" applyNumberFormat="1" applyFont="1" applyFill="1" applyBorder="1" applyAlignment="1" applyProtection="1">
      <alignment vertical="center" wrapText="1"/>
      <protection locked="0"/>
    </xf>
    <xf numFmtId="178" fontId="3" fillId="3" borderId="47" xfId="0" applyNumberFormat="1" applyFont="1" applyFill="1" applyBorder="1" applyAlignment="1" applyProtection="1">
      <alignment horizontal="right" vertical="center"/>
      <protection locked="0"/>
    </xf>
    <xf numFmtId="178" fontId="3" fillId="3" borderId="48" xfId="0" applyNumberFormat="1" applyFont="1" applyFill="1" applyBorder="1" applyAlignment="1" applyProtection="1">
      <alignment horizontal="right" vertical="center"/>
      <protection locked="0"/>
    </xf>
    <xf numFmtId="0" fontId="3" fillId="3" borderId="49" xfId="0" applyFont="1" applyFill="1" applyBorder="1" applyAlignment="1" applyProtection="1">
      <alignment horizontal="center" vertical="center"/>
      <protection locked="0"/>
    </xf>
    <xf numFmtId="0" fontId="3" fillId="3" borderId="50" xfId="0" applyFont="1" applyFill="1" applyBorder="1" applyAlignment="1" applyProtection="1">
      <alignment horizontal="center" vertical="center"/>
      <protection locked="0"/>
    </xf>
    <xf numFmtId="0" fontId="3" fillId="3" borderId="51" xfId="0" applyFont="1" applyFill="1" applyBorder="1" applyAlignment="1" applyProtection="1">
      <alignment horizontal="center" vertical="center"/>
      <protection locked="0"/>
    </xf>
    <xf numFmtId="0" fontId="3" fillId="3" borderId="52" xfId="0" applyFont="1" applyFill="1" applyBorder="1" applyAlignment="1" applyProtection="1">
      <alignment horizontal="center" vertical="center"/>
      <protection locked="0"/>
    </xf>
    <xf numFmtId="49" fontId="3" fillId="3" borderId="53" xfId="0" applyNumberFormat="1" applyFont="1" applyFill="1" applyBorder="1" applyAlignment="1" applyProtection="1">
      <alignment horizontal="left" vertical="center" wrapText="1"/>
      <protection locked="0"/>
    </xf>
    <xf numFmtId="49" fontId="3" fillId="3" borderId="47" xfId="0" applyNumberFormat="1" applyFont="1" applyFill="1" applyBorder="1" applyAlignment="1" applyProtection="1">
      <alignment horizontal="left" vertical="center" wrapText="1"/>
      <protection locked="0"/>
    </xf>
    <xf numFmtId="49" fontId="3" fillId="3" borderId="54" xfId="0" applyNumberFormat="1" applyFont="1" applyFill="1" applyBorder="1" applyAlignment="1" applyProtection="1">
      <alignment horizontal="left" vertical="center" wrapText="1"/>
      <protection locked="0"/>
    </xf>
    <xf numFmtId="49" fontId="3" fillId="3" borderId="48" xfId="0" applyNumberFormat="1" applyFont="1" applyFill="1" applyBorder="1" applyAlignment="1" applyProtection="1">
      <alignment horizontal="left" vertical="center" wrapText="1"/>
      <protection locked="0"/>
    </xf>
    <xf numFmtId="49" fontId="3" fillId="3" borderId="47" xfId="0" applyNumberFormat="1" applyFont="1" applyFill="1" applyBorder="1" applyAlignment="1" applyProtection="1">
      <alignment horizontal="center" vertical="center" wrapText="1"/>
      <protection locked="0"/>
    </xf>
    <xf numFmtId="49" fontId="3" fillId="3" borderId="48" xfId="0" applyNumberFormat="1" applyFont="1" applyFill="1" applyBorder="1" applyAlignment="1" applyProtection="1">
      <alignment horizontal="center" vertical="center" wrapText="1"/>
      <protection locked="0"/>
    </xf>
    <xf numFmtId="49" fontId="3" fillId="3" borderId="47" xfId="0" applyNumberFormat="1" applyFont="1" applyFill="1" applyBorder="1" applyAlignment="1" applyProtection="1">
      <alignment vertical="center" shrinkToFit="1"/>
      <protection locked="0"/>
    </xf>
    <xf numFmtId="49" fontId="3" fillId="3" borderId="48" xfId="0" applyNumberFormat="1" applyFont="1" applyFill="1" applyBorder="1" applyAlignment="1" applyProtection="1">
      <alignment vertical="center" shrinkToFit="1"/>
      <protection locked="0"/>
    </xf>
    <xf numFmtId="49" fontId="3" fillId="3" borderId="47" xfId="0" applyNumberFormat="1" applyFont="1" applyFill="1" applyBorder="1" applyAlignment="1" applyProtection="1">
      <alignment horizontal="center" vertical="center" shrinkToFit="1"/>
      <protection locked="0"/>
    </xf>
    <xf numFmtId="49" fontId="3" fillId="3" borderId="48" xfId="0" applyNumberFormat="1" applyFont="1" applyFill="1" applyBorder="1" applyAlignment="1" applyProtection="1">
      <alignment horizontal="center" vertical="center" shrinkToFit="1"/>
      <protection locked="0"/>
    </xf>
    <xf numFmtId="49" fontId="3" fillId="3" borderId="55" xfId="0" applyNumberFormat="1" applyFont="1" applyFill="1" applyBorder="1" applyAlignment="1" applyProtection="1">
      <alignment vertical="center" wrapText="1"/>
      <protection locked="0"/>
    </xf>
    <xf numFmtId="49" fontId="3" fillId="3" borderId="56" xfId="0" applyNumberFormat="1" applyFont="1" applyFill="1" applyBorder="1" applyAlignment="1" applyProtection="1">
      <alignment vertical="center" wrapText="1"/>
      <protection locked="0"/>
    </xf>
    <xf numFmtId="49" fontId="3" fillId="3" borderId="57" xfId="0" applyNumberFormat="1" applyFont="1" applyFill="1" applyBorder="1" applyAlignment="1" applyProtection="1">
      <alignment vertical="center" wrapText="1"/>
      <protection locked="0"/>
    </xf>
    <xf numFmtId="49" fontId="3" fillId="3" borderId="58" xfId="0" applyNumberFormat="1" applyFont="1" applyFill="1" applyBorder="1" applyAlignment="1" applyProtection="1">
      <alignment vertical="center" wrapText="1"/>
      <protection locked="0"/>
    </xf>
    <xf numFmtId="49" fontId="3" fillId="3" borderId="20" xfId="0" applyNumberFormat="1" applyFont="1" applyFill="1" applyBorder="1" applyAlignment="1" applyProtection="1">
      <alignment vertical="center" wrapText="1"/>
      <protection locked="0"/>
    </xf>
    <xf numFmtId="49" fontId="3" fillId="3" borderId="59" xfId="0" applyNumberFormat="1" applyFont="1" applyFill="1" applyBorder="1" applyAlignment="1" applyProtection="1">
      <alignment vertical="center" wrapText="1"/>
      <protection locked="0"/>
    </xf>
    <xf numFmtId="49" fontId="3" fillId="3" borderId="64" xfId="0" applyNumberFormat="1" applyFont="1" applyFill="1" applyBorder="1" applyAlignment="1" applyProtection="1">
      <alignment horizontal="left" vertical="center" wrapText="1"/>
      <protection locked="0"/>
    </xf>
    <xf numFmtId="49" fontId="3" fillId="3" borderId="60" xfId="0" applyNumberFormat="1" applyFont="1" applyFill="1" applyBorder="1" applyAlignment="1" applyProtection="1">
      <alignment horizontal="left" vertical="center" wrapText="1"/>
      <protection locked="0"/>
    </xf>
    <xf numFmtId="49" fontId="3" fillId="3" borderId="60" xfId="0" applyNumberFormat="1" applyFont="1" applyFill="1" applyBorder="1" applyAlignment="1" applyProtection="1">
      <alignment horizontal="center" vertical="center" wrapText="1"/>
      <protection locked="0"/>
    </xf>
    <xf numFmtId="49" fontId="3" fillId="3" borderId="60" xfId="0" applyNumberFormat="1" applyFont="1" applyFill="1" applyBorder="1" applyAlignment="1" applyProtection="1">
      <alignment vertical="center" shrinkToFit="1"/>
      <protection locked="0"/>
    </xf>
    <xf numFmtId="49" fontId="3" fillId="3" borderId="60" xfId="0" applyNumberFormat="1" applyFont="1" applyFill="1" applyBorder="1" applyAlignment="1" applyProtection="1">
      <alignment horizontal="center" vertical="center" shrinkToFit="1"/>
      <protection locked="0"/>
    </xf>
    <xf numFmtId="49" fontId="3" fillId="3" borderId="65" xfId="0" applyNumberFormat="1" applyFont="1" applyFill="1" applyBorder="1" applyAlignment="1" applyProtection="1">
      <alignment vertical="center" wrapText="1"/>
      <protection locked="0"/>
    </xf>
    <xf numFmtId="49" fontId="3" fillId="3" borderId="9" xfId="0" applyNumberFormat="1" applyFont="1" applyFill="1" applyBorder="1" applyAlignment="1" applyProtection="1">
      <alignment vertical="center" wrapText="1"/>
      <protection locked="0"/>
    </xf>
    <xf numFmtId="49" fontId="3" fillId="3" borderId="66" xfId="0" applyNumberFormat="1" applyFont="1" applyFill="1" applyBorder="1" applyAlignment="1" applyProtection="1">
      <alignment vertical="center" wrapText="1"/>
      <protection locked="0"/>
    </xf>
    <xf numFmtId="178" fontId="3" fillId="3" borderId="49" xfId="0" applyNumberFormat="1" applyFont="1" applyFill="1" applyBorder="1" applyAlignment="1" applyProtection="1">
      <alignment horizontal="right" vertical="center"/>
      <protection locked="0"/>
    </xf>
    <xf numFmtId="0" fontId="9" fillId="0" borderId="9" xfId="0" applyFont="1" applyBorder="1" applyAlignment="1">
      <alignment horizontal="center" vertical="center" textRotation="255"/>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1" xfId="0" applyFont="1" applyBorder="1" applyAlignment="1">
      <alignment horizontal="center"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11" xfId="0" applyFont="1" applyBorder="1" applyAlignment="1">
      <alignment horizontal="left" vertical="center" wrapText="1"/>
    </xf>
    <xf numFmtId="49" fontId="9" fillId="0" borderId="67" xfId="0" applyNumberFormat="1" applyFont="1" applyBorder="1" applyAlignment="1">
      <alignment horizontal="center" vertical="center"/>
    </xf>
    <xf numFmtId="49" fontId="9" fillId="0" borderId="68" xfId="0" applyNumberFormat="1" applyFont="1" applyBorder="1" applyAlignment="1">
      <alignment horizontal="center" vertical="center"/>
    </xf>
    <xf numFmtId="49" fontId="9" fillId="0" borderId="69" xfId="0" applyNumberFormat="1" applyFont="1" applyBorder="1" applyAlignment="1">
      <alignment horizontal="center" vertical="center"/>
    </xf>
    <xf numFmtId="49" fontId="9" fillId="0" borderId="70" xfId="0" applyNumberFormat="1" applyFont="1" applyBorder="1" applyAlignment="1">
      <alignment horizontal="center" vertical="center"/>
    </xf>
    <xf numFmtId="49" fontId="9" fillId="0" borderId="68"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1" xfId="0" applyFont="1" applyBorder="1" applyAlignment="1">
      <alignment horizontal="center" vertical="center" wrapText="1"/>
    </xf>
    <xf numFmtId="0" fontId="9" fillId="0" borderId="68" xfId="0" applyFont="1" applyBorder="1" applyAlignment="1">
      <alignment horizontal="center" vertical="center"/>
    </xf>
    <xf numFmtId="0" fontId="9" fillId="0" borderId="70" xfId="0" applyFont="1" applyBorder="1" applyAlignment="1">
      <alignment horizontal="center" vertical="center"/>
    </xf>
    <xf numFmtId="0" fontId="13" fillId="0" borderId="60" xfId="0" applyFont="1" applyBorder="1" applyAlignment="1">
      <alignment horizontal="center" vertical="center"/>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63" xfId="0" applyFont="1" applyBorder="1" applyAlignment="1">
      <alignment horizontal="center" vertical="center"/>
    </xf>
    <xf numFmtId="0" fontId="9" fillId="0" borderId="2" xfId="0" applyFont="1" applyBorder="1" applyAlignment="1">
      <alignment horizontal="center" vertical="center"/>
    </xf>
    <xf numFmtId="0" fontId="21"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5" xfId="0" applyFont="1" applyBorder="1" applyAlignment="1">
      <alignment horizontal="center" vertical="center" wrapText="1"/>
    </xf>
    <xf numFmtId="0" fontId="4" fillId="0" borderId="2"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15" xfId="0" applyFont="1" applyBorder="1" applyAlignment="1">
      <alignment horizontal="center" vertical="center"/>
    </xf>
    <xf numFmtId="49" fontId="9" fillId="0" borderId="67" xfId="0" applyNumberFormat="1" applyFont="1" applyBorder="1" applyAlignment="1" applyProtection="1">
      <alignment horizontal="center" vertical="center"/>
      <protection locked="0"/>
    </xf>
    <xf numFmtId="49" fontId="9" fillId="0" borderId="68" xfId="0" applyNumberFormat="1" applyFont="1" applyBorder="1" applyAlignment="1" applyProtection="1">
      <alignment horizontal="center" vertical="center"/>
      <protection locked="0"/>
    </xf>
    <xf numFmtId="49" fontId="9" fillId="0" borderId="69" xfId="0" applyNumberFormat="1" applyFont="1" applyBorder="1" applyAlignment="1" applyProtection="1">
      <alignment horizontal="center" vertical="center"/>
      <protection locked="0"/>
    </xf>
    <xf numFmtId="49" fontId="9" fillId="0" borderId="70" xfId="0" applyNumberFormat="1" applyFont="1" applyBorder="1" applyAlignment="1" applyProtection="1">
      <alignment horizontal="center" vertical="center"/>
      <protection locked="0"/>
    </xf>
    <xf numFmtId="49" fontId="9" fillId="0" borderId="68" xfId="0" applyNumberFormat="1"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66"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71" xfId="0" applyFont="1" applyBorder="1" applyAlignment="1" applyProtection="1">
      <alignment horizontal="center" vertical="center" wrapText="1"/>
      <protection locked="0"/>
    </xf>
    <xf numFmtId="0" fontId="9" fillId="0" borderId="68" xfId="0" applyFont="1" applyBorder="1" applyAlignment="1" applyProtection="1">
      <alignment horizontal="center" vertical="center"/>
      <protection locked="0"/>
    </xf>
    <xf numFmtId="0" fontId="9" fillId="0" borderId="70" xfId="0" applyFont="1" applyBorder="1" applyAlignment="1" applyProtection="1">
      <alignment horizontal="center" vertical="center"/>
      <protection locked="0"/>
    </xf>
    <xf numFmtId="0" fontId="13" fillId="0" borderId="60" xfId="0" applyFont="1" applyBorder="1" applyAlignment="1" applyProtection="1">
      <alignment horizontal="center" vertical="center"/>
      <protection locked="0"/>
    </xf>
    <xf numFmtId="0" fontId="13" fillId="0" borderId="61" xfId="0" applyFont="1" applyBorder="1" applyAlignment="1" applyProtection="1">
      <alignment horizontal="center" vertical="center"/>
      <protection locked="0"/>
    </xf>
    <xf numFmtId="0" fontId="13" fillId="0" borderId="62" xfId="0" applyFont="1" applyBorder="1" applyAlignment="1" applyProtection="1">
      <alignment horizontal="center" vertical="center"/>
      <protection locked="0"/>
    </xf>
    <xf numFmtId="0" fontId="13" fillId="0" borderId="63" xfId="0" applyFont="1" applyBorder="1" applyAlignment="1" applyProtection="1">
      <alignment horizontal="center" vertical="center"/>
      <protection locked="0"/>
    </xf>
    <xf numFmtId="0" fontId="16" fillId="2" borderId="55"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57" xfId="0" applyFont="1" applyFill="1" applyBorder="1" applyAlignment="1">
      <alignment horizontal="center" vertical="center"/>
    </xf>
    <xf numFmtId="0" fontId="16" fillId="2" borderId="72" xfId="0" applyFont="1" applyFill="1" applyBorder="1" applyAlignment="1">
      <alignment horizontal="center" vertical="center"/>
    </xf>
    <xf numFmtId="0" fontId="16" fillId="2" borderId="0" xfId="0" applyFont="1" applyFill="1" applyAlignment="1">
      <alignment horizontal="center" vertical="center"/>
    </xf>
    <xf numFmtId="0" fontId="16" fillId="2" borderId="73" xfId="0" applyFont="1" applyFill="1" applyBorder="1" applyAlignment="1">
      <alignment horizontal="center" vertical="center"/>
    </xf>
    <xf numFmtId="0" fontId="16" fillId="2" borderId="58" xfId="0" applyFont="1" applyFill="1" applyBorder="1" applyAlignment="1">
      <alignment horizontal="center" vertical="center"/>
    </xf>
    <xf numFmtId="0" fontId="16" fillId="2" borderId="20" xfId="0" applyFont="1" applyFill="1" applyBorder="1" applyAlignment="1">
      <alignment horizontal="center" vertical="center"/>
    </xf>
    <xf numFmtId="0" fontId="16" fillId="2" borderId="59" xfId="0" applyFont="1" applyFill="1" applyBorder="1" applyAlignment="1">
      <alignment horizontal="center" vertical="center"/>
    </xf>
    <xf numFmtId="0" fontId="6" fillId="2" borderId="0" xfId="0" applyFont="1" applyFill="1" applyAlignment="1">
      <alignment horizontal="center" vertical="center"/>
    </xf>
    <xf numFmtId="176" fontId="20" fillId="0" borderId="0" xfId="0" applyNumberFormat="1" applyFont="1" applyAlignment="1" applyProtection="1">
      <alignment horizontal="center" vertical="center"/>
      <protection locked="0"/>
    </xf>
    <xf numFmtId="176" fontId="3" fillId="2" borderId="0" xfId="0" applyNumberFormat="1" applyFont="1" applyFill="1" applyAlignment="1" applyProtection="1">
      <alignment horizontal="left" vertical="center" shrinkToFit="1"/>
      <protection hidden="1"/>
    </xf>
    <xf numFmtId="0" fontId="6" fillId="2" borderId="0" xfId="0" applyFont="1" applyFill="1" applyAlignment="1" applyProtection="1">
      <alignment horizontal="center" vertical="center"/>
      <protection hidden="1"/>
    </xf>
    <xf numFmtId="0" fontId="3" fillId="2" borderId="0" xfId="0" applyFont="1" applyFill="1" applyAlignment="1" applyProtection="1">
      <alignment horizontal="left" vertical="center"/>
      <protection hidden="1"/>
    </xf>
    <xf numFmtId="0" fontId="4" fillId="2" borderId="0" xfId="0" applyFont="1" applyFill="1" applyAlignment="1" applyProtection="1">
      <alignment horizontal="center" vertical="center"/>
      <protection hidden="1"/>
    </xf>
    <xf numFmtId="176" fontId="3" fillId="2" borderId="0" xfId="0" applyNumberFormat="1" applyFont="1" applyFill="1" applyAlignment="1" applyProtection="1">
      <alignment horizontal="left" vertical="center" wrapText="1"/>
      <protection hidden="1"/>
    </xf>
    <xf numFmtId="176" fontId="3" fillId="2" borderId="0" xfId="0" applyNumberFormat="1" applyFont="1" applyFill="1" applyAlignment="1" applyProtection="1">
      <alignment horizontal="left" vertical="top" wrapText="1"/>
      <protection hidden="1"/>
    </xf>
    <xf numFmtId="176" fontId="3" fillId="2" borderId="0" xfId="0" applyNumberFormat="1" applyFont="1" applyFill="1" applyAlignment="1" applyProtection="1">
      <alignment horizontal="left" vertical="center"/>
      <protection hidden="1"/>
    </xf>
    <xf numFmtId="176" fontId="3" fillId="2" borderId="15" xfId="0" applyNumberFormat="1" applyFont="1" applyFill="1" applyBorder="1" applyAlignment="1" applyProtection="1">
      <alignment horizontal="left" vertical="center" shrinkToFit="1"/>
      <protection hidden="1"/>
    </xf>
    <xf numFmtId="176" fontId="15" fillId="2" borderId="0" xfId="0" applyNumberFormat="1" applyFont="1" applyFill="1" applyAlignment="1" applyProtection="1">
      <alignment horizontal="left" shrinkToFit="1"/>
      <protection hidden="1"/>
    </xf>
  </cellXfs>
  <cellStyles count="2">
    <cellStyle name="ハイパーリンク" xfId="1" builtinId="8"/>
    <cellStyle name="標準" xfId="0" builtinId="0"/>
  </cellStyles>
  <dxfs count="1">
    <dxf>
      <fill>
        <patternFill>
          <bgColor theme="1" tint="0.14996795556505021"/>
        </patternFill>
      </fill>
    </dxf>
  </dxfs>
  <tableStyles count="0" defaultTableStyle="TableStyleMedium2" defaultPivotStyle="PivotStyleLight16"/>
  <colors>
    <mruColors>
      <color rgb="FFB3F3C4"/>
      <color rgb="FFE9FBEE"/>
      <color rgb="FF007434"/>
      <color rgb="FF00FFFF"/>
      <color rgb="FF3366FF"/>
      <color rgb="FF2A0AB2"/>
      <color rgb="FF340CDC"/>
      <color rgb="FFE6F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P290"/>
</file>

<file path=xl/ctrlProps/ctrlProp10.xml><?xml version="1.0" encoding="utf-8"?>
<formControlPr xmlns="http://schemas.microsoft.com/office/spreadsheetml/2009/9/main" objectType="CheckBox" fmlaLink="AP296"/>
</file>

<file path=xl/ctrlProps/ctrlProp100.xml><?xml version="1.0" encoding="utf-8"?>
<formControlPr xmlns="http://schemas.microsoft.com/office/spreadsheetml/2009/9/main" objectType="CheckBox" fmlaLink="$AS$305"/>
</file>

<file path=xl/ctrlProps/ctrlProp101.xml><?xml version="1.0" encoding="utf-8"?>
<formControlPr xmlns="http://schemas.microsoft.com/office/spreadsheetml/2009/9/main" objectType="CheckBox" fmlaLink="$AS$306"/>
</file>

<file path=xl/ctrlProps/ctrlProp102.xml><?xml version="1.0" encoding="utf-8"?>
<formControlPr xmlns="http://schemas.microsoft.com/office/spreadsheetml/2009/9/main" objectType="CheckBox" fmlaLink="AS307"/>
</file>

<file path=xl/ctrlProps/ctrlProp103.xml><?xml version="1.0" encoding="utf-8"?>
<formControlPr xmlns="http://schemas.microsoft.com/office/spreadsheetml/2009/9/main" objectType="CheckBox" fmlaLink="AS308"/>
</file>

<file path=xl/ctrlProps/ctrlProp104.xml><?xml version="1.0" encoding="utf-8"?>
<formControlPr xmlns="http://schemas.microsoft.com/office/spreadsheetml/2009/9/main" objectType="CheckBox" fmlaLink="AS309"/>
</file>

<file path=xl/ctrlProps/ctrlProp105.xml><?xml version="1.0" encoding="utf-8"?>
<formControlPr xmlns="http://schemas.microsoft.com/office/spreadsheetml/2009/9/main" objectType="CheckBox" fmlaLink="AS310"/>
</file>

<file path=xl/ctrlProps/ctrlProp106.xml><?xml version="1.0" encoding="utf-8"?>
<formControlPr xmlns="http://schemas.microsoft.com/office/spreadsheetml/2009/9/main" objectType="CheckBox" fmlaLink="AS311"/>
</file>

<file path=xl/ctrlProps/ctrlProp107.xml><?xml version="1.0" encoding="utf-8"?>
<formControlPr xmlns="http://schemas.microsoft.com/office/spreadsheetml/2009/9/main" objectType="CheckBox" fmlaLink="AS312"/>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fmlaLink="AR313"/>
</file>

<file path=xl/ctrlProps/ctrlProp11.xml><?xml version="1.0" encoding="utf-8"?>
<formControlPr xmlns="http://schemas.microsoft.com/office/spreadsheetml/2009/9/main" objectType="CheckBox" fmlaLink="AP297"/>
</file>

<file path=xl/ctrlProps/ctrlProp110.xml><?xml version="1.0" encoding="utf-8"?>
<formControlPr xmlns="http://schemas.microsoft.com/office/spreadsheetml/2009/9/main" objectType="CheckBox" fmlaLink="AR314"/>
</file>

<file path=xl/ctrlProps/ctrlProp111.xml><?xml version="1.0" encoding="utf-8"?>
<formControlPr xmlns="http://schemas.microsoft.com/office/spreadsheetml/2009/9/main" objectType="CheckBox" fmlaLink="AR315"/>
</file>

<file path=xl/ctrlProps/ctrlProp112.xml><?xml version="1.0" encoding="utf-8"?>
<formControlPr xmlns="http://schemas.microsoft.com/office/spreadsheetml/2009/9/main" objectType="CheckBox" fmlaLink="AR316"/>
</file>

<file path=xl/ctrlProps/ctrlProp113.xml><?xml version="1.0" encoding="utf-8"?>
<formControlPr xmlns="http://schemas.microsoft.com/office/spreadsheetml/2009/9/main" objectType="CheckBox" fmlaLink="AS313"/>
</file>

<file path=xl/ctrlProps/ctrlProp114.xml><?xml version="1.0" encoding="utf-8"?>
<formControlPr xmlns="http://schemas.microsoft.com/office/spreadsheetml/2009/9/main" objectType="CheckBox" fmlaLink="AS314"/>
</file>

<file path=xl/ctrlProps/ctrlProp115.xml><?xml version="1.0" encoding="utf-8"?>
<formControlPr xmlns="http://schemas.microsoft.com/office/spreadsheetml/2009/9/main" objectType="CheckBox" fmlaLink="AS315"/>
</file>

<file path=xl/ctrlProps/ctrlProp116.xml><?xml version="1.0" encoding="utf-8"?>
<formControlPr xmlns="http://schemas.microsoft.com/office/spreadsheetml/2009/9/main" objectType="CheckBox" fmlaLink="AS316"/>
</file>

<file path=xl/ctrlProps/ctrlProp117.xml><?xml version="1.0" encoding="utf-8"?>
<formControlPr xmlns="http://schemas.microsoft.com/office/spreadsheetml/2009/9/main" objectType="CheckBox" fmlaLink="AO181"/>
</file>

<file path=xl/ctrlProps/ctrlProp118.xml><?xml version="1.0" encoding="utf-8"?>
<formControlPr xmlns="http://schemas.microsoft.com/office/spreadsheetml/2009/9/main" objectType="CheckBox" fmlaLink="AR325"/>
</file>

<file path=xl/ctrlProps/ctrlProp119.xml><?xml version="1.0" encoding="utf-8"?>
<formControlPr xmlns="http://schemas.microsoft.com/office/spreadsheetml/2009/9/main" objectType="CheckBox" fmlaLink="AR326"/>
</file>

<file path=xl/ctrlProps/ctrlProp12.xml><?xml version="1.0" encoding="utf-8"?>
<formControlPr xmlns="http://schemas.microsoft.com/office/spreadsheetml/2009/9/main" objectType="CheckBox" fmlaLink="AP298" lockText="1"/>
</file>

<file path=xl/ctrlProps/ctrlProp120.xml><?xml version="1.0" encoding="utf-8"?>
<formControlPr xmlns="http://schemas.microsoft.com/office/spreadsheetml/2009/9/main" objectType="CheckBox" fmlaLink="AQ277"/>
</file>

<file path=xl/ctrlProps/ctrlProp121.xml><?xml version="1.0" encoding="utf-8"?>
<formControlPr xmlns="http://schemas.microsoft.com/office/spreadsheetml/2009/9/main" objectType="CheckBox" fmlaLink="AP302"/>
</file>

<file path=xl/ctrlProps/ctrlProp122.xml><?xml version="1.0" encoding="utf-8"?>
<formControlPr xmlns="http://schemas.microsoft.com/office/spreadsheetml/2009/9/main" objectType="CheckBox" fmlaLink="AQ302"/>
</file>

<file path=xl/ctrlProps/ctrlProp123.xml><?xml version="1.0" encoding="utf-8"?>
<formControlPr xmlns="http://schemas.microsoft.com/office/spreadsheetml/2009/9/main" objectType="CheckBox" fmlaLink="AP317"/>
</file>

<file path=xl/ctrlProps/ctrlProp124.xml><?xml version="1.0" encoding="utf-8"?>
<formControlPr xmlns="http://schemas.microsoft.com/office/spreadsheetml/2009/9/main" objectType="CheckBox" fmlaLink="AQ317"/>
</file>

<file path=xl/ctrlProps/ctrlProp125.xml><?xml version="1.0" encoding="utf-8"?>
<formControlPr xmlns="http://schemas.microsoft.com/office/spreadsheetml/2009/9/main" objectType="CheckBox" fmlaLink="AR302"/>
</file>

<file path=xl/ctrlProps/ctrlProp126.xml><?xml version="1.0" encoding="utf-8"?>
<formControlPr xmlns="http://schemas.microsoft.com/office/spreadsheetml/2009/9/main" objectType="CheckBox" fmlaLink="AS302"/>
</file>

<file path=xl/ctrlProps/ctrlProp127.xml><?xml version="1.0" encoding="utf-8"?>
<formControlPr xmlns="http://schemas.microsoft.com/office/spreadsheetml/2009/9/main" objectType="CheckBox" fmlaLink="AR317"/>
</file>

<file path=xl/ctrlProps/ctrlProp128.xml><?xml version="1.0" encoding="utf-8"?>
<formControlPr xmlns="http://schemas.microsoft.com/office/spreadsheetml/2009/9/main" objectType="CheckBox" fmlaLink="AS317"/>
</file>

<file path=xl/ctrlProps/ctrlProp129.xml><?xml version="1.0" encoding="utf-8"?>
<formControlPr xmlns="http://schemas.microsoft.com/office/spreadsheetml/2009/9/main" objectType="CheckBox" fmlaLink="AP203"/>
</file>

<file path=xl/ctrlProps/ctrlProp13.xml><?xml version="1.0" encoding="utf-8"?>
<formControlPr xmlns="http://schemas.microsoft.com/office/spreadsheetml/2009/9/main" objectType="CheckBox" fmlaLink="AQ291"/>
</file>

<file path=xl/ctrlProps/ctrlProp130.xml><?xml version="1.0" encoding="utf-8"?>
<formControlPr xmlns="http://schemas.microsoft.com/office/spreadsheetml/2009/9/main" objectType="CheckBox" fmlaLink="AP256"/>
</file>

<file path=xl/ctrlProps/ctrlProp131.xml><?xml version="1.0" encoding="utf-8"?>
<formControlPr xmlns="http://schemas.microsoft.com/office/spreadsheetml/2009/9/main" objectType="CheckBox" fmlaLink="AP161"/>
</file>

<file path=xl/ctrlProps/ctrlProp132.xml><?xml version="1.0" encoding="utf-8"?>
<formControlPr xmlns="http://schemas.microsoft.com/office/spreadsheetml/2009/9/main" objectType="CheckBox" fmlaLink="$AP$160"/>
</file>

<file path=xl/ctrlProps/ctrlProp14.xml><?xml version="1.0" encoding="utf-8"?>
<formControlPr xmlns="http://schemas.microsoft.com/office/spreadsheetml/2009/9/main" objectType="CheckBox" fmlaLink="AQ292"/>
</file>

<file path=xl/ctrlProps/ctrlProp15.xml><?xml version="1.0" encoding="utf-8"?>
<formControlPr xmlns="http://schemas.microsoft.com/office/spreadsheetml/2009/9/main" objectType="CheckBox" fmlaLink="AQ293"/>
</file>

<file path=xl/ctrlProps/ctrlProp16.xml><?xml version="1.0" encoding="utf-8"?>
<formControlPr xmlns="http://schemas.microsoft.com/office/spreadsheetml/2009/9/main" objectType="CheckBox" fmlaLink="AQ294"/>
</file>

<file path=xl/ctrlProps/ctrlProp17.xml><?xml version="1.0" encoding="utf-8"?>
<formControlPr xmlns="http://schemas.microsoft.com/office/spreadsheetml/2009/9/main" objectType="CheckBox" fmlaLink="AQ295"/>
</file>

<file path=xl/ctrlProps/ctrlProp18.xml><?xml version="1.0" encoding="utf-8"?>
<formControlPr xmlns="http://schemas.microsoft.com/office/spreadsheetml/2009/9/main" objectType="CheckBox" fmlaLink="AQ296"/>
</file>

<file path=xl/ctrlProps/ctrlProp19.xml><?xml version="1.0" encoding="utf-8"?>
<formControlPr xmlns="http://schemas.microsoft.com/office/spreadsheetml/2009/9/main" objectType="CheckBox" fmlaLink="AQ297"/>
</file>

<file path=xl/ctrlProps/ctrlProp2.xml><?xml version="1.0" encoding="utf-8"?>
<formControlPr xmlns="http://schemas.microsoft.com/office/spreadsheetml/2009/9/main" objectType="CheckBox" fmlaLink="AP289"/>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AP304"/>
</file>

<file path=xl/ctrlProps/ctrlProp22.xml><?xml version="1.0" encoding="utf-8"?>
<formControlPr xmlns="http://schemas.microsoft.com/office/spreadsheetml/2009/9/main" objectType="CheckBox" fmlaLink="$AP$305"/>
</file>

<file path=xl/ctrlProps/ctrlProp23.xml><?xml version="1.0" encoding="utf-8"?>
<formControlPr xmlns="http://schemas.microsoft.com/office/spreadsheetml/2009/9/main" objectType="CheckBox" fmlaLink="$AP$306"/>
</file>

<file path=xl/ctrlProps/ctrlProp24.xml><?xml version="1.0" encoding="utf-8"?>
<formControlPr xmlns="http://schemas.microsoft.com/office/spreadsheetml/2009/9/main" objectType="CheckBox" fmlaLink="AP307"/>
</file>

<file path=xl/ctrlProps/ctrlProp25.xml><?xml version="1.0" encoding="utf-8"?>
<formControlPr xmlns="http://schemas.microsoft.com/office/spreadsheetml/2009/9/main" objectType="CheckBox" fmlaLink="AP308"/>
</file>

<file path=xl/ctrlProps/ctrlProp26.xml><?xml version="1.0" encoding="utf-8"?>
<formControlPr xmlns="http://schemas.microsoft.com/office/spreadsheetml/2009/9/main" objectType="CheckBox" fmlaLink="AP309"/>
</file>

<file path=xl/ctrlProps/ctrlProp27.xml><?xml version="1.0" encoding="utf-8"?>
<formControlPr xmlns="http://schemas.microsoft.com/office/spreadsheetml/2009/9/main" objectType="CheckBox" fmlaLink="AP310"/>
</file>

<file path=xl/ctrlProps/ctrlProp28.xml><?xml version="1.0" encoding="utf-8"?>
<formControlPr xmlns="http://schemas.microsoft.com/office/spreadsheetml/2009/9/main" objectType="CheckBox" fmlaLink="AP311"/>
</file>

<file path=xl/ctrlProps/ctrlProp29.xml><?xml version="1.0" encoding="utf-8"?>
<formControlPr xmlns="http://schemas.microsoft.com/office/spreadsheetml/2009/9/main" objectType="CheckBox" fmlaLink="AP312"/>
</file>

<file path=xl/ctrlProps/ctrlProp3.xml><?xml version="1.0" encoding="utf-8"?>
<formControlPr xmlns="http://schemas.microsoft.com/office/spreadsheetml/2009/9/main" objectType="CheckBox" fmlaLink="AQ290"/>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AQ304"/>
</file>

<file path=xl/ctrlProps/ctrlProp32.xml><?xml version="1.0" encoding="utf-8"?>
<formControlPr xmlns="http://schemas.microsoft.com/office/spreadsheetml/2009/9/main" objectType="CheckBox" fmlaLink="$AQ$305"/>
</file>

<file path=xl/ctrlProps/ctrlProp33.xml><?xml version="1.0" encoding="utf-8"?>
<formControlPr xmlns="http://schemas.microsoft.com/office/spreadsheetml/2009/9/main" objectType="CheckBox" fmlaLink="$AQ$306"/>
</file>

<file path=xl/ctrlProps/ctrlProp34.xml><?xml version="1.0" encoding="utf-8"?>
<formControlPr xmlns="http://schemas.microsoft.com/office/spreadsheetml/2009/9/main" objectType="CheckBox" fmlaLink="AQ307"/>
</file>

<file path=xl/ctrlProps/ctrlProp35.xml><?xml version="1.0" encoding="utf-8"?>
<formControlPr xmlns="http://schemas.microsoft.com/office/spreadsheetml/2009/9/main" objectType="CheckBox" fmlaLink="AQ308"/>
</file>

<file path=xl/ctrlProps/ctrlProp36.xml><?xml version="1.0" encoding="utf-8"?>
<formControlPr xmlns="http://schemas.microsoft.com/office/spreadsheetml/2009/9/main" objectType="CheckBox" fmlaLink="AQ309"/>
</file>

<file path=xl/ctrlProps/ctrlProp37.xml><?xml version="1.0" encoding="utf-8"?>
<formControlPr xmlns="http://schemas.microsoft.com/office/spreadsheetml/2009/9/main" objectType="CheckBox" fmlaLink="AQ310"/>
</file>

<file path=xl/ctrlProps/ctrlProp38.xml><?xml version="1.0" encoding="utf-8"?>
<formControlPr xmlns="http://schemas.microsoft.com/office/spreadsheetml/2009/9/main" objectType="CheckBox" fmlaLink="AQ311"/>
</file>

<file path=xl/ctrlProps/ctrlProp39.xml><?xml version="1.0" encoding="utf-8"?>
<formControlPr xmlns="http://schemas.microsoft.com/office/spreadsheetml/2009/9/main" objectType="CheckBox" fmlaLink="AQ312"/>
</file>

<file path=xl/ctrlProps/ctrlProp4.xml><?xml version="1.0" encoding="utf-8"?>
<formControlPr xmlns="http://schemas.microsoft.com/office/spreadsheetml/2009/9/main" objectType="CheckBox" fmlaLink="AQ289"/>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P298"/>
</file>

<file path=xl/ctrlProps/ctrlProp42.xml><?xml version="1.0" encoding="utf-8"?>
<formControlPr xmlns="http://schemas.microsoft.com/office/spreadsheetml/2009/9/main" objectType="CheckBox" fmlaLink="AP299"/>
</file>

<file path=xl/ctrlProps/ctrlProp43.xml><?xml version="1.0" encoding="utf-8"?>
<formControlPr xmlns="http://schemas.microsoft.com/office/spreadsheetml/2009/9/main" objectType="CheckBox" fmlaLink="AP300"/>
</file>

<file path=xl/ctrlProps/ctrlProp44.xml><?xml version="1.0" encoding="utf-8"?>
<formControlPr xmlns="http://schemas.microsoft.com/office/spreadsheetml/2009/9/main" objectType="CheckBox" fmlaLink="AP301"/>
</file>

<file path=xl/ctrlProps/ctrlProp45.xml><?xml version="1.0" encoding="utf-8"?>
<formControlPr xmlns="http://schemas.microsoft.com/office/spreadsheetml/2009/9/main" objectType="CheckBox" fmlaLink="AP303"/>
</file>

<file path=xl/ctrlProps/ctrlProp46.xml><?xml version="1.0" encoding="utf-8"?>
<formControlPr xmlns="http://schemas.microsoft.com/office/spreadsheetml/2009/9/main" objectType="CheckBox" fmlaLink="AQ298"/>
</file>

<file path=xl/ctrlProps/ctrlProp47.xml><?xml version="1.0" encoding="utf-8"?>
<formControlPr xmlns="http://schemas.microsoft.com/office/spreadsheetml/2009/9/main" objectType="CheckBox" fmlaLink="AQ299"/>
</file>

<file path=xl/ctrlProps/ctrlProp48.xml><?xml version="1.0" encoding="utf-8"?>
<formControlPr xmlns="http://schemas.microsoft.com/office/spreadsheetml/2009/9/main" objectType="CheckBox" fmlaLink="AQ300"/>
</file>

<file path=xl/ctrlProps/ctrlProp49.xml><?xml version="1.0" encoding="utf-8"?>
<formControlPr xmlns="http://schemas.microsoft.com/office/spreadsheetml/2009/9/main" objectType="CheckBox" fmlaLink="AQ301"/>
</file>

<file path=xl/ctrlProps/ctrlProp5.xml><?xml version="1.0" encoding="utf-8"?>
<formControlPr xmlns="http://schemas.microsoft.com/office/spreadsheetml/2009/9/main" objectType="CheckBox" fmlaLink="AP291"/>
</file>

<file path=xl/ctrlProps/ctrlProp50.xml><?xml version="1.0" encoding="utf-8"?>
<formControlPr xmlns="http://schemas.microsoft.com/office/spreadsheetml/2009/9/main" objectType="CheckBox" fmlaLink="AQ303"/>
</file>

<file path=xl/ctrlProps/ctrlProp51.xml><?xml version="1.0" encoding="utf-8"?>
<formControlPr xmlns="http://schemas.microsoft.com/office/spreadsheetml/2009/9/main" objectType="CheckBox" fmlaLink="AP313"/>
</file>

<file path=xl/ctrlProps/ctrlProp52.xml><?xml version="1.0" encoding="utf-8"?>
<formControlPr xmlns="http://schemas.microsoft.com/office/spreadsheetml/2009/9/main" objectType="CheckBox" fmlaLink="AP314"/>
</file>

<file path=xl/ctrlProps/ctrlProp53.xml><?xml version="1.0" encoding="utf-8"?>
<formControlPr xmlns="http://schemas.microsoft.com/office/spreadsheetml/2009/9/main" objectType="CheckBox" fmlaLink="AP315"/>
</file>

<file path=xl/ctrlProps/ctrlProp54.xml><?xml version="1.0" encoding="utf-8"?>
<formControlPr xmlns="http://schemas.microsoft.com/office/spreadsheetml/2009/9/main" objectType="CheckBox" fmlaLink="AP316"/>
</file>

<file path=xl/ctrlProps/ctrlProp55.xml><?xml version="1.0" encoding="utf-8"?>
<formControlPr xmlns="http://schemas.microsoft.com/office/spreadsheetml/2009/9/main" objectType="CheckBox" fmlaLink="AQ313"/>
</file>

<file path=xl/ctrlProps/ctrlProp56.xml><?xml version="1.0" encoding="utf-8"?>
<formControlPr xmlns="http://schemas.microsoft.com/office/spreadsheetml/2009/9/main" objectType="CheckBox" fmlaLink="AQ314"/>
</file>

<file path=xl/ctrlProps/ctrlProp57.xml><?xml version="1.0" encoding="utf-8"?>
<formControlPr xmlns="http://schemas.microsoft.com/office/spreadsheetml/2009/9/main" objectType="CheckBox" fmlaLink="AQ315"/>
</file>

<file path=xl/ctrlProps/ctrlProp58.xml><?xml version="1.0" encoding="utf-8"?>
<formControlPr xmlns="http://schemas.microsoft.com/office/spreadsheetml/2009/9/main" objectType="CheckBox" fmlaLink="AQ316"/>
</file>

<file path=xl/ctrlProps/ctrlProp59.xml><?xml version="1.0" encoding="utf-8"?>
<formControlPr xmlns="http://schemas.microsoft.com/office/spreadsheetml/2009/9/main" objectType="CheckBox" fmlaLink="AR289"/>
</file>

<file path=xl/ctrlProps/ctrlProp6.xml><?xml version="1.0" encoding="utf-8"?>
<formControlPr xmlns="http://schemas.microsoft.com/office/spreadsheetml/2009/9/main" objectType="CheckBox" fmlaLink="AP292"/>
</file>

<file path=xl/ctrlProps/ctrlProp60.xml><?xml version="1.0" encoding="utf-8"?>
<formControlPr xmlns="http://schemas.microsoft.com/office/spreadsheetml/2009/9/main" objectType="CheckBox" fmlaLink="AR290"/>
</file>

<file path=xl/ctrlProps/ctrlProp61.xml><?xml version="1.0" encoding="utf-8"?>
<formControlPr xmlns="http://schemas.microsoft.com/office/spreadsheetml/2009/9/main" objectType="CheckBox" fmlaLink="AR291"/>
</file>

<file path=xl/ctrlProps/ctrlProp62.xml><?xml version="1.0" encoding="utf-8"?>
<formControlPr xmlns="http://schemas.microsoft.com/office/spreadsheetml/2009/9/main" objectType="CheckBox" fmlaLink="AR292"/>
</file>

<file path=xl/ctrlProps/ctrlProp63.xml><?xml version="1.0" encoding="utf-8"?>
<formControlPr xmlns="http://schemas.microsoft.com/office/spreadsheetml/2009/9/main" objectType="CheckBox" fmlaLink="AR293"/>
</file>

<file path=xl/ctrlProps/ctrlProp64.xml><?xml version="1.0" encoding="utf-8"?>
<formControlPr xmlns="http://schemas.microsoft.com/office/spreadsheetml/2009/9/main" objectType="CheckBox" fmlaLink="AR294"/>
</file>

<file path=xl/ctrlProps/ctrlProp65.xml><?xml version="1.0" encoding="utf-8"?>
<formControlPr xmlns="http://schemas.microsoft.com/office/spreadsheetml/2009/9/main" objectType="CheckBox" fmlaLink="AR295"/>
</file>

<file path=xl/ctrlProps/ctrlProp66.xml><?xml version="1.0" encoding="utf-8"?>
<formControlPr xmlns="http://schemas.microsoft.com/office/spreadsheetml/2009/9/main" objectType="CheckBox" fmlaLink="AR296"/>
</file>

<file path=xl/ctrlProps/ctrlProp67.xml><?xml version="1.0" encoding="utf-8"?>
<formControlPr xmlns="http://schemas.microsoft.com/office/spreadsheetml/2009/9/main" objectType="CheckBox" fmlaLink="AR297"/>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fmlaLink="AS289"/>
</file>

<file path=xl/ctrlProps/ctrlProp7.xml><?xml version="1.0" encoding="utf-8"?>
<formControlPr xmlns="http://schemas.microsoft.com/office/spreadsheetml/2009/9/main" objectType="CheckBox" fmlaLink="AP293"/>
</file>

<file path=xl/ctrlProps/ctrlProp70.xml><?xml version="1.0" encoding="utf-8"?>
<formControlPr xmlns="http://schemas.microsoft.com/office/spreadsheetml/2009/9/main" objectType="CheckBox" fmlaLink="AS290"/>
</file>

<file path=xl/ctrlProps/ctrlProp71.xml><?xml version="1.0" encoding="utf-8"?>
<formControlPr xmlns="http://schemas.microsoft.com/office/spreadsheetml/2009/9/main" objectType="CheckBox" fmlaLink="AS291"/>
</file>

<file path=xl/ctrlProps/ctrlProp72.xml><?xml version="1.0" encoding="utf-8"?>
<formControlPr xmlns="http://schemas.microsoft.com/office/spreadsheetml/2009/9/main" objectType="CheckBox" fmlaLink="AS292"/>
</file>

<file path=xl/ctrlProps/ctrlProp73.xml><?xml version="1.0" encoding="utf-8"?>
<formControlPr xmlns="http://schemas.microsoft.com/office/spreadsheetml/2009/9/main" objectType="CheckBox" fmlaLink="AS293"/>
</file>

<file path=xl/ctrlProps/ctrlProp74.xml><?xml version="1.0" encoding="utf-8"?>
<formControlPr xmlns="http://schemas.microsoft.com/office/spreadsheetml/2009/9/main" objectType="CheckBox" fmlaLink="AS294"/>
</file>

<file path=xl/ctrlProps/ctrlProp75.xml><?xml version="1.0" encoding="utf-8"?>
<formControlPr xmlns="http://schemas.microsoft.com/office/spreadsheetml/2009/9/main" objectType="CheckBox" fmlaLink="AS295"/>
</file>

<file path=xl/ctrlProps/ctrlProp76.xml><?xml version="1.0" encoding="utf-8"?>
<formControlPr xmlns="http://schemas.microsoft.com/office/spreadsheetml/2009/9/main" objectType="CheckBox" fmlaLink="AS296"/>
</file>

<file path=xl/ctrlProps/ctrlProp77.xml><?xml version="1.0" encoding="utf-8"?>
<formControlPr xmlns="http://schemas.microsoft.com/office/spreadsheetml/2009/9/main" objectType="CheckBox" fmlaLink="AS297"/>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fmlaLink="AR298"/>
</file>

<file path=xl/ctrlProps/ctrlProp8.xml><?xml version="1.0" encoding="utf-8"?>
<formControlPr xmlns="http://schemas.microsoft.com/office/spreadsheetml/2009/9/main" objectType="CheckBox" fmlaLink="AP294"/>
</file>

<file path=xl/ctrlProps/ctrlProp80.xml><?xml version="1.0" encoding="utf-8"?>
<formControlPr xmlns="http://schemas.microsoft.com/office/spreadsheetml/2009/9/main" objectType="CheckBox" fmlaLink="AR299"/>
</file>

<file path=xl/ctrlProps/ctrlProp81.xml><?xml version="1.0" encoding="utf-8"?>
<formControlPr xmlns="http://schemas.microsoft.com/office/spreadsheetml/2009/9/main" objectType="CheckBox" fmlaLink="AR300"/>
</file>

<file path=xl/ctrlProps/ctrlProp82.xml><?xml version="1.0" encoding="utf-8"?>
<formControlPr xmlns="http://schemas.microsoft.com/office/spreadsheetml/2009/9/main" objectType="CheckBox" fmlaLink="AR301"/>
</file>

<file path=xl/ctrlProps/ctrlProp83.xml><?xml version="1.0" encoding="utf-8"?>
<formControlPr xmlns="http://schemas.microsoft.com/office/spreadsheetml/2009/9/main" objectType="CheckBox" fmlaLink="AR303"/>
</file>

<file path=xl/ctrlProps/ctrlProp84.xml><?xml version="1.0" encoding="utf-8"?>
<formControlPr xmlns="http://schemas.microsoft.com/office/spreadsheetml/2009/9/main" objectType="CheckBox" fmlaLink="AS298"/>
</file>

<file path=xl/ctrlProps/ctrlProp85.xml><?xml version="1.0" encoding="utf-8"?>
<formControlPr xmlns="http://schemas.microsoft.com/office/spreadsheetml/2009/9/main" objectType="CheckBox" fmlaLink="AS299"/>
</file>

<file path=xl/ctrlProps/ctrlProp86.xml><?xml version="1.0" encoding="utf-8"?>
<formControlPr xmlns="http://schemas.microsoft.com/office/spreadsheetml/2009/9/main" objectType="CheckBox" fmlaLink="AS300"/>
</file>

<file path=xl/ctrlProps/ctrlProp87.xml><?xml version="1.0" encoding="utf-8"?>
<formControlPr xmlns="http://schemas.microsoft.com/office/spreadsheetml/2009/9/main" objectType="CheckBox" fmlaLink="AS301"/>
</file>

<file path=xl/ctrlProps/ctrlProp88.xml><?xml version="1.0" encoding="utf-8"?>
<formControlPr xmlns="http://schemas.microsoft.com/office/spreadsheetml/2009/9/main" objectType="CheckBox" fmlaLink="AS303"/>
</file>

<file path=xl/ctrlProps/ctrlProp89.xml><?xml version="1.0" encoding="utf-8"?>
<formControlPr xmlns="http://schemas.microsoft.com/office/spreadsheetml/2009/9/main" objectType="CheckBox" fmlaLink="AR304"/>
</file>

<file path=xl/ctrlProps/ctrlProp9.xml><?xml version="1.0" encoding="utf-8"?>
<formControlPr xmlns="http://schemas.microsoft.com/office/spreadsheetml/2009/9/main" objectType="CheckBox" fmlaLink="AP295"/>
</file>

<file path=xl/ctrlProps/ctrlProp90.xml><?xml version="1.0" encoding="utf-8"?>
<formControlPr xmlns="http://schemas.microsoft.com/office/spreadsheetml/2009/9/main" objectType="CheckBox" fmlaLink="$AR$305"/>
</file>

<file path=xl/ctrlProps/ctrlProp91.xml><?xml version="1.0" encoding="utf-8"?>
<formControlPr xmlns="http://schemas.microsoft.com/office/spreadsheetml/2009/9/main" objectType="CheckBox" fmlaLink="$AR$306"/>
</file>

<file path=xl/ctrlProps/ctrlProp92.xml><?xml version="1.0" encoding="utf-8"?>
<formControlPr xmlns="http://schemas.microsoft.com/office/spreadsheetml/2009/9/main" objectType="CheckBox" fmlaLink="AR307"/>
</file>

<file path=xl/ctrlProps/ctrlProp93.xml><?xml version="1.0" encoding="utf-8"?>
<formControlPr xmlns="http://schemas.microsoft.com/office/spreadsheetml/2009/9/main" objectType="CheckBox" fmlaLink="AR308"/>
</file>

<file path=xl/ctrlProps/ctrlProp94.xml><?xml version="1.0" encoding="utf-8"?>
<formControlPr xmlns="http://schemas.microsoft.com/office/spreadsheetml/2009/9/main" objectType="CheckBox" fmlaLink="AR309"/>
</file>

<file path=xl/ctrlProps/ctrlProp95.xml><?xml version="1.0" encoding="utf-8"?>
<formControlPr xmlns="http://schemas.microsoft.com/office/spreadsheetml/2009/9/main" objectType="CheckBox" fmlaLink="AR310"/>
</file>

<file path=xl/ctrlProps/ctrlProp96.xml><?xml version="1.0" encoding="utf-8"?>
<formControlPr xmlns="http://schemas.microsoft.com/office/spreadsheetml/2009/9/main" objectType="CheckBox" fmlaLink="AR311"/>
</file>

<file path=xl/ctrlProps/ctrlProp97.xml><?xml version="1.0" encoding="utf-8"?>
<formControlPr xmlns="http://schemas.microsoft.com/office/spreadsheetml/2009/9/main" objectType="CheckBox" fmlaLink="AR312"/>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fmlaLink="AS30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66675</xdr:colOff>
          <xdr:row>288</xdr:row>
          <xdr:rowOff>219075</xdr:rowOff>
        </xdr:from>
        <xdr:to>
          <xdr:col>10</xdr:col>
          <xdr:colOff>171450</xdr:colOff>
          <xdr:row>290</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288</xdr:row>
          <xdr:rowOff>0</xdr:rowOff>
        </xdr:from>
        <xdr:to>
          <xdr:col>10</xdr:col>
          <xdr:colOff>171450</xdr:colOff>
          <xdr:row>289</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288</xdr:row>
          <xdr:rowOff>219075</xdr:rowOff>
        </xdr:from>
        <xdr:to>
          <xdr:col>12</xdr:col>
          <xdr:colOff>171450</xdr:colOff>
          <xdr:row>290</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287</xdr:row>
          <xdr:rowOff>219075</xdr:rowOff>
        </xdr:from>
        <xdr:to>
          <xdr:col>12</xdr:col>
          <xdr:colOff>171450</xdr:colOff>
          <xdr:row>289</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289</xdr:row>
          <xdr:rowOff>219075</xdr:rowOff>
        </xdr:from>
        <xdr:to>
          <xdr:col>10</xdr:col>
          <xdr:colOff>171450</xdr:colOff>
          <xdr:row>291</xdr:row>
          <xdr:rowOff>9525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290</xdr:row>
          <xdr:rowOff>219075</xdr:rowOff>
        </xdr:from>
        <xdr:to>
          <xdr:col>10</xdr:col>
          <xdr:colOff>171450</xdr:colOff>
          <xdr:row>292</xdr:row>
          <xdr:rowOff>9525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291</xdr:row>
          <xdr:rowOff>219075</xdr:rowOff>
        </xdr:from>
        <xdr:to>
          <xdr:col>10</xdr:col>
          <xdr:colOff>171450</xdr:colOff>
          <xdr:row>292</xdr:row>
          <xdr:rowOff>219075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292</xdr:row>
          <xdr:rowOff>209550</xdr:rowOff>
        </xdr:from>
        <xdr:to>
          <xdr:col>10</xdr:col>
          <xdr:colOff>171450</xdr:colOff>
          <xdr:row>294</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293</xdr:row>
          <xdr:rowOff>209550</xdr:rowOff>
        </xdr:from>
        <xdr:to>
          <xdr:col>10</xdr:col>
          <xdr:colOff>171450</xdr:colOff>
          <xdr:row>295</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294</xdr:row>
          <xdr:rowOff>209550</xdr:rowOff>
        </xdr:from>
        <xdr:to>
          <xdr:col>10</xdr:col>
          <xdr:colOff>171450</xdr:colOff>
          <xdr:row>296</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295</xdr:row>
          <xdr:rowOff>209550</xdr:rowOff>
        </xdr:from>
        <xdr:to>
          <xdr:col>10</xdr:col>
          <xdr:colOff>171450</xdr:colOff>
          <xdr:row>296</xdr:row>
          <xdr:rowOff>219075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296</xdr:row>
          <xdr:rowOff>200025</xdr:rowOff>
        </xdr:from>
        <xdr:to>
          <xdr:col>10</xdr:col>
          <xdr:colOff>171450</xdr:colOff>
          <xdr:row>297</xdr:row>
          <xdr:rowOff>219075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289</xdr:row>
          <xdr:rowOff>219075</xdr:rowOff>
        </xdr:from>
        <xdr:to>
          <xdr:col>12</xdr:col>
          <xdr:colOff>180975</xdr:colOff>
          <xdr:row>291</xdr:row>
          <xdr:rowOff>9525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290</xdr:row>
          <xdr:rowOff>219075</xdr:rowOff>
        </xdr:from>
        <xdr:to>
          <xdr:col>12</xdr:col>
          <xdr:colOff>180975</xdr:colOff>
          <xdr:row>292</xdr:row>
          <xdr:rowOff>9525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291</xdr:row>
          <xdr:rowOff>219075</xdr:rowOff>
        </xdr:from>
        <xdr:to>
          <xdr:col>12</xdr:col>
          <xdr:colOff>180975</xdr:colOff>
          <xdr:row>292</xdr:row>
          <xdr:rowOff>219075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292</xdr:row>
          <xdr:rowOff>209550</xdr:rowOff>
        </xdr:from>
        <xdr:to>
          <xdr:col>12</xdr:col>
          <xdr:colOff>180975</xdr:colOff>
          <xdr:row>294</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293</xdr:row>
          <xdr:rowOff>209550</xdr:rowOff>
        </xdr:from>
        <xdr:to>
          <xdr:col>12</xdr:col>
          <xdr:colOff>180975</xdr:colOff>
          <xdr:row>295</xdr:row>
          <xdr:rowOff>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294</xdr:row>
          <xdr:rowOff>209550</xdr:rowOff>
        </xdr:from>
        <xdr:to>
          <xdr:col>12</xdr:col>
          <xdr:colOff>180975</xdr:colOff>
          <xdr:row>296</xdr:row>
          <xdr:rowOff>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295</xdr:row>
          <xdr:rowOff>209550</xdr:rowOff>
        </xdr:from>
        <xdr:to>
          <xdr:col>12</xdr:col>
          <xdr:colOff>180975</xdr:colOff>
          <xdr:row>296</xdr:row>
          <xdr:rowOff>219075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296</xdr:row>
          <xdr:rowOff>200025</xdr:rowOff>
        </xdr:from>
        <xdr:to>
          <xdr:col>12</xdr:col>
          <xdr:colOff>180975</xdr:colOff>
          <xdr:row>297</xdr:row>
          <xdr:rowOff>219075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288</xdr:row>
          <xdr:rowOff>0</xdr:rowOff>
        </xdr:from>
        <xdr:to>
          <xdr:col>30</xdr:col>
          <xdr:colOff>19050</xdr:colOff>
          <xdr:row>289</xdr:row>
          <xdr:rowOff>9525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288</xdr:row>
          <xdr:rowOff>219075</xdr:rowOff>
        </xdr:from>
        <xdr:to>
          <xdr:col>30</xdr:col>
          <xdr:colOff>19050</xdr:colOff>
          <xdr:row>290</xdr:row>
          <xdr:rowOff>9525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289</xdr:row>
          <xdr:rowOff>219075</xdr:rowOff>
        </xdr:from>
        <xdr:to>
          <xdr:col>30</xdr:col>
          <xdr:colOff>19050</xdr:colOff>
          <xdr:row>291</xdr:row>
          <xdr:rowOff>9525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290</xdr:row>
          <xdr:rowOff>219075</xdr:rowOff>
        </xdr:from>
        <xdr:to>
          <xdr:col>30</xdr:col>
          <xdr:colOff>19050</xdr:colOff>
          <xdr:row>292</xdr:row>
          <xdr:rowOff>9525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291</xdr:row>
          <xdr:rowOff>219075</xdr:rowOff>
        </xdr:from>
        <xdr:to>
          <xdr:col>30</xdr:col>
          <xdr:colOff>19050</xdr:colOff>
          <xdr:row>292</xdr:row>
          <xdr:rowOff>219075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292</xdr:row>
          <xdr:rowOff>209550</xdr:rowOff>
        </xdr:from>
        <xdr:to>
          <xdr:col>30</xdr:col>
          <xdr:colOff>19050</xdr:colOff>
          <xdr:row>294</xdr:row>
          <xdr:rowOff>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293</xdr:row>
          <xdr:rowOff>209550</xdr:rowOff>
        </xdr:from>
        <xdr:to>
          <xdr:col>30</xdr:col>
          <xdr:colOff>19050</xdr:colOff>
          <xdr:row>295</xdr:row>
          <xdr:rowOff>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294</xdr:row>
          <xdr:rowOff>209550</xdr:rowOff>
        </xdr:from>
        <xdr:to>
          <xdr:col>30</xdr:col>
          <xdr:colOff>19050</xdr:colOff>
          <xdr:row>296</xdr:row>
          <xdr:rowOff>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295</xdr:row>
          <xdr:rowOff>209550</xdr:rowOff>
        </xdr:from>
        <xdr:to>
          <xdr:col>30</xdr:col>
          <xdr:colOff>19050</xdr:colOff>
          <xdr:row>296</xdr:row>
          <xdr:rowOff>219075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296</xdr:row>
          <xdr:rowOff>200025</xdr:rowOff>
        </xdr:from>
        <xdr:to>
          <xdr:col>30</xdr:col>
          <xdr:colOff>19050</xdr:colOff>
          <xdr:row>297</xdr:row>
          <xdr:rowOff>219075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288</xdr:row>
          <xdr:rowOff>0</xdr:rowOff>
        </xdr:from>
        <xdr:to>
          <xdr:col>32</xdr:col>
          <xdr:colOff>19050</xdr:colOff>
          <xdr:row>289</xdr:row>
          <xdr:rowOff>9525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288</xdr:row>
          <xdr:rowOff>219075</xdr:rowOff>
        </xdr:from>
        <xdr:to>
          <xdr:col>32</xdr:col>
          <xdr:colOff>19050</xdr:colOff>
          <xdr:row>290</xdr:row>
          <xdr:rowOff>9525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289</xdr:row>
          <xdr:rowOff>219075</xdr:rowOff>
        </xdr:from>
        <xdr:to>
          <xdr:col>32</xdr:col>
          <xdr:colOff>19050</xdr:colOff>
          <xdr:row>291</xdr:row>
          <xdr:rowOff>9525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290</xdr:row>
          <xdr:rowOff>219075</xdr:rowOff>
        </xdr:from>
        <xdr:to>
          <xdr:col>32</xdr:col>
          <xdr:colOff>19050</xdr:colOff>
          <xdr:row>292</xdr:row>
          <xdr:rowOff>9525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291</xdr:row>
          <xdr:rowOff>219075</xdr:rowOff>
        </xdr:from>
        <xdr:to>
          <xdr:col>32</xdr:col>
          <xdr:colOff>19050</xdr:colOff>
          <xdr:row>292</xdr:row>
          <xdr:rowOff>219075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292</xdr:row>
          <xdr:rowOff>209550</xdr:rowOff>
        </xdr:from>
        <xdr:to>
          <xdr:col>32</xdr:col>
          <xdr:colOff>19050</xdr:colOff>
          <xdr:row>294</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293</xdr:row>
          <xdr:rowOff>209550</xdr:rowOff>
        </xdr:from>
        <xdr:to>
          <xdr:col>32</xdr:col>
          <xdr:colOff>19050</xdr:colOff>
          <xdr:row>295</xdr:row>
          <xdr:rowOff>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294</xdr:row>
          <xdr:rowOff>209550</xdr:rowOff>
        </xdr:from>
        <xdr:to>
          <xdr:col>32</xdr:col>
          <xdr:colOff>19050</xdr:colOff>
          <xdr:row>296</xdr:row>
          <xdr:rowOff>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295</xdr:row>
          <xdr:rowOff>209550</xdr:rowOff>
        </xdr:from>
        <xdr:to>
          <xdr:col>32</xdr:col>
          <xdr:colOff>19050</xdr:colOff>
          <xdr:row>296</xdr:row>
          <xdr:rowOff>219075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296</xdr:row>
          <xdr:rowOff>200025</xdr:rowOff>
        </xdr:from>
        <xdr:to>
          <xdr:col>32</xdr:col>
          <xdr:colOff>19050</xdr:colOff>
          <xdr:row>297</xdr:row>
          <xdr:rowOff>219075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296</xdr:row>
          <xdr:rowOff>200025</xdr:rowOff>
        </xdr:from>
        <xdr:to>
          <xdr:col>10</xdr:col>
          <xdr:colOff>171450</xdr:colOff>
          <xdr:row>297</xdr:row>
          <xdr:rowOff>219075</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297</xdr:row>
          <xdr:rowOff>200025</xdr:rowOff>
        </xdr:from>
        <xdr:to>
          <xdr:col>10</xdr:col>
          <xdr:colOff>171450</xdr:colOff>
          <xdr:row>298</xdr:row>
          <xdr:rowOff>219075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298</xdr:row>
          <xdr:rowOff>200025</xdr:rowOff>
        </xdr:from>
        <xdr:to>
          <xdr:col>10</xdr:col>
          <xdr:colOff>171450</xdr:colOff>
          <xdr:row>299</xdr:row>
          <xdr:rowOff>219075</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299</xdr:row>
          <xdr:rowOff>200025</xdr:rowOff>
        </xdr:from>
        <xdr:to>
          <xdr:col>10</xdr:col>
          <xdr:colOff>171450</xdr:colOff>
          <xdr:row>300</xdr:row>
          <xdr:rowOff>209550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301</xdr:row>
          <xdr:rowOff>190500</xdr:rowOff>
        </xdr:from>
        <xdr:to>
          <xdr:col>10</xdr:col>
          <xdr:colOff>171450</xdr:colOff>
          <xdr:row>302</xdr:row>
          <xdr:rowOff>209550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296</xdr:row>
          <xdr:rowOff>200025</xdr:rowOff>
        </xdr:from>
        <xdr:to>
          <xdr:col>12</xdr:col>
          <xdr:colOff>180975</xdr:colOff>
          <xdr:row>297</xdr:row>
          <xdr:rowOff>219075</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297</xdr:row>
          <xdr:rowOff>200025</xdr:rowOff>
        </xdr:from>
        <xdr:to>
          <xdr:col>12</xdr:col>
          <xdr:colOff>180975</xdr:colOff>
          <xdr:row>298</xdr:row>
          <xdr:rowOff>219075</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298</xdr:row>
          <xdr:rowOff>200025</xdr:rowOff>
        </xdr:from>
        <xdr:to>
          <xdr:col>12</xdr:col>
          <xdr:colOff>180975</xdr:colOff>
          <xdr:row>299</xdr:row>
          <xdr:rowOff>219075</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299</xdr:row>
          <xdr:rowOff>200025</xdr:rowOff>
        </xdr:from>
        <xdr:to>
          <xdr:col>12</xdr:col>
          <xdr:colOff>180975</xdr:colOff>
          <xdr:row>300</xdr:row>
          <xdr:rowOff>209550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301</xdr:row>
          <xdr:rowOff>190500</xdr:rowOff>
        </xdr:from>
        <xdr:to>
          <xdr:col>12</xdr:col>
          <xdr:colOff>180975</xdr:colOff>
          <xdr:row>302</xdr:row>
          <xdr:rowOff>209550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296</xdr:row>
          <xdr:rowOff>200025</xdr:rowOff>
        </xdr:from>
        <xdr:to>
          <xdr:col>30</xdr:col>
          <xdr:colOff>19050</xdr:colOff>
          <xdr:row>297</xdr:row>
          <xdr:rowOff>219075</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297</xdr:row>
          <xdr:rowOff>200025</xdr:rowOff>
        </xdr:from>
        <xdr:to>
          <xdr:col>30</xdr:col>
          <xdr:colOff>19050</xdr:colOff>
          <xdr:row>298</xdr:row>
          <xdr:rowOff>219075</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298</xdr:row>
          <xdr:rowOff>200025</xdr:rowOff>
        </xdr:from>
        <xdr:to>
          <xdr:col>30</xdr:col>
          <xdr:colOff>19050</xdr:colOff>
          <xdr:row>299</xdr:row>
          <xdr:rowOff>219075</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299</xdr:row>
          <xdr:rowOff>200025</xdr:rowOff>
        </xdr:from>
        <xdr:to>
          <xdr:col>30</xdr:col>
          <xdr:colOff>19050</xdr:colOff>
          <xdr:row>300</xdr:row>
          <xdr:rowOff>209550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296</xdr:row>
          <xdr:rowOff>200025</xdr:rowOff>
        </xdr:from>
        <xdr:to>
          <xdr:col>32</xdr:col>
          <xdr:colOff>19050</xdr:colOff>
          <xdr:row>297</xdr:row>
          <xdr:rowOff>219075</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297</xdr:row>
          <xdr:rowOff>200025</xdr:rowOff>
        </xdr:from>
        <xdr:to>
          <xdr:col>32</xdr:col>
          <xdr:colOff>19050</xdr:colOff>
          <xdr:row>298</xdr:row>
          <xdr:rowOff>219075</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298</xdr:row>
          <xdr:rowOff>200025</xdr:rowOff>
        </xdr:from>
        <xdr:to>
          <xdr:col>32</xdr:col>
          <xdr:colOff>19050</xdr:colOff>
          <xdr:row>299</xdr:row>
          <xdr:rowOff>219075</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299</xdr:row>
          <xdr:rowOff>200025</xdr:rowOff>
        </xdr:from>
        <xdr:to>
          <xdr:col>32</xdr:col>
          <xdr:colOff>19050</xdr:colOff>
          <xdr:row>300</xdr:row>
          <xdr:rowOff>209550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288</xdr:row>
          <xdr:rowOff>0</xdr:rowOff>
        </xdr:from>
        <xdr:to>
          <xdr:col>14</xdr:col>
          <xdr:colOff>180975</xdr:colOff>
          <xdr:row>289</xdr:row>
          <xdr:rowOff>9525</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288</xdr:row>
          <xdr:rowOff>219075</xdr:rowOff>
        </xdr:from>
        <xdr:to>
          <xdr:col>14</xdr:col>
          <xdr:colOff>180975</xdr:colOff>
          <xdr:row>290</xdr:row>
          <xdr:rowOff>9525</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289</xdr:row>
          <xdr:rowOff>219075</xdr:rowOff>
        </xdr:from>
        <xdr:to>
          <xdr:col>14</xdr:col>
          <xdr:colOff>180975</xdr:colOff>
          <xdr:row>291</xdr:row>
          <xdr:rowOff>9525</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290</xdr:row>
          <xdr:rowOff>219075</xdr:rowOff>
        </xdr:from>
        <xdr:to>
          <xdr:col>14</xdr:col>
          <xdr:colOff>180975</xdr:colOff>
          <xdr:row>292</xdr:row>
          <xdr:rowOff>9525</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291</xdr:row>
          <xdr:rowOff>219075</xdr:rowOff>
        </xdr:from>
        <xdr:to>
          <xdr:col>14</xdr:col>
          <xdr:colOff>180975</xdr:colOff>
          <xdr:row>292</xdr:row>
          <xdr:rowOff>219075</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292</xdr:row>
          <xdr:rowOff>209550</xdr:rowOff>
        </xdr:from>
        <xdr:to>
          <xdr:col>14</xdr:col>
          <xdr:colOff>180975</xdr:colOff>
          <xdr:row>294</xdr:row>
          <xdr:rowOff>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293</xdr:row>
          <xdr:rowOff>209550</xdr:rowOff>
        </xdr:from>
        <xdr:to>
          <xdr:col>14</xdr:col>
          <xdr:colOff>180975</xdr:colOff>
          <xdr:row>295</xdr:row>
          <xdr:rowOff>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294</xdr:row>
          <xdr:rowOff>209550</xdr:rowOff>
        </xdr:from>
        <xdr:to>
          <xdr:col>14</xdr:col>
          <xdr:colOff>180975</xdr:colOff>
          <xdr:row>296</xdr:row>
          <xdr:rowOff>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295</xdr:row>
          <xdr:rowOff>209550</xdr:rowOff>
        </xdr:from>
        <xdr:to>
          <xdr:col>14</xdr:col>
          <xdr:colOff>180975</xdr:colOff>
          <xdr:row>296</xdr:row>
          <xdr:rowOff>219075</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296</xdr:row>
          <xdr:rowOff>200025</xdr:rowOff>
        </xdr:from>
        <xdr:to>
          <xdr:col>14</xdr:col>
          <xdr:colOff>180975</xdr:colOff>
          <xdr:row>297</xdr:row>
          <xdr:rowOff>219075</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288</xdr:row>
          <xdr:rowOff>0</xdr:rowOff>
        </xdr:from>
        <xdr:to>
          <xdr:col>16</xdr:col>
          <xdr:colOff>190500</xdr:colOff>
          <xdr:row>289</xdr:row>
          <xdr:rowOff>9525</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288</xdr:row>
          <xdr:rowOff>219075</xdr:rowOff>
        </xdr:from>
        <xdr:to>
          <xdr:col>16</xdr:col>
          <xdr:colOff>190500</xdr:colOff>
          <xdr:row>290</xdr:row>
          <xdr:rowOff>9525</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289</xdr:row>
          <xdr:rowOff>219075</xdr:rowOff>
        </xdr:from>
        <xdr:to>
          <xdr:col>16</xdr:col>
          <xdr:colOff>190500</xdr:colOff>
          <xdr:row>291</xdr:row>
          <xdr:rowOff>9525</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290</xdr:row>
          <xdr:rowOff>219075</xdr:rowOff>
        </xdr:from>
        <xdr:to>
          <xdr:col>16</xdr:col>
          <xdr:colOff>190500</xdr:colOff>
          <xdr:row>292</xdr:row>
          <xdr:rowOff>9525</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291</xdr:row>
          <xdr:rowOff>219075</xdr:rowOff>
        </xdr:from>
        <xdr:to>
          <xdr:col>16</xdr:col>
          <xdr:colOff>190500</xdr:colOff>
          <xdr:row>292</xdr:row>
          <xdr:rowOff>219075</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292</xdr:row>
          <xdr:rowOff>209550</xdr:rowOff>
        </xdr:from>
        <xdr:to>
          <xdr:col>16</xdr:col>
          <xdr:colOff>190500</xdr:colOff>
          <xdr:row>294</xdr:row>
          <xdr:rowOff>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293</xdr:row>
          <xdr:rowOff>209550</xdr:rowOff>
        </xdr:from>
        <xdr:to>
          <xdr:col>16</xdr:col>
          <xdr:colOff>190500</xdr:colOff>
          <xdr:row>295</xdr:row>
          <xdr:rowOff>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294</xdr:row>
          <xdr:rowOff>209550</xdr:rowOff>
        </xdr:from>
        <xdr:to>
          <xdr:col>16</xdr:col>
          <xdr:colOff>190500</xdr:colOff>
          <xdr:row>296</xdr:row>
          <xdr:rowOff>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295</xdr:row>
          <xdr:rowOff>209550</xdr:rowOff>
        </xdr:from>
        <xdr:to>
          <xdr:col>16</xdr:col>
          <xdr:colOff>190500</xdr:colOff>
          <xdr:row>296</xdr:row>
          <xdr:rowOff>219075</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296</xdr:row>
          <xdr:rowOff>200025</xdr:rowOff>
        </xdr:from>
        <xdr:to>
          <xdr:col>16</xdr:col>
          <xdr:colOff>190500</xdr:colOff>
          <xdr:row>297</xdr:row>
          <xdr:rowOff>219075</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296</xdr:row>
          <xdr:rowOff>200025</xdr:rowOff>
        </xdr:from>
        <xdr:to>
          <xdr:col>14</xdr:col>
          <xdr:colOff>180975</xdr:colOff>
          <xdr:row>297</xdr:row>
          <xdr:rowOff>219075</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297</xdr:row>
          <xdr:rowOff>200025</xdr:rowOff>
        </xdr:from>
        <xdr:to>
          <xdr:col>14</xdr:col>
          <xdr:colOff>180975</xdr:colOff>
          <xdr:row>298</xdr:row>
          <xdr:rowOff>219075</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298</xdr:row>
          <xdr:rowOff>200025</xdr:rowOff>
        </xdr:from>
        <xdr:to>
          <xdr:col>14</xdr:col>
          <xdr:colOff>180975</xdr:colOff>
          <xdr:row>299</xdr:row>
          <xdr:rowOff>219075</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299</xdr:row>
          <xdr:rowOff>200025</xdr:rowOff>
        </xdr:from>
        <xdr:to>
          <xdr:col>14</xdr:col>
          <xdr:colOff>180975</xdr:colOff>
          <xdr:row>300</xdr:row>
          <xdr:rowOff>209550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301</xdr:row>
          <xdr:rowOff>190500</xdr:rowOff>
        </xdr:from>
        <xdr:to>
          <xdr:col>14</xdr:col>
          <xdr:colOff>180975</xdr:colOff>
          <xdr:row>302</xdr:row>
          <xdr:rowOff>209550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296</xdr:row>
          <xdr:rowOff>200025</xdr:rowOff>
        </xdr:from>
        <xdr:to>
          <xdr:col>16</xdr:col>
          <xdr:colOff>190500</xdr:colOff>
          <xdr:row>297</xdr:row>
          <xdr:rowOff>219075</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297</xdr:row>
          <xdr:rowOff>200025</xdr:rowOff>
        </xdr:from>
        <xdr:to>
          <xdr:col>16</xdr:col>
          <xdr:colOff>190500</xdr:colOff>
          <xdr:row>298</xdr:row>
          <xdr:rowOff>219075</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298</xdr:row>
          <xdr:rowOff>200025</xdr:rowOff>
        </xdr:from>
        <xdr:to>
          <xdr:col>16</xdr:col>
          <xdr:colOff>190500</xdr:colOff>
          <xdr:row>299</xdr:row>
          <xdr:rowOff>219075</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299</xdr:row>
          <xdr:rowOff>200025</xdr:rowOff>
        </xdr:from>
        <xdr:to>
          <xdr:col>16</xdr:col>
          <xdr:colOff>190500</xdr:colOff>
          <xdr:row>300</xdr:row>
          <xdr:rowOff>209550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301</xdr:row>
          <xdr:rowOff>190500</xdr:rowOff>
        </xdr:from>
        <xdr:to>
          <xdr:col>16</xdr:col>
          <xdr:colOff>190500</xdr:colOff>
          <xdr:row>302</xdr:row>
          <xdr:rowOff>209550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288</xdr:row>
          <xdr:rowOff>0</xdr:rowOff>
        </xdr:from>
        <xdr:to>
          <xdr:col>34</xdr:col>
          <xdr:colOff>28575</xdr:colOff>
          <xdr:row>289</xdr:row>
          <xdr:rowOff>9525</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288</xdr:row>
          <xdr:rowOff>219075</xdr:rowOff>
        </xdr:from>
        <xdr:to>
          <xdr:col>34</xdr:col>
          <xdr:colOff>28575</xdr:colOff>
          <xdr:row>290</xdr:row>
          <xdr:rowOff>9525</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289</xdr:row>
          <xdr:rowOff>219075</xdr:rowOff>
        </xdr:from>
        <xdr:to>
          <xdr:col>34</xdr:col>
          <xdr:colOff>28575</xdr:colOff>
          <xdr:row>291</xdr:row>
          <xdr:rowOff>9525</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290</xdr:row>
          <xdr:rowOff>219075</xdr:rowOff>
        </xdr:from>
        <xdr:to>
          <xdr:col>34</xdr:col>
          <xdr:colOff>28575</xdr:colOff>
          <xdr:row>292</xdr:row>
          <xdr:rowOff>9525</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291</xdr:row>
          <xdr:rowOff>219075</xdr:rowOff>
        </xdr:from>
        <xdr:to>
          <xdr:col>34</xdr:col>
          <xdr:colOff>28575</xdr:colOff>
          <xdr:row>292</xdr:row>
          <xdr:rowOff>219075</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292</xdr:row>
          <xdr:rowOff>209550</xdr:rowOff>
        </xdr:from>
        <xdr:to>
          <xdr:col>34</xdr:col>
          <xdr:colOff>28575</xdr:colOff>
          <xdr:row>294</xdr:row>
          <xdr:rowOff>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293</xdr:row>
          <xdr:rowOff>209550</xdr:rowOff>
        </xdr:from>
        <xdr:to>
          <xdr:col>34</xdr:col>
          <xdr:colOff>28575</xdr:colOff>
          <xdr:row>295</xdr:row>
          <xdr:rowOff>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294</xdr:row>
          <xdr:rowOff>209550</xdr:rowOff>
        </xdr:from>
        <xdr:to>
          <xdr:col>34</xdr:col>
          <xdr:colOff>28575</xdr:colOff>
          <xdr:row>296</xdr:row>
          <xdr:rowOff>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295</xdr:row>
          <xdr:rowOff>209550</xdr:rowOff>
        </xdr:from>
        <xdr:to>
          <xdr:col>34</xdr:col>
          <xdr:colOff>28575</xdr:colOff>
          <xdr:row>296</xdr:row>
          <xdr:rowOff>219075</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296</xdr:row>
          <xdr:rowOff>200025</xdr:rowOff>
        </xdr:from>
        <xdr:to>
          <xdr:col>34</xdr:col>
          <xdr:colOff>28575</xdr:colOff>
          <xdr:row>297</xdr:row>
          <xdr:rowOff>219075</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288</xdr:row>
          <xdr:rowOff>0</xdr:rowOff>
        </xdr:from>
        <xdr:to>
          <xdr:col>36</xdr:col>
          <xdr:colOff>28575</xdr:colOff>
          <xdr:row>289</xdr:row>
          <xdr:rowOff>9525</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288</xdr:row>
          <xdr:rowOff>219075</xdr:rowOff>
        </xdr:from>
        <xdr:to>
          <xdr:col>36</xdr:col>
          <xdr:colOff>28575</xdr:colOff>
          <xdr:row>290</xdr:row>
          <xdr:rowOff>9525</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289</xdr:row>
          <xdr:rowOff>219075</xdr:rowOff>
        </xdr:from>
        <xdr:to>
          <xdr:col>36</xdr:col>
          <xdr:colOff>28575</xdr:colOff>
          <xdr:row>291</xdr:row>
          <xdr:rowOff>9525</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290</xdr:row>
          <xdr:rowOff>219075</xdr:rowOff>
        </xdr:from>
        <xdr:to>
          <xdr:col>36</xdr:col>
          <xdr:colOff>28575</xdr:colOff>
          <xdr:row>292</xdr:row>
          <xdr:rowOff>9525</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291</xdr:row>
          <xdr:rowOff>219075</xdr:rowOff>
        </xdr:from>
        <xdr:to>
          <xdr:col>36</xdr:col>
          <xdr:colOff>28575</xdr:colOff>
          <xdr:row>292</xdr:row>
          <xdr:rowOff>219075</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292</xdr:row>
          <xdr:rowOff>209550</xdr:rowOff>
        </xdr:from>
        <xdr:to>
          <xdr:col>36</xdr:col>
          <xdr:colOff>28575</xdr:colOff>
          <xdr:row>294</xdr:row>
          <xdr:rowOff>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293</xdr:row>
          <xdr:rowOff>209550</xdr:rowOff>
        </xdr:from>
        <xdr:to>
          <xdr:col>36</xdr:col>
          <xdr:colOff>28575</xdr:colOff>
          <xdr:row>295</xdr:row>
          <xdr:rowOff>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294</xdr:row>
          <xdr:rowOff>209550</xdr:rowOff>
        </xdr:from>
        <xdr:to>
          <xdr:col>36</xdr:col>
          <xdr:colOff>28575</xdr:colOff>
          <xdr:row>296</xdr:row>
          <xdr:rowOff>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295</xdr:row>
          <xdr:rowOff>209550</xdr:rowOff>
        </xdr:from>
        <xdr:to>
          <xdr:col>36</xdr:col>
          <xdr:colOff>28575</xdr:colOff>
          <xdr:row>296</xdr:row>
          <xdr:rowOff>219075</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296</xdr:row>
          <xdr:rowOff>200025</xdr:rowOff>
        </xdr:from>
        <xdr:to>
          <xdr:col>36</xdr:col>
          <xdr:colOff>28575</xdr:colOff>
          <xdr:row>297</xdr:row>
          <xdr:rowOff>219075</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296</xdr:row>
          <xdr:rowOff>200025</xdr:rowOff>
        </xdr:from>
        <xdr:to>
          <xdr:col>34</xdr:col>
          <xdr:colOff>28575</xdr:colOff>
          <xdr:row>297</xdr:row>
          <xdr:rowOff>219075</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297</xdr:row>
          <xdr:rowOff>200025</xdr:rowOff>
        </xdr:from>
        <xdr:to>
          <xdr:col>34</xdr:col>
          <xdr:colOff>28575</xdr:colOff>
          <xdr:row>298</xdr:row>
          <xdr:rowOff>219075</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298</xdr:row>
          <xdr:rowOff>200025</xdr:rowOff>
        </xdr:from>
        <xdr:to>
          <xdr:col>34</xdr:col>
          <xdr:colOff>28575</xdr:colOff>
          <xdr:row>299</xdr:row>
          <xdr:rowOff>219075</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299</xdr:row>
          <xdr:rowOff>200025</xdr:rowOff>
        </xdr:from>
        <xdr:to>
          <xdr:col>34</xdr:col>
          <xdr:colOff>28575</xdr:colOff>
          <xdr:row>300</xdr:row>
          <xdr:rowOff>209550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296</xdr:row>
          <xdr:rowOff>200025</xdr:rowOff>
        </xdr:from>
        <xdr:to>
          <xdr:col>36</xdr:col>
          <xdr:colOff>28575</xdr:colOff>
          <xdr:row>297</xdr:row>
          <xdr:rowOff>219075</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1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297</xdr:row>
          <xdr:rowOff>200025</xdr:rowOff>
        </xdr:from>
        <xdr:to>
          <xdr:col>36</xdr:col>
          <xdr:colOff>28575</xdr:colOff>
          <xdr:row>298</xdr:row>
          <xdr:rowOff>219075</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298</xdr:row>
          <xdr:rowOff>200025</xdr:rowOff>
        </xdr:from>
        <xdr:to>
          <xdr:col>36</xdr:col>
          <xdr:colOff>28575</xdr:colOff>
          <xdr:row>299</xdr:row>
          <xdr:rowOff>219075</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299</xdr:row>
          <xdr:rowOff>200025</xdr:rowOff>
        </xdr:from>
        <xdr:to>
          <xdr:col>36</xdr:col>
          <xdr:colOff>28575</xdr:colOff>
          <xdr:row>300</xdr:row>
          <xdr:rowOff>209550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178</xdr:row>
          <xdr:rowOff>228600</xdr:rowOff>
        </xdr:from>
        <xdr:to>
          <xdr:col>5</xdr:col>
          <xdr:colOff>0</xdr:colOff>
          <xdr:row>180</xdr:row>
          <xdr:rowOff>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305</xdr:row>
          <xdr:rowOff>76200</xdr:rowOff>
        </xdr:from>
        <xdr:to>
          <xdr:col>8</xdr:col>
          <xdr:colOff>9525</xdr:colOff>
          <xdr:row>306</xdr:row>
          <xdr:rowOff>228600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1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306</xdr:row>
          <xdr:rowOff>228600</xdr:rowOff>
        </xdr:from>
        <xdr:to>
          <xdr:col>8</xdr:col>
          <xdr:colOff>9525</xdr:colOff>
          <xdr:row>308</xdr:row>
          <xdr:rowOff>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279</xdr:row>
          <xdr:rowOff>76200</xdr:rowOff>
        </xdr:from>
        <xdr:to>
          <xdr:col>8</xdr:col>
          <xdr:colOff>9525</xdr:colOff>
          <xdr:row>281</xdr:row>
          <xdr:rowOff>85725</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300</xdr:row>
          <xdr:rowOff>190500</xdr:rowOff>
        </xdr:from>
        <xdr:to>
          <xdr:col>10</xdr:col>
          <xdr:colOff>171450</xdr:colOff>
          <xdr:row>301</xdr:row>
          <xdr:rowOff>209550</xdr:rowOff>
        </xdr:to>
        <xdr:sp macro="" textlink="">
          <xdr:nvSpPr>
            <xdr:cNvPr id="2542" name="Check Box 494" hidden="1">
              <a:extLst>
                <a:ext uri="{63B3BB69-23CF-44E3-9099-C40C66FF867C}">
                  <a14:compatExt spid="_x0000_s2542"/>
                </a:ext>
                <a:ext uri="{FF2B5EF4-FFF2-40B4-BE49-F238E27FC236}">
                  <a16:creationId xmlns:a16="http://schemas.microsoft.com/office/drawing/2014/main" id="{00000000-0008-0000-01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300</xdr:row>
          <xdr:rowOff>190500</xdr:rowOff>
        </xdr:from>
        <xdr:to>
          <xdr:col>12</xdr:col>
          <xdr:colOff>180975</xdr:colOff>
          <xdr:row>301</xdr:row>
          <xdr:rowOff>209550</xdr:rowOff>
        </xdr:to>
        <xdr:sp macro="" textlink="">
          <xdr:nvSpPr>
            <xdr:cNvPr id="2543" name="Check Box 495" hidden="1">
              <a:extLst>
                <a:ext uri="{63B3BB69-23CF-44E3-9099-C40C66FF867C}">
                  <a14:compatExt spid="_x0000_s2543"/>
                </a:ext>
                <a:ext uri="{FF2B5EF4-FFF2-40B4-BE49-F238E27FC236}">
                  <a16:creationId xmlns:a16="http://schemas.microsoft.com/office/drawing/2014/main" id="{00000000-0008-0000-01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300</xdr:row>
          <xdr:rowOff>190500</xdr:rowOff>
        </xdr:from>
        <xdr:to>
          <xdr:col>30</xdr:col>
          <xdr:colOff>19050</xdr:colOff>
          <xdr:row>301</xdr:row>
          <xdr:rowOff>209550</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1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300</xdr:row>
          <xdr:rowOff>190500</xdr:rowOff>
        </xdr:from>
        <xdr:to>
          <xdr:col>32</xdr:col>
          <xdr:colOff>19050</xdr:colOff>
          <xdr:row>301</xdr:row>
          <xdr:rowOff>209550</xdr:rowOff>
        </xdr:to>
        <xdr:sp macro="" textlink="">
          <xdr:nvSpPr>
            <xdr:cNvPr id="2545" name="Check Box 497" hidden="1">
              <a:extLst>
                <a:ext uri="{63B3BB69-23CF-44E3-9099-C40C66FF867C}">
                  <a14:compatExt spid="_x0000_s2545"/>
                </a:ext>
                <a:ext uri="{FF2B5EF4-FFF2-40B4-BE49-F238E27FC236}">
                  <a16:creationId xmlns:a16="http://schemas.microsoft.com/office/drawing/2014/main" id="{00000000-0008-0000-0100-0000F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300</xdr:row>
          <xdr:rowOff>190500</xdr:rowOff>
        </xdr:from>
        <xdr:to>
          <xdr:col>14</xdr:col>
          <xdr:colOff>180975</xdr:colOff>
          <xdr:row>301</xdr:row>
          <xdr:rowOff>209550</xdr:rowOff>
        </xdr:to>
        <xdr:sp macro="" textlink="">
          <xdr:nvSpPr>
            <xdr:cNvPr id="2546" name="Check Box 498" hidden="1">
              <a:extLst>
                <a:ext uri="{63B3BB69-23CF-44E3-9099-C40C66FF867C}">
                  <a14:compatExt spid="_x0000_s2546"/>
                </a:ext>
                <a:ext uri="{FF2B5EF4-FFF2-40B4-BE49-F238E27FC236}">
                  <a16:creationId xmlns:a16="http://schemas.microsoft.com/office/drawing/2014/main" id="{00000000-0008-0000-01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300</xdr:row>
          <xdr:rowOff>190500</xdr:rowOff>
        </xdr:from>
        <xdr:to>
          <xdr:col>16</xdr:col>
          <xdr:colOff>190500</xdr:colOff>
          <xdr:row>301</xdr:row>
          <xdr:rowOff>209550</xdr:rowOff>
        </xdr:to>
        <xdr:sp macro="" textlink="">
          <xdr:nvSpPr>
            <xdr:cNvPr id="2547" name="Check Box 499" hidden="1">
              <a:extLst>
                <a:ext uri="{63B3BB69-23CF-44E3-9099-C40C66FF867C}">
                  <a14:compatExt spid="_x0000_s2547"/>
                </a:ext>
                <a:ext uri="{FF2B5EF4-FFF2-40B4-BE49-F238E27FC236}">
                  <a16:creationId xmlns:a16="http://schemas.microsoft.com/office/drawing/2014/main" id="{00000000-0008-0000-01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300</xdr:row>
          <xdr:rowOff>190500</xdr:rowOff>
        </xdr:from>
        <xdr:to>
          <xdr:col>34</xdr:col>
          <xdr:colOff>28575</xdr:colOff>
          <xdr:row>301</xdr:row>
          <xdr:rowOff>209550</xdr:rowOff>
        </xdr:to>
        <xdr:sp macro="" textlink="">
          <xdr:nvSpPr>
            <xdr:cNvPr id="2548" name="Check Box 500" hidden="1">
              <a:extLst>
                <a:ext uri="{63B3BB69-23CF-44E3-9099-C40C66FF867C}">
                  <a14:compatExt spid="_x0000_s2548"/>
                </a:ext>
                <a:ext uri="{FF2B5EF4-FFF2-40B4-BE49-F238E27FC236}">
                  <a16:creationId xmlns:a16="http://schemas.microsoft.com/office/drawing/2014/main" id="{00000000-0008-0000-01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300</xdr:row>
          <xdr:rowOff>190500</xdr:rowOff>
        </xdr:from>
        <xdr:to>
          <xdr:col>36</xdr:col>
          <xdr:colOff>28575</xdr:colOff>
          <xdr:row>301</xdr:row>
          <xdr:rowOff>209550</xdr:rowOff>
        </xdr:to>
        <xdr:sp macro="" textlink="">
          <xdr:nvSpPr>
            <xdr:cNvPr id="2549" name="Check Box 501" hidden="1">
              <a:extLst>
                <a:ext uri="{63B3BB69-23CF-44E3-9099-C40C66FF867C}">
                  <a14:compatExt spid="_x0000_s2549"/>
                </a:ext>
                <a:ext uri="{FF2B5EF4-FFF2-40B4-BE49-F238E27FC236}">
                  <a16:creationId xmlns:a16="http://schemas.microsoft.com/office/drawing/2014/main" id="{00000000-0008-0000-01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201</xdr:row>
          <xdr:rowOff>600075</xdr:rowOff>
        </xdr:from>
        <xdr:to>
          <xdr:col>4</xdr:col>
          <xdr:colOff>219075</xdr:colOff>
          <xdr:row>203</xdr:row>
          <xdr:rowOff>9525</xdr:rowOff>
        </xdr:to>
        <xdr:sp macro="" textlink="">
          <xdr:nvSpPr>
            <xdr:cNvPr id="15561" name="Check Box 1225" hidden="1">
              <a:extLst>
                <a:ext uri="{63B3BB69-23CF-44E3-9099-C40C66FF867C}">
                  <a14:compatExt spid="_x0000_s15561"/>
                </a:ext>
                <a:ext uri="{FF2B5EF4-FFF2-40B4-BE49-F238E27FC236}">
                  <a16:creationId xmlns:a16="http://schemas.microsoft.com/office/drawing/2014/main" id="{00000000-0008-0000-0100-0000C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255</xdr:row>
          <xdr:rowOff>9525</xdr:rowOff>
        </xdr:from>
        <xdr:to>
          <xdr:col>4</xdr:col>
          <xdr:colOff>219075</xdr:colOff>
          <xdr:row>256</xdr:row>
          <xdr:rowOff>28575</xdr:rowOff>
        </xdr:to>
        <xdr:sp macro="" textlink="">
          <xdr:nvSpPr>
            <xdr:cNvPr id="15592" name="Check Box 1256" hidden="1">
              <a:extLst>
                <a:ext uri="{63B3BB69-23CF-44E3-9099-C40C66FF867C}">
                  <a14:compatExt spid="_x0000_s15592"/>
                </a:ext>
                <a:ext uri="{FF2B5EF4-FFF2-40B4-BE49-F238E27FC236}">
                  <a16:creationId xmlns:a16="http://schemas.microsoft.com/office/drawing/2014/main" id="{00000000-0008-0000-0100-0000E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160</xdr:row>
          <xdr:rowOff>200025</xdr:rowOff>
        </xdr:from>
        <xdr:to>
          <xdr:col>4</xdr:col>
          <xdr:colOff>200025</xdr:colOff>
          <xdr:row>160</xdr:row>
          <xdr:rowOff>447675</xdr:rowOff>
        </xdr:to>
        <xdr:sp macro="" textlink="">
          <xdr:nvSpPr>
            <xdr:cNvPr id="15704" name="Check Box 1368" hidden="1">
              <a:extLst>
                <a:ext uri="{63B3BB69-23CF-44E3-9099-C40C66FF867C}">
                  <a14:compatExt spid="_x0000_s15704"/>
                </a:ext>
                <a:ext uri="{FF2B5EF4-FFF2-40B4-BE49-F238E27FC236}">
                  <a16:creationId xmlns:a16="http://schemas.microsoft.com/office/drawing/2014/main" id="{00000000-0008-0000-0100-00005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159</xdr:row>
          <xdr:rowOff>200025</xdr:rowOff>
        </xdr:from>
        <xdr:to>
          <xdr:col>4</xdr:col>
          <xdr:colOff>209550</xdr:colOff>
          <xdr:row>159</xdr:row>
          <xdr:rowOff>447675</xdr:rowOff>
        </xdr:to>
        <xdr:sp macro="" textlink="">
          <xdr:nvSpPr>
            <xdr:cNvPr id="16124" name="Check Box 1788" hidden="1">
              <a:extLst>
                <a:ext uri="{63B3BB69-23CF-44E3-9099-C40C66FF867C}">
                  <a14:compatExt spid="_x0000_s16124"/>
                </a:ext>
                <a:ext uri="{FF2B5EF4-FFF2-40B4-BE49-F238E27FC236}">
                  <a16:creationId xmlns:a16="http://schemas.microsoft.com/office/drawing/2014/main" id="{00000000-0008-0000-0100-0000F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140390</xdr:colOff>
      <xdr:row>11</xdr:row>
      <xdr:rowOff>48453</xdr:rowOff>
    </xdr:from>
    <xdr:to>
      <xdr:col>36</xdr:col>
      <xdr:colOff>400050</xdr:colOff>
      <xdr:row>26</xdr:row>
      <xdr:rowOff>38100</xdr:rowOff>
    </xdr:to>
    <xdr:sp macro="" textlink="">
      <xdr:nvSpPr>
        <xdr:cNvPr id="134" name="角丸四角形 133">
          <a:extLst>
            <a:ext uri="{FF2B5EF4-FFF2-40B4-BE49-F238E27FC236}">
              <a16:creationId xmlns:a16="http://schemas.microsoft.com/office/drawing/2014/main" id="{B5B6F361-2B6B-2A34-E3AF-D74DDD0F4039}"/>
            </a:ext>
          </a:extLst>
        </xdr:cNvPr>
        <xdr:cNvSpPr/>
      </xdr:nvSpPr>
      <xdr:spPr>
        <a:xfrm>
          <a:off x="140390" y="4087053"/>
          <a:ext cx="9089335" cy="3637722"/>
        </a:xfrm>
        <a:prstGeom prst="round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1"/>
            <a:t>　　　</a:t>
          </a:r>
          <a:r>
            <a:rPr kumimoji="1" lang="en-US" altLang="ja-JP" sz="1800" b="1"/>
            <a:t>※</a:t>
          </a:r>
          <a:r>
            <a:rPr kumimoji="1" lang="ja-JP" altLang="en-US" sz="1800" b="1"/>
            <a:t>　この欄は入力不要です。（定期登録時のみ使用）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47625</xdr:colOff>
      <xdr:row>5</xdr:row>
      <xdr:rowOff>161926</xdr:rowOff>
    </xdr:from>
    <xdr:to>
      <xdr:col>9</xdr:col>
      <xdr:colOff>1295400</xdr:colOff>
      <xdr:row>8</xdr:row>
      <xdr:rowOff>142876</xdr:rowOff>
    </xdr:to>
    <xdr:sp macro="" textlink="">
      <xdr:nvSpPr>
        <xdr:cNvPr id="2" name="正方形/長方形 1">
          <a:extLst>
            <a:ext uri="{FF2B5EF4-FFF2-40B4-BE49-F238E27FC236}">
              <a16:creationId xmlns:a16="http://schemas.microsoft.com/office/drawing/2014/main" id="{63E69541-CEF3-7BB4-CE21-FAD253CE90FD}"/>
            </a:ext>
          </a:extLst>
        </xdr:cNvPr>
        <xdr:cNvSpPr/>
      </xdr:nvSpPr>
      <xdr:spPr>
        <a:xfrm>
          <a:off x="5200650" y="1019176"/>
          <a:ext cx="4152900" cy="4953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HP</a:t>
          </a:r>
          <a:r>
            <a:rPr kumimoji="1" lang="ja-JP" altLang="en-US" sz="1100"/>
            <a:t>掲載時にはリストシートを非表示にすること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361950</xdr:colOff>
      <xdr:row>18</xdr:row>
      <xdr:rowOff>28575</xdr:rowOff>
    </xdr:from>
    <xdr:to>
      <xdr:col>8</xdr:col>
      <xdr:colOff>561975</xdr:colOff>
      <xdr:row>22</xdr:row>
      <xdr:rowOff>19050</xdr:rowOff>
    </xdr:to>
    <xdr:sp macro="" textlink="">
      <xdr:nvSpPr>
        <xdr:cNvPr id="27778" name="AutoShape 2">
          <a:extLst>
            <a:ext uri="{FF2B5EF4-FFF2-40B4-BE49-F238E27FC236}">
              <a16:creationId xmlns:a16="http://schemas.microsoft.com/office/drawing/2014/main" id="{0DB36042-207C-2F5B-A291-81D126C4C675}"/>
            </a:ext>
          </a:extLst>
        </xdr:cNvPr>
        <xdr:cNvSpPr>
          <a:spLocks/>
        </xdr:cNvSpPr>
      </xdr:nvSpPr>
      <xdr:spPr bwMode="auto">
        <a:xfrm>
          <a:off x="3629025" y="4972050"/>
          <a:ext cx="200025" cy="942975"/>
        </a:xfrm>
        <a:prstGeom prst="rightBrace">
          <a:avLst>
            <a:gd name="adj1" fmla="val 39286"/>
            <a:gd name="adj2" fmla="val 50634"/>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159439</xdr:colOff>
      <xdr:row>19</xdr:row>
      <xdr:rowOff>28989</xdr:rowOff>
    </xdr:from>
    <xdr:to>
      <xdr:col>1</xdr:col>
      <xdr:colOff>18814</xdr:colOff>
      <xdr:row>20</xdr:row>
      <xdr:rowOff>78864</xdr:rowOff>
    </xdr:to>
    <xdr:sp macro="" textlink="">
      <xdr:nvSpPr>
        <xdr:cNvPr id="2" name="楕円 1">
          <a:extLst>
            <a:ext uri="{FF2B5EF4-FFF2-40B4-BE49-F238E27FC236}">
              <a16:creationId xmlns:a16="http://schemas.microsoft.com/office/drawing/2014/main" id="{EB37F8D4-212C-4AB2-BA3D-0784D68899E4}"/>
            </a:ext>
          </a:extLst>
        </xdr:cNvPr>
        <xdr:cNvSpPr/>
      </xdr:nvSpPr>
      <xdr:spPr>
        <a:xfrm>
          <a:off x="159439" y="5271880"/>
          <a:ext cx="290071" cy="29007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164378</xdr:colOff>
      <xdr:row>21</xdr:row>
      <xdr:rowOff>117694</xdr:rowOff>
    </xdr:from>
    <xdr:to>
      <xdr:col>22</xdr:col>
      <xdr:colOff>36267</xdr:colOff>
      <xdr:row>34</xdr:row>
      <xdr:rowOff>123824</xdr:rowOff>
    </xdr:to>
    <xdr:sp macro="" textlink="">
      <xdr:nvSpPr>
        <xdr:cNvPr id="2" name="上矢印吹き出し 1">
          <a:extLst>
            <a:ext uri="{FF2B5EF4-FFF2-40B4-BE49-F238E27FC236}">
              <a16:creationId xmlns:a16="http://schemas.microsoft.com/office/drawing/2014/main" id="{1B7C4B2B-5B2A-6469-12FE-C2D73393266B}"/>
            </a:ext>
          </a:extLst>
        </xdr:cNvPr>
        <xdr:cNvSpPr/>
      </xdr:nvSpPr>
      <xdr:spPr>
        <a:xfrm>
          <a:off x="3012353" y="3727669"/>
          <a:ext cx="1843564" cy="2168305"/>
        </a:xfrm>
        <a:prstGeom prst="upArrowCallou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baseline="0">
              <a:solidFill>
                <a:srgbClr val="FF0000"/>
              </a:solidFill>
            </a:rPr>
            <a:t>工事名は、正式名でなくてもかまいません。</a:t>
          </a:r>
          <a:endParaRPr kumimoji="1" lang="en-US" altLang="ja-JP" sz="1100" b="1" baseline="0">
            <a:solidFill>
              <a:srgbClr val="FF0000"/>
            </a:solidFill>
          </a:endParaRPr>
        </a:p>
        <a:p>
          <a:pPr algn="l"/>
          <a:r>
            <a:rPr kumimoji="1" lang="ja-JP" altLang="en-US" sz="1100" b="1" baseline="0">
              <a:solidFill>
                <a:srgbClr val="FF0000"/>
              </a:solidFill>
            </a:rPr>
            <a:t>内容がわかる程度に省略して差支えありません。</a:t>
          </a:r>
          <a:endParaRPr kumimoji="1" lang="en-US" altLang="ja-JP" sz="1100" b="1" baseline="0">
            <a:solidFill>
              <a:sysClr val="windowText" lastClr="000000"/>
            </a:solidFill>
          </a:endParaRPr>
        </a:p>
        <a:p>
          <a:pPr algn="l">
            <a:lnSpc>
              <a:spcPts val="1200"/>
            </a:lnSpc>
          </a:pPr>
          <a:endParaRPr kumimoji="1" lang="en-US" altLang="ja-JP" sz="1100" baseline="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36214</xdr:colOff>
      <xdr:row>19</xdr:row>
      <xdr:rowOff>102417</xdr:rowOff>
    </xdr:from>
    <xdr:to>
      <xdr:col>33</xdr:col>
      <xdr:colOff>152984</xdr:colOff>
      <xdr:row>25</xdr:row>
      <xdr:rowOff>142484</xdr:rowOff>
    </xdr:to>
    <xdr:sp macro="" textlink="">
      <xdr:nvSpPr>
        <xdr:cNvPr id="3078" name="Oval 6">
          <a:extLst>
            <a:ext uri="{FF2B5EF4-FFF2-40B4-BE49-F238E27FC236}">
              <a16:creationId xmlns:a16="http://schemas.microsoft.com/office/drawing/2014/main" id="{436CD3A6-4869-187E-1685-355CA91D3D5C}"/>
            </a:ext>
          </a:extLst>
        </xdr:cNvPr>
        <xdr:cNvSpPr>
          <a:spLocks noChangeArrowheads="1"/>
        </xdr:cNvSpPr>
      </xdr:nvSpPr>
      <xdr:spPr bwMode="auto">
        <a:xfrm>
          <a:off x="5558828" y="59773807"/>
          <a:ext cx="1111162" cy="1061951"/>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969696"/>
              </a:solidFill>
              <a:latin typeface="ＭＳ Ｐ明朝"/>
              <a:ea typeface="ＭＳ Ｐ明朝"/>
            </a:rPr>
            <a:t>実　　印</a:t>
          </a:r>
          <a:r>
            <a:rPr lang="ja-JP" altLang="en-US" sz="900" b="0" i="0" u="none" strike="noStrike" baseline="0">
              <a:solidFill>
                <a:srgbClr val="000000"/>
              </a:solidFill>
              <a:latin typeface="ＭＳ Ｐ明朝"/>
              <a:ea typeface="ＭＳ Ｐ明朝"/>
            </a:rPr>
            <a:t> </a:t>
          </a:r>
        </a:p>
      </xdr:txBody>
    </xdr:sp>
    <xdr:clientData/>
  </xdr:twoCellAnchor>
  <xdr:twoCellAnchor>
    <xdr:from>
      <xdr:col>25</xdr:col>
      <xdr:colOff>190500</xdr:colOff>
      <xdr:row>95</xdr:row>
      <xdr:rowOff>0</xdr:rowOff>
    </xdr:from>
    <xdr:to>
      <xdr:col>31</xdr:col>
      <xdr:colOff>55843</xdr:colOff>
      <xdr:row>101</xdr:row>
      <xdr:rowOff>29109</xdr:rowOff>
    </xdr:to>
    <xdr:sp macro="" textlink="">
      <xdr:nvSpPr>
        <xdr:cNvPr id="5" name="Oval 1">
          <a:extLst>
            <a:ext uri="{FF2B5EF4-FFF2-40B4-BE49-F238E27FC236}">
              <a16:creationId xmlns:a16="http://schemas.microsoft.com/office/drawing/2014/main" id="{D35444E8-078F-1E97-2BE2-F1CBB54B6763}"/>
            </a:ext>
          </a:extLst>
        </xdr:cNvPr>
        <xdr:cNvSpPr>
          <a:spLocks noChangeArrowheads="1"/>
        </xdr:cNvSpPr>
      </xdr:nvSpPr>
      <xdr:spPr bwMode="auto">
        <a:xfrm>
          <a:off x="5400675" y="29003625"/>
          <a:ext cx="1122643" cy="1057809"/>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969696"/>
              </a:solidFill>
              <a:latin typeface="ＭＳ Ｐ明朝"/>
              <a:ea typeface="ＭＳ Ｐ明朝"/>
            </a:rPr>
            <a:t>実　　印</a:t>
          </a:r>
        </a:p>
      </xdr:txBody>
    </xdr:sp>
    <xdr:clientData/>
  </xdr:twoCellAnchor>
  <xdr:twoCellAnchor>
    <xdr:from>
      <xdr:col>26</xdr:col>
      <xdr:colOff>9525</xdr:colOff>
      <xdr:row>108</xdr:row>
      <xdr:rowOff>152400</xdr:rowOff>
    </xdr:from>
    <xdr:to>
      <xdr:col>31</xdr:col>
      <xdr:colOff>63902</xdr:colOff>
      <xdr:row>115</xdr:row>
      <xdr:rowOff>38100</xdr:rowOff>
    </xdr:to>
    <xdr:sp macro="" textlink="">
      <xdr:nvSpPr>
        <xdr:cNvPr id="6" name="Oval 5">
          <a:extLst>
            <a:ext uri="{FF2B5EF4-FFF2-40B4-BE49-F238E27FC236}">
              <a16:creationId xmlns:a16="http://schemas.microsoft.com/office/drawing/2014/main" id="{F353CE0C-C071-A802-5B7F-EA2FF295E0C0}"/>
            </a:ext>
          </a:extLst>
        </xdr:cNvPr>
        <xdr:cNvSpPr>
          <a:spLocks noChangeArrowheads="1"/>
        </xdr:cNvSpPr>
      </xdr:nvSpPr>
      <xdr:spPr bwMode="auto">
        <a:xfrm>
          <a:off x="5419725" y="31384875"/>
          <a:ext cx="1111652" cy="1085850"/>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969696"/>
              </a:solidFill>
              <a:latin typeface="ＭＳ Ｐ明朝"/>
              <a:ea typeface="ＭＳ Ｐ明朝"/>
            </a:rPr>
            <a:t>使用印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hon02f04om\03_&#22865;&#32004;&#35506;&#24037;&#20107;&#22865;&#32004;&#20418;\Users\1830779\AppData\Local\Microsoft\Windows\Temporary%20Internet%20Files\Content.IE5\EY09YRIS\&#20185;&#21488;&#24066;&#31478;&#20105;&#20837;&#26413;&#21442;&#21152;&#36039;&#26684;&#30331;&#37682;&#35201;&#32177;&#21462;&#25201;&#35201;&#38936;&#65288;&#24179;&#25104;27&#24180;3&#26376;&#25913;&#27491;&#65289;\&#27096;&#24335;&#65288;&#24179;&#25104;27&#24180;3&#26376;&#25913;&#27491;&#65289;\&#27096;&#24335;&#31532;2&#21495;%20&#26989;&#21209;&#32076;&#27508;&#19968;&#35239;&#65288;&#24037;&#2010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経歴一覧"/>
      <sheetName val="リストシート"/>
    </sheetNames>
    <sheetDataSet>
      <sheetData sheetId="0" refreshError="1"/>
      <sheetData sheetId="1">
        <row r="14">
          <cell r="A14" t="str">
            <v>元請</v>
          </cell>
        </row>
        <row r="15">
          <cell r="A15" t="str">
            <v>下請</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ity.sendai.jp/keyaku-kanri/jigyosha/keyaku/sankashikaku/uketsuke-02.html" TargetMode="External"/><Relationship Id="rId2" Type="http://schemas.openxmlformats.org/officeDocument/2006/relationships/hyperlink" Target="https://www.city.sendai.jp/keyaku-kanri/jigyosha/keyaku/sankashikaku/uketsuke-02.html" TargetMode="External"/><Relationship Id="rId1" Type="http://schemas.openxmlformats.org/officeDocument/2006/relationships/hyperlink" Target="https://logoform.jp/form/3PrJ/965159"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omments" Target="../comments1.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683B9-C580-41AD-90C8-33908DCACCC7}">
  <sheetPr codeName="Sheet3">
    <tabColor rgb="FFFFFF00"/>
  </sheetPr>
  <dimension ref="A1:I160"/>
  <sheetViews>
    <sheetView tabSelected="1" defaultGridColor="0" view="pageBreakPreview" colorId="55" zoomScale="115" zoomScaleNormal="100" zoomScaleSheetLayoutView="115" workbookViewId="0"/>
  </sheetViews>
  <sheetFormatPr defaultRowHeight="14.25" x14ac:dyDescent="0.15"/>
  <cols>
    <col min="1" max="1" width="3" style="121" customWidth="1"/>
    <col min="2" max="8" width="10.625" style="122" customWidth="1"/>
    <col min="9" max="9" width="12.625" style="122" customWidth="1"/>
    <col min="10" max="10" width="23.125" style="122" customWidth="1"/>
    <col min="11" max="16384" width="9" style="122"/>
  </cols>
  <sheetData>
    <row r="1" spans="2:9" ht="17.25" customHeight="1" x14ac:dyDescent="0.15">
      <c r="B1" s="283" t="s">
        <v>1148</v>
      </c>
      <c r="C1" s="284"/>
      <c r="D1" s="284"/>
      <c r="E1" s="284"/>
      <c r="F1" s="284"/>
      <c r="G1" s="284"/>
      <c r="H1" s="284"/>
      <c r="I1" s="284"/>
    </row>
    <row r="2" spans="2:9" x14ac:dyDescent="0.15">
      <c r="B2" s="285" t="s">
        <v>939</v>
      </c>
      <c r="C2" s="285"/>
      <c r="D2" s="285"/>
      <c r="E2" s="285"/>
      <c r="F2" s="285"/>
      <c r="G2" s="285"/>
      <c r="H2" s="285"/>
      <c r="I2" s="285"/>
    </row>
    <row r="3" spans="2:9" ht="27" customHeight="1" x14ac:dyDescent="0.15">
      <c r="B3" s="286" t="s">
        <v>943</v>
      </c>
      <c r="C3" s="286"/>
      <c r="D3" s="286"/>
      <c r="E3" s="286"/>
      <c r="F3" s="286"/>
      <c r="G3" s="286"/>
      <c r="H3" s="286"/>
      <c r="I3" s="286"/>
    </row>
    <row r="4" spans="2:9" ht="21.75" customHeight="1" x14ac:dyDescent="0.15">
      <c r="B4" s="285" t="s">
        <v>944</v>
      </c>
      <c r="C4" s="285"/>
      <c r="D4" s="285"/>
      <c r="E4" s="285"/>
      <c r="F4" s="285"/>
      <c r="G4" s="285"/>
      <c r="H4" s="285"/>
      <c r="I4" s="285"/>
    </row>
    <row r="5" spans="2:9" ht="75.75" customHeight="1" x14ac:dyDescent="0.15">
      <c r="B5" s="287" t="s">
        <v>1115</v>
      </c>
      <c r="C5" s="287"/>
      <c r="D5" s="287"/>
      <c r="E5" s="287"/>
      <c r="F5" s="287"/>
      <c r="G5" s="287"/>
      <c r="H5" s="287"/>
      <c r="I5" s="287"/>
    </row>
    <row r="6" spans="2:9" ht="12" customHeight="1" x14ac:dyDescent="0.15">
      <c r="B6" s="123"/>
      <c r="C6" s="123"/>
      <c r="D6" s="123"/>
      <c r="E6" s="123"/>
      <c r="F6" s="123"/>
      <c r="G6" s="123"/>
      <c r="H6" s="123"/>
      <c r="I6" s="123"/>
    </row>
    <row r="7" spans="2:9" ht="81" customHeight="1" x14ac:dyDescent="0.15">
      <c r="B7" s="250" t="s">
        <v>946</v>
      </c>
      <c r="C7" s="251"/>
      <c r="D7" s="251"/>
      <c r="E7" s="251"/>
      <c r="F7" s="251"/>
      <c r="G7" s="251"/>
      <c r="H7" s="251"/>
      <c r="I7" s="251"/>
    </row>
    <row r="8" spans="2:9" ht="21" customHeight="1" x14ac:dyDescent="0.15">
      <c r="B8" s="123"/>
      <c r="C8" s="289" t="s">
        <v>1075</v>
      </c>
      <c r="D8" s="289"/>
      <c r="E8" s="289"/>
      <c r="F8" s="289"/>
      <c r="G8" s="289"/>
      <c r="H8" s="289"/>
      <c r="I8" s="124"/>
    </row>
    <row r="9" spans="2:9" ht="17.25" customHeight="1" x14ac:dyDescent="0.15">
      <c r="B9" s="125">
        <v>1</v>
      </c>
      <c r="C9" s="251" t="s">
        <v>1093</v>
      </c>
      <c r="D9" s="251"/>
      <c r="E9" s="251"/>
      <c r="F9" s="251"/>
      <c r="G9" s="251"/>
      <c r="H9" s="126">
        <v>2</v>
      </c>
      <c r="I9" s="124"/>
    </row>
    <row r="10" spans="2:9" ht="17.25" customHeight="1" x14ac:dyDescent="0.15">
      <c r="B10" s="125">
        <v>2</v>
      </c>
      <c r="C10" s="251" t="s">
        <v>1072</v>
      </c>
      <c r="D10" s="251"/>
      <c r="E10" s="251"/>
      <c r="F10" s="251"/>
      <c r="G10" s="251"/>
      <c r="H10" s="126">
        <v>3</v>
      </c>
      <c r="I10" s="124"/>
    </row>
    <row r="11" spans="2:9" ht="17.25" customHeight="1" x14ac:dyDescent="0.15">
      <c r="B11" s="125">
        <v>3</v>
      </c>
      <c r="C11" s="251" t="s">
        <v>1110</v>
      </c>
      <c r="D11" s="251"/>
      <c r="E11" s="251"/>
      <c r="F11" s="251"/>
      <c r="G11" s="251"/>
      <c r="H11" s="126">
        <v>4</v>
      </c>
      <c r="I11" s="124"/>
    </row>
    <row r="12" spans="2:9" ht="17.25" customHeight="1" x14ac:dyDescent="0.15">
      <c r="B12" s="125">
        <v>4</v>
      </c>
      <c r="C12" s="251" t="s">
        <v>1073</v>
      </c>
      <c r="D12" s="251"/>
      <c r="E12" s="251"/>
      <c r="F12" s="251"/>
      <c r="G12" s="251"/>
      <c r="H12" s="126">
        <v>7</v>
      </c>
      <c r="I12" s="124"/>
    </row>
    <row r="13" spans="2:9" ht="17.25" customHeight="1" x14ac:dyDescent="0.15">
      <c r="B13" s="125">
        <v>5</v>
      </c>
      <c r="C13" s="251" t="s">
        <v>1074</v>
      </c>
      <c r="D13" s="251"/>
      <c r="E13" s="251"/>
      <c r="F13" s="251"/>
      <c r="G13" s="251"/>
      <c r="H13" s="126">
        <v>8</v>
      </c>
      <c r="I13" s="124"/>
    </row>
    <row r="14" spans="2:9" ht="17.25" customHeight="1" x14ac:dyDescent="0.15">
      <c r="B14" s="123"/>
      <c r="C14" s="124"/>
      <c r="D14" s="124"/>
      <c r="E14" s="124"/>
      <c r="F14" s="124"/>
      <c r="G14" s="124"/>
      <c r="H14" s="124"/>
      <c r="I14" s="124"/>
    </row>
    <row r="15" spans="2:9" ht="18" customHeight="1" x14ac:dyDescent="0.15">
      <c r="B15" s="123"/>
      <c r="C15" s="124"/>
      <c r="D15" s="124"/>
      <c r="E15" s="124"/>
      <c r="F15" s="124"/>
      <c r="G15" s="124"/>
      <c r="H15" s="124"/>
      <c r="I15" s="124"/>
    </row>
    <row r="16" spans="2:9" ht="21" customHeight="1" x14ac:dyDescent="0.15">
      <c r="B16" s="288" t="s">
        <v>950</v>
      </c>
      <c r="C16" s="288"/>
      <c r="D16" s="288"/>
      <c r="E16" s="288"/>
      <c r="F16" s="288"/>
      <c r="G16" s="288"/>
      <c r="H16" s="288"/>
      <c r="I16" s="288"/>
    </row>
    <row r="17" spans="1:9" ht="25.5" customHeight="1" x14ac:dyDescent="0.15">
      <c r="A17" s="121" t="s">
        <v>830</v>
      </c>
      <c r="B17" s="250" t="s">
        <v>947</v>
      </c>
      <c r="C17" s="250"/>
      <c r="D17" s="250"/>
      <c r="E17" s="250"/>
      <c r="F17" s="250"/>
      <c r="G17" s="250"/>
      <c r="H17" s="250"/>
      <c r="I17" s="250"/>
    </row>
    <row r="18" spans="1:9" ht="54" customHeight="1" x14ac:dyDescent="0.15">
      <c r="A18" s="121" t="s">
        <v>830</v>
      </c>
      <c r="B18" s="250" t="s">
        <v>948</v>
      </c>
      <c r="C18" s="250"/>
      <c r="D18" s="250"/>
      <c r="E18" s="250"/>
      <c r="F18" s="250"/>
      <c r="G18" s="250"/>
      <c r="H18" s="250"/>
      <c r="I18" s="250"/>
    </row>
    <row r="19" spans="1:9" ht="52.5" customHeight="1" x14ac:dyDescent="0.15">
      <c r="A19" s="121" t="s">
        <v>830</v>
      </c>
      <c r="B19" s="250" t="s">
        <v>1116</v>
      </c>
      <c r="C19" s="250"/>
      <c r="D19" s="250"/>
      <c r="E19" s="250"/>
      <c r="F19" s="250"/>
      <c r="G19" s="250"/>
      <c r="H19" s="250"/>
      <c r="I19" s="250"/>
    </row>
    <row r="20" spans="1:9" ht="54" customHeight="1" x14ac:dyDescent="0.15">
      <c r="A20" s="121" t="s">
        <v>830</v>
      </c>
      <c r="B20" s="250" t="s">
        <v>1149</v>
      </c>
      <c r="C20" s="250"/>
      <c r="D20" s="250"/>
      <c r="E20" s="250"/>
      <c r="F20" s="250"/>
      <c r="G20" s="250"/>
      <c r="H20" s="250"/>
      <c r="I20" s="250"/>
    </row>
    <row r="21" spans="1:9" ht="58.5" customHeight="1" x14ac:dyDescent="0.15">
      <c r="A21" s="121" t="s">
        <v>830</v>
      </c>
      <c r="B21" s="250" t="s">
        <v>1121</v>
      </c>
      <c r="C21" s="250"/>
      <c r="D21" s="250"/>
      <c r="E21" s="250"/>
      <c r="F21" s="250"/>
      <c r="G21" s="250"/>
      <c r="H21" s="250"/>
      <c r="I21" s="250"/>
    </row>
    <row r="22" spans="1:9" ht="42.75" customHeight="1" x14ac:dyDescent="0.15">
      <c r="A22" s="121" t="s">
        <v>830</v>
      </c>
      <c r="B22" s="250" t="s">
        <v>949</v>
      </c>
      <c r="C22" s="250"/>
      <c r="D22" s="250"/>
      <c r="E22" s="250"/>
      <c r="F22" s="250"/>
      <c r="G22" s="250"/>
      <c r="H22" s="250"/>
      <c r="I22" s="250"/>
    </row>
    <row r="23" spans="1:9" ht="42" customHeight="1" x14ac:dyDescent="0.15">
      <c r="A23" s="121" t="s">
        <v>830</v>
      </c>
      <c r="B23" s="288" t="s">
        <v>945</v>
      </c>
      <c r="C23" s="288"/>
      <c r="D23" s="288"/>
      <c r="E23" s="288"/>
      <c r="F23" s="288"/>
      <c r="G23" s="288"/>
      <c r="H23" s="288"/>
      <c r="I23" s="288"/>
    </row>
    <row r="24" spans="1:9" ht="77.25" customHeight="1" x14ac:dyDescent="0.15">
      <c r="A24" s="121" t="s">
        <v>830</v>
      </c>
      <c r="B24" s="288" t="s">
        <v>1150</v>
      </c>
      <c r="C24" s="288"/>
      <c r="D24" s="288"/>
      <c r="E24" s="288"/>
      <c r="F24" s="288"/>
      <c r="G24" s="288"/>
      <c r="H24" s="288"/>
      <c r="I24" s="288"/>
    </row>
    <row r="25" spans="1:9" ht="14.25" customHeight="1" x14ac:dyDescent="0.15">
      <c r="B25" s="123"/>
      <c r="C25" s="122" t="s">
        <v>640</v>
      </c>
      <c r="I25" s="124"/>
    </row>
    <row r="26" spans="1:9" ht="24.75" customHeight="1" x14ac:dyDescent="0.15">
      <c r="A26" s="127" t="s">
        <v>1088</v>
      </c>
      <c r="B26" s="304" t="s">
        <v>1089</v>
      </c>
      <c r="C26" s="304"/>
      <c r="D26" s="304"/>
      <c r="E26" s="304"/>
      <c r="F26" s="304"/>
      <c r="G26" s="304"/>
      <c r="H26" s="304"/>
      <c r="I26" s="304"/>
    </row>
    <row r="27" spans="1:9" ht="139.5" customHeight="1" x14ac:dyDescent="0.15">
      <c r="B27" s="250" t="s">
        <v>1114</v>
      </c>
      <c r="C27" s="250"/>
      <c r="D27" s="250"/>
      <c r="E27" s="250"/>
      <c r="F27" s="250"/>
      <c r="G27" s="250"/>
      <c r="H27" s="250"/>
      <c r="I27" s="250"/>
    </row>
    <row r="28" spans="1:9" ht="10.5" customHeight="1" x14ac:dyDescent="0.15">
      <c r="B28" s="123"/>
      <c r="C28" s="124"/>
      <c r="D28" s="124"/>
      <c r="E28" s="124"/>
      <c r="F28" s="124"/>
      <c r="G28" s="124"/>
      <c r="H28" s="124"/>
      <c r="I28" s="124"/>
    </row>
    <row r="29" spans="1:9" ht="21.75" customHeight="1" x14ac:dyDescent="0.15">
      <c r="A29" s="127" t="s">
        <v>952</v>
      </c>
      <c r="B29" s="128" t="s">
        <v>1090</v>
      </c>
      <c r="C29" s="129"/>
      <c r="D29" s="124"/>
      <c r="E29" s="124"/>
      <c r="F29" s="124"/>
      <c r="G29" s="124"/>
      <c r="H29" s="124"/>
      <c r="I29" s="124"/>
    </row>
    <row r="30" spans="1:9" ht="141.75" customHeight="1" x14ac:dyDescent="0.15">
      <c r="B30" s="250" t="s">
        <v>1111</v>
      </c>
      <c r="C30" s="250"/>
      <c r="D30" s="250"/>
      <c r="E30" s="250"/>
      <c r="F30" s="250"/>
      <c r="G30" s="250"/>
      <c r="H30" s="250"/>
      <c r="I30" s="250"/>
    </row>
    <row r="31" spans="1:9" ht="24.75" customHeight="1" x14ac:dyDescent="0.15">
      <c r="A31" s="127" t="s">
        <v>954</v>
      </c>
      <c r="B31" s="128" t="s">
        <v>1091</v>
      </c>
      <c r="C31" s="124"/>
      <c r="D31" s="124"/>
      <c r="E31" s="124"/>
      <c r="F31" s="124"/>
      <c r="G31" s="124"/>
      <c r="H31" s="124"/>
      <c r="I31" s="124"/>
    </row>
    <row r="32" spans="1:9" ht="70.5" customHeight="1" x14ac:dyDescent="0.15">
      <c r="B32" s="250" t="s">
        <v>1112</v>
      </c>
      <c r="C32" s="250"/>
      <c r="D32" s="250"/>
      <c r="E32" s="250"/>
      <c r="F32" s="250"/>
      <c r="G32" s="250"/>
      <c r="H32" s="250"/>
      <c r="I32" s="250"/>
    </row>
    <row r="33" spans="1:9" ht="25.5" customHeight="1" x14ac:dyDescent="0.15">
      <c r="A33" s="127" t="s">
        <v>955</v>
      </c>
      <c r="B33" s="128" t="s">
        <v>1092</v>
      </c>
      <c r="C33" s="124"/>
      <c r="D33" s="124"/>
      <c r="E33" s="124"/>
      <c r="F33" s="124"/>
      <c r="G33" s="124"/>
      <c r="H33" s="124"/>
      <c r="I33" s="124"/>
    </row>
    <row r="34" spans="1:9" ht="44.25" customHeight="1" x14ac:dyDescent="0.15">
      <c r="A34" s="121" t="s">
        <v>830</v>
      </c>
      <c r="B34" s="250" t="s">
        <v>1113</v>
      </c>
      <c r="C34" s="250"/>
      <c r="D34" s="250"/>
      <c r="E34" s="250"/>
      <c r="F34" s="250"/>
      <c r="G34" s="250"/>
      <c r="H34" s="250"/>
      <c r="I34" s="250"/>
    </row>
    <row r="35" spans="1:9" ht="195.75" customHeight="1" x14ac:dyDescent="0.15">
      <c r="A35" s="121" t="s">
        <v>830</v>
      </c>
      <c r="B35" s="250" t="s">
        <v>1164</v>
      </c>
      <c r="C35" s="250"/>
      <c r="D35" s="250"/>
      <c r="E35" s="250"/>
      <c r="F35" s="250"/>
      <c r="G35" s="250"/>
      <c r="H35" s="250"/>
      <c r="I35" s="250"/>
    </row>
    <row r="36" spans="1:9" ht="14.25" customHeight="1" x14ac:dyDescent="0.15">
      <c r="B36" s="123"/>
      <c r="C36" s="124"/>
      <c r="D36" s="124"/>
      <c r="E36" s="124"/>
      <c r="F36" s="124"/>
      <c r="G36" s="124"/>
      <c r="H36" s="124"/>
      <c r="I36" s="124"/>
    </row>
    <row r="37" spans="1:9" ht="14.25" customHeight="1" x14ac:dyDescent="0.15">
      <c r="B37" s="123"/>
      <c r="C37" s="124"/>
      <c r="D37" s="124"/>
      <c r="E37" s="124"/>
      <c r="F37" s="124"/>
      <c r="G37" s="124"/>
      <c r="H37" s="124"/>
      <c r="I37" s="124"/>
    </row>
    <row r="38" spans="1:9" ht="14.25" customHeight="1" x14ac:dyDescent="0.15">
      <c r="B38" s="123"/>
      <c r="C38" s="124"/>
      <c r="D38" s="124"/>
      <c r="E38" s="124"/>
      <c r="F38" s="124"/>
      <c r="G38" s="124"/>
      <c r="H38" s="124"/>
      <c r="I38" s="124"/>
    </row>
    <row r="39" spans="1:9" ht="14.25" customHeight="1" x14ac:dyDescent="0.15">
      <c r="B39" s="123"/>
      <c r="C39" s="124"/>
      <c r="D39" s="124"/>
      <c r="E39" s="124"/>
      <c r="F39" s="124"/>
      <c r="G39" s="124"/>
      <c r="H39" s="124"/>
      <c r="I39" s="124"/>
    </row>
    <row r="40" spans="1:9" ht="14.25" customHeight="1" x14ac:dyDescent="0.15">
      <c r="B40" s="123"/>
      <c r="C40" s="124"/>
      <c r="D40" s="124"/>
      <c r="E40" s="124"/>
      <c r="F40" s="124"/>
      <c r="G40" s="124"/>
      <c r="H40" s="124"/>
      <c r="I40" s="124"/>
    </row>
    <row r="41" spans="1:9" ht="14.25" customHeight="1" x14ac:dyDescent="0.15">
      <c r="B41" s="123"/>
      <c r="C41" s="124"/>
      <c r="D41" s="124"/>
      <c r="E41" s="124"/>
      <c r="F41" s="124"/>
      <c r="G41" s="124"/>
      <c r="H41" s="124"/>
      <c r="I41" s="124"/>
    </row>
    <row r="42" spans="1:9" ht="14.25" customHeight="1" x14ac:dyDescent="0.15">
      <c r="B42" s="123"/>
      <c r="C42" s="124"/>
      <c r="D42" s="124"/>
      <c r="E42" s="124"/>
      <c r="F42" s="124"/>
      <c r="G42" s="124"/>
      <c r="H42" s="124"/>
      <c r="I42" s="124"/>
    </row>
    <row r="43" spans="1:9" ht="14.25" customHeight="1" x14ac:dyDescent="0.15">
      <c r="B43" s="123"/>
      <c r="C43" s="124"/>
      <c r="D43" s="124"/>
      <c r="E43" s="124"/>
      <c r="F43" s="124"/>
      <c r="G43" s="124"/>
      <c r="H43" s="124"/>
      <c r="I43" s="124"/>
    </row>
    <row r="44" spans="1:9" ht="24.95" customHeight="1" x14ac:dyDescent="0.15">
      <c r="A44" s="127">
        <v>2</v>
      </c>
      <c r="B44" s="249" t="s">
        <v>951</v>
      </c>
      <c r="C44" s="249"/>
      <c r="D44" s="249"/>
      <c r="E44" s="249"/>
      <c r="F44" s="249"/>
      <c r="G44" s="249"/>
      <c r="H44" s="249"/>
      <c r="I44" s="249"/>
    </row>
    <row r="45" spans="1:9" ht="24.95" customHeight="1" x14ac:dyDescent="0.15">
      <c r="B45" s="251" t="s">
        <v>1122</v>
      </c>
      <c r="C45" s="251"/>
      <c r="D45" s="251"/>
      <c r="E45" s="251"/>
      <c r="F45" s="251"/>
      <c r="G45" s="251"/>
      <c r="H45" s="251"/>
      <c r="I45" s="251"/>
    </row>
    <row r="46" spans="1:9" ht="31.5" customHeight="1" x14ac:dyDescent="0.15">
      <c r="A46" s="130" t="s">
        <v>952</v>
      </c>
      <c r="B46" s="250" t="s">
        <v>953</v>
      </c>
      <c r="C46" s="250"/>
      <c r="D46" s="250"/>
      <c r="E46" s="250"/>
      <c r="F46" s="250"/>
      <c r="G46" s="250"/>
      <c r="H46" s="250"/>
      <c r="I46" s="250"/>
    </row>
    <row r="47" spans="1:9" ht="97.5" customHeight="1" x14ac:dyDescent="0.15">
      <c r="A47" s="130"/>
      <c r="B47" s="250" t="s">
        <v>973</v>
      </c>
      <c r="C47" s="250"/>
      <c r="D47" s="250"/>
      <c r="E47" s="250"/>
      <c r="F47" s="250"/>
      <c r="G47" s="250"/>
      <c r="H47" s="250"/>
      <c r="I47" s="250"/>
    </row>
    <row r="48" spans="1:9" ht="24.95" customHeight="1" x14ac:dyDescent="0.15">
      <c r="A48" s="130" t="s">
        <v>954</v>
      </c>
      <c r="B48" s="251" t="s">
        <v>1123</v>
      </c>
      <c r="C48" s="251"/>
      <c r="D48" s="251"/>
      <c r="E48" s="251"/>
      <c r="F48" s="251"/>
      <c r="G48" s="251"/>
      <c r="H48" s="251"/>
      <c r="I48" s="251"/>
    </row>
    <row r="49" spans="1:9" ht="38.25" customHeight="1" x14ac:dyDescent="0.15">
      <c r="A49" s="130" t="s">
        <v>955</v>
      </c>
      <c r="B49" s="250" t="s">
        <v>956</v>
      </c>
      <c r="C49" s="250"/>
      <c r="D49" s="250"/>
      <c r="E49" s="250"/>
      <c r="F49" s="250"/>
      <c r="G49" s="250"/>
      <c r="H49" s="250"/>
      <c r="I49" s="250"/>
    </row>
    <row r="50" spans="1:9" ht="54.75" customHeight="1" x14ac:dyDescent="0.15">
      <c r="A50" s="130" t="s">
        <v>957</v>
      </c>
      <c r="B50" s="250" t="s">
        <v>1076</v>
      </c>
      <c r="C50" s="250"/>
      <c r="D50" s="250"/>
      <c r="E50" s="250"/>
      <c r="F50" s="250"/>
      <c r="G50" s="250"/>
      <c r="H50" s="250"/>
      <c r="I50" s="250"/>
    </row>
    <row r="51" spans="1:9" ht="24.95" customHeight="1" x14ac:dyDescent="0.15">
      <c r="A51" s="130" t="s">
        <v>958</v>
      </c>
      <c r="B51" s="251" t="s">
        <v>960</v>
      </c>
      <c r="C51" s="251"/>
      <c r="D51" s="251"/>
      <c r="E51" s="251"/>
      <c r="F51" s="251"/>
      <c r="G51" s="251"/>
      <c r="H51" s="251"/>
      <c r="I51" s="251"/>
    </row>
    <row r="52" spans="1:9" ht="34.5" customHeight="1" x14ac:dyDescent="0.15">
      <c r="A52" s="130" t="s">
        <v>959</v>
      </c>
      <c r="B52" s="250" t="s">
        <v>961</v>
      </c>
      <c r="C52" s="250"/>
      <c r="D52" s="250"/>
      <c r="E52" s="250"/>
      <c r="F52" s="250"/>
      <c r="G52" s="250"/>
      <c r="H52" s="250"/>
      <c r="I52" s="250"/>
    </row>
    <row r="53" spans="1:9" ht="99.75" customHeight="1" x14ac:dyDescent="0.15">
      <c r="A53" s="130" t="s">
        <v>962</v>
      </c>
      <c r="B53" s="250" t="s">
        <v>963</v>
      </c>
      <c r="C53" s="250"/>
      <c r="D53" s="250"/>
      <c r="E53" s="250"/>
      <c r="F53" s="250"/>
      <c r="G53" s="250"/>
      <c r="H53" s="250"/>
      <c r="I53" s="250"/>
    </row>
    <row r="54" spans="1:9" ht="18" customHeight="1" x14ac:dyDescent="0.15">
      <c r="A54" s="130"/>
      <c r="B54" s="266" t="s">
        <v>1098</v>
      </c>
      <c r="C54" s="266"/>
      <c r="D54" s="266"/>
      <c r="E54" s="266"/>
      <c r="F54" s="266"/>
      <c r="G54" s="266"/>
      <c r="H54" s="266"/>
      <c r="I54" s="266"/>
    </row>
    <row r="55" spans="1:9" ht="261" customHeight="1" x14ac:dyDescent="0.15">
      <c r="A55" s="130"/>
      <c r="B55" s="295" t="s">
        <v>1099</v>
      </c>
      <c r="C55" s="296"/>
      <c r="D55" s="296"/>
      <c r="E55" s="296"/>
      <c r="F55" s="296"/>
      <c r="G55" s="296"/>
      <c r="H55" s="296"/>
      <c r="I55" s="297"/>
    </row>
    <row r="56" spans="1:9" ht="16.5" customHeight="1" x14ac:dyDescent="0.15">
      <c r="A56" s="130"/>
      <c r="B56" s="123"/>
      <c r="C56" s="123"/>
      <c r="D56" s="123"/>
      <c r="E56" s="123"/>
      <c r="F56" s="123"/>
      <c r="G56" s="123"/>
      <c r="H56" s="123"/>
      <c r="I56" s="123"/>
    </row>
    <row r="57" spans="1:9" ht="31.5" customHeight="1" x14ac:dyDescent="0.15">
      <c r="A57" s="127" t="s">
        <v>971</v>
      </c>
      <c r="B57" s="249" t="s">
        <v>1101</v>
      </c>
      <c r="C57" s="249"/>
      <c r="D57" s="249"/>
      <c r="E57" s="249"/>
      <c r="F57" s="249"/>
      <c r="G57" s="249"/>
      <c r="H57" s="249"/>
      <c r="I57" s="249"/>
    </row>
    <row r="58" spans="1:9" ht="24.95" customHeight="1" x14ac:dyDescent="0.15">
      <c r="A58" s="127" t="s">
        <v>952</v>
      </c>
      <c r="B58" s="129" t="s">
        <v>964</v>
      </c>
      <c r="C58" s="131"/>
      <c r="D58" s="131"/>
      <c r="E58" s="131"/>
      <c r="F58" s="131"/>
      <c r="G58" s="131"/>
      <c r="H58" s="131"/>
      <c r="I58" s="131"/>
    </row>
    <row r="59" spans="1:9" ht="42.75" customHeight="1" x14ac:dyDescent="0.15">
      <c r="B59" s="250" t="s">
        <v>1094</v>
      </c>
      <c r="C59" s="250"/>
      <c r="D59" s="250"/>
      <c r="E59" s="250"/>
      <c r="F59" s="250"/>
      <c r="G59" s="250"/>
      <c r="H59" s="250"/>
      <c r="I59" s="250"/>
    </row>
    <row r="60" spans="1:9" ht="16.5" customHeight="1" x14ac:dyDescent="0.15">
      <c r="B60" s="251" t="s">
        <v>966</v>
      </c>
      <c r="C60" s="251"/>
      <c r="D60" s="251"/>
      <c r="E60" s="251"/>
      <c r="F60" s="251"/>
      <c r="G60" s="251"/>
      <c r="H60" s="251"/>
      <c r="I60" s="251"/>
    </row>
    <row r="61" spans="1:9" ht="35.25" customHeight="1" x14ac:dyDescent="0.15">
      <c r="B61" s="298" t="s">
        <v>965</v>
      </c>
      <c r="C61" s="298"/>
      <c r="D61" s="298"/>
      <c r="E61" s="298"/>
      <c r="F61" s="298"/>
      <c r="G61" s="298"/>
      <c r="H61" s="298"/>
      <c r="I61" s="298"/>
    </row>
    <row r="62" spans="1:9" ht="24.95" customHeight="1" x14ac:dyDescent="0.15">
      <c r="A62" s="127" t="s">
        <v>954</v>
      </c>
      <c r="B62" s="249" t="s">
        <v>967</v>
      </c>
      <c r="C62" s="249"/>
      <c r="D62" s="249"/>
      <c r="E62" s="249"/>
      <c r="F62" s="249"/>
      <c r="G62" s="249"/>
      <c r="H62" s="249"/>
      <c r="I62" s="249"/>
    </row>
    <row r="63" spans="1:9" ht="18.75" customHeight="1" x14ac:dyDescent="0.15">
      <c r="B63" s="251" t="s">
        <v>968</v>
      </c>
      <c r="C63" s="251"/>
      <c r="D63" s="251"/>
      <c r="E63" s="251"/>
      <c r="F63" s="251"/>
      <c r="G63" s="251"/>
      <c r="H63" s="251"/>
      <c r="I63" s="251"/>
    </row>
    <row r="64" spans="1:9" ht="32.25" customHeight="1" x14ac:dyDescent="0.15">
      <c r="B64" s="299" t="s">
        <v>1147</v>
      </c>
      <c r="C64" s="300"/>
      <c r="D64" s="300"/>
      <c r="E64" s="300"/>
      <c r="F64" s="300"/>
      <c r="G64" s="300"/>
      <c r="H64" s="300"/>
      <c r="I64" s="300"/>
    </row>
    <row r="65" spans="1:9" ht="27.75" customHeight="1" x14ac:dyDescent="0.15">
      <c r="B65" s="124"/>
      <c r="C65" s="124"/>
      <c r="D65" s="124"/>
      <c r="E65" s="124"/>
      <c r="F65" s="124"/>
      <c r="G65" s="124"/>
      <c r="H65" s="124"/>
      <c r="I65" s="124"/>
    </row>
    <row r="66" spans="1:9" ht="24.95" customHeight="1" x14ac:dyDescent="0.15">
      <c r="A66" s="127" t="s">
        <v>955</v>
      </c>
      <c r="B66" s="249" t="s">
        <v>970</v>
      </c>
      <c r="C66" s="249"/>
      <c r="D66" s="249"/>
      <c r="E66" s="249"/>
      <c r="F66" s="249"/>
      <c r="G66" s="249"/>
      <c r="H66" s="249"/>
      <c r="I66" s="249"/>
    </row>
    <row r="67" spans="1:9" ht="27.75" customHeight="1" x14ac:dyDescent="0.15">
      <c r="A67" s="257" t="s">
        <v>1095</v>
      </c>
      <c r="B67" s="267"/>
      <c r="C67" s="267"/>
      <c r="D67" s="267"/>
      <c r="E67" s="267"/>
      <c r="F67" s="267"/>
      <c r="G67" s="267"/>
      <c r="H67" s="267"/>
      <c r="I67" s="267"/>
    </row>
    <row r="68" spans="1:9" ht="46.5" customHeight="1" x14ac:dyDescent="0.15">
      <c r="A68" s="132" t="s">
        <v>969</v>
      </c>
      <c r="B68" s="301" t="s">
        <v>1151</v>
      </c>
      <c r="C68" s="264"/>
      <c r="D68" s="264"/>
      <c r="E68" s="264"/>
      <c r="F68" s="264"/>
      <c r="G68" s="264"/>
      <c r="H68" s="264"/>
      <c r="I68" s="265"/>
    </row>
    <row r="69" spans="1:9" ht="42.75" customHeight="1" x14ac:dyDescent="0.15">
      <c r="A69" s="133" t="s">
        <v>969</v>
      </c>
      <c r="B69" s="274" t="s">
        <v>1077</v>
      </c>
      <c r="C69" s="251"/>
      <c r="D69" s="251"/>
      <c r="E69" s="251"/>
      <c r="F69" s="251"/>
      <c r="G69" s="251"/>
      <c r="H69" s="251"/>
      <c r="I69" s="279"/>
    </row>
    <row r="70" spans="1:9" ht="56.25" customHeight="1" x14ac:dyDescent="0.15">
      <c r="A70" s="134" t="s">
        <v>969</v>
      </c>
      <c r="B70" s="293" t="s">
        <v>1078</v>
      </c>
      <c r="C70" s="255"/>
      <c r="D70" s="255"/>
      <c r="E70" s="255"/>
      <c r="F70" s="255"/>
      <c r="G70" s="255"/>
      <c r="H70" s="255"/>
      <c r="I70" s="256"/>
    </row>
    <row r="71" spans="1:9" ht="33.75" customHeight="1" x14ac:dyDescent="0.15">
      <c r="A71" s="135" t="s">
        <v>962</v>
      </c>
      <c r="B71" s="136" t="s">
        <v>1087</v>
      </c>
      <c r="C71" s="137"/>
      <c r="D71" s="124"/>
      <c r="E71" s="124"/>
      <c r="F71" s="124"/>
      <c r="G71" s="124"/>
      <c r="H71" s="124"/>
      <c r="I71" s="124"/>
    </row>
    <row r="72" spans="1:9" ht="41.25" customHeight="1" x14ac:dyDescent="0.15">
      <c r="A72" s="130"/>
      <c r="B72" s="250" t="s">
        <v>1079</v>
      </c>
      <c r="C72" s="250"/>
      <c r="D72" s="250"/>
      <c r="E72" s="250"/>
      <c r="F72" s="250"/>
      <c r="G72" s="250"/>
      <c r="H72" s="250"/>
      <c r="I72" s="250"/>
    </row>
    <row r="73" spans="1:9" ht="37.5" customHeight="1" x14ac:dyDescent="0.15">
      <c r="A73" s="130"/>
      <c r="B73" s="250" t="s">
        <v>1166</v>
      </c>
      <c r="C73" s="250"/>
      <c r="D73" s="250"/>
      <c r="E73" s="250"/>
      <c r="F73" s="250"/>
      <c r="G73" s="250"/>
      <c r="H73" s="250"/>
      <c r="I73" s="250"/>
    </row>
    <row r="74" spans="1:9" ht="114.75" customHeight="1" x14ac:dyDescent="0.15">
      <c r="A74" s="130"/>
      <c r="B74" s="250" t="s">
        <v>1168</v>
      </c>
      <c r="C74" s="251"/>
      <c r="D74" s="251"/>
      <c r="E74" s="251"/>
      <c r="F74" s="251"/>
      <c r="G74" s="251"/>
      <c r="H74" s="251"/>
      <c r="I74" s="251"/>
    </row>
    <row r="75" spans="1:9" ht="31.5" customHeight="1" x14ac:dyDescent="0.15">
      <c r="A75" s="130"/>
      <c r="B75" s="124" t="s">
        <v>1117</v>
      </c>
      <c r="C75" s="124"/>
      <c r="D75" s="124"/>
      <c r="E75" s="124"/>
      <c r="F75" s="124"/>
      <c r="G75" s="124"/>
      <c r="H75" s="124"/>
      <c r="I75" s="124"/>
    </row>
    <row r="76" spans="1:9" ht="78" customHeight="1" x14ac:dyDescent="0.15">
      <c r="A76" s="130"/>
      <c r="B76" s="250" t="s">
        <v>1155</v>
      </c>
      <c r="C76" s="250"/>
      <c r="D76" s="250"/>
      <c r="E76" s="250"/>
      <c r="F76" s="250"/>
      <c r="G76" s="250"/>
      <c r="H76" s="250"/>
      <c r="I76" s="250"/>
    </row>
    <row r="77" spans="1:9" ht="32.25" customHeight="1" x14ac:dyDescent="0.15">
      <c r="A77" s="257" t="s">
        <v>1096</v>
      </c>
      <c r="B77" s="267"/>
      <c r="C77" s="267"/>
      <c r="D77" s="267"/>
      <c r="E77" s="267"/>
      <c r="F77" s="267"/>
      <c r="G77" s="267"/>
      <c r="H77" s="267"/>
      <c r="I77" s="267"/>
    </row>
    <row r="78" spans="1:9" ht="87" customHeight="1" x14ac:dyDescent="0.15">
      <c r="A78" s="132" t="s">
        <v>969</v>
      </c>
      <c r="B78" s="263" t="s">
        <v>1165</v>
      </c>
      <c r="C78" s="264"/>
      <c r="D78" s="264"/>
      <c r="E78" s="264"/>
      <c r="F78" s="264"/>
      <c r="G78" s="264"/>
      <c r="H78" s="264"/>
      <c r="I78" s="265"/>
    </row>
    <row r="79" spans="1:9" ht="29.25" customHeight="1" x14ac:dyDescent="0.15">
      <c r="A79" s="133" t="s">
        <v>969</v>
      </c>
      <c r="B79" s="251" t="s">
        <v>1080</v>
      </c>
      <c r="C79" s="251"/>
      <c r="D79" s="251"/>
      <c r="E79" s="251"/>
      <c r="F79" s="251"/>
      <c r="G79" s="251"/>
      <c r="H79" s="251"/>
      <c r="I79" s="279"/>
    </row>
    <row r="80" spans="1:9" ht="41.25" customHeight="1" x14ac:dyDescent="0.15">
      <c r="A80" s="133" t="s">
        <v>969</v>
      </c>
      <c r="B80" s="302" t="s">
        <v>1103</v>
      </c>
      <c r="C80" s="305"/>
      <c r="D80" s="305"/>
      <c r="E80" s="305"/>
      <c r="F80" s="305"/>
      <c r="G80" s="305"/>
      <c r="H80" s="305"/>
      <c r="I80" s="306"/>
    </row>
    <row r="81" spans="1:9" ht="52.5" customHeight="1" x14ac:dyDescent="0.15">
      <c r="A81" s="133" t="s">
        <v>969</v>
      </c>
      <c r="B81" s="302" t="s">
        <v>1104</v>
      </c>
      <c r="C81" s="302"/>
      <c r="D81" s="302"/>
      <c r="E81" s="302"/>
      <c r="F81" s="302"/>
      <c r="G81" s="302"/>
      <c r="H81" s="302"/>
      <c r="I81" s="303"/>
    </row>
    <row r="82" spans="1:9" ht="114.75" customHeight="1" x14ac:dyDescent="0.15">
      <c r="A82" s="133" t="s">
        <v>969</v>
      </c>
      <c r="B82" s="250" t="s">
        <v>1156</v>
      </c>
      <c r="C82" s="250"/>
      <c r="D82" s="250"/>
      <c r="E82" s="250"/>
      <c r="F82" s="250"/>
      <c r="G82" s="250"/>
      <c r="H82" s="250"/>
      <c r="I82" s="275"/>
    </row>
    <row r="83" spans="1:9" ht="88.5" customHeight="1" x14ac:dyDescent="0.15">
      <c r="A83" s="134" t="s">
        <v>969</v>
      </c>
      <c r="B83" s="269" t="s">
        <v>1124</v>
      </c>
      <c r="C83" s="255"/>
      <c r="D83" s="255"/>
      <c r="E83" s="255"/>
      <c r="F83" s="255"/>
      <c r="G83" s="255"/>
      <c r="H83" s="255"/>
      <c r="I83" s="256"/>
    </row>
    <row r="84" spans="1:9" ht="10.5" customHeight="1" x14ac:dyDescent="0.15">
      <c r="A84" s="130"/>
      <c r="B84" s="251" t="s">
        <v>972</v>
      </c>
      <c r="C84" s="251"/>
      <c r="D84" s="251"/>
      <c r="E84" s="251"/>
      <c r="F84" s="251"/>
      <c r="G84" s="251"/>
      <c r="H84" s="251"/>
      <c r="I84" s="251"/>
    </row>
    <row r="85" spans="1:9" ht="24.95" customHeight="1" x14ac:dyDescent="0.15">
      <c r="A85" s="268" t="s">
        <v>1100</v>
      </c>
      <c r="B85" s="268"/>
      <c r="C85" s="268"/>
      <c r="D85" s="268"/>
      <c r="E85" s="268"/>
      <c r="F85" s="268"/>
      <c r="G85" s="268"/>
      <c r="H85" s="268"/>
      <c r="I85" s="268"/>
    </row>
    <row r="86" spans="1:9" ht="6.75" customHeight="1" x14ac:dyDescent="0.15">
      <c r="A86" s="138"/>
      <c r="B86" s="138"/>
      <c r="C86" s="138"/>
      <c r="D86" s="139"/>
      <c r="E86" s="138"/>
      <c r="F86" s="138"/>
      <c r="G86" s="138"/>
      <c r="H86" s="138"/>
      <c r="I86" s="138"/>
    </row>
    <row r="87" spans="1:9" ht="24.95" customHeight="1" x14ac:dyDescent="0.15">
      <c r="A87" s="257" t="s">
        <v>974</v>
      </c>
      <c r="B87" s="267"/>
      <c r="C87" s="267"/>
      <c r="D87" s="267"/>
      <c r="E87" s="267"/>
      <c r="F87" s="267"/>
      <c r="G87" s="267"/>
      <c r="H87" s="267"/>
      <c r="I87" s="29"/>
    </row>
    <row r="88" spans="1:9" ht="33.75" customHeight="1" x14ac:dyDescent="0.15">
      <c r="A88" s="290" t="s">
        <v>1081</v>
      </c>
      <c r="B88" s="291"/>
      <c r="C88" s="291"/>
      <c r="D88" s="291"/>
      <c r="E88" s="291"/>
      <c r="F88" s="291"/>
      <c r="G88" s="291"/>
      <c r="H88" s="291"/>
      <c r="I88" s="292"/>
    </row>
    <row r="89" spans="1:9" ht="50.25" customHeight="1" x14ac:dyDescent="0.15">
      <c r="A89" s="140" t="s">
        <v>969</v>
      </c>
      <c r="B89" s="250" t="s">
        <v>1082</v>
      </c>
      <c r="C89" s="251"/>
      <c r="D89" s="251"/>
      <c r="E89" s="251"/>
      <c r="F89" s="251"/>
      <c r="G89" s="251"/>
      <c r="H89" s="251"/>
      <c r="I89" s="279"/>
    </row>
    <row r="90" spans="1:9" ht="27.75" customHeight="1" x14ac:dyDescent="0.15">
      <c r="A90" s="270" t="s">
        <v>1167</v>
      </c>
      <c r="B90" s="271"/>
      <c r="C90" s="271"/>
      <c r="D90" s="271"/>
      <c r="E90" s="271"/>
      <c r="F90" s="271"/>
      <c r="G90" s="271"/>
      <c r="H90" s="271"/>
      <c r="I90" s="141"/>
    </row>
    <row r="91" spans="1:9" ht="136.5" customHeight="1" x14ac:dyDescent="0.15">
      <c r="A91" s="140" t="s">
        <v>969</v>
      </c>
      <c r="B91" s="274" t="s">
        <v>1097</v>
      </c>
      <c r="C91" s="250"/>
      <c r="D91" s="250"/>
      <c r="E91" s="250"/>
      <c r="F91" s="250"/>
      <c r="G91" s="250"/>
      <c r="H91" s="250"/>
      <c r="I91" s="275"/>
    </row>
    <row r="92" spans="1:9" ht="57.75" customHeight="1" x14ac:dyDescent="0.15">
      <c r="A92" s="142" t="s">
        <v>969</v>
      </c>
      <c r="B92" s="269" t="s">
        <v>1152</v>
      </c>
      <c r="C92" s="293"/>
      <c r="D92" s="293"/>
      <c r="E92" s="293"/>
      <c r="F92" s="293"/>
      <c r="G92" s="293"/>
      <c r="H92" s="293"/>
      <c r="I92" s="294"/>
    </row>
    <row r="93" spans="1:9" s="29" customFormat="1" ht="29.25" customHeight="1" x14ac:dyDescent="0.15">
      <c r="A93" s="268" t="s">
        <v>975</v>
      </c>
      <c r="B93" s="268"/>
      <c r="C93" s="268"/>
      <c r="D93" s="268"/>
      <c r="E93" s="268"/>
      <c r="F93" s="268"/>
      <c r="G93" s="268"/>
      <c r="H93" s="268"/>
      <c r="I93" s="268"/>
    </row>
    <row r="94" spans="1:9" ht="56.25" customHeight="1" x14ac:dyDescent="0.15">
      <c r="A94" s="143" t="s">
        <v>969</v>
      </c>
      <c r="B94" s="280" t="s">
        <v>1157</v>
      </c>
      <c r="C94" s="281"/>
      <c r="D94" s="281"/>
      <c r="E94" s="281"/>
      <c r="F94" s="281"/>
      <c r="G94" s="281"/>
      <c r="H94" s="281"/>
      <c r="I94" s="282"/>
    </row>
    <row r="95" spans="1:9" ht="13.5" customHeight="1" x14ac:dyDescent="0.15">
      <c r="A95" s="130"/>
      <c r="B95" s="144"/>
    </row>
    <row r="96" spans="1:9" s="29" customFormat="1" ht="27" customHeight="1" x14ac:dyDescent="0.15">
      <c r="A96" s="257" t="s">
        <v>976</v>
      </c>
      <c r="B96" s="257"/>
      <c r="C96" s="257"/>
      <c r="D96" s="257"/>
      <c r="E96" s="257"/>
      <c r="F96" s="257"/>
      <c r="G96" s="257"/>
      <c r="H96" s="257"/>
      <c r="I96" s="257"/>
    </row>
    <row r="97" spans="1:9" ht="24.95" customHeight="1" x14ac:dyDescent="0.15">
      <c r="A97" s="272" t="s">
        <v>1084</v>
      </c>
      <c r="B97" s="273"/>
      <c r="C97" s="273"/>
      <c r="D97" s="273"/>
      <c r="E97" s="273"/>
      <c r="F97" s="273"/>
      <c r="G97" s="273"/>
      <c r="H97" s="273"/>
      <c r="I97" s="145"/>
    </row>
    <row r="98" spans="1:9" ht="27" customHeight="1" x14ac:dyDescent="0.15">
      <c r="A98" s="140" t="s">
        <v>1083</v>
      </c>
      <c r="B98" s="250" t="s">
        <v>1153</v>
      </c>
      <c r="C98" s="251"/>
      <c r="D98" s="251"/>
      <c r="E98" s="251"/>
      <c r="F98" s="251"/>
      <c r="G98" s="251"/>
      <c r="H98" s="251"/>
      <c r="I98" s="279"/>
    </row>
    <row r="99" spans="1:9" ht="27" customHeight="1" x14ac:dyDescent="0.15">
      <c r="A99" s="261" t="s">
        <v>1085</v>
      </c>
      <c r="B99" s="262"/>
      <c r="C99" s="262"/>
      <c r="D99" s="262"/>
      <c r="E99" s="262"/>
      <c r="F99" s="262"/>
      <c r="G99" s="262"/>
      <c r="H99" s="262"/>
      <c r="I99" s="141"/>
    </row>
    <row r="100" spans="1:9" ht="48" customHeight="1" x14ac:dyDescent="0.15">
      <c r="A100" s="142" t="s">
        <v>1083</v>
      </c>
      <c r="B100" s="254" t="s">
        <v>1118</v>
      </c>
      <c r="C100" s="255"/>
      <c r="D100" s="255"/>
      <c r="E100" s="255"/>
      <c r="F100" s="255"/>
      <c r="G100" s="255"/>
      <c r="H100" s="255"/>
      <c r="I100" s="256"/>
    </row>
    <row r="101" spans="1:9" ht="15" customHeight="1" x14ac:dyDescent="0.15">
      <c r="A101" s="146"/>
      <c r="B101" s="147"/>
      <c r="C101" s="124"/>
      <c r="D101" s="124"/>
      <c r="E101" s="124"/>
      <c r="F101" s="124"/>
      <c r="G101" s="124"/>
      <c r="H101" s="124"/>
      <c r="I101" s="124"/>
    </row>
    <row r="102" spans="1:9" s="29" customFormat="1" ht="26.45" customHeight="1" x14ac:dyDescent="0.15">
      <c r="A102" s="257" t="s">
        <v>977</v>
      </c>
      <c r="B102" s="257"/>
      <c r="C102" s="257"/>
      <c r="D102" s="257"/>
      <c r="E102" s="257"/>
      <c r="F102" s="257"/>
      <c r="G102" s="257"/>
      <c r="H102" s="257"/>
      <c r="I102" s="257"/>
    </row>
    <row r="103" spans="1:9" ht="26.45" customHeight="1" x14ac:dyDescent="0.15">
      <c r="A103" s="272" t="s">
        <v>1084</v>
      </c>
      <c r="B103" s="273"/>
      <c r="C103" s="273"/>
      <c r="D103" s="273"/>
      <c r="E103" s="273"/>
      <c r="F103" s="273"/>
      <c r="G103" s="273"/>
      <c r="H103" s="273"/>
      <c r="I103" s="145"/>
    </row>
    <row r="104" spans="1:9" ht="37.5" customHeight="1" x14ac:dyDescent="0.15">
      <c r="A104" s="140" t="s">
        <v>1083</v>
      </c>
      <c r="B104" s="288" t="s">
        <v>1086</v>
      </c>
      <c r="C104" s="251"/>
      <c r="D104" s="251"/>
      <c r="E104" s="251"/>
      <c r="F104" s="251"/>
      <c r="G104" s="251"/>
      <c r="H104" s="251"/>
      <c r="I104" s="279"/>
    </row>
    <row r="105" spans="1:9" ht="24" customHeight="1" x14ac:dyDescent="0.15">
      <c r="A105" s="261" t="s">
        <v>1085</v>
      </c>
      <c r="B105" s="262"/>
      <c r="C105" s="262"/>
      <c r="D105" s="262"/>
      <c r="E105" s="262"/>
      <c r="F105" s="262"/>
      <c r="G105" s="262"/>
      <c r="H105" s="262"/>
      <c r="I105" s="141"/>
    </row>
    <row r="106" spans="1:9" ht="48.75" customHeight="1" x14ac:dyDescent="0.15">
      <c r="A106" s="142" t="s">
        <v>1083</v>
      </c>
      <c r="B106" s="269" t="s">
        <v>1119</v>
      </c>
      <c r="C106" s="255"/>
      <c r="D106" s="255"/>
      <c r="E106" s="255"/>
      <c r="F106" s="255"/>
      <c r="G106" s="255"/>
      <c r="H106" s="255"/>
      <c r="I106" s="256"/>
    </row>
    <row r="107" spans="1:9" ht="12" customHeight="1" x14ac:dyDescent="0.15">
      <c r="A107" s="146"/>
      <c r="B107" s="123"/>
      <c r="C107" s="124"/>
      <c r="D107" s="124"/>
      <c r="E107" s="124"/>
      <c r="F107" s="124"/>
      <c r="G107" s="124"/>
      <c r="H107" s="124"/>
      <c r="I107" s="124"/>
    </row>
    <row r="108" spans="1:9" s="29" customFormat="1" ht="29.25" customHeight="1" x14ac:dyDescent="0.15">
      <c r="A108" s="257" t="s">
        <v>978</v>
      </c>
      <c r="B108" s="257"/>
      <c r="C108" s="257"/>
      <c r="D108" s="257"/>
      <c r="E108" s="257"/>
      <c r="F108" s="257"/>
      <c r="G108" s="257"/>
      <c r="H108" s="257"/>
      <c r="I108" s="257"/>
    </row>
    <row r="109" spans="1:9" ht="47.25" customHeight="1" x14ac:dyDescent="0.15">
      <c r="A109" s="143" t="s">
        <v>969</v>
      </c>
      <c r="B109" s="258" t="s">
        <v>1105</v>
      </c>
      <c r="C109" s="259"/>
      <c r="D109" s="259"/>
      <c r="E109" s="259"/>
      <c r="F109" s="259"/>
      <c r="G109" s="259"/>
      <c r="H109" s="259"/>
      <c r="I109" s="260"/>
    </row>
    <row r="110" spans="1:9" ht="16.5" customHeight="1" x14ac:dyDescent="0.15">
      <c r="A110" s="130"/>
      <c r="B110" s="123"/>
      <c r="C110" s="124"/>
      <c r="D110" s="124"/>
      <c r="E110" s="124"/>
      <c r="F110" s="124"/>
      <c r="G110" s="124"/>
      <c r="H110" s="124"/>
      <c r="I110" s="124"/>
    </row>
    <row r="111" spans="1:9" s="29" customFormat="1" ht="30" customHeight="1" x14ac:dyDescent="0.15">
      <c r="A111" s="257" t="s">
        <v>979</v>
      </c>
      <c r="B111" s="257"/>
      <c r="C111" s="257"/>
      <c r="D111" s="257"/>
      <c r="E111" s="257"/>
      <c r="F111" s="257"/>
      <c r="G111" s="257"/>
      <c r="H111" s="257"/>
      <c r="I111" s="257"/>
    </row>
    <row r="112" spans="1:9" ht="51.75" customHeight="1" x14ac:dyDescent="0.15">
      <c r="A112" s="143" t="s">
        <v>969</v>
      </c>
      <c r="B112" s="280" t="s">
        <v>1120</v>
      </c>
      <c r="C112" s="281"/>
      <c r="D112" s="281"/>
      <c r="E112" s="281"/>
      <c r="F112" s="281"/>
      <c r="G112" s="281"/>
      <c r="H112" s="281"/>
      <c r="I112" s="282"/>
    </row>
    <row r="113" spans="1:9" ht="24.95" customHeight="1" x14ac:dyDescent="0.15"/>
    <row r="114" spans="1:9" ht="24.95" customHeight="1" x14ac:dyDescent="0.15">
      <c r="A114" s="127" t="s">
        <v>980</v>
      </c>
      <c r="B114" s="249" t="s">
        <v>982</v>
      </c>
      <c r="C114" s="249"/>
      <c r="D114" s="249"/>
      <c r="E114" s="249"/>
      <c r="F114" s="249"/>
      <c r="G114" s="249"/>
      <c r="H114" s="249"/>
      <c r="I114" s="249"/>
    </row>
    <row r="115" spans="1:9" ht="110.25" customHeight="1" x14ac:dyDescent="0.15">
      <c r="A115" s="121" t="s">
        <v>952</v>
      </c>
      <c r="B115" s="250" t="s">
        <v>1102</v>
      </c>
      <c r="C115" s="250"/>
      <c r="D115" s="250"/>
      <c r="E115" s="250"/>
      <c r="F115" s="250"/>
      <c r="G115" s="250"/>
      <c r="H115" s="250"/>
      <c r="I115" s="250"/>
    </row>
    <row r="116" spans="1:9" ht="204" customHeight="1" x14ac:dyDescent="0.15">
      <c r="A116" s="121" t="s">
        <v>954</v>
      </c>
      <c r="B116" s="250" t="s">
        <v>983</v>
      </c>
      <c r="C116" s="251"/>
      <c r="D116" s="251"/>
      <c r="E116" s="251"/>
      <c r="F116" s="251"/>
      <c r="G116" s="251"/>
      <c r="H116" s="251"/>
      <c r="I116" s="251"/>
    </row>
    <row r="117" spans="1:9" ht="24.95" customHeight="1" x14ac:dyDescent="0.15">
      <c r="A117" s="127" t="s">
        <v>981</v>
      </c>
      <c r="B117" s="148" t="s">
        <v>984</v>
      </c>
      <c r="C117" s="148"/>
    </row>
    <row r="118" spans="1:9" ht="14.25" customHeight="1" x14ac:dyDescent="0.15"/>
    <row r="119" spans="1:9" ht="33.75" customHeight="1" x14ac:dyDescent="0.15">
      <c r="B119" s="252" t="s">
        <v>455</v>
      </c>
      <c r="C119" s="252"/>
      <c r="D119" s="252"/>
      <c r="E119" s="253" t="s">
        <v>1109</v>
      </c>
      <c r="F119" s="252" t="s">
        <v>1027</v>
      </c>
      <c r="G119" s="252"/>
      <c r="H119" s="252"/>
    </row>
    <row r="120" spans="1:9" ht="33" customHeight="1" x14ac:dyDescent="0.15">
      <c r="B120" s="149" t="s">
        <v>1025</v>
      </c>
      <c r="C120" s="252" t="s">
        <v>1026</v>
      </c>
      <c r="D120" s="252"/>
      <c r="E120" s="253"/>
      <c r="F120" s="252"/>
      <c r="G120" s="252"/>
      <c r="H120" s="252"/>
    </row>
    <row r="121" spans="1:9" ht="78" customHeight="1" x14ac:dyDescent="0.15">
      <c r="B121" s="149">
        <v>1</v>
      </c>
      <c r="C121" s="248" t="s">
        <v>985</v>
      </c>
      <c r="D121" s="248"/>
      <c r="E121" s="149" t="s">
        <v>986</v>
      </c>
      <c r="F121" s="247" t="s">
        <v>987</v>
      </c>
      <c r="G121" s="247"/>
      <c r="H121" s="247"/>
    </row>
    <row r="122" spans="1:9" ht="30" customHeight="1" x14ac:dyDescent="0.15">
      <c r="B122" s="149">
        <v>2</v>
      </c>
      <c r="C122" s="248" t="s">
        <v>988</v>
      </c>
      <c r="D122" s="248"/>
      <c r="E122" s="150" t="s">
        <v>1106</v>
      </c>
      <c r="F122" s="247" t="s">
        <v>989</v>
      </c>
      <c r="G122" s="247"/>
      <c r="H122" s="247"/>
    </row>
    <row r="123" spans="1:9" ht="30" customHeight="1" x14ac:dyDescent="0.15">
      <c r="B123" s="149">
        <v>3</v>
      </c>
      <c r="C123" s="248" t="s">
        <v>990</v>
      </c>
      <c r="D123" s="248"/>
      <c r="E123" s="149" t="s">
        <v>991</v>
      </c>
      <c r="F123" s="247" t="s">
        <v>992</v>
      </c>
      <c r="G123" s="247"/>
      <c r="H123" s="247"/>
    </row>
    <row r="124" spans="1:9" ht="30" customHeight="1" x14ac:dyDescent="0.15">
      <c r="B124" s="149">
        <v>4</v>
      </c>
      <c r="C124" s="248" t="s">
        <v>993</v>
      </c>
      <c r="D124" s="248"/>
      <c r="E124" s="150" t="s">
        <v>1106</v>
      </c>
      <c r="F124" s="247" t="s">
        <v>993</v>
      </c>
      <c r="G124" s="247"/>
      <c r="H124" s="247"/>
    </row>
    <row r="125" spans="1:9" ht="30" customHeight="1" x14ac:dyDescent="0.15">
      <c r="B125" s="149">
        <v>5</v>
      </c>
      <c r="C125" s="248" t="s">
        <v>994</v>
      </c>
      <c r="D125" s="248"/>
      <c r="E125" s="149" t="s">
        <v>995</v>
      </c>
      <c r="F125" s="247" t="s">
        <v>994</v>
      </c>
      <c r="G125" s="247"/>
      <c r="H125" s="247"/>
    </row>
    <row r="126" spans="1:9" ht="30" customHeight="1" x14ac:dyDescent="0.15">
      <c r="B126" s="149">
        <v>6</v>
      </c>
      <c r="C126" s="248" t="s">
        <v>996</v>
      </c>
      <c r="D126" s="248"/>
      <c r="E126" s="149" t="s">
        <v>997</v>
      </c>
      <c r="F126" s="247" t="s">
        <v>996</v>
      </c>
      <c r="G126" s="247"/>
      <c r="H126" s="247"/>
    </row>
    <row r="127" spans="1:9" ht="30" customHeight="1" x14ac:dyDescent="0.15">
      <c r="B127" s="149">
        <v>7</v>
      </c>
      <c r="C127" s="248" t="s">
        <v>998</v>
      </c>
      <c r="D127" s="248"/>
      <c r="E127" s="149" t="s">
        <v>999</v>
      </c>
      <c r="F127" s="247" t="s">
        <v>1000</v>
      </c>
      <c r="G127" s="247"/>
      <c r="H127" s="247"/>
    </row>
    <row r="128" spans="1:9" ht="30" customHeight="1" x14ac:dyDescent="0.15">
      <c r="B128" s="149">
        <v>8</v>
      </c>
      <c r="C128" s="248" t="s">
        <v>1001</v>
      </c>
      <c r="D128" s="248"/>
      <c r="E128" s="149" t="s">
        <v>1002</v>
      </c>
      <c r="F128" s="247" t="s">
        <v>1001</v>
      </c>
      <c r="G128" s="247"/>
      <c r="H128" s="247"/>
    </row>
    <row r="129" spans="2:8" ht="30" customHeight="1" x14ac:dyDescent="0.15">
      <c r="B129" s="149">
        <v>9</v>
      </c>
      <c r="C129" s="248" t="s">
        <v>1003</v>
      </c>
      <c r="D129" s="248"/>
      <c r="E129" s="149" t="s">
        <v>991</v>
      </c>
      <c r="F129" s="247" t="s">
        <v>1003</v>
      </c>
      <c r="G129" s="247"/>
      <c r="H129" s="247"/>
    </row>
    <row r="130" spans="2:8" ht="30" customHeight="1" x14ac:dyDescent="0.15">
      <c r="B130" s="149">
        <v>10</v>
      </c>
      <c r="C130" s="248" t="s">
        <v>1004</v>
      </c>
      <c r="D130" s="248"/>
      <c r="E130" s="149" t="s">
        <v>1005</v>
      </c>
      <c r="F130" s="247" t="s">
        <v>1004</v>
      </c>
      <c r="G130" s="247"/>
      <c r="H130" s="247"/>
    </row>
    <row r="131" spans="2:8" ht="30" customHeight="1" x14ac:dyDescent="0.15">
      <c r="B131" s="149">
        <v>11</v>
      </c>
      <c r="C131" s="248" t="s">
        <v>1006</v>
      </c>
      <c r="D131" s="248"/>
      <c r="E131" s="149" t="s">
        <v>1007</v>
      </c>
      <c r="F131" s="247" t="s">
        <v>1006</v>
      </c>
      <c r="G131" s="247"/>
      <c r="H131" s="247"/>
    </row>
    <row r="132" spans="2:8" ht="46.5" customHeight="1" x14ac:dyDescent="0.15">
      <c r="B132" s="149">
        <v>12</v>
      </c>
      <c r="C132" s="248" t="s">
        <v>1024</v>
      </c>
      <c r="D132" s="248"/>
      <c r="E132" s="149" t="s">
        <v>1008</v>
      </c>
      <c r="F132" s="247" t="s">
        <v>1009</v>
      </c>
      <c r="G132" s="247"/>
      <c r="H132" s="247"/>
    </row>
    <row r="133" spans="2:8" ht="30" customHeight="1" x14ac:dyDescent="0.15">
      <c r="B133" s="149">
        <v>13</v>
      </c>
      <c r="C133" s="248" t="s">
        <v>1010</v>
      </c>
      <c r="D133" s="248"/>
      <c r="E133" s="149" t="s">
        <v>1008</v>
      </c>
      <c r="F133" s="247" t="s">
        <v>1010</v>
      </c>
      <c r="G133" s="247"/>
      <c r="H133" s="247"/>
    </row>
    <row r="134" spans="2:8" ht="30" customHeight="1" x14ac:dyDescent="0.15">
      <c r="B134" s="149">
        <v>14</v>
      </c>
      <c r="C134" s="151" t="s">
        <v>1011</v>
      </c>
      <c r="D134" s="151"/>
      <c r="E134" s="149" t="s">
        <v>1008</v>
      </c>
      <c r="F134" s="247" t="s">
        <v>1011</v>
      </c>
      <c r="G134" s="247"/>
      <c r="H134" s="247"/>
    </row>
    <row r="135" spans="2:8" ht="30" customHeight="1" x14ac:dyDescent="0.15">
      <c r="B135" s="149">
        <v>15</v>
      </c>
      <c r="C135" s="151" t="s">
        <v>1012</v>
      </c>
      <c r="D135" s="151"/>
      <c r="E135" s="149" t="s">
        <v>1013</v>
      </c>
      <c r="F135" s="247" t="s">
        <v>1014</v>
      </c>
      <c r="G135" s="247"/>
      <c r="H135" s="247"/>
    </row>
    <row r="136" spans="2:8" ht="30" customHeight="1" x14ac:dyDescent="0.15">
      <c r="B136" s="149">
        <v>16</v>
      </c>
      <c r="C136" s="248" t="s">
        <v>1015</v>
      </c>
      <c r="D136" s="248"/>
      <c r="E136" s="149" t="s">
        <v>1002</v>
      </c>
      <c r="F136" s="247" t="s">
        <v>1016</v>
      </c>
      <c r="G136" s="247"/>
      <c r="H136" s="247"/>
    </row>
    <row r="137" spans="2:8" ht="60.75" customHeight="1" x14ac:dyDescent="0.15">
      <c r="B137" s="149">
        <v>17</v>
      </c>
      <c r="C137" s="248" t="s">
        <v>1017</v>
      </c>
      <c r="D137" s="248"/>
      <c r="E137" s="149" t="s">
        <v>1018</v>
      </c>
      <c r="F137" s="247" t="s">
        <v>1019</v>
      </c>
      <c r="G137" s="247"/>
      <c r="H137" s="247"/>
    </row>
    <row r="138" spans="2:8" ht="30" customHeight="1" x14ac:dyDescent="0.15">
      <c r="B138" s="149">
        <v>18</v>
      </c>
      <c r="C138" s="248" t="s">
        <v>1020</v>
      </c>
      <c r="D138" s="248"/>
      <c r="E138" s="149" t="s">
        <v>1021</v>
      </c>
      <c r="F138" s="247" t="s">
        <v>1020</v>
      </c>
      <c r="G138" s="247"/>
      <c r="H138" s="247"/>
    </row>
    <row r="139" spans="2:8" ht="30" customHeight="1" x14ac:dyDescent="0.15">
      <c r="B139" s="149">
        <v>19</v>
      </c>
      <c r="C139" s="248" t="s">
        <v>1022</v>
      </c>
      <c r="D139" s="248"/>
      <c r="E139" s="149" t="s">
        <v>1023</v>
      </c>
      <c r="F139" s="247" t="s">
        <v>1022</v>
      </c>
      <c r="G139" s="247"/>
      <c r="H139" s="247"/>
    </row>
    <row r="140" spans="2:8" ht="30" customHeight="1" x14ac:dyDescent="0.15">
      <c r="B140" s="149">
        <v>20</v>
      </c>
      <c r="C140" s="252" t="s">
        <v>1028</v>
      </c>
      <c r="D140" s="252"/>
      <c r="E140" s="149" t="s">
        <v>469</v>
      </c>
      <c r="F140" s="247" t="s">
        <v>1030</v>
      </c>
      <c r="G140" s="247"/>
      <c r="H140" s="247"/>
    </row>
    <row r="141" spans="2:8" ht="30" customHeight="1" x14ac:dyDescent="0.15">
      <c r="B141" s="149">
        <v>21</v>
      </c>
      <c r="C141" s="252" t="s">
        <v>1029</v>
      </c>
      <c r="D141" s="252"/>
      <c r="E141" s="149" t="s">
        <v>647</v>
      </c>
      <c r="F141" s="276" t="s">
        <v>1031</v>
      </c>
      <c r="G141" s="277"/>
      <c r="H141" s="278"/>
    </row>
    <row r="144" spans="2:8" ht="33.75" customHeight="1" x14ac:dyDescent="0.15">
      <c r="B144" s="252" t="s">
        <v>455</v>
      </c>
      <c r="C144" s="252"/>
      <c r="D144" s="252"/>
      <c r="E144" s="253" t="s">
        <v>1109</v>
      </c>
      <c r="F144" s="252" t="s">
        <v>1027</v>
      </c>
      <c r="G144" s="252"/>
      <c r="H144" s="252"/>
    </row>
    <row r="145" spans="2:8" ht="33" customHeight="1" x14ac:dyDescent="0.15">
      <c r="B145" s="149" t="s">
        <v>1025</v>
      </c>
      <c r="C145" s="252" t="s">
        <v>1026</v>
      </c>
      <c r="D145" s="252"/>
      <c r="E145" s="253"/>
      <c r="F145" s="252"/>
      <c r="G145" s="252"/>
      <c r="H145" s="252"/>
    </row>
    <row r="146" spans="2:8" ht="51.75" customHeight="1" x14ac:dyDescent="0.15">
      <c r="B146" s="149">
        <v>22</v>
      </c>
      <c r="C146" s="246" t="s">
        <v>1032</v>
      </c>
      <c r="D146" s="246"/>
      <c r="E146" s="149" t="s">
        <v>1047</v>
      </c>
      <c r="F146" s="247" t="s">
        <v>1059</v>
      </c>
      <c r="G146" s="247"/>
      <c r="H146" s="247"/>
    </row>
    <row r="147" spans="2:8" ht="30" customHeight="1" x14ac:dyDescent="0.15">
      <c r="B147" s="149">
        <v>23</v>
      </c>
      <c r="C147" s="246" t="s">
        <v>1033</v>
      </c>
      <c r="D147" s="246"/>
      <c r="E147" s="149" t="s">
        <v>1048</v>
      </c>
      <c r="F147" s="247" t="s">
        <v>1060</v>
      </c>
      <c r="G147" s="247"/>
      <c r="H147" s="247"/>
    </row>
    <row r="148" spans="2:8" ht="30" customHeight="1" x14ac:dyDescent="0.15">
      <c r="B148" s="149">
        <v>24</v>
      </c>
      <c r="C148" s="246" t="s">
        <v>1034</v>
      </c>
      <c r="D148" s="246"/>
      <c r="E148" s="149" t="s">
        <v>1049</v>
      </c>
      <c r="F148" s="247" t="s">
        <v>1061</v>
      </c>
      <c r="G148" s="247"/>
      <c r="H148" s="247"/>
    </row>
    <row r="149" spans="2:8" ht="30" customHeight="1" x14ac:dyDescent="0.15">
      <c r="B149" s="149">
        <v>25</v>
      </c>
      <c r="C149" s="246" t="s">
        <v>1035</v>
      </c>
      <c r="D149" s="246"/>
      <c r="E149" s="149" t="s">
        <v>1050</v>
      </c>
      <c r="F149" s="247" t="s">
        <v>1062</v>
      </c>
      <c r="G149" s="247"/>
      <c r="H149" s="247"/>
    </row>
    <row r="150" spans="2:8" ht="46.5" customHeight="1" x14ac:dyDescent="0.15">
      <c r="B150" s="149">
        <v>26</v>
      </c>
      <c r="C150" s="246" t="s">
        <v>1036</v>
      </c>
      <c r="D150" s="246"/>
      <c r="E150" s="149" t="s">
        <v>1051</v>
      </c>
      <c r="F150" s="247" t="s">
        <v>1063</v>
      </c>
      <c r="G150" s="247"/>
      <c r="H150" s="247"/>
    </row>
    <row r="151" spans="2:8" ht="47.25" customHeight="1" x14ac:dyDescent="0.15">
      <c r="B151" s="149">
        <v>27</v>
      </c>
      <c r="C151" s="246" t="s">
        <v>1037</v>
      </c>
      <c r="D151" s="246"/>
      <c r="E151" s="149" t="s">
        <v>1052</v>
      </c>
      <c r="F151" s="247" t="s">
        <v>1064</v>
      </c>
      <c r="G151" s="247"/>
      <c r="H151" s="247"/>
    </row>
    <row r="152" spans="2:8" ht="63" customHeight="1" x14ac:dyDescent="0.15">
      <c r="B152" s="149">
        <v>28</v>
      </c>
      <c r="C152" s="246" t="s">
        <v>1038</v>
      </c>
      <c r="D152" s="246"/>
      <c r="E152" s="149" t="s">
        <v>1053</v>
      </c>
      <c r="F152" s="247" t="s">
        <v>1065</v>
      </c>
      <c r="G152" s="247"/>
      <c r="H152" s="247"/>
    </row>
    <row r="153" spans="2:8" ht="51.75" customHeight="1" x14ac:dyDescent="0.15">
      <c r="B153" s="149">
        <v>29</v>
      </c>
      <c r="C153" s="246" t="s">
        <v>1039</v>
      </c>
      <c r="D153" s="246"/>
      <c r="E153" s="149" t="s">
        <v>1054</v>
      </c>
      <c r="F153" s="247" t="s">
        <v>1066</v>
      </c>
      <c r="G153" s="247"/>
      <c r="H153" s="247"/>
    </row>
    <row r="154" spans="2:8" ht="63" customHeight="1" x14ac:dyDescent="0.15">
      <c r="B154" s="149">
        <v>30</v>
      </c>
      <c r="C154" s="246" t="s">
        <v>1040</v>
      </c>
      <c r="D154" s="246"/>
      <c r="E154" s="149" t="s">
        <v>1055</v>
      </c>
      <c r="F154" s="247" t="s">
        <v>1067</v>
      </c>
      <c r="G154" s="247"/>
      <c r="H154" s="247"/>
    </row>
    <row r="155" spans="2:8" ht="72.75" customHeight="1" x14ac:dyDescent="0.15">
      <c r="B155" s="149">
        <v>31</v>
      </c>
      <c r="C155" s="246" t="s">
        <v>1041</v>
      </c>
      <c r="D155" s="246"/>
      <c r="E155" s="150" t="s">
        <v>1107</v>
      </c>
      <c r="F155" s="247" t="s">
        <v>1068</v>
      </c>
      <c r="G155" s="247"/>
      <c r="H155" s="247"/>
    </row>
    <row r="156" spans="2:8" ht="30" customHeight="1" x14ac:dyDescent="0.15">
      <c r="B156" s="149">
        <v>32</v>
      </c>
      <c r="C156" s="246" t="s">
        <v>1042</v>
      </c>
      <c r="D156" s="246"/>
      <c r="E156" s="150" t="s">
        <v>1108</v>
      </c>
      <c r="F156" s="247" t="s">
        <v>1042</v>
      </c>
      <c r="G156" s="247"/>
      <c r="H156" s="247"/>
    </row>
    <row r="157" spans="2:8" ht="63" customHeight="1" x14ac:dyDescent="0.15">
      <c r="B157" s="149">
        <v>33</v>
      </c>
      <c r="C157" s="246" t="s">
        <v>1043</v>
      </c>
      <c r="D157" s="246"/>
      <c r="E157" s="149" t="s">
        <v>1056</v>
      </c>
      <c r="F157" s="247" t="s">
        <v>1069</v>
      </c>
      <c r="G157" s="247"/>
      <c r="H157" s="247"/>
    </row>
    <row r="158" spans="2:8" ht="30" customHeight="1" x14ac:dyDescent="0.15">
      <c r="B158" s="149">
        <v>34</v>
      </c>
      <c r="C158" s="246" t="s">
        <v>1044</v>
      </c>
      <c r="D158" s="246"/>
      <c r="E158" s="149" t="s">
        <v>1057</v>
      </c>
      <c r="F158" s="247" t="s">
        <v>1044</v>
      </c>
      <c r="G158" s="247"/>
      <c r="H158" s="247"/>
    </row>
    <row r="159" spans="2:8" ht="30" customHeight="1" x14ac:dyDescent="0.15">
      <c r="B159" s="149">
        <v>35</v>
      </c>
      <c r="C159" s="246" t="s">
        <v>1045</v>
      </c>
      <c r="D159" s="246"/>
      <c r="E159" s="149" t="s">
        <v>1058</v>
      </c>
      <c r="F159" s="247" t="s">
        <v>1070</v>
      </c>
      <c r="G159" s="247"/>
      <c r="H159" s="247"/>
    </row>
    <row r="160" spans="2:8" ht="47.25" customHeight="1" x14ac:dyDescent="0.15">
      <c r="B160" s="149">
        <v>36</v>
      </c>
      <c r="C160" s="246" t="s">
        <v>1046</v>
      </c>
      <c r="D160" s="246"/>
      <c r="E160" s="149" t="s">
        <v>995</v>
      </c>
      <c r="F160" s="247" t="s">
        <v>1071</v>
      </c>
      <c r="G160" s="247"/>
      <c r="H160" s="247"/>
    </row>
  </sheetData>
  <sheetProtection algorithmName="SHA-512" hashValue="kKPJBmHR8c69A5pXDxZvM1mlhdFR77nUW81syPSF8Db6LiORcbhiobnB0q2lmYo1QI8SMQ9Nfy7Lpp/w7HZMkg==" saltValue="4TOxyJUJcw8MlfN+njoDkA==" spinCount="100000" sheet="1" objects="1" scenarios="1"/>
  <mergeCells count="167">
    <mergeCell ref="B26:I26"/>
    <mergeCell ref="B27:I27"/>
    <mergeCell ref="C11:G11"/>
    <mergeCell ref="C12:G12"/>
    <mergeCell ref="B30:I30"/>
    <mergeCell ref="B35:I35"/>
    <mergeCell ref="B79:I79"/>
    <mergeCell ref="F136:H136"/>
    <mergeCell ref="B82:I82"/>
    <mergeCell ref="B72:I72"/>
    <mergeCell ref="B73:I73"/>
    <mergeCell ref="B80:I80"/>
    <mergeCell ref="B112:I112"/>
    <mergeCell ref="B52:I52"/>
    <mergeCell ref="B59:I59"/>
    <mergeCell ref="C131:D131"/>
    <mergeCell ref="C127:D127"/>
    <mergeCell ref="B104:I104"/>
    <mergeCell ref="C124:D124"/>
    <mergeCell ref="B116:I116"/>
    <mergeCell ref="F126:H126"/>
    <mergeCell ref="F127:H127"/>
    <mergeCell ref="F128:H128"/>
    <mergeCell ref="C129:D129"/>
    <mergeCell ref="C123:D123"/>
    <mergeCell ref="F123:H123"/>
    <mergeCell ref="B51:I51"/>
    <mergeCell ref="A77:I77"/>
    <mergeCell ref="B76:I76"/>
    <mergeCell ref="B61:I61"/>
    <mergeCell ref="B70:I70"/>
    <mergeCell ref="B53:I53"/>
    <mergeCell ref="B63:I63"/>
    <mergeCell ref="B64:I64"/>
    <mergeCell ref="A85:I85"/>
    <mergeCell ref="A96:I96"/>
    <mergeCell ref="F119:H120"/>
    <mergeCell ref="F121:H121"/>
    <mergeCell ref="B89:I89"/>
    <mergeCell ref="B68:I68"/>
    <mergeCell ref="B81:I81"/>
    <mergeCell ref="B1:I1"/>
    <mergeCell ref="B4:I4"/>
    <mergeCell ref="B2:I2"/>
    <mergeCell ref="B47:I47"/>
    <mergeCell ref="B3:I3"/>
    <mergeCell ref="B44:I44"/>
    <mergeCell ref="B45:I45"/>
    <mergeCell ref="B46:I46"/>
    <mergeCell ref="C9:G9"/>
    <mergeCell ref="C10:G10"/>
    <mergeCell ref="B17:I17"/>
    <mergeCell ref="C13:G13"/>
    <mergeCell ref="B19:I19"/>
    <mergeCell ref="B21:I21"/>
    <mergeCell ref="B32:I32"/>
    <mergeCell ref="B5:I5"/>
    <mergeCell ref="B24:I24"/>
    <mergeCell ref="B23:I23"/>
    <mergeCell ref="B20:I20"/>
    <mergeCell ref="B18:I18"/>
    <mergeCell ref="B7:I7"/>
    <mergeCell ref="B16:I16"/>
    <mergeCell ref="B22:I22"/>
    <mergeCell ref="C8:H8"/>
    <mergeCell ref="C140:D140"/>
    <mergeCell ref="C141:D141"/>
    <mergeCell ref="F140:H140"/>
    <mergeCell ref="C136:D136"/>
    <mergeCell ref="F122:H122"/>
    <mergeCell ref="A90:H90"/>
    <mergeCell ref="A97:H97"/>
    <mergeCell ref="A99:H99"/>
    <mergeCell ref="A103:H103"/>
    <mergeCell ref="B115:I115"/>
    <mergeCell ref="B91:I91"/>
    <mergeCell ref="A111:I111"/>
    <mergeCell ref="F129:H129"/>
    <mergeCell ref="F130:H130"/>
    <mergeCell ref="B106:I106"/>
    <mergeCell ref="F141:H141"/>
    <mergeCell ref="F133:H133"/>
    <mergeCell ref="C122:D122"/>
    <mergeCell ref="C120:D120"/>
    <mergeCell ref="A102:I102"/>
    <mergeCell ref="B98:I98"/>
    <mergeCell ref="B94:I94"/>
    <mergeCell ref="F139:H139"/>
    <mergeCell ref="F135:H135"/>
    <mergeCell ref="B34:I34"/>
    <mergeCell ref="B54:I54"/>
    <mergeCell ref="A87:H87"/>
    <mergeCell ref="A93:I93"/>
    <mergeCell ref="A67:I67"/>
    <mergeCell ref="B48:I48"/>
    <mergeCell ref="B50:I50"/>
    <mergeCell ref="B60:I60"/>
    <mergeCell ref="B83:I83"/>
    <mergeCell ref="B84:I84"/>
    <mergeCell ref="B49:I49"/>
    <mergeCell ref="B62:I62"/>
    <mergeCell ref="A88:I88"/>
    <mergeCell ref="B92:I92"/>
    <mergeCell ref="B69:I69"/>
    <mergeCell ref="B55:I55"/>
    <mergeCell ref="B57:I57"/>
    <mergeCell ref="B119:D119"/>
    <mergeCell ref="E119:E120"/>
    <mergeCell ref="B100:I100"/>
    <mergeCell ref="A108:I108"/>
    <mergeCell ref="C121:D121"/>
    <mergeCell ref="B109:I109"/>
    <mergeCell ref="B66:I66"/>
    <mergeCell ref="A105:H105"/>
    <mergeCell ref="B78:I78"/>
    <mergeCell ref="C139:D139"/>
    <mergeCell ref="F125:H125"/>
    <mergeCell ref="F134:H134"/>
    <mergeCell ref="F137:H137"/>
    <mergeCell ref="C132:D132"/>
    <mergeCell ref="F132:H132"/>
    <mergeCell ref="C125:D125"/>
    <mergeCell ref="F131:H131"/>
    <mergeCell ref="C130:D130"/>
    <mergeCell ref="C128:D128"/>
    <mergeCell ref="F124:H124"/>
    <mergeCell ref="C138:D138"/>
    <mergeCell ref="C137:D137"/>
    <mergeCell ref="C133:D133"/>
    <mergeCell ref="B114:I114"/>
    <mergeCell ref="B74:I74"/>
    <mergeCell ref="C126:D126"/>
    <mergeCell ref="F138:H138"/>
    <mergeCell ref="C159:D159"/>
    <mergeCell ref="C155:D155"/>
    <mergeCell ref="F151:H151"/>
    <mergeCell ref="C146:D146"/>
    <mergeCell ref="F146:H146"/>
    <mergeCell ref="C147:D147"/>
    <mergeCell ref="F147:H147"/>
    <mergeCell ref="C148:D148"/>
    <mergeCell ref="F148:H148"/>
    <mergeCell ref="B144:D144"/>
    <mergeCell ref="E144:E145"/>
    <mergeCell ref="F144:H145"/>
    <mergeCell ref="C145:D145"/>
    <mergeCell ref="F155:H155"/>
    <mergeCell ref="C153:D153"/>
    <mergeCell ref="F153:H153"/>
    <mergeCell ref="C160:D160"/>
    <mergeCell ref="F159:H159"/>
    <mergeCell ref="F160:H160"/>
    <mergeCell ref="C156:D156"/>
    <mergeCell ref="F156:H156"/>
    <mergeCell ref="C157:D157"/>
    <mergeCell ref="F157:H157"/>
    <mergeCell ref="C158:D158"/>
    <mergeCell ref="F158:H158"/>
    <mergeCell ref="C154:D154"/>
    <mergeCell ref="F154:H154"/>
    <mergeCell ref="C152:D152"/>
    <mergeCell ref="F152:H152"/>
    <mergeCell ref="C149:D149"/>
    <mergeCell ref="F149:H149"/>
    <mergeCell ref="C150:D150"/>
    <mergeCell ref="F150:H150"/>
    <mergeCell ref="C151:D151"/>
  </mergeCells>
  <phoneticPr fontId="2"/>
  <hyperlinks>
    <hyperlink ref="B61" r:id="rId1" xr:uid="{5553C8E1-027F-40D9-9645-D44A74809361}"/>
    <hyperlink ref="B64" r:id="rId2" xr:uid="{088E21CE-B717-44D4-A7E2-9D26A8825EF2}"/>
    <hyperlink ref="H9" location="申請要領!A30" display="申請要領!A30" xr:uid="{CFC40AFE-CB0B-4A44-A5BA-969E2586F5AE}"/>
    <hyperlink ref="H10" location="申請要領!A51" display="申請要領!A51" xr:uid="{EDAB6F2E-753E-4AAA-BC17-365D85A2F2AF}"/>
    <hyperlink ref="H11" location="申請要領!A66" display="申請要領!A66" xr:uid="{6FF70DD7-B39B-4129-A9C9-FE954F0461EF}"/>
    <hyperlink ref="H12" location="申請要領!A119" display="申請要領!A119" xr:uid="{17670D59-EBD0-4CE4-9FAE-226BBCD07A0E}"/>
    <hyperlink ref="H13" location="申請要領!A124" display="申請要領!A124" xr:uid="{249719DA-B561-4842-9840-44888D4AE452}"/>
    <hyperlink ref="B64:I64" r:id="rId3" display="https://www.city.sendai.jp/keyaku-kanri/jigyosha/keyaku/sankashikaku/uketsuke-02.html" xr:uid="{C5CEB9A6-10E1-410C-BDCB-83F0D2A81C61}"/>
  </hyperlinks>
  <printOptions horizontalCentered="1"/>
  <pageMargins left="0.59055118110236227" right="0.59055118110236227" top="0.59055118110236227" bottom="0.59055118110236227" header="0.39370078740157483" footer="0.39370078740157483"/>
  <pageSetup paperSize="9" orientation="portrait" r:id="rId4"/>
  <headerFooter alignWithMargins="0">
    <oddFooter>&amp;C&amp;P</oddFooter>
  </headerFooter>
  <rowBreaks count="7" manualBreakCount="7">
    <brk id="24" max="16383" man="1"/>
    <brk id="43" max="16383" man="1"/>
    <brk id="56" max="16383" man="1"/>
    <brk id="76" max="16383" man="1"/>
    <brk id="92" max="16383" man="1"/>
    <brk id="113" max="16383" man="1"/>
    <brk id="11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828C1-2ACB-45FA-B5D8-48549AF6B794}">
  <sheetPr codeName="Sheet1">
    <tabColor rgb="FF00B0F0"/>
  </sheetPr>
  <dimension ref="A1:BP367"/>
  <sheetViews>
    <sheetView view="pageBreakPreview" zoomScaleNormal="80" zoomScaleSheetLayoutView="100" workbookViewId="0">
      <selection activeCell="G10" sqref="G10:H10"/>
    </sheetView>
  </sheetViews>
  <sheetFormatPr defaultRowHeight="17.25" x14ac:dyDescent="0.15"/>
  <cols>
    <col min="1" max="1" width="5" style="152" customWidth="1"/>
    <col min="2" max="2" width="9" style="152"/>
    <col min="3" max="3" width="13" style="152" customWidth="1"/>
    <col min="4" max="6" width="3.375" style="152" customWidth="1"/>
    <col min="7" max="36" width="2.625" style="152" customWidth="1"/>
    <col min="37" max="37" width="5.625" style="152" customWidth="1"/>
    <col min="38" max="38" width="7.375" style="152" customWidth="1"/>
    <col min="39" max="57" width="7.625" style="152" hidden="1" customWidth="1"/>
    <col min="58" max="60" width="7.625" style="152" customWidth="1"/>
    <col min="61" max="61" width="8.5" style="152" customWidth="1"/>
    <col min="62" max="62" width="8.625" style="152" customWidth="1"/>
    <col min="63" max="16384" width="9" style="152"/>
  </cols>
  <sheetData>
    <row r="1" spans="1:48" ht="90" customHeight="1" x14ac:dyDescent="0.15">
      <c r="A1" s="593" t="s">
        <v>881</v>
      </c>
      <c r="B1" s="594"/>
      <c r="C1" s="594"/>
      <c r="D1" s="594"/>
      <c r="E1" s="594"/>
      <c r="F1" s="594"/>
      <c r="G1" s="594"/>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G1" s="594"/>
      <c r="AH1" s="594"/>
      <c r="AI1" s="594"/>
      <c r="AJ1" s="594"/>
      <c r="AK1" s="594"/>
      <c r="AM1" s="152" t="s">
        <v>893</v>
      </c>
    </row>
    <row r="2" spans="1:48" ht="57" customHeight="1" x14ac:dyDescent="0.15">
      <c r="A2" s="316" t="s">
        <v>1140</v>
      </c>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8"/>
    </row>
    <row r="3" spans="1:48" x14ac:dyDescent="0.15">
      <c r="A3" s="229"/>
      <c r="B3" s="225"/>
      <c r="C3" s="307" t="s">
        <v>1132</v>
      </c>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9"/>
    </row>
    <row r="4" spans="1:48" ht="18.75" customHeight="1" x14ac:dyDescent="0.15">
      <c r="A4" s="226" t="s">
        <v>640</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8"/>
    </row>
    <row r="5" spans="1:48" ht="30" customHeight="1" x14ac:dyDescent="0.15">
      <c r="A5" s="420" t="s">
        <v>348</v>
      </c>
      <c r="B5" s="462"/>
      <c r="C5" s="462"/>
      <c r="D5" s="462"/>
      <c r="E5" s="462"/>
      <c r="F5" s="462"/>
      <c r="G5" s="462"/>
      <c r="H5" s="462"/>
      <c r="I5" s="462"/>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462"/>
      <c r="AI5" s="462"/>
      <c r="AJ5" s="462"/>
      <c r="AK5" s="464"/>
    </row>
    <row r="6" spans="1:48" ht="7.5" customHeight="1" x14ac:dyDescent="0.15">
      <c r="A6" s="599"/>
      <c r="B6" s="599"/>
      <c r="C6" s="599"/>
      <c r="D6" s="599"/>
      <c r="E6" s="599"/>
      <c r="F6" s="599"/>
      <c r="G6" s="599"/>
      <c r="H6" s="599"/>
      <c r="I6" s="599"/>
      <c r="J6" s="599"/>
      <c r="K6" s="599"/>
      <c r="L6" s="599"/>
      <c r="M6" s="599"/>
      <c r="N6" s="599"/>
      <c r="O6" s="599"/>
      <c r="P6" s="599"/>
      <c r="Q6" s="599"/>
      <c r="R6" s="599"/>
      <c r="S6" s="599"/>
      <c r="T6" s="599"/>
      <c r="U6" s="599"/>
      <c r="V6" s="599"/>
      <c r="W6" s="599"/>
      <c r="X6" s="599"/>
      <c r="Y6" s="599"/>
      <c r="Z6" s="599"/>
      <c r="AA6" s="599"/>
      <c r="AB6" s="599"/>
      <c r="AC6" s="599"/>
      <c r="AD6" s="599"/>
      <c r="AE6" s="599"/>
      <c r="AF6" s="599"/>
      <c r="AG6" s="599"/>
      <c r="AH6" s="599"/>
      <c r="AI6" s="599"/>
      <c r="AJ6" s="599"/>
      <c r="AK6" s="599"/>
      <c r="AN6" s="153"/>
    </row>
    <row r="7" spans="1:48" ht="30" customHeight="1" x14ac:dyDescent="0.15">
      <c r="A7" s="516" t="s">
        <v>349</v>
      </c>
      <c r="B7" s="421"/>
      <c r="C7" s="421"/>
      <c r="D7" s="421"/>
      <c r="E7" s="421"/>
      <c r="F7" s="421"/>
      <c r="G7" s="421"/>
      <c r="H7" s="421"/>
      <c r="I7" s="421"/>
      <c r="J7" s="421"/>
      <c r="K7" s="421"/>
      <c r="L7" s="421"/>
      <c r="M7" s="421"/>
      <c r="N7" s="421"/>
      <c r="O7" s="421"/>
      <c r="P7" s="421"/>
      <c r="Q7" s="421"/>
      <c r="R7" s="421"/>
      <c r="S7" s="421"/>
      <c r="T7" s="421"/>
      <c r="U7" s="421"/>
      <c r="V7" s="421"/>
      <c r="W7" s="421"/>
      <c r="X7" s="421"/>
      <c r="Y7" s="421"/>
      <c r="Z7" s="421"/>
      <c r="AA7" s="421"/>
      <c r="AB7" s="421"/>
      <c r="AC7" s="421"/>
      <c r="AD7" s="421"/>
      <c r="AE7" s="421"/>
      <c r="AF7" s="421"/>
      <c r="AG7" s="421"/>
      <c r="AH7" s="421"/>
      <c r="AI7" s="421"/>
      <c r="AJ7" s="421"/>
      <c r="AK7" s="422"/>
      <c r="AV7" s="154"/>
    </row>
    <row r="8" spans="1:48" ht="18.75" customHeight="1" x14ac:dyDescent="0.15">
      <c r="A8" s="418" t="s">
        <v>426</v>
      </c>
      <c r="B8" s="419"/>
      <c r="C8" s="401" t="s">
        <v>62</v>
      </c>
      <c r="D8" s="310" t="s">
        <v>925</v>
      </c>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155"/>
      <c r="AV8" s="154"/>
    </row>
    <row r="9" spans="1:48" ht="18.75" customHeight="1" thickBot="1" x14ac:dyDescent="0.2">
      <c r="A9" s="600"/>
      <c r="B9" s="601"/>
      <c r="C9" s="340"/>
      <c r="D9" s="313"/>
      <c r="E9" s="314"/>
      <c r="F9" s="314"/>
      <c r="G9" s="314"/>
      <c r="H9" s="314"/>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155"/>
      <c r="AM9" s="156"/>
      <c r="AV9" s="154"/>
    </row>
    <row r="10" spans="1:48" ht="22.5" customHeight="1" thickBot="1" x14ac:dyDescent="0.2">
      <c r="A10" s="602"/>
      <c r="B10" s="603"/>
      <c r="C10" s="157" t="s">
        <v>61</v>
      </c>
      <c r="D10" s="405" t="s">
        <v>894</v>
      </c>
      <c r="E10" s="341"/>
      <c r="F10" s="341"/>
      <c r="G10" s="330"/>
      <c r="H10" s="332"/>
      <c r="I10" s="159" t="s">
        <v>220</v>
      </c>
      <c r="J10" s="330"/>
      <c r="K10" s="332"/>
      <c r="L10" s="159" t="s">
        <v>219</v>
      </c>
      <c r="M10" s="330"/>
      <c r="N10" s="332"/>
      <c r="O10" s="160" t="s">
        <v>218</v>
      </c>
      <c r="P10" s="341"/>
      <c r="Q10" s="341"/>
      <c r="R10" s="341"/>
      <c r="S10" s="341"/>
      <c r="T10" s="341"/>
      <c r="U10" s="341"/>
      <c r="V10" s="341"/>
      <c r="W10" s="341"/>
      <c r="X10" s="341"/>
      <c r="Y10" s="341"/>
      <c r="Z10" s="341"/>
      <c r="AA10" s="341"/>
      <c r="AB10" s="341"/>
      <c r="AC10" s="341"/>
      <c r="AD10" s="341"/>
      <c r="AE10" s="341"/>
      <c r="AF10" s="341"/>
      <c r="AG10" s="341"/>
      <c r="AH10" s="341"/>
      <c r="AI10" s="341"/>
      <c r="AJ10" s="341"/>
      <c r="AK10" s="406"/>
      <c r="AL10" s="155"/>
      <c r="AN10" s="153"/>
      <c r="AV10" s="161"/>
    </row>
    <row r="11" spans="1:48" ht="7.5" customHeight="1" x14ac:dyDescent="0.15">
      <c r="A11" s="162"/>
      <c r="B11" s="508"/>
      <c r="C11" s="508"/>
      <c r="D11" s="508"/>
      <c r="E11" s="508"/>
      <c r="F11" s="508"/>
      <c r="G11" s="508"/>
      <c r="H11" s="508"/>
      <c r="I11" s="508"/>
      <c r="J11" s="508"/>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c r="AN11" s="153"/>
    </row>
    <row r="12" spans="1:48" ht="30" customHeight="1" x14ac:dyDescent="0.15">
      <c r="A12" s="516" t="s">
        <v>350</v>
      </c>
      <c r="B12" s="421"/>
      <c r="C12" s="421"/>
      <c r="D12" s="421"/>
      <c r="E12" s="421"/>
      <c r="F12" s="421"/>
      <c r="G12" s="421"/>
      <c r="H12" s="421"/>
      <c r="I12" s="421"/>
      <c r="J12" s="421"/>
      <c r="K12" s="421"/>
      <c r="L12" s="421"/>
      <c r="M12" s="421"/>
      <c r="N12" s="421"/>
      <c r="O12" s="421"/>
      <c r="P12" s="421"/>
      <c r="Q12" s="421"/>
      <c r="R12" s="421"/>
      <c r="S12" s="421"/>
      <c r="T12" s="421"/>
      <c r="U12" s="421"/>
      <c r="V12" s="421"/>
      <c r="W12" s="421"/>
      <c r="X12" s="421"/>
      <c r="Y12" s="421"/>
      <c r="Z12" s="421"/>
      <c r="AA12" s="421"/>
      <c r="AB12" s="421"/>
      <c r="AC12" s="421"/>
      <c r="AD12" s="421"/>
      <c r="AE12" s="421"/>
      <c r="AF12" s="421"/>
      <c r="AG12" s="421"/>
      <c r="AH12" s="421"/>
      <c r="AI12" s="421"/>
      <c r="AJ12" s="421"/>
      <c r="AK12" s="422"/>
    </row>
    <row r="13" spans="1:48" ht="18.75" customHeight="1" thickBot="1" x14ac:dyDescent="0.2">
      <c r="A13" s="505" t="s">
        <v>549</v>
      </c>
      <c r="B13" s="424" t="s">
        <v>550</v>
      </c>
      <c r="C13" s="163" t="s">
        <v>62</v>
      </c>
      <c r="D13" s="310" t="s">
        <v>551</v>
      </c>
      <c r="E13" s="311"/>
      <c r="F13" s="311"/>
      <c r="G13" s="311"/>
      <c r="H13" s="311"/>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311"/>
      <c r="AJ13" s="311"/>
      <c r="AK13" s="312"/>
      <c r="AL13" s="155"/>
      <c r="AM13" s="154" t="s">
        <v>883</v>
      </c>
    </row>
    <row r="14" spans="1:48" ht="22.5" customHeight="1" thickBot="1" x14ac:dyDescent="0.2">
      <c r="A14" s="506"/>
      <c r="B14" s="329"/>
      <c r="C14" s="157" t="s">
        <v>61</v>
      </c>
      <c r="D14" s="330" t="s">
        <v>559</v>
      </c>
      <c r="E14" s="331"/>
      <c r="F14" s="331"/>
      <c r="G14" s="332"/>
      <c r="H14" s="518" t="str">
        <f>IF(D14="継続",AM13,"　")</f>
        <v>　</v>
      </c>
      <c r="I14" s="519"/>
      <c r="J14" s="519"/>
      <c r="K14" s="519"/>
      <c r="L14" s="519"/>
      <c r="M14" s="519"/>
      <c r="N14" s="519"/>
      <c r="O14" s="519"/>
      <c r="P14" s="519"/>
      <c r="Q14" s="519"/>
      <c r="R14" s="519"/>
      <c r="S14" s="519"/>
      <c r="T14" s="519"/>
      <c r="U14" s="519"/>
      <c r="V14" s="519"/>
      <c r="W14" s="519"/>
      <c r="X14" s="519"/>
      <c r="Y14" s="519"/>
      <c r="Z14" s="519"/>
      <c r="AA14" s="519"/>
      <c r="AB14" s="519"/>
      <c r="AC14" s="519"/>
      <c r="AD14" s="519"/>
      <c r="AE14" s="519"/>
      <c r="AF14" s="519"/>
      <c r="AG14" s="519"/>
      <c r="AH14" s="519"/>
      <c r="AI14" s="519"/>
      <c r="AJ14" s="519"/>
      <c r="AK14" s="520"/>
      <c r="AL14" s="155"/>
      <c r="AM14" s="154" t="s">
        <v>857</v>
      </c>
      <c r="AN14" s="153"/>
    </row>
    <row r="15" spans="1:48" ht="7.5" customHeight="1" x14ac:dyDescent="0.15">
      <c r="A15" s="506"/>
      <c r="B15" s="512"/>
      <c r="C15" s="400"/>
      <c r="D15" s="400"/>
      <c r="E15" s="400"/>
      <c r="F15" s="400"/>
      <c r="G15" s="400"/>
      <c r="H15" s="400"/>
      <c r="I15" s="400"/>
      <c r="J15" s="400"/>
      <c r="K15" s="400"/>
      <c r="L15" s="400"/>
      <c r="M15" s="400"/>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00"/>
      <c r="AK15" s="400"/>
    </row>
    <row r="16" spans="1:48" ht="31.15" customHeight="1" x14ac:dyDescent="0.15">
      <c r="A16" s="506"/>
      <c r="B16" s="524" t="s">
        <v>553</v>
      </c>
      <c r="C16" s="525"/>
      <c r="D16" s="525"/>
      <c r="E16" s="525"/>
      <c r="F16" s="525"/>
      <c r="G16" s="525"/>
      <c r="H16" s="525"/>
      <c r="I16" s="525"/>
      <c r="J16" s="525"/>
      <c r="K16" s="525"/>
      <c r="L16" s="525"/>
      <c r="M16" s="525"/>
      <c r="N16" s="525"/>
      <c r="O16" s="525"/>
      <c r="P16" s="525"/>
      <c r="Q16" s="525"/>
      <c r="R16" s="525"/>
      <c r="S16" s="525"/>
      <c r="T16" s="525"/>
      <c r="U16" s="525"/>
      <c r="V16" s="525"/>
      <c r="W16" s="525"/>
      <c r="X16" s="525"/>
      <c r="Y16" s="525"/>
      <c r="Z16" s="525"/>
      <c r="AA16" s="525"/>
      <c r="AB16" s="525"/>
      <c r="AC16" s="525"/>
      <c r="AD16" s="525"/>
      <c r="AE16" s="525"/>
      <c r="AF16" s="525"/>
      <c r="AG16" s="525"/>
      <c r="AH16" s="525"/>
      <c r="AI16" s="525"/>
      <c r="AJ16" s="525"/>
      <c r="AK16" s="526"/>
    </row>
    <row r="17" spans="1:39" ht="18.75" customHeight="1" x14ac:dyDescent="0.15">
      <c r="A17" s="506"/>
      <c r="B17" s="346" t="s">
        <v>214</v>
      </c>
      <c r="C17" s="164" t="s">
        <v>60</v>
      </c>
      <c r="D17" s="325" t="s">
        <v>554</v>
      </c>
      <c r="E17" s="326"/>
      <c r="F17" s="326"/>
      <c r="G17" s="326"/>
      <c r="H17" s="326"/>
      <c r="I17" s="326"/>
      <c r="J17" s="326"/>
      <c r="K17" s="326"/>
      <c r="L17" s="327"/>
      <c r="M17" s="513"/>
      <c r="N17" s="514"/>
      <c r="O17" s="514"/>
      <c r="P17" s="514"/>
      <c r="Q17" s="514"/>
      <c r="R17" s="514"/>
      <c r="S17" s="514"/>
      <c r="T17" s="514"/>
      <c r="U17" s="514"/>
      <c r="V17" s="514"/>
      <c r="W17" s="514"/>
      <c r="X17" s="514"/>
      <c r="Y17" s="514"/>
      <c r="Z17" s="514"/>
      <c r="AA17" s="514"/>
      <c r="AB17" s="514"/>
      <c r="AC17" s="514"/>
      <c r="AD17" s="514"/>
      <c r="AE17" s="514"/>
      <c r="AF17" s="514"/>
      <c r="AG17" s="514"/>
      <c r="AH17" s="514"/>
      <c r="AI17" s="514"/>
      <c r="AJ17" s="514"/>
      <c r="AK17" s="515"/>
      <c r="AL17" s="155"/>
    </row>
    <row r="18" spans="1:39" ht="17.25" customHeight="1" x14ac:dyDescent="0.15">
      <c r="A18" s="506"/>
      <c r="B18" s="347"/>
      <c r="C18" s="337" t="s">
        <v>62</v>
      </c>
      <c r="D18" s="313" t="s">
        <v>887</v>
      </c>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4"/>
      <c r="AF18" s="314"/>
      <c r="AG18" s="314"/>
      <c r="AH18" s="314"/>
      <c r="AI18" s="314"/>
      <c r="AJ18" s="314"/>
      <c r="AK18" s="315"/>
    </row>
    <row r="19" spans="1:39" x14ac:dyDescent="0.15">
      <c r="A19" s="506"/>
      <c r="B19" s="347"/>
      <c r="C19" s="362"/>
      <c r="D19" s="313"/>
      <c r="E19" s="314"/>
      <c r="F19" s="314"/>
      <c r="G19" s="314"/>
      <c r="H19" s="314"/>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5"/>
      <c r="AM19" s="154" t="s">
        <v>577</v>
      </c>
    </row>
    <row r="20" spans="1:39" ht="18" thickBot="1" x14ac:dyDescent="0.2">
      <c r="A20" s="506"/>
      <c r="B20" s="347"/>
      <c r="C20" s="338"/>
      <c r="D20" s="313"/>
      <c r="E20" s="314"/>
      <c r="F20" s="314"/>
      <c r="G20" s="314"/>
      <c r="H20" s="314"/>
      <c r="I20" s="314"/>
      <c r="J20" s="314"/>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5"/>
      <c r="AM20" s="154" t="s">
        <v>578</v>
      </c>
    </row>
    <row r="21" spans="1:39" ht="22.5" customHeight="1" thickBot="1" x14ac:dyDescent="0.2">
      <c r="A21" s="506"/>
      <c r="B21" s="348"/>
      <c r="C21" s="157" t="s">
        <v>61</v>
      </c>
      <c r="D21" s="509"/>
      <c r="E21" s="510"/>
      <c r="F21" s="510"/>
      <c r="G21" s="510"/>
      <c r="H21" s="510"/>
      <c r="I21" s="510"/>
      <c r="J21" s="510"/>
      <c r="K21" s="510"/>
      <c r="L21" s="511"/>
      <c r="M21" s="166"/>
      <c r="N21" s="342" t="str">
        <f>IF(D14=0,"",IF(D14="新規",AM20,IF(AND(D14="継続",D21=0),AM21,"")))</f>
        <v>新規申請の方は入力しないでください。</v>
      </c>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3"/>
      <c r="AM21" s="154" t="s">
        <v>211</v>
      </c>
    </row>
    <row r="22" spans="1:39" ht="7.5" customHeight="1" x14ac:dyDescent="0.15">
      <c r="A22" s="506"/>
      <c r="B22" s="512"/>
      <c r="C22" s="400"/>
      <c r="D22" s="400"/>
      <c r="E22" s="400"/>
      <c r="F22" s="400"/>
      <c r="G22" s="400"/>
      <c r="H22" s="400"/>
      <c r="I22" s="400"/>
      <c r="J22" s="400"/>
      <c r="K22" s="400"/>
      <c r="L22" s="400"/>
      <c r="M22" s="400"/>
      <c r="N22" s="400"/>
      <c r="O22" s="400"/>
      <c r="P22" s="400"/>
      <c r="Q22" s="400"/>
      <c r="R22" s="400"/>
      <c r="S22" s="400"/>
      <c r="T22" s="400"/>
      <c r="U22" s="400"/>
      <c r="V22" s="400"/>
      <c r="W22" s="400"/>
      <c r="X22" s="400"/>
      <c r="Y22" s="400"/>
      <c r="Z22" s="400"/>
      <c r="AA22" s="400"/>
      <c r="AB22" s="400"/>
      <c r="AC22" s="400"/>
      <c r="AD22" s="400"/>
      <c r="AE22" s="400"/>
      <c r="AF22" s="400"/>
      <c r="AG22" s="400"/>
      <c r="AH22" s="400"/>
      <c r="AI22" s="400"/>
      <c r="AJ22" s="400"/>
      <c r="AK22" s="400"/>
    </row>
    <row r="23" spans="1:39" ht="18.75" customHeight="1" x14ac:dyDescent="0.15">
      <c r="A23" s="506"/>
      <c r="B23" s="346" t="s">
        <v>882</v>
      </c>
      <c r="C23" s="164" t="s">
        <v>60</v>
      </c>
      <c r="D23" s="325" t="s">
        <v>886</v>
      </c>
      <c r="E23" s="326"/>
      <c r="F23" s="326"/>
      <c r="G23" s="326"/>
      <c r="H23" s="326"/>
      <c r="I23" s="326"/>
      <c r="J23" s="326"/>
      <c r="K23" s="326"/>
      <c r="L23" s="327"/>
      <c r="M23" s="513"/>
      <c r="N23" s="514"/>
      <c r="O23" s="514"/>
      <c r="P23" s="514"/>
      <c r="Q23" s="514"/>
      <c r="R23" s="514"/>
      <c r="S23" s="514"/>
      <c r="T23" s="514"/>
      <c r="U23" s="514"/>
      <c r="V23" s="514"/>
      <c r="W23" s="514"/>
      <c r="X23" s="514"/>
      <c r="Y23" s="514"/>
      <c r="Z23" s="514"/>
      <c r="AA23" s="514"/>
      <c r="AB23" s="514"/>
      <c r="AC23" s="514"/>
      <c r="AD23" s="514"/>
      <c r="AE23" s="514"/>
      <c r="AF23" s="514"/>
      <c r="AG23" s="514"/>
      <c r="AH23" s="514"/>
      <c r="AI23" s="514"/>
      <c r="AJ23" s="514"/>
      <c r="AK23" s="515"/>
      <c r="AL23" s="155"/>
    </row>
    <row r="24" spans="1:39" ht="17.25" customHeight="1" x14ac:dyDescent="0.15">
      <c r="A24" s="506"/>
      <c r="B24" s="347"/>
      <c r="C24" s="337" t="s">
        <v>62</v>
      </c>
      <c r="D24" s="313" t="s">
        <v>942</v>
      </c>
      <c r="E24" s="314"/>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5"/>
    </row>
    <row r="25" spans="1:39" ht="18" thickBot="1" x14ac:dyDescent="0.2">
      <c r="A25" s="506"/>
      <c r="B25" s="347"/>
      <c r="C25" s="338"/>
      <c r="D25" s="313"/>
      <c r="E25" s="314"/>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5"/>
      <c r="AM25" s="154" t="s">
        <v>578</v>
      </c>
    </row>
    <row r="26" spans="1:39" ht="22.5" customHeight="1" thickBot="1" x14ac:dyDescent="0.2">
      <c r="A26" s="507"/>
      <c r="B26" s="348"/>
      <c r="C26" s="157" t="s">
        <v>61</v>
      </c>
      <c r="D26" s="509"/>
      <c r="E26" s="510"/>
      <c r="F26" s="510"/>
      <c r="G26" s="510"/>
      <c r="H26" s="510"/>
      <c r="I26" s="510"/>
      <c r="J26" s="510"/>
      <c r="K26" s="510"/>
      <c r="L26" s="511"/>
      <c r="M26" s="166"/>
      <c r="N26" s="342" t="str">
        <f>IF(D14=0,"",IF(D14="新規",AM25,IF(AND(D14="継続",D26=0),AM26,"")))</f>
        <v>新規申請の方は入力しないでください。</v>
      </c>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3"/>
      <c r="AM26" s="154" t="s">
        <v>890</v>
      </c>
    </row>
    <row r="27" spans="1:39" ht="7.5" customHeight="1" x14ac:dyDescent="0.15">
      <c r="A27" s="167"/>
      <c r="B27" s="512"/>
      <c r="C27" s="400"/>
      <c r="D27" s="400"/>
      <c r="E27" s="400"/>
      <c r="F27" s="400"/>
      <c r="G27" s="400"/>
      <c r="H27" s="400"/>
      <c r="I27" s="400"/>
      <c r="J27" s="400"/>
      <c r="K27" s="400"/>
      <c r="L27" s="400"/>
      <c r="M27" s="400"/>
      <c r="N27" s="400"/>
      <c r="O27" s="400"/>
      <c r="P27" s="400"/>
      <c r="Q27" s="400"/>
      <c r="R27" s="400"/>
      <c r="S27" s="400"/>
      <c r="T27" s="400"/>
      <c r="U27" s="400"/>
      <c r="V27" s="400"/>
      <c r="W27" s="400"/>
      <c r="X27" s="400"/>
      <c r="Y27" s="400"/>
      <c r="Z27" s="400"/>
      <c r="AA27" s="400"/>
      <c r="AB27" s="400"/>
      <c r="AC27" s="400"/>
      <c r="AD27" s="400"/>
      <c r="AE27" s="400"/>
      <c r="AF27" s="400"/>
      <c r="AG27" s="400"/>
      <c r="AH27" s="400"/>
      <c r="AI27" s="400"/>
      <c r="AJ27" s="400"/>
      <c r="AK27" s="400"/>
    </row>
    <row r="28" spans="1:39" ht="71.25" customHeight="1" x14ac:dyDescent="0.15">
      <c r="A28" s="501" t="s">
        <v>1134</v>
      </c>
      <c r="B28" s="502"/>
      <c r="C28" s="502"/>
      <c r="D28" s="502"/>
      <c r="E28" s="502"/>
      <c r="F28" s="502"/>
      <c r="G28" s="502"/>
      <c r="H28" s="502"/>
      <c r="I28" s="502"/>
      <c r="J28" s="502"/>
      <c r="K28" s="502"/>
      <c r="L28" s="502"/>
      <c r="M28" s="502"/>
      <c r="N28" s="502"/>
      <c r="O28" s="502"/>
      <c r="P28" s="502"/>
      <c r="Q28" s="502"/>
      <c r="R28" s="502"/>
      <c r="S28" s="502"/>
      <c r="T28" s="502"/>
      <c r="U28" s="502"/>
      <c r="V28" s="502"/>
      <c r="W28" s="502"/>
      <c r="X28" s="502"/>
      <c r="Y28" s="502"/>
      <c r="Z28" s="502"/>
      <c r="AA28" s="502"/>
      <c r="AB28" s="502"/>
      <c r="AC28" s="502"/>
      <c r="AD28" s="502"/>
      <c r="AE28" s="502"/>
      <c r="AF28" s="502"/>
      <c r="AG28" s="502"/>
      <c r="AH28" s="502"/>
      <c r="AI28" s="502"/>
      <c r="AJ28" s="502"/>
      <c r="AK28" s="503"/>
      <c r="AM28" s="154" t="s">
        <v>852</v>
      </c>
    </row>
    <row r="29" spans="1:39" ht="18.75" customHeight="1" x14ac:dyDescent="0.15">
      <c r="A29" s="596" t="s">
        <v>150</v>
      </c>
      <c r="B29" s="328" t="s">
        <v>42</v>
      </c>
      <c r="C29" s="168" t="s">
        <v>60</v>
      </c>
      <c r="D29" s="339" t="s">
        <v>151</v>
      </c>
      <c r="E29" s="339"/>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row>
    <row r="30" spans="1:39" ht="17.25" customHeight="1" x14ac:dyDescent="0.15">
      <c r="A30" s="597"/>
      <c r="B30" s="328"/>
      <c r="C30" s="340" t="s">
        <v>62</v>
      </c>
      <c r="D30" s="356" t="s">
        <v>1170</v>
      </c>
      <c r="E30" s="396"/>
      <c r="F30" s="396"/>
      <c r="G30" s="396"/>
      <c r="H30" s="396"/>
      <c r="I30" s="396"/>
      <c r="J30" s="396"/>
      <c r="K30" s="396"/>
      <c r="L30" s="396"/>
      <c r="M30" s="396"/>
      <c r="N30" s="396"/>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396"/>
    </row>
    <row r="31" spans="1:39" ht="21" customHeight="1" thickBot="1" x14ac:dyDescent="0.2">
      <c r="A31" s="597"/>
      <c r="B31" s="328"/>
      <c r="C31" s="340"/>
      <c r="D31" s="396"/>
      <c r="E31" s="396"/>
      <c r="F31" s="396"/>
      <c r="G31" s="396"/>
      <c r="H31" s="396"/>
      <c r="I31" s="396"/>
      <c r="J31" s="396"/>
      <c r="K31" s="396"/>
      <c r="L31" s="396"/>
      <c r="M31" s="396"/>
      <c r="N31" s="396"/>
      <c r="O31" s="396"/>
      <c r="P31" s="396"/>
      <c r="Q31" s="396"/>
      <c r="R31" s="396"/>
      <c r="S31" s="396"/>
      <c r="T31" s="396"/>
      <c r="U31" s="396"/>
      <c r="V31" s="396"/>
      <c r="W31" s="396"/>
      <c r="X31" s="396"/>
      <c r="Y31" s="396"/>
      <c r="Z31" s="396"/>
      <c r="AA31" s="396"/>
      <c r="AB31" s="396"/>
      <c r="AC31" s="396"/>
      <c r="AD31" s="396"/>
      <c r="AE31" s="396"/>
      <c r="AF31" s="396"/>
      <c r="AG31" s="396"/>
      <c r="AH31" s="396"/>
      <c r="AI31" s="396"/>
      <c r="AJ31" s="396"/>
      <c r="AK31" s="396"/>
    </row>
    <row r="32" spans="1:39" ht="22.5" customHeight="1" thickBot="1" x14ac:dyDescent="0.2">
      <c r="A32" s="597"/>
      <c r="B32" s="328"/>
      <c r="C32" s="157" t="s">
        <v>61</v>
      </c>
      <c r="D32" s="393"/>
      <c r="E32" s="394"/>
      <c r="F32" s="394"/>
      <c r="G32" s="394"/>
      <c r="H32" s="394"/>
      <c r="I32" s="394"/>
      <c r="J32" s="394"/>
      <c r="K32" s="394"/>
      <c r="L32" s="394"/>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5"/>
    </row>
    <row r="33" spans="1:37" ht="7.5" customHeight="1" x14ac:dyDescent="0.15">
      <c r="A33" s="597"/>
      <c r="B33" s="349"/>
      <c r="C33" s="350"/>
      <c r="D33" s="350"/>
      <c r="E33" s="350"/>
      <c r="F33" s="350"/>
      <c r="G33" s="350"/>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row>
    <row r="34" spans="1:37" ht="18.75" customHeight="1" x14ac:dyDescent="0.15">
      <c r="A34" s="597"/>
      <c r="B34" s="328" t="s">
        <v>43</v>
      </c>
      <c r="C34" s="168" t="s">
        <v>60</v>
      </c>
      <c r="D34" s="339" t="s">
        <v>118</v>
      </c>
      <c r="E34" s="339"/>
      <c r="F34" s="339"/>
      <c r="G34" s="339"/>
      <c r="H34" s="339"/>
      <c r="I34" s="339"/>
      <c r="J34" s="339"/>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row>
    <row r="35" spans="1:37" ht="11.25" customHeight="1" x14ac:dyDescent="0.15">
      <c r="A35" s="597"/>
      <c r="B35" s="328"/>
      <c r="C35" s="337" t="s">
        <v>62</v>
      </c>
      <c r="D35" s="356" t="s">
        <v>1171</v>
      </c>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6"/>
      <c r="AI35" s="356"/>
      <c r="AJ35" s="356"/>
      <c r="AK35" s="356"/>
    </row>
    <row r="36" spans="1:37" ht="7.5" customHeight="1" thickBot="1" x14ac:dyDescent="0.2">
      <c r="A36" s="597"/>
      <c r="B36" s="328"/>
      <c r="C36" s="338"/>
      <c r="D36" s="398"/>
      <c r="E36" s="398"/>
      <c r="F36" s="398"/>
      <c r="G36" s="398"/>
      <c r="H36" s="398"/>
      <c r="I36" s="398"/>
      <c r="J36" s="398"/>
      <c r="K36" s="398"/>
      <c r="L36" s="398"/>
      <c r="M36" s="398"/>
      <c r="N36" s="398"/>
      <c r="O36" s="398"/>
      <c r="P36" s="398"/>
      <c r="Q36" s="398"/>
      <c r="R36" s="398"/>
      <c r="S36" s="398"/>
      <c r="T36" s="398"/>
      <c r="U36" s="398"/>
      <c r="V36" s="398"/>
      <c r="W36" s="398"/>
      <c r="X36" s="398"/>
      <c r="Y36" s="398"/>
      <c r="Z36" s="398"/>
      <c r="AA36" s="398"/>
      <c r="AB36" s="398"/>
      <c r="AC36" s="398"/>
      <c r="AD36" s="398"/>
      <c r="AE36" s="398"/>
      <c r="AF36" s="398"/>
      <c r="AG36" s="398"/>
      <c r="AH36" s="398"/>
      <c r="AI36" s="398"/>
      <c r="AJ36" s="398"/>
      <c r="AK36" s="398"/>
    </row>
    <row r="37" spans="1:37" ht="22.5" customHeight="1" thickBot="1" x14ac:dyDescent="0.2">
      <c r="A37" s="597"/>
      <c r="B37" s="328"/>
      <c r="C37" s="157" t="s">
        <v>61</v>
      </c>
      <c r="D37" s="393"/>
      <c r="E37" s="39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5"/>
    </row>
    <row r="38" spans="1:37" ht="7.5" customHeight="1" x14ac:dyDescent="0.15">
      <c r="A38" s="597"/>
      <c r="B38" s="349"/>
      <c r="C38" s="350"/>
      <c r="D38" s="350"/>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row>
    <row r="39" spans="1:37" ht="18.75" customHeight="1" x14ac:dyDescent="0.15">
      <c r="A39" s="597"/>
      <c r="B39" s="328" t="s">
        <v>567</v>
      </c>
      <c r="C39" s="168" t="s">
        <v>60</v>
      </c>
      <c r="D39" s="339" t="s">
        <v>575</v>
      </c>
      <c r="E39" s="339"/>
      <c r="F39" s="339"/>
      <c r="G39" s="339"/>
      <c r="H39" s="339"/>
      <c r="I39" s="339"/>
      <c r="J39" s="339"/>
      <c r="K39" s="339"/>
      <c r="L39" s="339"/>
      <c r="M39" s="339"/>
      <c r="N39" s="339"/>
      <c r="O39" s="339"/>
      <c r="P39" s="339"/>
      <c r="Q39" s="339"/>
      <c r="R39" s="339"/>
      <c r="S39" s="339"/>
      <c r="T39" s="339"/>
      <c r="U39" s="339"/>
      <c r="V39" s="339"/>
      <c r="W39" s="339"/>
      <c r="X39" s="339"/>
      <c r="Y39" s="339"/>
      <c r="Z39" s="339"/>
      <c r="AA39" s="339"/>
      <c r="AB39" s="339"/>
      <c r="AC39" s="339"/>
      <c r="AD39" s="339"/>
      <c r="AE39" s="339"/>
      <c r="AF39" s="339"/>
      <c r="AG39" s="339"/>
      <c r="AH39" s="339"/>
      <c r="AI39" s="339"/>
      <c r="AJ39" s="339"/>
      <c r="AK39" s="339"/>
    </row>
    <row r="40" spans="1:37" ht="11.25" customHeight="1" x14ac:dyDescent="0.15">
      <c r="A40" s="597"/>
      <c r="B40" s="328"/>
      <c r="C40" s="340" t="s">
        <v>62</v>
      </c>
      <c r="D40" s="356" t="s">
        <v>1172</v>
      </c>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row>
    <row r="41" spans="1:37" ht="7.5" customHeight="1" thickBot="1" x14ac:dyDescent="0.2">
      <c r="A41" s="597"/>
      <c r="B41" s="328"/>
      <c r="C41" s="340"/>
      <c r="D41" s="398"/>
      <c r="E41" s="398"/>
      <c r="F41" s="398"/>
      <c r="G41" s="398"/>
      <c r="H41" s="398"/>
      <c r="I41" s="398"/>
      <c r="J41" s="398"/>
      <c r="K41" s="398"/>
      <c r="L41" s="398"/>
      <c r="M41" s="398"/>
      <c r="N41" s="398"/>
      <c r="O41" s="398"/>
      <c r="P41" s="398"/>
      <c r="Q41" s="398"/>
      <c r="R41" s="398"/>
      <c r="S41" s="398"/>
      <c r="T41" s="398"/>
      <c r="U41" s="398"/>
      <c r="V41" s="398"/>
      <c r="W41" s="398"/>
      <c r="X41" s="398"/>
      <c r="Y41" s="398"/>
      <c r="Z41" s="398"/>
      <c r="AA41" s="398"/>
      <c r="AB41" s="398"/>
      <c r="AC41" s="398"/>
      <c r="AD41" s="398"/>
      <c r="AE41" s="398"/>
      <c r="AF41" s="398"/>
      <c r="AG41" s="398"/>
      <c r="AH41" s="398"/>
      <c r="AI41" s="398"/>
      <c r="AJ41" s="398"/>
      <c r="AK41" s="398"/>
    </row>
    <row r="42" spans="1:37" ht="22.5" customHeight="1" thickBot="1" x14ac:dyDescent="0.2">
      <c r="A42" s="597"/>
      <c r="B42" s="328"/>
      <c r="C42" s="244" t="s">
        <v>61</v>
      </c>
      <c r="D42" s="393"/>
      <c r="E42" s="394"/>
      <c r="F42" s="394"/>
      <c r="G42" s="394"/>
      <c r="H42" s="394"/>
      <c r="I42" s="394"/>
      <c r="J42" s="394"/>
      <c r="K42" s="394"/>
      <c r="L42" s="394"/>
      <c r="M42" s="394"/>
      <c r="N42" s="394"/>
      <c r="O42" s="394"/>
      <c r="P42" s="394"/>
      <c r="Q42" s="394"/>
      <c r="R42" s="394"/>
      <c r="S42" s="394"/>
      <c r="T42" s="394"/>
      <c r="U42" s="394"/>
      <c r="V42" s="394"/>
      <c r="W42" s="394"/>
      <c r="X42" s="394"/>
      <c r="Y42" s="394"/>
      <c r="Z42" s="394"/>
      <c r="AA42" s="394"/>
      <c r="AB42" s="394"/>
      <c r="AC42" s="394"/>
      <c r="AD42" s="394"/>
      <c r="AE42" s="394"/>
      <c r="AF42" s="394"/>
      <c r="AG42" s="394"/>
      <c r="AH42" s="394"/>
      <c r="AI42" s="394"/>
      <c r="AJ42" s="394"/>
      <c r="AK42" s="395"/>
    </row>
    <row r="43" spans="1:37" ht="7.5" customHeight="1" x14ac:dyDescent="0.15">
      <c r="A43" s="597"/>
      <c r="B43" s="349"/>
      <c r="C43" s="350"/>
      <c r="D43" s="350"/>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c r="AI43" s="350"/>
      <c r="AJ43" s="350"/>
      <c r="AK43" s="350"/>
    </row>
    <row r="44" spans="1:37" ht="18.75" customHeight="1" thickBot="1" x14ac:dyDescent="0.2">
      <c r="A44" s="597"/>
      <c r="B44" s="682" t="s">
        <v>1162</v>
      </c>
      <c r="C44" s="245" t="s">
        <v>62</v>
      </c>
      <c r="D44" s="684" t="s">
        <v>1192</v>
      </c>
      <c r="E44" s="685"/>
      <c r="F44" s="685"/>
      <c r="G44" s="685"/>
      <c r="H44" s="685"/>
      <c r="I44" s="685"/>
      <c r="J44" s="685"/>
      <c r="K44" s="685"/>
      <c r="L44" s="685"/>
      <c r="M44" s="685"/>
      <c r="N44" s="685"/>
      <c r="O44" s="685"/>
      <c r="P44" s="685"/>
      <c r="Q44" s="685"/>
      <c r="R44" s="685"/>
      <c r="S44" s="685"/>
      <c r="T44" s="685"/>
      <c r="U44" s="685"/>
      <c r="V44" s="685"/>
      <c r="W44" s="685"/>
      <c r="X44" s="685"/>
      <c r="Y44" s="685"/>
      <c r="Z44" s="685"/>
      <c r="AA44" s="685"/>
      <c r="AB44" s="685"/>
      <c r="AC44" s="685"/>
      <c r="AD44" s="685"/>
      <c r="AE44" s="685"/>
      <c r="AF44" s="685"/>
      <c r="AG44" s="685"/>
      <c r="AH44" s="685"/>
      <c r="AI44" s="685"/>
      <c r="AJ44" s="685"/>
      <c r="AK44" s="686"/>
    </row>
    <row r="45" spans="1:37" ht="22.5" customHeight="1" thickBot="1" x14ac:dyDescent="0.2">
      <c r="A45" s="597"/>
      <c r="B45" s="683"/>
      <c r="C45" s="172" t="s">
        <v>61</v>
      </c>
      <c r="D45" s="687"/>
      <c r="E45" s="688"/>
      <c r="F45" s="688"/>
      <c r="G45" s="688"/>
      <c r="H45" s="688"/>
      <c r="I45" s="688"/>
      <c r="J45" s="688"/>
      <c r="K45" s="688"/>
      <c r="L45" s="688"/>
      <c r="M45" s="688"/>
      <c r="N45" s="688"/>
      <c r="O45" s="688"/>
      <c r="P45" s="688"/>
      <c r="Q45" s="688"/>
      <c r="R45" s="688"/>
      <c r="S45" s="688"/>
      <c r="T45" s="688"/>
      <c r="U45" s="688"/>
      <c r="V45" s="688"/>
      <c r="W45" s="688"/>
      <c r="X45" s="688"/>
      <c r="Y45" s="688"/>
      <c r="Z45" s="688"/>
      <c r="AA45" s="688"/>
      <c r="AB45" s="688"/>
      <c r="AC45" s="688"/>
      <c r="AD45" s="688"/>
      <c r="AE45" s="688"/>
      <c r="AF45" s="688"/>
      <c r="AG45" s="688"/>
      <c r="AH45" s="688"/>
      <c r="AI45" s="688"/>
      <c r="AJ45" s="688"/>
      <c r="AK45" s="689"/>
    </row>
    <row r="46" spans="1:37" ht="7.5" customHeight="1" thickBot="1" x14ac:dyDescent="0.2">
      <c r="A46" s="597"/>
      <c r="B46" s="690"/>
      <c r="C46" s="691"/>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2"/>
    </row>
    <row r="47" spans="1:37" ht="23.25" customHeight="1" thickBot="1" x14ac:dyDescent="0.2">
      <c r="A47" s="597"/>
      <c r="B47" s="233" t="s">
        <v>63</v>
      </c>
      <c r="C47" s="172" t="s">
        <v>61</v>
      </c>
      <c r="D47" s="370"/>
      <c r="E47" s="371"/>
      <c r="F47" s="371"/>
      <c r="G47" s="371"/>
      <c r="H47" s="371"/>
      <c r="I47" s="371"/>
      <c r="J47" s="371"/>
      <c r="K47" s="371"/>
      <c r="L47" s="371"/>
      <c r="M47" s="371"/>
      <c r="N47" s="371"/>
      <c r="O47" s="371"/>
      <c r="P47" s="371"/>
      <c r="Q47" s="371"/>
      <c r="R47" s="372"/>
      <c r="S47" s="693" t="s">
        <v>1163</v>
      </c>
      <c r="T47" s="694"/>
      <c r="U47" s="694"/>
      <c r="V47" s="694"/>
      <c r="W47" s="694"/>
      <c r="X47" s="694"/>
      <c r="Y47" s="694"/>
      <c r="Z47" s="694"/>
      <c r="AA47" s="694"/>
      <c r="AB47" s="694"/>
      <c r="AC47" s="694"/>
      <c r="AD47" s="694"/>
      <c r="AE47" s="694"/>
      <c r="AF47" s="694"/>
      <c r="AG47" s="694"/>
      <c r="AH47" s="694"/>
      <c r="AI47" s="694"/>
      <c r="AJ47" s="694"/>
      <c r="AK47" s="695"/>
    </row>
    <row r="48" spans="1:37" ht="22.5" customHeight="1" thickBot="1" x14ac:dyDescent="0.2">
      <c r="A48" s="598"/>
      <c r="B48" s="232" t="s">
        <v>616</v>
      </c>
      <c r="C48" s="172" t="s">
        <v>61</v>
      </c>
      <c r="D48" s="370"/>
      <c r="E48" s="371"/>
      <c r="F48" s="371"/>
      <c r="G48" s="371"/>
      <c r="H48" s="371"/>
      <c r="I48" s="371"/>
      <c r="J48" s="371"/>
      <c r="K48" s="371"/>
      <c r="L48" s="371"/>
      <c r="M48" s="371"/>
      <c r="N48" s="371"/>
      <c r="O48" s="371"/>
      <c r="P48" s="371"/>
      <c r="Q48" s="371"/>
      <c r="R48" s="372"/>
      <c r="S48" s="696"/>
      <c r="T48" s="697"/>
      <c r="U48" s="697"/>
      <c r="V48" s="697"/>
      <c r="W48" s="697"/>
      <c r="X48" s="697"/>
      <c r="Y48" s="697"/>
      <c r="Z48" s="697"/>
      <c r="AA48" s="697"/>
      <c r="AB48" s="697"/>
      <c r="AC48" s="697"/>
      <c r="AD48" s="697"/>
      <c r="AE48" s="697"/>
      <c r="AF48" s="697"/>
      <c r="AG48" s="697"/>
      <c r="AH48" s="697"/>
      <c r="AI48" s="697"/>
      <c r="AJ48" s="697"/>
      <c r="AK48" s="698"/>
    </row>
    <row r="49" spans="1:40" ht="30" customHeight="1" x14ac:dyDescent="0.15">
      <c r="A49" s="508"/>
      <c r="B49" s="508"/>
      <c r="C49" s="508"/>
      <c r="D49" s="508"/>
      <c r="E49" s="508"/>
      <c r="F49" s="508"/>
      <c r="G49" s="508"/>
      <c r="H49" s="508"/>
      <c r="I49" s="508"/>
      <c r="J49" s="508"/>
      <c r="K49" s="508"/>
      <c r="L49" s="508"/>
      <c r="M49" s="508"/>
      <c r="N49" s="508"/>
      <c r="O49" s="508"/>
      <c r="P49" s="508"/>
      <c r="Q49" s="508"/>
      <c r="R49" s="508"/>
      <c r="S49" s="508"/>
      <c r="T49" s="508"/>
      <c r="U49" s="508"/>
      <c r="V49" s="508"/>
      <c r="W49" s="508"/>
      <c r="X49" s="508"/>
      <c r="Y49" s="508"/>
      <c r="Z49" s="508"/>
      <c r="AA49" s="508"/>
      <c r="AB49" s="508"/>
      <c r="AC49" s="508"/>
      <c r="AD49" s="508"/>
      <c r="AE49" s="508"/>
      <c r="AF49" s="508"/>
      <c r="AG49" s="508"/>
      <c r="AH49" s="508"/>
      <c r="AI49" s="508"/>
      <c r="AJ49" s="508"/>
      <c r="AK49" s="508"/>
      <c r="AN49" s="153"/>
    </row>
    <row r="50" spans="1:40" ht="30" customHeight="1" x14ac:dyDescent="0.15">
      <c r="A50" s="420" t="s">
        <v>351</v>
      </c>
      <c r="B50" s="462"/>
      <c r="C50" s="462"/>
      <c r="D50" s="462"/>
      <c r="E50" s="462"/>
      <c r="F50" s="462"/>
      <c r="G50" s="462"/>
      <c r="H50" s="462"/>
      <c r="I50" s="462"/>
      <c r="J50" s="462"/>
      <c r="K50" s="462"/>
      <c r="L50" s="462"/>
      <c r="M50" s="462"/>
      <c r="N50" s="462"/>
      <c r="O50" s="462"/>
      <c r="P50" s="462"/>
      <c r="Q50" s="462"/>
      <c r="R50" s="462"/>
      <c r="S50" s="462"/>
      <c r="T50" s="462"/>
      <c r="U50" s="462"/>
      <c r="V50" s="462"/>
      <c r="W50" s="462"/>
      <c r="X50" s="462"/>
      <c r="Y50" s="462"/>
      <c r="Z50" s="462"/>
      <c r="AA50" s="462"/>
      <c r="AB50" s="462"/>
      <c r="AC50" s="462"/>
      <c r="AD50" s="462"/>
      <c r="AE50" s="462"/>
      <c r="AF50" s="462"/>
      <c r="AG50" s="462"/>
      <c r="AH50" s="462"/>
      <c r="AI50" s="462"/>
      <c r="AJ50" s="462"/>
      <c r="AK50" s="464"/>
    </row>
    <row r="51" spans="1:40" ht="7.5" customHeight="1" x14ac:dyDescent="0.15">
      <c r="A51" s="595"/>
      <c r="B51" s="595"/>
      <c r="C51" s="595"/>
      <c r="D51" s="595"/>
      <c r="E51" s="595"/>
      <c r="F51" s="595"/>
      <c r="G51" s="595"/>
      <c r="H51" s="595"/>
      <c r="I51" s="595"/>
      <c r="J51" s="595"/>
      <c r="K51" s="595"/>
      <c r="L51" s="595"/>
      <c r="M51" s="595"/>
      <c r="N51" s="595"/>
      <c r="O51" s="595"/>
      <c r="P51" s="595"/>
      <c r="Q51" s="595"/>
      <c r="R51" s="595"/>
      <c r="S51" s="595"/>
      <c r="T51" s="595"/>
      <c r="U51" s="595"/>
      <c r="V51" s="595"/>
      <c r="W51" s="595"/>
      <c r="X51" s="595"/>
      <c r="Y51" s="595"/>
      <c r="Z51" s="595"/>
      <c r="AA51" s="595"/>
      <c r="AB51" s="595"/>
      <c r="AC51" s="595"/>
      <c r="AD51" s="595"/>
      <c r="AE51" s="595"/>
      <c r="AF51" s="595"/>
      <c r="AG51" s="595"/>
      <c r="AH51" s="595"/>
      <c r="AI51" s="595"/>
      <c r="AJ51" s="595"/>
      <c r="AK51" s="595"/>
      <c r="AN51" s="153"/>
    </row>
    <row r="52" spans="1:40" ht="30" customHeight="1" x14ac:dyDescent="0.15">
      <c r="A52" s="516" t="s">
        <v>352</v>
      </c>
      <c r="B52" s="421"/>
      <c r="C52" s="421"/>
      <c r="D52" s="421"/>
      <c r="E52" s="421"/>
      <c r="F52" s="421"/>
      <c r="G52" s="421"/>
      <c r="H52" s="421"/>
      <c r="I52" s="421"/>
      <c r="J52" s="421"/>
      <c r="K52" s="421"/>
      <c r="L52" s="421"/>
      <c r="M52" s="421"/>
      <c r="N52" s="421"/>
      <c r="O52" s="421"/>
      <c r="P52" s="421"/>
      <c r="Q52" s="421"/>
      <c r="R52" s="421"/>
      <c r="S52" s="421"/>
      <c r="T52" s="421"/>
      <c r="U52" s="421"/>
      <c r="V52" s="421"/>
      <c r="W52" s="421"/>
      <c r="X52" s="421"/>
      <c r="Y52" s="421"/>
      <c r="Z52" s="421"/>
      <c r="AA52" s="421"/>
      <c r="AB52" s="421"/>
      <c r="AC52" s="421"/>
      <c r="AD52" s="421"/>
      <c r="AE52" s="421"/>
      <c r="AF52" s="421"/>
      <c r="AG52" s="421"/>
      <c r="AH52" s="421"/>
      <c r="AI52" s="421"/>
      <c r="AJ52" s="421"/>
      <c r="AK52" s="422"/>
    </row>
    <row r="53" spans="1:40" ht="11.25" customHeight="1" x14ac:dyDescent="0.15">
      <c r="A53" s="344"/>
      <c r="B53" s="399" t="s">
        <v>55</v>
      </c>
      <c r="C53" s="337" t="s">
        <v>62</v>
      </c>
      <c r="D53" s="313" t="s">
        <v>579</v>
      </c>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5"/>
    </row>
    <row r="54" spans="1:40" ht="7.5" customHeight="1" thickBot="1" x14ac:dyDescent="0.2">
      <c r="A54" s="345"/>
      <c r="B54" s="328"/>
      <c r="C54" s="338"/>
      <c r="D54" s="313"/>
      <c r="E54" s="314"/>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314"/>
      <c r="AE54" s="314"/>
      <c r="AF54" s="314"/>
      <c r="AG54" s="314"/>
      <c r="AH54" s="314"/>
      <c r="AI54" s="314"/>
      <c r="AJ54" s="314"/>
      <c r="AK54" s="315"/>
    </row>
    <row r="55" spans="1:40" ht="22.5" customHeight="1" thickBot="1" x14ac:dyDescent="0.2">
      <c r="A55" s="345"/>
      <c r="B55" s="328"/>
      <c r="C55" s="157" t="s">
        <v>61</v>
      </c>
      <c r="D55" s="330"/>
      <c r="E55" s="331"/>
      <c r="F55" s="331"/>
      <c r="G55" s="332"/>
      <c r="H55" s="586"/>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1"/>
      <c r="AI55" s="341"/>
      <c r="AJ55" s="341"/>
      <c r="AK55" s="406"/>
    </row>
    <row r="56" spans="1:40" ht="7.5" customHeight="1" x14ac:dyDescent="0.15">
      <c r="A56" s="345"/>
      <c r="B56" s="400"/>
      <c r="C56" s="400"/>
      <c r="D56" s="400"/>
      <c r="E56" s="400"/>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400"/>
      <c r="AK56" s="400"/>
    </row>
    <row r="57" spans="1:40" ht="18.75" customHeight="1" x14ac:dyDescent="0.15">
      <c r="A57" s="345"/>
      <c r="B57" s="399" t="s">
        <v>903</v>
      </c>
      <c r="C57" s="168" t="s">
        <v>60</v>
      </c>
      <c r="D57" s="504" t="s">
        <v>1125</v>
      </c>
      <c r="E57" s="504"/>
      <c r="F57" s="504"/>
      <c r="G57" s="504"/>
      <c r="H57" s="504"/>
      <c r="I57" s="504"/>
      <c r="J57" s="504"/>
      <c r="K57" s="504"/>
      <c r="L57" s="504"/>
      <c r="M57" s="504"/>
      <c r="N57" s="504"/>
      <c r="O57" s="504"/>
      <c r="P57" s="504"/>
      <c r="Q57" s="504"/>
      <c r="R57" s="504"/>
      <c r="S57" s="504"/>
      <c r="T57" s="504"/>
      <c r="U57" s="504"/>
      <c r="V57" s="504"/>
      <c r="W57" s="504"/>
      <c r="X57" s="504"/>
      <c r="Y57" s="504"/>
      <c r="Z57" s="504"/>
      <c r="AA57" s="504"/>
      <c r="AB57" s="504"/>
      <c r="AC57" s="504"/>
      <c r="AD57" s="504"/>
      <c r="AE57" s="504"/>
      <c r="AF57" s="504"/>
      <c r="AG57" s="504"/>
      <c r="AH57" s="504"/>
      <c r="AI57" s="504"/>
      <c r="AJ57" s="504"/>
      <c r="AK57" s="504"/>
    </row>
    <row r="58" spans="1:40" ht="11.25" customHeight="1" x14ac:dyDescent="0.15">
      <c r="A58" s="345"/>
      <c r="B58" s="328"/>
      <c r="C58" s="340" t="s">
        <v>62</v>
      </c>
      <c r="D58" s="356" t="s">
        <v>1173</v>
      </c>
      <c r="E58" s="396"/>
      <c r="F58" s="396"/>
      <c r="G58" s="396"/>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396"/>
    </row>
    <row r="59" spans="1:40" ht="8.25" customHeight="1" thickBot="1" x14ac:dyDescent="0.2">
      <c r="A59" s="345"/>
      <c r="B59" s="328"/>
      <c r="C59" s="340"/>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7"/>
      <c r="AJ59" s="397"/>
      <c r="AK59" s="397"/>
    </row>
    <row r="60" spans="1:40" ht="22.5" customHeight="1" thickBot="1" x14ac:dyDescent="0.2">
      <c r="A60" s="345"/>
      <c r="B60" s="328"/>
      <c r="C60" s="157" t="s">
        <v>61</v>
      </c>
      <c r="D60" s="370"/>
      <c r="E60" s="371"/>
      <c r="F60" s="371"/>
      <c r="G60" s="371"/>
      <c r="H60" s="371"/>
      <c r="I60" s="371"/>
      <c r="J60" s="371"/>
      <c r="K60" s="371"/>
      <c r="L60" s="371"/>
      <c r="M60" s="371"/>
      <c r="N60" s="371"/>
      <c r="O60" s="371"/>
      <c r="P60" s="371"/>
      <c r="Q60" s="371"/>
      <c r="R60" s="371"/>
      <c r="S60" s="371"/>
      <c r="T60" s="371"/>
      <c r="U60" s="371"/>
      <c r="V60" s="371"/>
      <c r="W60" s="371"/>
      <c r="X60" s="371"/>
      <c r="Y60" s="371"/>
      <c r="Z60" s="371"/>
      <c r="AA60" s="371"/>
      <c r="AB60" s="371"/>
      <c r="AC60" s="371"/>
      <c r="AD60" s="371"/>
      <c r="AE60" s="371"/>
      <c r="AF60" s="371"/>
      <c r="AG60" s="371"/>
      <c r="AH60" s="371"/>
      <c r="AI60" s="371"/>
      <c r="AJ60" s="371"/>
      <c r="AK60" s="372"/>
    </row>
    <row r="61" spans="1:40" ht="7.5" customHeight="1" x14ac:dyDescent="0.15">
      <c r="A61" s="345"/>
      <c r="B61" s="400"/>
      <c r="C61" s="400"/>
      <c r="D61" s="400"/>
      <c r="E61" s="400"/>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row>
    <row r="62" spans="1:40" ht="18.75" customHeight="1" x14ac:dyDescent="0.15">
      <c r="A62" s="439" t="s">
        <v>59</v>
      </c>
      <c r="B62" s="328" t="s">
        <v>216</v>
      </c>
      <c r="C62" s="168" t="s">
        <v>60</v>
      </c>
      <c r="D62" s="582" t="s">
        <v>1141</v>
      </c>
      <c r="E62" s="583"/>
      <c r="F62" s="583"/>
      <c r="G62" s="583"/>
      <c r="H62" s="583"/>
      <c r="I62" s="583"/>
      <c r="J62" s="583"/>
      <c r="K62" s="583"/>
      <c r="L62" s="583"/>
      <c r="M62" s="583"/>
      <c r="N62" s="583"/>
      <c r="O62" s="583"/>
      <c r="P62" s="583"/>
      <c r="Q62" s="583"/>
      <c r="R62" s="583"/>
      <c r="S62" s="583"/>
      <c r="T62" s="583"/>
      <c r="U62" s="583"/>
      <c r="V62" s="583"/>
      <c r="W62" s="583"/>
      <c r="X62" s="583"/>
      <c r="Y62" s="583"/>
      <c r="Z62" s="583"/>
      <c r="AA62" s="583"/>
      <c r="AB62" s="583"/>
      <c r="AC62" s="583"/>
      <c r="AD62" s="583"/>
      <c r="AE62" s="583"/>
      <c r="AF62" s="583"/>
      <c r="AG62" s="583"/>
      <c r="AH62" s="583"/>
      <c r="AI62" s="583"/>
      <c r="AJ62" s="583"/>
      <c r="AK62" s="584"/>
    </row>
    <row r="63" spans="1:40" ht="17.25" customHeight="1" x14ac:dyDescent="0.15">
      <c r="A63" s="439"/>
      <c r="B63" s="328"/>
      <c r="C63" s="340" t="s">
        <v>62</v>
      </c>
      <c r="D63" s="356" t="s">
        <v>1174</v>
      </c>
      <c r="E63" s="396"/>
      <c r="F63" s="396"/>
      <c r="G63" s="396"/>
      <c r="H63" s="396"/>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6"/>
      <c r="AG63" s="396"/>
      <c r="AH63" s="396"/>
      <c r="AI63" s="396"/>
      <c r="AJ63" s="396"/>
      <c r="AK63" s="396"/>
    </row>
    <row r="64" spans="1:40" x14ac:dyDescent="0.15">
      <c r="A64" s="439"/>
      <c r="B64" s="328"/>
      <c r="C64" s="340"/>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396"/>
      <c r="AC64" s="396"/>
      <c r="AD64" s="396"/>
      <c r="AE64" s="396"/>
      <c r="AF64" s="396"/>
      <c r="AG64" s="396"/>
      <c r="AH64" s="396"/>
      <c r="AI64" s="396"/>
      <c r="AJ64" s="396"/>
      <c r="AK64" s="396"/>
    </row>
    <row r="65" spans="1:37" x14ac:dyDescent="0.15">
      <c r="A65" s="439"/>
      <c r="B65" s="328"/>
      <c r="C65" s="340"/>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row>
    <row r="66" spans="1:37" x14ac:dyDescent="0.15">
      <c r="A66" s="439"/>
      <c r="B66" s="328"/>
      <c r="C66" s="340"/>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397"/>
      <c r="AC66" s="397"/>
      <c r="AD66" s="397"/>
      <c r="AE66" s="397"/>
      <c r="AF66" s="397"/>
      <c r="AG66" s="397"/>
      <c r="AH66" s="397"/>
      <c r="AI66" s="397"/>
      <c r="AJ66" s="397"/>
      <c r="AK66" s="397"/>
    </row>
    <row r="67" spans="1:37" ht="18" thickBot="1" x14ac:dyDescent="0.2">
      <c r="A67" s="439"/>
      <c r="B67" s="328"/>
      <c r="C67" s="340"/>
      <c r="D67" s="397"/>
      <c r="E67" s="397"/>
      <c r="F67" s="397"/>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row>
    <row r="68" spans="1:37" ht="45.4" customHeight="1" thickBot="1" x14ac:dyDescent="0.2">
      <c r="A68" s="439"/>
      <c r="B68" s="328"/>
      <c r="C68" s="157" t="s">
        <v>61</v>
      </c>
      <c r="D68" s="402"/>
      <c r="E68" s="403"/>
      <c r="F68" s="403"/>
      <c r="G68" s="403"/>
      <c r="H68" s="403"/>
      <c r="I68" s="403"/>
      <c r="J68" s="403"/>
      <c r="K68" s="403"/>
      <c r="L68" s="403"/>
      <c r="M68" s="403"/>
      <c r="N68" s="403"/>
      <c r="O68" s="403"/>
      <c r="P68" s="403"/>
      <c r="Q68" s="403"/>
      <c r="R68" s="403"/>
      <c r="S68" s="403"/>
      <c r="T68" s="403"/>
      <c r="U68" s="403"/>
      <c r="V68" s="403"/>
      <c r="W68" s="403"/>
      <c r="X68" s="403"/>
      <c r="Y68" s="403"/>
      <c r="Z68" s="403"/>
      <c r="AA68" s="403"/>
      <c r="AB68" s="403"/>
      <c r="AC68" s="403"/>
      <c r="AD68" s="403"/>
      <c r="AE68" s="403"/>
      <c r="AF68" s="403"/>
      <c r="AG68" s="403"/>
      <c r="AH68" s="403"/>
      <c r="AI68" s="403"/>
      <c r="AJ68" s="403"/>
      <c r="AK68" s="404"/>
    </row>
    <row r="69" spans="1:37" ht="7.5" customHeight="1" x14ac:dyDescent="0.15">
      <c r="A69" s="439"/>
      <c r="B69" s="349"/>
      <c r="C69" s="350"/>
      <c r="D69" s="350"/>
      <c r="E69" s="350"/>
      <c r="F69" s="350"/>
      <c r="G69" s="350"/>
      <c r="H69" s="350"/>
      <c r="I69" s="350"/>
      <c r="J69" s="350"/>
      <c r="K69" s="350"/>
      <c r="L69" s="350"/>
      <c r="M69" s="350"/>
      <c r="N69" s="350"/>
      <c r="O69" s="350"/>
      <c r="P69" s="350"/>
      <c r="Q69" s="350"/>
      <c r="R69" s="350"/>
      <c r="S69" s="350"/>
      <c r="T69" s="350"/>
      <c r="U69" s="350"/>
      <c r="V69" s="350"/>
      <c r="W69" s="350"/>
      <c r="X69" s="350"/>
      <c r="Y69" s="350"/>
      <c r="Z69" s="350"/>
      <c r="AA69" s="350"/>
      <c r="AB69" s="350"/>
      <c r="AC69" s="350"/>
      <c r="AD69" s="350"/>
      <c r="AE69" s="350"/>
      <c r="AF69" s="350"/>
      <c r="AG69" s="350"/>
      <c r="AH69" s="350"/>
      <c r="AI69" s="350"/>
      <c r="AJ69" s="350"/>
      <c r="AK69" s="350"/>
    </row>
    <row r="70" spans="1:37" ht="18.75" customHeight="1" x14ac:dyDescent="0.15">
      <c r="A70" s="439"/>
      <c r="B70" s="328" t="s">
        <v>567</v>
      </c>
      <c r="C70" s="168" t="s">
        <v>60</v>
      </c>
      <c r="D70" s="339" t="s">
        <v>1145</v>
      </c>
      <c r="E70" s="339"/>
      <c r="F70" s="339"/>
      <c r="G70" s="339"/>
      <c r="H70" s="339"/>
      <c r="I70" s="339"/>
      <c r="J70" s="339"/>
      <c r="K70" s="339"/>
      <c r="L70" s="339"/>
      <c r="M70" s="339"/>
      <c r="N70" s="339"/>
      <c r="O70" s="339"/>
      <c r="P70" s="339"/>
      <c r="Q70" s="339"/>
      <c r="R70" s="339"/>
      <c r="S70" s="339"/>
      <c r="T70" s="339"/>
      <c r="U70" s="339"/>
      <c r="V70" s="339"/>
      <c r="W70" s="339"/>
      <c r="X70" s="339"/>
      <c r="Y70" s="339"/>
      <c r="Z70" s="339"/>
      <c r="AA70" s="339"/>
      <c r="AB70" s="339"/>
      <c r="AC70" s="339"/>
      <c r="AD70" s="339"/>
      <c r="AE70" s="339"/>
      <c r="AF70" s="339"/>
      <c r="AG70" s="339"/>
      <c r="AH70" s="339"/>
      <c r="AI70" s="339"/>
      <c r="AJ70" s="339"/>
      <c r="AK70" s="339"/>
    </row>
    <row r="71" spans="1:37" ht="17.25" customHeight="1" x14ac:dyDescent="0.15">
      <c r="A71" s="439"/>
      <c r="B71" s="328"/>
      <c r="C71" s="340" t="s">
        <v>62</v>
      </c>
      <c r="D71" s="356" t="s">
        <v>1175</v>
      </c>
      <c r="E71" s="396"/>
      <c r="F71" s="396"/>
      <c r="G71" s="396"/>
      <c r="H71" s="396"/>
      <c r="I71" s="396"/>
      <c r="J71" s="396"/>
      <c r="K71" s="396"/>
      <c r="L71" s="396"/>
      <c r="M71" s="396"/>
      <c r="N71" s="396"/>
      <c r="O71" s="396"/>
      <c r="P71" s="396"/>
      <c r="Q71" s="396"/>
      <c r="R71" s="396"/>
      <c r="S71" s="396"/>
      <c r="T71" s="396"/>
      <c r="U71" s="396"/>
      <c r="V71" s="396"/>
      <c r="W71" s="396"/>
      <c r="X71" s="396"/>
      <c r="Y71" s="396"/>
      <c r="Z71" s="396"/>
      <c r="AA71" s="396"/>
      <c r="AB71" s="396"/>
      <c r="AC71" s="396"/>
      <c r="AD71" s="396"/>
      <c r="AE71" s="396"/>
      <c r="AF71" s="396"/>
      <c r="AG71" s="396"/>
      <c r="AH71" s="396"/>
      <c r="AI71" s="396"/>
      <c r="AJ71" s="396"/>
      <c r="AK71" s="396"/>
    </row>
    <row r="72" spans="1:37" ht="18" thickBot="1" x14ac:dyDescent="0.2">
      <c r="A72" s="439"/>
      <c r="B72" s="328"/>
      <c r="C72" s="340"/>
      <c r="D72" s="397"/>
      <c r="E72" s="397"/>
      <c r="F72" s="397"/>
      <c r="G72" s="397"/>
      <c r="H72" s="397"/>
      <c r="I72" s="397"/>
      <c r="J72" s="397"/>
      <c r="K72" s="397"/>
      <c r="L72" s="397"/>
      <c r="M72" s="397"/>
      <c r="N72" s="397"/>
      <c r="O72" s="397"/>
      <c r="P72" s="397"/>
      <c r="Q72" s="397"/>
      <c r="R72" s="397"/>
      <c r="S72" s="397"/>
      <c r="T72" s="397"/>
      <c r="U72" s="397"/>
      <c r="V72" s="397"/>
      <c r="W72" s="397"/>
      <c r="X72" s="397"/>
      <c r="Y72" s="397"/>
      <c r="Z72" s="397"/>
      <c r="AA72" s="397"/>
      <c r="AB72" s="397"/>
      <c r="AC72" s="397"/>
      <c r="AD72" s="397"/>
      <c r="AE72" s="397"/>
      <c r="AF72" s="397"/>
      <c r="AG72" s="397"/>
      <c r="AH72" s="397"/>
      <c r="AI72" s="397"/>
      <c r="AJ72" s="397"/>
      <c r="AK72" s="397"/>
    </row>
    <row r="73" spans="1:37" ht="45.4" customHeight="1" thickBot="1" x14ac:dyDescent="0.2">
      <c r="A73" s="439"/>
      <c r="B73" s="328"/>
      <c r="C73" s="157" t="s">
        <v>61</v>
      </c>
      <c r="D73" s="402"/>
      <c r="E73" s="403"/>
      <c r="F73" s="403"/>
      <c r="G73" s="403"/>
      <c r="H73" s="403"/>
      <c r="I73" s="403"/>
      <c r="J73" s="403"/>
      <c r="K73" s="403"/>
      <c r="L73" s="403"/>
      <c r="M73" s="403"/>
      <c r="N73" s="403"/>
      <c r="O73" s="403"/>
      <c r="P73" s="403"/>
      <c r="Q73" s="403"/>
      <c r="R73" s="403"/>
      <c r="S73" s="403"/>
      <c r="T73" s="403"/>
      <c r="U73" s="403"/>
      <c r="V73" s="403"/>
      <c r="W73" s="403"/>
      <c r="X73" s="403"/>
      <c r="Y73" s="403"/>
      <c r="Z73" s="403"/>
      <c r="AA73" s="403"/>
      <c r="AB73" s="403"/>
      <c r="AC73" s="403"/>
      <c r="AD73" s="403"/>
      <c r="AE73" s="403"/>
      <c r="AF73" s="403"/>
      <c r="AG73" s="403"/>
      <c r="AH73" s="403"/>
      <c r="AI73" s="403"/>
      <c r="AJ73" s="403"/>
      <c r="AK73" s="404"/>
    </row>
    <row r="74" spans="1:37" ht="7.5" customHeight="1" x14ac:dyDescent="0.15">
      <c r="A74" s="440"/>
      <c r="B74" s="400"/>
      <c r="C74" s="400"/>
      <c r="D74" s="400"/>
      <c r="E74" s="400"/>
      <c r="F74" s="400"/>
      <c r="G74" s="400"/>
      <c r="H74" s="400"/>
      <c r="I74" s="400"/>
      <c r="J74" s="400"/>
      <c r="K74" s="400"/>
      <c r="L74" s="400"/>
      <c r="M74" s="400"/>
      <c r="N74" s="400"/>
      <c r="O74" s="400"/>
      <c r="P74" s="400"/>
      <c r="Q74" s="400"/>
      <c r="R74" s="400"/>
      <c r="S74" s="400"/>
      <c r="T74" s="400"/>
      <c r="U74" s="400"/>
      <c r="V74" s="400"/>
      <c r="W74" s="400"/>
      <c r="X74" s="400"/>
      <c r="Y74" s="400"/>
      <c r="Z74" s="400"/>
      <c r="AA74" s="400"/>
      <c r="AB74" s="400"/>
      <c r="AC74" s="400"/>
      <c r="AD74" s="400"/>
      <c r="AE74" s="400"/>
      <c r="AF74" s="400"/>
      <c r="AG74" s="400"/>
      <c r="AH74" s="400"/>
      <c r="AI74" s="400"/>
      <c r="AJ74" s="400"/>
      <c r="AK74" s="400"/>
    </row>
    <row r="75" spans="1:37" ht="18.75" customHeight="1" x14ac:dyDescent="0.15">
      <c r="A75" s="322" t="s">
        <v>653</v>
      </c>
      <c r="B75" s="328" t="s">
        <v>44</v>
      </c>
      <c r="C75" s="168" t="s">
        <v>60</v>
      </c>
      <c r="D75" s="504" t="s">
        <v>65</v>
      </c>
      <c r="E75" s="504"/>
      <c r="F75" s="504"/>
      <c r="G75" s="504"/>
      <c r="H75" s="504"/>
      <c r="I75" s="504"/>
      <c r="J75" s="504"/>
      <c r="K75" s="504"/>
      <c r="L75" s="504"/>
      <c r="M75" s="504"/>
      <c r="N75" s="504"/>
      <c r="O75" s="504"/>
      <c r="P75" s="504"/>
      <c r="Q75" s="504"/>
      <c r="R75" s="504"/>
      <c r="S75" s="504"/>
      <c r="T75" s="504"/>
      <c r="U75" s="504"/>
      <c r="V75" s="504"/>
      <c r="W75" s="504"/>
      <c r="X75" s="504"/>
      <c r="Y75" s="504"/>
      <c r="Z75" s="504"/>
      <c r="AA75" s="504"/>
      <c r="AB75" s="504"/>
      <c r="AC75" s="504"/>
      <c r="AD75" s="504"/>
      <c r="AE75" s="504"/>
      <c r="AF75" s="504"/>
      <c r="AG75" s="504"/>
      <c r="AH75" s="504"/>
      <c r="AI75" s="504"/>
      <c r="AJ75" s="504"/>
      <c r="AK75" s="504"/>
    </row>
    <row r="76" spans="1:37" ht="11.25" customHeight="1" x14ac:dyDescent="0.15">
      <c r="A76" s="323"/>
      <c r="B76" s="328"/>
      <c r="C76" s="340" t="s">
        <v>62</v>
      </c>
      <c r="D76" s="356" t="s">
        <v>1176</v>
      </c>
      <c r="E76" s="396"/>
      <c r="F76" s="396"/>
      <c r="G76" s="396"/>
      <c r="H76" s="396"/>
      <c r="I76" s="396"/>
      <c r="J76" s="396"/>
      <c r="K76" s="396"/>
      <c r="L76" s="396"/>
      <c r="M76" s="396"/>
      <c r="N76" s="396"/>
      <c r="O76" s="396"/>
      <c r="P76" s="396"/>
      <c r="Q76" s="396"/>
      <c r="R76" s="396"/>
      <c r="S76" s="396"/>
      <c r="T76" s="396"/>
      <c r="U76" s="396"/>
      <c r="V76" s="396"/>
      <c r="W76" s="396"/>
      <c r="X76" s="396"/>
      <c r="Y76" s="396"/>
      <c r="Z76" s="396"/>
      <c r="AA76" s="396"/>
      <c r="AB76" s="396"/>
      <c r="AC76" s="396"/>
      <c r="AD76" s="396"/>
      <c r="AE76" s="396"/>
      <c r="AF76" s="396"/>
      <c r="AG76" s="396"/>
      <c r="AH76" s="396"/>
      <c r="AI76" s="396"/>
      <c r="AJ76" s="396"/>
      <c r="AK76" s="396"/>
    </row>
    <row r="77" spans="1:37" ht="8.25" customHeight="1" thickBot="1" x14ac:dyDescent="0.2">
      <c r="A77" s="323"/>
      <c r="B77" s="328"/>
      <c r="C77" s="340"/>
      <c r="D77" s="397"/>
      <c r="E77" s="397"/>
      <c r="F77" s="397"/>
      <c r="G77" s="397"/>
      <c r="H77" s="397"/>
      <c r="I77" s="397"/>
      <c r="J77" s="397"/>
      <c r="K77" s="397"/>
      <c r="L77" s="397"/>
      <c r="M77" s="397"/>
      <c r="N77" s="397"/>
      <c r="O77" s="397"/>
      <c r="P77" s="397"/>
      <c r="Q77" s="397"/>
      <c r="R77" s="397"/>
      <c r="S77" s="397"/>
      <c r="T77" s="397"/>
      <c r="U77" s="397"/>
      <c r="V77" s="397"/>
      <c r="W77" s="397"/>
      <c r="X77" s="397"/>
      <c r="Y77" s="397"/>
      <c r="Z77" s="397"/>
      <c r="AA77" s="397"/>
      <c r="AB77" s="397"/>
      <c r="AC77" s="397"/>
      <c r="AD77" s="397"/>
      <c r="AE77" s="397"/>
      <c r="AF77" s="397"/>
      <c r="AG77" s="397"/>
      <c r="AH77" s="397"/>
      <c r="AI77" s="397"/>
      <c r="AJ77" s="397"/>
      <c r="AK77" s="397"/>
    </row>
    <row r="78" spans="1:37" ht="22.5" customHeight="1" thickBot="1" x14ac:dyDescent="0.2">
      <c r="A78" s="323"/>
      <c r="B78" s="328"/>
      <c r="C78" s="157" t="s">
        <v>61</v>
      </c>
      <c r="D78" s="370"/>
      <c r="E78" s="371"/>
      <c r="F78" s="371"/>
      <c r="G78" s="371"/>
      <c r="H78" s="371"/>
      <c r="I78" s="371"/>
      <c r="J78" s="371"/>
      <c r="K78" s="371"/>
      <c r="L78" s="371"/>
      <c r="M78" s="371"/>
      <c r="N78" s="371"/>
      <c r="O78" s="371"/>
      <c r="P78" s="371"/>
      <c r="Q78" s="371"/>
      <c r="R78" s="371"/>
      <c r="S78" s="371"/>
      <c r="T78" s="371"/>
      <c r="U78" s="371"/>
      <c r="V78" s="371"/>
      <c r="W78" s="371"/>
      <c r="X78" s="371"/>
      <c r="Y78" s="371"/>
      <c r="Z78" s="371"/>
      <c r="AA78" s="371"/>
      <c r="AB78" s="371"/>
      <c r="AC78" s="371"/>
      <c r="AD78" s="371"/>
      <c r="AE78" s="371"/>
      <c r="AF78" s="371"/>
      <c r="AG78" s="371"/>
      <c r="AH78" s="371"/>
      <c r="AI78" s="371"/>
      <c r="AJ78" s="371"/>
      <c r="AK78" s="372"/>
    </row>
    <row r="79" spans="1:37" ht="7.5" customHeight="1" x14ac:dyDescent="0.15">
      <c r="A79" s="323"/>
      <c r="B79" s="349"/>
      <c r="C79" s="350"/>
      <c r="D79" s="350"/>
      <c r="E79" s="350"/>
      <c r="F79" s="350"/>
      <c r="G79" s="350"/>
      <c r="H79" s="350"/>
      <c r="I79" s="350"/>
      <c r="J79" s="350"/>
      <c r="K79" s="350"/>
      <c r="L79" s="350"/>
      <c r="M79" s="350"/>
      <c r="N79" s="350"/>
      <c r="O79" s="350"/>
      <c r="P79" s="350"/>
      <c r="Q79" s="350"/>
      <c r="R79" s="350"/>
      <c r="S79" s="350"/>
      <c r="T79" s="350"/>
      <c r="U79" s="350"/>
      <c r="V79" s="350"/>
      <c r="W79" s="350"/>
      <c r="X79" s="350"/>
      <c r="Y79" s="350"/>
      <c r="Z79" s="350"/>
      <c r="AA79" s="350"/>
      <c r="AB79" s="350"/>
      <c r="AC79" s="350"/>
      <c r="AD79" s="350"/>
      <c r="AE79" s="350"/>
      <c r="AF79" s="350"/>
      <c r="AG79" s="350"/>
      <c r="AH79" s="350"/>
      <c r="AI79" s="350"/>
      <c r="AJ79" s="350"/>
      <c r="AK79" s="350"/>
    </row>
    <row r="80" spans="1:37" ht="18.75" customHeight="1" x14ac:dyDescent="0.15">
      <c r="A80" s="323"/>
      <c r="B80" s="328" t="s">
        <v>215</v>
      </c>
      <c r="C80" s="168" t="s">
        <v>60</v>
      </c>
      <c r="D80" s="339" t="s">
        <v>66</v>
      </c>
      <c r="E80" s="339"/>
      <c r="F80" s="339"/>
      <c r="G80" s="339"/>
      <c r="H80" s="339"/>
      <c r="I80" s="339"/>
      <c r="J80" s="339"/>
      <c r="K80" s="339"/>
      <c r="L80" s="339"/>
      <c r="M80" s="339"/>
      <c r="N80" s="339"/>
      <c r="O80" s="339"/>
      <c r="P80" s="339"/>
      <c r="Q80" s="339"/>
      <c r="R80" s="339"/>
      <c r="S80" s="339"/>
      <c r="T80" s="339"/>
      <c r="U80" s="339"/>
      <c r="V80" s="339"/>
      <c r="W80" s="339"/>
      <c r="X80" s="339"/>
      <c r="Y80" s="339"/>
      <c r="Z80" s="339"/>
      <c r="AA80" s="339"/>
      <c r="AB80" s="339"/>
      <c r="AC80" s="339"/>
      <c r="AD80" s="339"/>
      <c r="AE80" s="339"/>
      <c r="AF80" s="339"/>
      <c r="AG80" s="339"/>
      <c r="AH80" s="339"/>
      <c r="AI80" s="339"/>
      <c r="AJ80" s="339"/>
      <c r="AK80" s="339"/>
    </row>
    <row r="81" spans="1:40" ht="11.25" customHeight="1" x14ac:dyDescent="0.15">
      <c r="A81" s="323"/>
      <c r="B81" s="328"/>
      <c r="C81" s="340" t="s">
        <v>62</v>
      </c>
      <c r="D81" s="356" t="s">
        <v>1177</v>
      </c>
      <c r="E81" s="356"/>
      <c r="F81" s="356"/>
      <c r="G81" s="356"/>
      <c r="H81" s="356"/>
      <c r="I81" s="356"/>
      <c r="J81" s="356"/>
      <c r="K81" s="356"/>
      <c r="L81" s="356"/>
      <c r="M81" s="356"/>
      <c r="N81" s="356"/>
      <c r="O81" s="356"/>
      <c r="P81" s="356"/>
      <c r="Q81" s="356"/>
      <c r="R81" s="356"/>
      <c r="S81" s="356"/>
      <c r="T81" s="356"/>
      <c r="U81" s="356"/>
      <c r="V81" s="356"/>
      <c r="W81" s="356"/>
      <c r="X81" s="356"/>
      <c r="Y81" s="356"/>
      <c r="Z81" s="356"/>
      <c r="AA81" s="356"/>
      <c r="AB81" s="356"/>
      <c r="AC81" s="356"/>
      <c r="AD81" s="356"/>
      <c r="AE81" s="356"/>
      <c r="AF81" s="356"/>
      <c r="AG81" s="356"/>
      <c r="AH81" s="356"/>
      <c r="AI81" s="356"/>
      <c r="AJ81" s="356"/>
      <c r="AK81" s="356"/>
    </row>
    <row r="82" spans="1:40" ht="7.5" customHeight="1" thickBot="1" x14ac:dyDescent="0.2">
      <c r="A82" s="323"/>
      <c r="B82" s="328"/>
      <c r="C82" s="340"/>
      <c r="D82" s="398"/>
      <c r="E82" s="398"/>
      <c r="F82" s="398"/>
      <c r="G82" s="398"/>
      <c r="H82" s="398"/>
      <c r="I82" s="398"/>
      <c r="J82" s="398"/>
      <c r="K82" s="398"/>
      <c r="L82" s="398"/>
      <c r="M82" s="398"/>
      <c r="N82" s="398"/>
      <c r="O82" s="398"/>
      <c r="P82" s="398"/>
      <c r="Q82" s="398"/>
      <c r="R82" s="398"/>
      <c r="S82" s="398"/>
      <c r="T82" s="398"/>
      <c r="U82" s="398"/>
      <c r="V82" s="398"/>
      <c r="W82" s="398"/>
      <c r="X82" s="398"/>
      <c r="Y82" s="398"/>
      <c r="Z82" s="398"/>
      <c r="AA82" s="398"/>
      <c r="AB82" s="398"/>
      <c r="AC82" s="398"/>
      <c r="AD82" s="398"/>
      <c r="AE82" s="398"/>
      <c r="AF82" s="398"/>
      <c r="AG82" s="398"/>
      <c r="AH82" s="398"/>
      <c r="AI82" s="398"/>
      <c r="AJ82" s="398"/>
      <c r="AK82" s="398"/>
    </row>
    <row r="83" spans="1:40" ht="22.5" customHeight="1" thickBot="1" x14ac:dyDescent="0.2">
      <c r="A83" s="323"/>
      <c r="B83" s="328"/>
      <c r="C83" s="157" t="s">
        <v>61</v>
      </c>
      <c r="D83" s="393"/>
      <c r="E83" s="394"/>
      <c r="F83" s="394"/>
      <c r="G83" s="394"/>
      <c r="H83" s="394"/>
      <c r="I83" s="394"/>
      <c r="J83" s="394"/>
      <c r="K83" s="394"/>
      <c r="L83" s="394"/>
      <c r="M83" s="394"/>
      <c r="N83" s="394"/>
      <c r="O83" s="394"/>
      <c r="P83" s="394"/>
      <c r="Q83" s="394"/>
      <c r="R83" s="394"/>
      <c r="S83" s="394"/>
      <c r="T83" s="394"/>
      <c r="U83" s="394"/>
      <c r="V83" s="394"/>
      <c r="W83" s="394"/>
      <c r="X83" s="394"/>
      <c r="Y83" s="394"/>
      <c r="Z83" s="394"/>
      <c r="AA83" s="394"/>
      <c r="AB83" s="394"/>
      <c r="AC83" s="394"/>
      <c r="AD83" s="394"/>
      <c r="AE83" s="394"/>
      <c r="AF83" s="394"/>
      <c r="AG83" s="394"/>
      <c r="AH83" s="394"/>
      <c r="AI83" s="394"/>
      <c r="AJ83" s="394"/>
      <c r="AK83" s="395"/>
      <c r="AN83" s="173"/>
    </row>
    <row r="84" spans="1:40" ht="7.5" customHeight="1" x14ac:dyDescent="0.15">
      <c r="A84" s="323"/>
      <c r="B84" s="405"/>
      <c r="C84" s="341"/>
      <c r="D84" s="341"/>
      <c r="E84" s="341"/>
      <c r="F84" s="341"/>
      <c r="G84" s="341"/>
      <c r="H84" s="341"/>
      <c r="I84" s="341"/>
      <c r="J84" s="341"/>
      <c r="K84" s="341"/>
      <c r="L84" s="341"/>
      <c r="M84" s="341"/>
      <c r="N84" s="341"/>
      <c r="O84" s="341"/>
      <c r="P84" s="341"/>
      <c r="Q84" s="341"/>
      <c r="R84" s="341"/>
      <c r="S84" s="341"/>
      <c r="T84" s="341"/>
      <c r="U84" s="341"/>
      <c r="V84" s="341"/>
      <c r="W84" s="341"/>
      <c r="X84" s="341"/>
      <c r="Y84" s="341"/>
      <c r="Z84" s="341"/>
      <c r="AA84" s="341"/>
      <c r="AB84" s="341"/>
      <c r="AC84" s="341"/>
      <c r="AD84" s="341"/>
      <c r="AE84" s="341"/>
      <c r="AF84" s="341"/>
      <c r="AG84" s="341"/>
      <c r="AH84" s="341"/>
      <c r="AI84" s="341"/>
      <c r="AJ84" s="341"/>
      <c r="AK84" s="341"/>
    </row>
    <row r="85" spans="1:40" ht="18.75" customHeight="1" x14ac:dyDescent="0.15">
      <c r="A85" s="323"/>
      <c r="B85" s="328" t="s">
        <v>567</v>
      </c>
      <c r="C85" s="168" t="s">
        <v>60</v>
      </c>
      <c r="D85" s="339" t="s">
        <v>568</v>
      </c>
      <c r="E85" s="339"/>
      <c r="F85" s="339"/>
      <c r="G85" s="339"/>
      <c r="H85" s="339"/>
      <c r="I85" s="339"/>
      <c r="J85" s="339"/>
      <c r="K85" s="339"/>
      <c r="L85" s="339"/>
      <c r="M85" s="339"/>
      <c r="N85" s="339"/>
      <c r="O85" s="339"/>
      <c r="P85" s="339"/>
      <c r="Q85" s="339"/>
      <c r="R85" s="339"/>
      <c r="S85" s="339"/>
      <c r="T85" s="339"/>
      <c r="U85" s="339"/>
      <c r="V85" s="339"/>
      <c r="W85" s="339"/>
      <c r="X85" s="339"/>
      <c r="Y85" s="339"/>
      <c r="Z85" s="339"/>
      <c r="AA85" s="339"/>
      <c r="AB85" s="339"/>
      <c r="AC85" s="339"/>
      <c r="AD85" s="339"/>
      <c r="AE85" s="339"/>
      <c r="AF85" s="339"/>
      <c r="AG85" s="339"/>
      <c r="AH85" s="339"/>
      <c r="AI85" s="339"/>
      <c r="AJ85" s="339"/>
      <c r="AK85" s="339"/>
    </row>
    <row r="86" spans="1:40" ht="11.25" customHeight="1" x14ac:dyDescent="0.15">
      <c r="A86" s="323"/>
      <c r="B86" s="328"/>
      <c r="C86" s="340" t="s">
        <v>62</v>
      </c>
      <c r="D86" s="356" t="s">
        <v>1178</v>
      </c>
      <c r="E86" s="356"/>
      <c r="F86" s="356"/>
      <c r="G86" s="356"/>
      <c r="H86" s="356"/>
      <c r="I86" s="356"/>
      <c r="J86" s="356"/>
      <c r="K86" s="356"/>
      <c r="L86" s="356"/>
      <c r="M86" s="356"/>
      <c r="N86" s="356"/>
      <c r="O86" s="356"/>
      <c r="P86" s="356"/>
      <c r="Q86" s="356"/>
      <c r="R86" s="356"/>
      <c r="S86" s="356"/>
      <c r="T86" s="356"/>
      <c r="U86" s="356"/>
      <c r="V86" s="356"/>
      <c r="W86" s="356"/>
      <c r="X86" s="356"/>
      <c r="Y86" s="356"/>
      <c r="Z86" s="356"/>
      <c r="AA86" s="356"/>
      <c r="AB86" s="356"/>
      <c r="AC86" s="356"/>
      <c r="AD86" s="356"/>
      <c r="AE86" s="356"/>
      <c r="AF86" s="356"/>
      <c r="AG86" s="356"/>
      <c r="AH86" s="356"/>
      <c r="AI86" s="356"/>
      <c r="AJ86" s="356"/>
      <c r="AK86" s="356"/>
    </row>
    <row r="87" spans="1:40" ht="7.5" customHeight="1" thickBot="1" x14ac:dyDescent="0.2">
      <c r="A87" s="323"/>
      <c r="B87" s="328"/>
      <c r="C87" s="340"/>
      <c r="D87" s="398"/>
      <c r="E87" s="398"/>
      <c r="F87" s="398"/>
      <c r="G87" s="398"/>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398"/>
      <c r="AI87" s="398"/>
      <c r="AJ87" s="398"/>
      <c r="AK87" s="398"/>
    </row>
    <row r="88" spans="1:40" ht="22.5" customHeight="1" thickBot="1" x14ac:dyDescent="0.2">
      <c r="A88" s="323"/>
      <c r="B88" s="328"/>
      <c r="C88" s="157" t="s">
        <v>61</v>
      </c>
      <c r="D88" s="370"/>
      <c r="E88" s="371"/>
      <c r="F88" s="371"/>
      <c r="G88" s="371"/>
      <c r="H88" s="371"/>
      <c r="I88" s="371"/>
      <c r="J88" s="371"/>
      <c r="K88" s="371"/>
      <c r="L88" s="371"/>
      <c r="M88" s="371"/>
      <c r="N88" s="371"/>
      <c r="O88" s="371"/>
      <c r="P88" s="371"/>
      <c r="Q88" s="371"/>
      <c r="R88" s="371"/>
      <c r="S88" s="371"/>
      <c r="T88" s="371"/>
      <c r="U88" s="371"/>
      <c r="V88" s="371"/>
      <c r="W88" s="371"/>
      <c r="X88" s="371"/>
      <c r="Y88" s="371"/>
      <c r="Z88" s="371"/>
      <c r="AA88" s="371"/>
      <c r="AB88" s="371"/>
      <c r="AC88" s="371"/>
      <c r="AD88" s="371"/>
      <c r="AE88" s="371"/>
      <c r="AF88" s="371"/>
      <c r="AG88" s="371"/>
      <c r="AH88" s="371"/>
      <c r="AI88" s="371"/>
      <c r="AJ88" s="371"/>
      <c r="AK88" s="372"/>
      <c r="AM88" s="153" t="str">
        <f>ASC(D88)</f>
        <v/>
      </c>
    </row>
    <row r="89" spans="1:40" ht="7.5" customHeight="1" x14ac:dyDescent="0.15">
      <c r="A89" s="323"/>
      <c r="B89" s="405"/>
      <c r="C89" s="341"/>
      <c r="D89" s="341"/>
      <c r="E89" s="341"/>
      <c r="F89" s="341"/>
      <c r="G89" s="341"/>
      <c r="H89" s="341"/>
      <c r="I89" s="341"/>
      <c r="J89" s="341"/>
      <c r="K89" s="341"/>
      <c r="L89" s="341"/>
      <c r="M89" s="341"/>
      <c r="N89" s="341"/>
      <c r="O89" s="341"/>
      <c r="P89" s="341"/>
      <c r="Q89" s="341"/>
      <c r="R89" s="341"/>
      <c r="S89" s="341"/>
      <c r="T89" s="341"/>
      <c r="U89" s="341"/>
      <c r="V89" s="341"/>
      <c r="W89" s="341"/>
      <c r="X89" s="341"/>
      <c r="Y89" s="341"/>
      <c r="Z89" s="341"/>
      <c r="AA89" s="341"/>
      <c r="AB89" s="341"/>
      <c r="AC89" s="341"/>
      <c r="AD89" s="341"/>
      <c r="AE89" s="341"/>
      <c r="AF89" s="341"/>
      <c r="AG89" s="341"/>
      <c r="AH89" s="341"/>
      <c r="AI89" s="341"/>
      <c r="AJ89" s="341"/>
      <c r="AK89" s="341"/>
    </row>
    <row r="90" spans="1:40" ht="11.25" customHeight="1" x14ac:dyDescent="0.15">
      <c r="A90" s="323"/>
      <c r="B90" s="346" t="s">
        <v>131</v>
      </c>
      <c r="C90" s="401" t="s">
        <v>62</v>
      </c>
      <c r="D90" s="313" t="s">
        <v>636</v>
      </c>
      <c r="E90" s="314"/>
      <c r="F90" s="314"/>
      <c r="G90" s="314"/>
      <c r="H90" s="314"/>
      <c r="I90" s="314"/>
      <c r="J90" s="314"/>
      <c r="K90" s="314"/>
      <c r="L90" s="314"/>
      <c r="M90" s="314"/>
      <c r="N90" s="314"/>
      <c r="O90" s="314"/>
      <c r="P90" s="314"/>
      <c r="Q90" s="314"/>
      <c r="R90" s="314"/>
      <c r="S90" s="314"/>
      <c r="T90" s="314"/>
      <c r="U90" s="314"/>
      <c r="V90" s="314"/>
      <c r="W90" s="314"/>
      <c r="X90" s="314"/>
      <c r="Y90" s="314"/>
      <c r="Z90" s="314"/>
      <c r="AA90" s="314"/>
      <c r="AB90" s="314"/>
      <c r="AC90" s="314"/>
      <c r="AD90" s="314"/>
      <c r="AE90" s="314"/>
      <c r="AF90" s="314"/>
      <c r="AG90" s="314"/>
      <c r="AH90" s="314"/>
      <c r="AI90" s="314"/>
      <c r="AJ90" s="314"/>
      <c r="AK90" s="315"/>
    </row>
    <row r="91" spans="1:40" ht="7.5" customHeight="1" thickBot="1" x14ac:dyDescent="0.2">
      <c r="A91" s="323"/>
      <c r="B91" s="347"/>
      <c r="C91" s="340"/>
      <c r="D91" s="313"/>
      <c r="E91" s="314"/>
      <c r="F91" s="314"/>
      <c r="G91" s="314"/>
      <c r="H91" s="314"/>
      <c r="I91" s="314"/>
      <c r="J91" s="314"/>
      <c r="K91" s="314"/>
      <c r="L91" s="314"/>
      <c r="M91" s="314"/>
      <c r="N91" s="314"/>
      <c r="O91" s="314"/>
      <c r="P91" s="314"/>
      <c r="Q91" s="314"/>
      <c r="R91" s="314"/>
      <c r="S91" s="314"/>
      <c r="T91" s="314"/>
      <c r="U91" s="314"/>
      <c r="V91" s="314"/>
      <c r="W91" s="314"/>
      <c r="X91" s="314"/>
      <c r="Y91" s="314"/>
      <c r="Z91" s="314"/>
      <c r="AA91" s="314"/>
      <c r="AB91" s="314"/>
      <c r="AC91" s="314"/>
      <c r="AD91" s="314"/>
      <c r="AE91" s="314"/>
      <c r="AF91" s="314"/>
      <c r="AG91" s="314"/>
      <c r="AH91" s="314"/>
      <c r="AI91" s="314"/>
      <c r="AJ91" s="314"/>
      <c r="AK91" s="315"/>
    </row>
    <row r="92" spans="1:40" ht="22.5" customHeight="1" thickBot="1" x14ac:dyDescent="0.2">
      <c r="A92" s="323"/>
      <c r="B92" s="348"/>
      <c r="C92" s="157" t="s">
        <v>61</v>
      </c>
      <c r="D92" s="330"/>
      <c r="E92" s="331"/>
      <c r="F92" s="332"/>
      <c r="G92" s="330"/>
      <c r="H92" s="332"/>
      <c r="I92" s="159" t="s">
        <v>220</v>
      </c>
      <c r="J92" s="330"/>
      <c r="K92" s="332"/>
      <c r="L92" s="159" t="s">
        <v>219</v>
      </c>
      <c r="M92" s="330"/>
      <c r="N92" s="332"/>
      <c r="O92" s="160" t="s">
        <v>218</v>
      </c>
      <c r="P92" s="341"/>
      <c r="Q92" s="341"/>
      <c r="R92" s="341"/>
      <c r="S92" s="341"/>
      <c r="T92" s="341"/>
      <c r="U92" s="341"/>
      <c r="V92" s="341"/>
      <c r="W92" s="341"/>
      <c r="X92" s="341"/>
      <c r="Y92" s="341"/>
      <c r="Z92" s="341"/>
      <c r="AA92" s="341"/>
      <c r="AB92" s="341"/>
      <c r="AC92" s="341"/>
      <c r="AD92" s="341"/>
      <c r="AE92" s="341"/>
      <c r="AF92" s="341"/>
      <c r="AG92" s="341"/>
      <c r="AH92" s="341"/>
      <c r="AI92" s="341"/>
      <c r="AJ92" s="341"/>
      <c r="AK92" s="406"/>
    </row>
    <row r="93" spans="1:40" ht="7.5" customHeight="1" x14ac:dyDescent="0.15">
      <c r="A93" s="323"/>
      <c r="B93" s="405"/>
      <c r="C93" s="341"/>
      <c r="D93" s="341"/>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c r="AC93" s="341"/>
      <c r="AD93" s="341"/>
      <c r="AE93" s="341"/>
      <c r="AF93" s="341"/>
      <c r="AG93" s="341"/>
      <c r="AH93" s="341"/>
      <c r="AI93" s="341"/>
      <c r="AJ93" s="341"/>
      <c r="AK93" s="341"/>
    </row>
    <row r="94" spans="1:40" ht="11.25" customHeight="1" x14ac:dyDescent="0.15">
      <c r="A94" s="323"/>
      <c r="B94" s="346" t="s">
        <v>45</v>
      </c>
      <c r="C94" s="401" t="s">
        <v>62</v>
      </c>
      <c r="D94" s="313" t="s">
        <v>637</v>
      </c>
      <c r="E94" s="314"/>
      <c r="F94" s="314"/>
      <c r="G94" s="314"/>
      <c r="H94" s="314"/>
      <c r="I94" s="314"/>
      <c r="J94" s="314"/>
      <c r="K94" s="314"/>
      <c r="L94" s="314"/>
      <c r="M94" s="314"/>
      <c r="N94" s="314"/>
      <c r="O94" s="314"/>
      <c r="P94" s="314"/>
      <c r="Q94" s="314"/>
      <c r="R94" s="314"/>
      <c r="S94" s="314"/>
      <c r="T94" s="314"/>
      <c r="U94" s="314"/>
      <c r="V94" s="314"/>
      <c r="W94" s="314"/>
      <c r="X94" s="314"/>
      <c r="Y94" s="314"/>
      <c r="Z94" s="314"/>
      <c r="AA94" s="314"/>
      <c r="AB94" s="314"/>
      <c r="AC94" s="314"/>
      <c r="AD94" s="314"/>
      <c r="AE94" s="314"/>
      <c r="AF94" s="314"/>
      <c r="AG94" s="314"/>
      <c r="AH94" s="314"/>
      <c r="AI94" s="314"/>
      <c r="AJ94" s="314"/>
      <c r="AK94" s="315"/>
    </row>
    <row r="95" spans="1:40" ht="7.5" customHeight="1" thickBot="1" x14ac:dyDescent="0.2">
      <c r="A95" s="323"/>
      <c r="B95" s="347"/>
      <c r="C95" s="340"/>
      <c r="D95" s="313"/>
      <c r="E95" s="314"/>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row>
    <row r="96" spans="1:40" ht="22.5" customHeight="1" thickBot="1" x14ac:dyDescent="0.2">
      <c r="A96" s="324"/>
      <c r="B96" s="348"/>
      <c r="C96" s="157" t="s">
        <v>61</v>
      </c>
      <c r="D96" s="330"/>
      <c r="E96" s="331"/>
      <c r="F96" s="332"/>
      <c r="G96" s="436"/>
      <c r="H96" s="437"/>
      <c r="I96" s="437"/>
      <c r="J96" s="437"/>
      <c r="K96" s="437"/>
      <c r="L96" s="437"/>
      <c r="M96" s="437"/>
      <c r="N96" s="437"/>
      <c r="O96" s="437"/>
      <c r="P96" s="437"/>
      <c r="Q96" s="437"/>
      <c r="R96" s="437"/>
      <c r="S96" s="437"/>
      <c r="T96" s="437"/>
      <c r="U96" s="437"/>
      <c r="V96" s="437"/>
      <c r="W96" s="437"/>
      <c r="X96" s="437"/>
      <c r="Y96" s="437"/>
      <c r="Z96" s="437"/>
      <c r="AA96" s="437"/>
      <c r="AB96" s="437"/>
      <c r="AC96" s="437"/>
      <c r="AD96" s="437"/>
      <c r="AE96" s="437"/>
      <c r="AF96" s="437"/>
      <c r="AG96" s="437"/>
      <c r="AH96" s="437"/>
      <c r="AI96" s="437"/>
      <c r="AJ96" s="437"/>
      <c r="AK96" s="438"/>
    </row>
    <row r="97" spans="1:41" ht="7.5" customHeight="1" x14ac:dyDescent="0.15">
      <c r="A97" s="174"/>
      <c r="B97" s="350"/>
      <c r="C97" s="350"/>
      <c r="D97" s="350"/>
      <c r="E97" s="350"/>
      <c r="F97" s="350"/>
      <c r="G97" s="350"/>
      <c r="H97" s="350"/>
      <c r="I97" s="350"/>
      <c r="J97" s="350"/>
      <c r="K97" s="350"/>
      <c r="L97" s="350"/>
      <c r="M97" s="350"/>
      <c r="N97" s="350"/>
      <c r="O97" s="350"/>
      <c r="P97" s="350"/>
      <c r="Q97" s="350"/>
      <c r="R97" s="350"/>
      <c r="S97" s="350"/>
      <c r="T97" s="350"/>
      <c r="U97" s="350"/>
      <c r="V97" s="350"/>
      <c r="W97" s="350"/>
      <c r="X97" s="350"/>
      <c r="Y97" s="350"/>
      <c r="Z97" s="350"/>
      <c r="AA97" s="350"/>
      <c r="AB97" s="350"/>
      <c r="AC97" s="350"/>
      <c r="AD97" s="350"/>
      <c r="AE97" s="350"/>
      <c r="AF97" s="350"/>
      <c r="AG97" s="350"/>
      <c r="AH97" s="350"/>
      <c r="AI97" s="350"/>
      <c r="AJ97" s="350"/>
      <c r="AK97" s="350"/>
    </row>
    <row r="98" spans="1:41" ht="8.25" customHeight="1" x14ac:dyDescent="0.15">
      <c r="B98" s="350"/>
      <c r="C98" s="350"/>
      <c r="D98" s="350"/>
      <c r="E98" s="350"/>
      <c r="F98" s="350"/>
      <c r="G98" s="350"/>
      <c r="H98" s="350"/>
      <c r="I98" s="350"/>
      <c r="J98" s="350"/>
      <c r="K98" s="350"/>
      <c r="L98" s="350"/>
      <c r="M98" s="350"/>
      <c r="N98" s="350"/>
      <c r="O98" s="350"/>
      <c r="P98" s="350"/>
      <c r="Q98" s="350"/>
      <c r="R98" s="350"/>
      <c r="S98" s="350"/>
      <c r="T98" s="350"/>
      <c r="U98" s="350"/>
      <c r="V98" s="350"/>
      <c r="W98" s="350"/>
      <c r="X98" s="350"/>
      <c r="Y98" s="350"/>
      <c r="Z98" s="350"/>
      <c r="AA98" s="350"/>
      <c r="AB98" s="350"/>
      <c r="AC98" s="350"/>
      <c r="AD98" s="350"/>
      <c r="AE98" s="350"/>
      <c r="AF98" s="350"/>
      <c r="AG98" s="350"/>
      <c r="AH98" s="350"/>
      <c r="AI98" s="350"/>
      <c r="AJ98" s="350"/>
      <c r="AK98" s="350"/>
    </row>
    <row r="99" spans="1:41" ht="30" customHeight="1" x14ac:dyDescent="0.15">
      <c r="A99" s="319" t="s">
        <v>1135</v>
      </c>
      <c r="B99" s="320"/>
      <c r="C99" s="320"/>
      <c r="D99" s="320"/>
      <c r="E99" s="320"/>
      <c r="F99" s="320"/>
      <c r="G99" s="320"/>
      <c r="H99" s="320"/>
      <c r="I99" s="320"/>
      <c r="J99" s="320"/>
      <c r="K99" s="320"/>
      <c r="L99" s="320"/>
      <c r="M99" s="320"/>
      <c r="N99" s="320"/>
      <c r="O99" s="320"/>
      <c r="P99" s="320"/>
      <c r="Q99" s="320"/>
      <c r="R99" s="320"/>
      <c r="S99" s="320"/>
      <c r="T99" s="320"/>
      <c r="U99" s="320"/>
      <c r="V99" s="320"/>
      <c r="W99" s="320"/>
      <c r="X99" s="320"/>
      <c r="Y99" s="320"/>
      <c r="Z99" s="320"/>
      <c r="AA99" s="320"/>
      <c r="AB99" s="320"/>
      <c r="AC99" s="320"/>
      <c r="AD99" s="320"/>
      <c r="AE99" s="320"/>
      <c r="AF99" s="320"/>
      <c r="AG99" s="320"/>
      <c r="AH99" s="320"/>
      <c r="AI99" s="320"/>
      <c r="AJ99" s="320"/>
      <c r="AK99" s="321"/>
    </row>
    <row r="100" spans="1:41" ht="18.75" customHeight="1" x14ac:dyDescent="0.15">
      <c r="A100" s="322" t="s">
        <v>1133</v>
      </c>
      <c r="B100" s="328" t="s">
        <v>67</v>
      </c>
      <c r="C100" s="170" t="s">
        <v>60</v>
      </c>
      <c r="D100" s="325" t="s">
        <v>571</v>
      </c>
      <c r="E100" s="326"/>
      <c r="F100" s="327"/>
      <c r="G100" s="171" t="s">
        <v>569</v>
      </c>
      <c r="H100" s="325" t="s">
        <v>570</v>
      </c>
      <c r="I100" s="326"/>
      <c r="J100" s="326"/>
      <c r="K100" s="327"/>
      <c r="L100" s="175"/>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7"/>
    </row>
    <row r="101" spans="1:41" ht="11.25" customHeight="1" x14ac:dyDescent="0.15">
      <c r="A101" s="323"/>
      <c r="B101" s="328"/>
      <c r="C101" s="336" t="s">
        <v>62</v>
      </c>
      <c r="D101" s="313" t="s">
        <v>904</v>
      </c>
      <c r="E101" s="314"/>
      <c r="F101" s="314"/>
      <c r="G101" s="314"/>
      <c r="H101" s="314"/>
      <c r="I101" s="314"/>
      <c r="J101" s="314"/>
      <c r="K101" s="314"/>
      <c r="L101" s="314"/>
      <c r="M101" s="314"/>
      <c r="N101" s="314"/>
      <c r="O101" s="314"/>
      <c r="P101" s="314"/>
      <c r="Q101" s="314"/>
      <c r="R101" s="314"/>
      <c r="S101" s="314"/>
      <c r="T101" s="314"/>
      <c r="U101" s="314"/>
      <c r="V101" s="314"/>
      <c r="W101" s="314"/>
      <c r="X101" s="314"/>
      <c r="Y101" s="314"/>
      <c r="Z101" s="314"/>
      <c r="AA101" s="314"/>
      <c r="AB101" s="314"/>
      <c r="AC101" s="314"/>
      <c r="AD101" s="314"/>
      <c r="AE101" s="314"/>
      <c r="AF101" s="314"/>
      <c r="AG101" s="314"/>
      <c r="AH101" s="314"/>
      <c r="AI101" s="314"/>
      <c r="AJ101" s="314"/>
      <c r="AK101" s="315"/>
    </row>
    <row r="102" spans="1:41" ht="7.5" customHeight="1" thickBot="1" x14ac:dyDescent="0.2">
      <c r="A102" s="323"/>
      <c r="B102" s="328"/>
      <c r="C102" s="336"/>
      <c r="D102" s="313"/>
      <c r="E102" s="314"/>
      <c r="F102" s="314"/>
      <c r="G102" s="314"/>
      <c r="H102" s="314"/>
      <c r="I102" s="314"/>
      <c r="J102" s="314"/>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4"/>
      <c r="AH102" s="314"/>
      <c r="AI102" s="314"/>
      <c r="AJ102" s="314"/>
      <c r="AK102" s="315"/>
    </row>
    <row r="103" spans="1:41" ht="22.5" customHeight="1" thickBot="1" x14ac:dyDescent="0.2">
      <c r="A103" s="323"/>
      <c r="B103" s="328"/>
      <c r="C103" s="172" t="s">
        <v>61</v>
      </c>
      <c r="D103" s="330"/>
      <c r="E103" s="331"/>
      <c r="F103" s="332"/>
      <c r="G103" s="165" t="s">
        <v>569</v>
      </c>
      <c r="H103" s="330"/>
      <c r="I103" s="331"/>
      <c r="J103" s="331"/>
      <c r="K103" s="332"/>
      <c r="L103" s="178"/>
      <c r="M103" s="178"/>
      <c r="N103" s="178"/>
      <c r="O103" s="178"/>
      <c r="P103" s="178"/>
      <c r="Q103" s="178"/>
      <c r="R103" s="178"/>
      <c r="S103" s="178"/>
      <c r="T103" s="178"/>
      <c r="U103" s="178"/>
      <c r="V103" s="178"/>
      <c r="W103" s="178"/>
      <c r="X103" s="178"/>
      <c r="Y103" s="178"/>
      <c r="Z103" s="178"/>
      <c r="AA103" s="178"/>
      <c r="AB103" s="178"/>
      <c r="AC103" s="178"/>
      <c r="AD103" s="178"/>
      <c r="AE103" s="178"/>
      <c r="AF103" s="178"/>
      <c r="AG103" s="178"/>
      <c r="AH103" s="178"/>
      <c r="AI103" s="178"/>
      <c r="AJ103" s="178"/>
      <c r="AK103" s="179"/>
      <c r="AM103" s="153"/>
      <c r="AN103" s="153"/>
      <c r="AO103" s="153" t="str">
        <f>LEFT(F103,1)</f>
        <v/>
      </c>
    </row>
    <row r="104" spans="1:41" ht="7.5" customHeight="1" x14ac:dyDescent="0.15">
      <c r="A104" s="323"/>
      <c r="B104" s="405"/>
      <c r="C104" s="341"/>
      <c r="D104" s="341"/>
      <c r="E104" s="341"/>
      <c r="F104" s="341"/>
      <c r="G104" s="341"/>
      <c r="H104" s="341"/>
      <c r="I104" s="341"/>
      <c r="J104" s="341"/>
      <c r="K104" s="341"/>
      <c r="L104" s="341"/>
      <c r="M104" s="341"/>
      <c r="N104" s="341"/>
      <c r="O104" s="341"/>
      <c r="P104" s="341"/>
      <c r="Q104" s="341"/>
      <c r="R104" s="341"/>
      <c r="S104" s="341"/>
      <c r="T104" s="341"/>
      <c r="U104" s="341"/>
      <c r="V104" s="341"/>
      <c r="W104" s="341"/>
      <c r="X104" s="341"/>
      <c r="Y104" s="341"/>
      <c r="Z104" s="341"/>
      <c r="AA104" s="341"/>
      <c r="AB104" s="341"/>
      <c r="AC104" s="341"/>
      <c r="AD104" s="341"/>
      <c r="AE104" s="341"/>
      <c r="AF104" s="341"/>
      <c r="AG104" s="341"/>
      <c r="AH104" s="341"/>
      <c r="AI104" s="341"/>
      <c r="AJ104" s="341"/>
      <c r="AK104" s="341"/>
    </row>
    <row r="105" spans="1:41" ht="11.25" customHeight="1" x14ac:dyDescent="0.15">
      <c r="A105" s="323"/>
      <c r="B105" s="329" t="s">
        <v>427</v>
      </c>
      <c r="C105" s="417" t="s">
        <v>62</v>
      </c>
      <c r="D105" s="313" t="s">
        <v>638</v>
      </c>
      <c r="E105" s="314"/>
      <c r="F105" s="314"/>
      <c r="G105" s="314"/>
      <c r="H105" s="314"/>
      <c r="I105" s="314"/>
      <c r="J105" s="314"/>
      <c r="K105" s="314"/>
      <c r="L105" s="314"/>
      <c r="M105" s="314"/>
      <c r="N105" s="314"/>
      <c r="O105" s="314"/>
      <c r="P105" s="314"/>
      <c r="Q105" s="314"/>
      <c r="R105" s="314"/>
      <c r="S105" s="314"/>
      <c r="T105" s="314"/>
      <c r="U105" s="314"/>
      <c r="V105" s="314"/>
      <c r="W105" s="314"/>
      <c r="X105" s="314"/>
      <c r="Y105" s="314"/>
      <c r="Z105" s="314"/>
      <c r="AA105" s="314"/>
      <c r="AB105" s="314"/>
      <c r="AC105" s="314"/>
      <c r="AD105" s="314"/>
      <c r="AE105" s="314"/>
      <c r="AF105" s="314"/>
      <c r="AG105" s="314"/>
      <c r="AH105" s="314"/>
      <c r="AI105" s="314"/>
      <c r="AJ105" s="314"/>
      <c r="AK105" s="315"/>
    </row>
    <row r="106" spans="1:41" ht="7.5" customHeight="1" thickBot="1" x14ac:dyDescent="0.2">
      <c r="A106" s="323"/>
      <c r="B106" s="328"/>
      <c r="C106" s="336"/>
      <c r="D106" s="313"/>
      <c r="E106" s="314"/>
      <c r="F106" s="314"/>
      <c r="G106" s="314"/>
      <c r="H106" s="314"/>
      <c r="I106" s="314"/>
      <c r="J106" s="314"/>
      <c r="K106" s="314"/>
      <c r="L106" s="314"/>
      <c r="M106" s="314"/>
      <c r="N106" s="314"/>
      <c r="O106" s="314"/>
      <c r="P106" s="314"/>
      <c r="Q106" s="314"/>
      <c r="R106" s="314"/>
      <c r="S106" s="314"/>
      <c r="T106" s="314"/>
      <c r="U106" s="314"/>
      <c r="V106" s="314"/>
      <c r="W106" s="314"/>
      <c r="X106" s="314"/>
      <c r="Y106" s="314"/>
      <c r="Z106" s="314"/>
      <c r="AA106" s="314"/>
      <c r="AB106" s="314"/>
      <c r="AC106" s="314"/>
      <c r="AD106" s="314"/>
      <c r="AE106" s="314"/>
      <c r="AF106" s="314"/>
      <c r="AG106" s="314"/>
      <c r="AH106" s="314"/>
      <c r="AI106" s="314"/>
      <c r="AJ106" s="314"/>
      <c r="AK106" s="315"/>
    </row>
    <row r="107" spans="1:41" ht="22.5" customHeight="1" thickBot="1" x14ac:dyDescent="0.2">
      <c r="A107" s="323"/>
      <c r="B107" s="328"/>
      <c r="C107" s="172" t="s">
        <v>61</v>
      </c>
      <c r="D107" s="370"/>
      <c r="E107" s="371"/>
      <c r="F107" s="371"/>
      <c r="G107" s="371"/>
      <c r="H107" s="371"/>
      <c r="I107" s="371"/>
      <c r="J107" s="371"/>
      <c r="K107" s="372"/>
      <c r="L107" s="333"/>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5"/>
      <c r="AM107" s="153"/>
      <c r="AN107" s="153"/>
      <c r="AO107" s="153"/>
    </row>
    <row r="108" spans="1:41" ht="7.5" customHeight="1" x14ac:dyDescent="0.15">
      <c r="A108" s="323"/>
      <c r="B108" s="405"/>
      <c r="C108" s="341"/>
      <c r="D108" s="341"/>
      <c r="E108" s="341"/>
      <c r="F108" s="341"/>
      <c r="G108" s="341"/>
      <c r="H108" s="341"/>
      <c r="I108" s="341"/>
      <c r="J108" s="341"/>
      <c r="K108" s="341"/>
      <c r="L108" s="341"/>
      <c r="M108" s="341"/>
      <c r="N108" s="341"/>
      <c r="O108" s="341"/>
      <c r="P108" s="341"/>
      <c r="Q108" s="341"/>
      <c r="R108" s="341"/>
      <c r="S108" s="341"/>
      <c r="T108" s="341"/>
      <c r="U108" s="341"/>
      <c r="V108" s="341"/>
      <c r="W108" s="341"/>
      <c r="X108" s="341"/>
      <c r="Y108" s="341"/>
      <c r="Z108" s="341"/>
      <c r="AA108" s="341"/>
      <c r="AB108" s="341"/>
      <c r="AC108" s="341"/>
      <c r="AD108" s="341"/>
      <c r="AE108" s="341"/>
      <c r="AF108" s="341"/>
      <c r="AG108" s="341"/>
      <c r="AH108" s="341"/>
      <c r="AI108" s="341"/>
      <c r="AJ108" s="341"/>
      <c r="AK108" s="341"/>
    </row>
    <row r="109" spans="1:41" ht="18.75" customHeight="1" x14ac:dyDescent="0.15">
      <c r="A109" s="323"/>
      <c r="B109" s="329" t="s">
        <v>112</v>
      </c>
      <c r="C109" s="164" t="s">
        <v>60</v>
      </c>
      <c r="D109" s="592" t="s">
        <v>438</v>
      </c>
      <c r="E109" s="592"/>
      <c r="F109" s="592"/>
      <c r="G109" s="592"/>
      <c r="H109" s="592"/>
      <c r="I109" s="592"/>
      <c r="J109" s="592"/>
      <c r="K109" s="592"/>
      <c r="L109" s="592"/>
      <c r="M109" s="592"/>
      <c r="N109" s="592"/>
      <c r="O109" s="592"/>
      <c r="P109" s="592"/>
      <c r="Q109" s="592"/>
      <c r="R109" s="592"/>
      <c r="S109" s="592"/>
      <c r="T109" s="592"/>
      <c r="U109" s="592"/>
      <c r="V109" s="592"/>
      <c r="W109" s="592"/>
      <c r="X109" s="592"/>
      <c r="Y109" s="592"/>
      <c r="Z109" s="592"/>
      <c r="AA109" s="592"/>
      <c r="AB109" s="592"/>
      <c r="AC109" s="592"/>
      <c r="AD109" s="592"/>
      <c r="AE109" s="592"/>
      <c r="AF109" s="592"/>
      <c r="AG109" s="592"/>
      <c r="AH109" s="592"/>
      <c r="AI109" s="592"/>
      <c r="AJ109" s="592"/>
      <c r="AK109" s="592"/>
    </row>
    <row r="110" spans="1:41" ht="17.25" customHeight="1" x14ac:dyDescent="0.15">
      <c r="A110" s="323"/>
      <c r="B110" s="328"/>
      <c r="C110" s="340" t="s">
        <v>62</v>
      </c>
      <c r="D110" s="356" t="s">
        <v>1179</v>
      </c>
      <c r="E110" s="396"/>
      <c r="F110" s="396"/>
      <c r="G110" s="396"/>
      <c r="H110" s="396"/>
      <c r="I110" s="396"/>
      <c r="J110" s="396"/>
      <c r="K110" s="396"/>
      <c r="L110" s="396"/>
      <c r="M110" s="396"/>
      <c r="N110" s="396"/>
      <c r="O110" s="396"/>
      <c r="P110" s="396"/>
      <c r="Q110" s="396"/>
      <c r="R110" s="396"/>
      <c r="S110" s="396"/>
      <c r="T110" s="396"/>
      <c r="U110" s="396"/>
      <c r="V110" s="396"/>
      <c r="W110" s="396"/>
      <c r="X110" s="396"/>
      <c r="Y110" s="396"/>
      <c r="Z110" s="396"/>
      <c r="AA110" s="396"/>
      <c r="AB110" s="396"/>
      <c r="AC110" s="396"/>
      <c r="AD110" s="396"/>
      <c r="AE110" s="396"/>
      <c r="AF110" s="396"/>
      <c r="AG110" s="396"/>
      <c r="AH110" s="396"/>
      <c r="AI110" s="396"/>
      <c r="AJ110" s="396"/>
      <c r="AK110" s="396"/>
    </row>
    <row r="111" spans="1:41" x14ac:dyDescent="0.15">
      <c r="A111" s="323"/>
      <c r="B111" s="328"/>
      <c r="C111" s="340"/>
      <c r="D111" s="396"/>
      <c r="E111" s="396"/>
      <c r="F111" s="396"/>
      <c r="G111" s="396"/>
      <c r="H111" s="396"/>
      <c r="I111" s="396"/>
      <c r="J111" s="396"/>
      <c r="K111" s="396"/>
      <c r="L111" s="396"/>
      <c r="M111" s="396"/>
      <c r="N111" s="396"/>
      <c r="O111" s="396"/>
      <c r="P111" s="396"/>
      <c r="Q111" s="396"/>
      <c r="R111" s="396"/>
      <c r="S111" s="396"/>
      <c r="T111" s="396"/>
      <c r="U111" s="396"/>
      <c r="V111" s="396"/>
      <c r="W111" s="396"/>
      <c r="X111" s="396"/>
      <c r="Y111" s="396"/>
      <c r="Z111" s="396"/>
      <c r="AA111" s="396"/>
      <c r="AB111" s="396"/>
      <c r="AC111" s="396"/>
      <c r="AD111" s="396"/>
      <c r="AE111" s="396"/>
      <c r="AF111" s="396"/>
      <c r="AG111" s="396"/>
      <c r="AH111" s="396"/>
      <c r="AI111" s="396"/>
      <c r="AJ111" s="396"/>
      <c r="AK111" s="396"/>
    </row>
    <row r="112" spans="1:41" x14ac:dyDescent="0.15">
      <c r="A112" s="323"/>
      <c r="B112" s="328"/>
      <c r="C112" s="340"/>
      <c r="D112" s="397"/>
      <c r="E112" s="397"/>
      <c r="F112" s="397"/>
      <c r="G112" s="397"/>
      <c r="H112" s="397"/>
      <c r="I112" s="397"/>
      <c r="J112" s="397"/>
      <c r="K112" s="397"/>
      <c r="L112" s="397"/>
      <c r="M112" s="397"/>
      <c r="N112" s="397"/>
      <c r="O112" s="397"/>
      <c r="P112" s="397"/>
      <c r="Q112" s="397"/>
      <c r="R112" s="397"/>
      <c r="S112" s="397"/>
      <c r="T112" s="397"/>
      <c r="U112" s="397"/>
      <c r="V112" s="397"/>
      <c r="W112" s="397"/>
      <c r="X112" s="397"/>
      <c r="Y112" s="397"/>
      <c r="Z112" s="397"/>
      <c r="AA112" s="397"/>
      <c r="AB112" s="397"/>
      <c r="AC112" s="397"/>
      <c r="AD112" s="397"/>
      <c r="AE112" s="397"/>
      <c r="AF112" s="397"/>
      <c r="AG112" s="397"/>
      <c r="AH112" s="397"/>
      <c r="AI112" s="397"/>
      <c r="AJ112" s="397"/>
      <c r="AK112" s="397"/>
    </row>
    <row r="113" spans="1:41" ht="18" thickBot="1" x14ac:dyDescent="0.2">
      <c r="A113" s="323"/>
      <c r="B113" s="328"/>
      <c r="C113" s="340"/>
      <c r="D113" s="397"/>
      <c r="E113" s="397"/>
      <c r="F113" s="397"/>
      <c r="G113" s="397"/>
      <c r="H113" s="397"/>
      <c r="I113" s="397"/>
      <c r="J113" s="397"/>
      <c r="K113" s="397"/>
      <c r="L113" s="397"/>
      <c r="M113" s="397"/>
      <c r="N113" s="397"/>
      <c r="O113" s="397"/>
      <c r="P113" s="397"/>
      <c r="Q113" s="397"/>
      <c r="R113" s="397"/>
      <c r="S113" s="397"/>
      <c r="T113" s="397"/>
      <c r="U113" s="397"/>
      <c r="V113" s="397"/>
      <c r="W113" s="397"/>
      <c r="X113" s="397"/>
      <c r="Y113" s="397"/>
      <c r="Z113" s="397"/>
      <c r="AA113" s="397"/>
      <c r="AB113" s="397"/>
      <c r="AC113" s="397"/>
      <c r="AD113" s="397"/>
      <c r="AE113" s="397"/>
      <c r="AF113" s="397"/>
      <c r="AG113" s="397"/>
      <c r="AH113" s="397"/>
      <c r="AI113" s="397"/>
      <c r="AJ113" s="397"/>
      <c r="AK113" s="397"/>
    </row>
    <row r="114" spans="1:41" ht="45.4" customHeight="1" thickBot="1" x14ac:dyDescent="0.2">
      <c r="A114" s="323"/>
      <c r="B114" s="328"/>
      <c r="C114" s="157" t="s">
        <v>61</v>
      </c>
      <c r="D114" s="402"/>
      <c r="E114" s="403"/>
      <c r="F114" s="403"/>
      <c r="G114" s="403"/>
      <c r="H114" s="403"/>
      <c r="I114" s="403"/>
      <c r="J114" s="403"/>
      <c r="K114" s="403"/>
      <c r="L114" s="403"/>
      <c r="M114" s="403"/>
      <c r="N114" s="403"/>
      <c r="O114" s="403"/>
      <c r="P114" s="403"/>
      <c r="Q114" s="403"/>
      <c r="R114" s="403"/>
      <c r="S114" s="403"/>
      <c r="T114" s="403"/>
      <c r="U114" s="403"/>
      <c r="V114" s="403"/>
      <c r="W114" s="403"/>
      <c r="X114" s="403"/>
      <c r="Y114" s="403"/>
      <c r="Z114" s="403"/>
      <c r="AA114" s="403"/>
      <c r="AB114" s="403"/>
      <c r="AC114" s="403"/>
      <c r="AD114" s="403"/>
      <c r="AE114" s="403"/>
      <c r="AF114" s="403"/>
      <c r="AG114" s="403"/>
      <c r="AH114" s="403"/>
      <c r="AI114" s="403"/>
      <c r="AJ114" s="403"/>
      <c r="AK114" s="404"/>
    </row>
    <row r="115" spans="1:41" ht="7.5" customHeight="1" x14ac:dyDescent="0.15">
      <c r="A115" s="323"/>
      <c r="B115" s="405"/>
      <c r="C115" s="341"/>
      <c r="D115" s="341"/>
      <c r="E115" s="341"/>
      <c r="F115" s="341"/>
      <c r="G115" s="341"/>
      <c r="H115" s="341"/>
      <c r="I115" s="341"/>
      <c r="J115" s="341"/>
      <c r="K115" s="341"/>
      <c r="L115" s="341"/>
      <c r="M115" s="341"/>
      <c r="N115" s="341"/>
      <c r="O115" s="341"/>
      <c r="P115" s="341"/>
      <c r="Q115" s="341"/>
      <c r="R115" s="341"/>
      <c r="S115" s="341"/>
      <c r="T115" s="341"/>
      <c r="U115" s="341"/>
      <c r="V115" s="341"/>
      <c r="W115" s="341"/>
      <c r="X115" s="341"/>
      <c r="Y115" s="341"/>
      <c r="Z115" s="341"/>
      <c r="AA115" s="341"/>
      <c r="AB115" s="341"/>
      <c r="AC115" s="341"/>
      <c r="AD115" s="341"/>
      <c r="AE115" s="341"/>
      <c r="AF115" s="341"/>
      <c r="AG115" s="341"/>
      <c r="AH115" s="341"/>
      <c r="AI115" s="341"/>
      <c r="AJ115" s="341"/>
      <c r="AK115" s="341"/>
    </row>
    <row r="116" spans="1:41" ht="15" customHeight="1" x14ac:dyDescent="0.15">
      <c r="A116" s="323"/>
      <c r="B116" s="329" t="s">
        <v>555</v>
      </c>
      <c r="C116" s="417" t="s">
        <v>62</v>
      </c>
      <c r="D116" s="313" t="s">
        <v>556</v>
      </c>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314"/>
      <c r="AC116" s="314"/>
      <c r="AD116" s="314"/>
      <c r="AE116" s="314"/>
      <c r="AF116" s="314"/>
      <c r="AG116" s="314"/>
      <c r="AH116" s="314"/>
      <c r="AI116" s="314"/>
      <c r="AJ116" s="314"/>
      <c r="AK116" s="315"/>
    </row>
    <row r="117" spans="1:41" ht="15" customHeight="1" x14ac:dyDescent="0.15">
      <c r="A117" s="323"/>
      <c r="B117" s="329"/>
      <c r="C117" s="417"/>
      <c r="D117" s="313"/>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314"/>
      <c r="AC117" s="314"/>
      <c r="AD117" s="314"/>
      <c r="AE117" s="314"/>
      <c r="AF117" s="314"/>
      <c r="AG117" s="314"/>
      <c r="AH117" s="314"/>
      <c r="AI117" s="314"/>
      <c r="AJ117" s="314"/>
      <c r="AK117" s="315"/>
    </row>
    <row r="118" spans="1:41" ht="15" customHeight="1" thickBot="1" x14ac:dyDescent="0.2">
      <c r="A118" s="323"/>
      <c r="B118" s="328"/>
      <c r="C118" s="336"/>
      <c r="D118" s="313"/>
      <c r="E118" s="314"/>
      <c r="F118" s="314"/>
      <c r="G118" s="314"/>
      <c r="H118" s="314"/>
      <c r="I118" s="314"/>
      <c r="J118" s="314"/>
      <c r="K118" s="314"/>
      <c r="L118" s="314"/>
      <c r="M118" s="314"/>
      <c r="N118" s="314"/>
      <c r="O118" s="314"/>
      <c r="P118" s="314"/>
      <c r="Q118" s="314"/>
      <c r="R118" s="314"/>
      <c r="S118" s="314"/>
      <c r="T118" s="314"/>
      <c r="U118" s="314"/>
      <c r="V118" s="314"/>
      <c r="W118" s="314"/>
      <c r="X118" s="314"/>
      <c r="Y118" s="314"/>
      <c r="Z118" s="314"/>
      <c r="AA118" s="314"/>
      <c r="AB118" s="314"/>
      <c r="AC118" s="314"/>
      <c r="AD118" s="314"/>
      <c r="AE118" s="314"/>
      <c r="AF118" s="314"/>
      <c r="AG118" s="314"/>
      <c r="AH118" s="314"/>
      <c r="AI118" s="314"/>
      <c r="AJ118" s="314"/>
      <c r="AK118" s="315"/>
    </row>
    <row r="119" spans="1:41" ht="22.5" customHeight="1" thickBot="1" x14ac:dyDescent="0.2">
      <c r="A119" s="324"/>
      <c r="B119" s="328"/>
      <c r="C119" s="172" t="s">
        <v>61</v>
      </c>
      <c r="D119" s="370"/>
      <c r="E119" s="371"/>
      <c r="F119" s="371"/>
      <c r="G119" s="371"/>
      <c r="H119" s="371"/>
      <c r="I119" s="371"/>
      <c r="J119" s="371"/>
      <c r="K119" s="372"/>
      <c r="L119" s="180"/>
      <c r="M119" s="342" t="str">
        <f>IF(D119=0,IF(MID(D114,1,3)="仙台市",AM119,""),"")</f>
        <v/>
      </c>
      <c r="N119" s="342"/>
      <c r="O119" s="342"/>
      <c r="P119" s="342"/>
      <c r="Q119" s="342"/>
      <c r="R119" s="342"/>
      <c r="S119" s="342"/>
      <c r="T119" s="342"/>
      <c r="U119" s="342"/>
      <c r="V119" s="342"/>
      <c r="W119" s="342"/>
      <c r="X119" s="342"/>
      <c r="Y119" s="342"/>
      <c r="Z119" s="342"/>
      <c r="AA119" s="342"/>
      <c r="AB119" s="342"/>
      <c r="AC119" s="342"/>
      <c r="AD119" s="342"/>
      <c r="AE119" s="342"/>
      <c r="AF119" s="342"/>
      <c r="AG119" s="342"/>
      <c r="AH119" s="342"/>
      <c r="AI119" s="342"/>
      <c r="AJ119" s="342"/>
      <c r="AK119" s="343"/>
      <c r="AM119" s="181" t="s">
        <v>627</v>
      </c>
      <c r="AN119" s="153"/>
      <c r="AO119" s="153"/>
    </row>
    <row r="120" spans="1:41" ht="7.5" customHeight="1" x14ac:dyDescent="0.15">
      <c r="A120" s="341"/>
      <c r="B120" s="341"/>
      <c r="C120" s="341"/>
      <c r="D120" s="341"/>
      <c r="E120" s="341"/>
      <c r="F120" s="341"/>
      <c r="G120" s="341"/>
      <c r="H120" s="341"/>
      <c r="I120" s="341"/>
      <c r="J120" s="341"/>
      <c r="K120" s="341"/>
      <c r="L120" s="341"/>
      <c r="M120" s="341"/>
      <c r="N120" s="341"/>
      <c r="O120" s="341"/>
      <c r="P120" s="341"/>
      <c r="Q120" s="341"/>
      <c r="R120" s="341"/>
      <c r="S120" s="341"/>
      <c r="T120" s="341"/>
      <c r="U120" s="341"/>
      <c r="V120" s="341"/>
      <c r="W120" s="341"/>
      <c r="X120" s="341"/>
      <c r="Y120" s="341"/>
      <c r="Z120" s="341"/>
      <c r="AA120" s="341"/>
      <c r="AB120" s="341"/>
      <c r="AC120" s="341"/>
      <c r="AD120" s="341"/>
      <c r="AE120" s="341"/>
      <c r="AF120" s="341"/>
      <c r="AG120" s="341"/>
      <c r="AH120" s="341"/>
      <c r="AI120" s="341"/>
      <c r="AJ120" s="341"/>
      <c r="AK120" s="341"/>
    </row>
    <row r="121" spans="1:41" ht="60.2" customHeight="1" x14ac:dyDescent="0.15">
      <c r="A121" s="420" t="s">
        <v>1136</v>
      </c>
      <c r="B121" s="421"/>
      <c r="C121" s="421"/>
      <c r="D121" s="421"/>
      <c r="E121" s="421"/>
      <c r="F121" s="421"/>
      <c r="G121" s="421"/>
      <c r="H121" s="421"/>
      <c r="I121" s="421"/>
      <c r="J121" s="421"/>
      <c r="K121" s="421"/>
      <c r="L121" s="421"/>
      <c r="M121" s="421"/>
      <c r="N121" s="421"/>
      <c r="O121" s="421"/>
      <c r="P121" s="421"/>
      <c r="Q121" s="421"/>
      <c r="R121" s="421"/>
      <c r="S121" s="421"/>
      <c r="T121" s="421"/>
      <c r="U121" s="421"/>
      <c r="V121" s="421"/>
      <c r="W121" s="421"/>
      <c r="X121" s="421"/>
      <c r="Y121" s="421"/>
      <c r="Z121" s="421"/>
      <c r="AA121" s="421"/>
      <c r="AB121" s="421"/>
      <c r="AC121" s="421"/>
      <c r="AD121" s="421"/>
      <c r="AE121" s="421"/>
      <c r="AF121" s="421"/>
      <c r="AG121" s="421"/>
      <c r="AH121" s="421"/>
      <c r="AI121" s="421"/>
      <c r="AJ121" s="421"/>
      <c r="AK121" s="422"/>
    </row>
    <row r="122" spans="1:41" ht="18.75" customHeight="1" x14ac:dyDescent="0.15">
      <c r="A122" s="322" t="s">
        <v>874</v>
      </c>
      <c r="B122" s="328" t="s">
        <v>67</v>
      </c>
      <c r="C122" s="170" t="s">
        <v>60</v>
      </c>
      <c r="D122" s="325" t="s">
        <v>571</v>
      </c>
      <c r="E122" s="326"/>
      <c r="F122" s="327"/>
      <c r="G122" s="171" t="s">
        <v>569</v>
      </c>
      <c r="H122" s="325" t="s">
        <v>570</v>
      </c>
      <c r="I122" s="326"/>
      <c r="J122" s="326"/>
      <c r="K122" s="327"/>
      <c r="L122" s="175"/>
      <c r="M122" s="176"/>
      <c r="N122" s="176"/>
      <c r="O122" s="176"/>
      <c r="P122" s="176"/>
      <c r="Q122" s="176"/>
      <c r="R122" s="176"/>
      <c r="S122" s="176"/>
      <c r="T122" s="176"/>
      <c r="U122" s="176"/>
      <c r="V122" s="176"/>
      <c r="W122" s="176"/>
      <c r="X122" s="176"/>
      <c r="Y122" s="176"/>
      <c r="Z122" s="176"/>
      <c r="AA122" s="176"/>
      <c r="AB122" s="176"/>
      <c r="AC122" s="176"/>
      <c r="AD122" s="176"/>
      <c r="AE122" s="176"/>
      <c r="AF122" s="176"/>
      <c r="AG122" s="176"/>
      <c r="AH122" s="176"/>
      <c r="AI122" s="176"/>
      <c r="AJ122" s="176"/>
      <c r="AK122" s="177"/>
    </row>
    <row r="123" spans="1:41" ht="11.25" customHeight="1" x14ac:dyDescent="0.15">
      <c r="A123" s="323"/>
      <c r="B123" s="328"/>
      <c r="C123" s="336" t="s">
        <v>62</v>
      </c>
      <c r="D123" s="313" t="s">
        <v>904</v>
      </c>
      <c r="E123" s="314"/>
      <c r="F123" s="314"/>
      <c r="G123" s="314"/>
      <c r="H123" s="314"/>
      <c r="I123" s="314"/>
      <c r="J123" s="314"/>
      <c r="K123" s="314"/>
      <c r="L123" s="314"/>
      <c r="M123" s="314"/>
      <c r="N123" s="314"/>
      <c r="O123" s="314"/>
      <c r="P123" s="314"/>
      <c r="Q123" s="314"/>
      <c r="R123" s="314"/>
      <c r="S123" s="314"/>
      <c r="T123" s="314"/>
      <c r="U123" s="314"/>
      <c r="V123" s="314"/>
      <c r="W123" s="314"/>
      <c r="X123" s="314"/>
      <c r="Y123" s="314"/>
      <c r="Z123" s="314"/>
      <c r="AA123" s="314"/>
      <c r="AB123" s="314"/>
      <c r="AC123" s="314"/>
      <c r="AD123" s="314"/>
      <c r="AE123" s="314"/>
      <c r="AF123" s="314"/>
      <c r="AG123" s="314"/>
      <c r="AH123" s="314"/>
      <c r="AI123" s="314"/>
      <c r="AJ123" s="314"/>
      <c r="AK123" s="315"/>
    </row>
    <row r="124" spans="1:41" ht="7.5" customHeight="1" thickBot="1" x14ac:dyDescent="0.2">
      <c r="A124" s="323"/>
      <c r="B124" s="328"/>
      <c r="C124" s="336"/>
      <c r="D124" s="313"/>
      <c r="E124" s="314"/>
      <c r="F124" s="314"/>
      <c r="G124" s="314"/>
      <c r="H124" s="314"/>
      <c r="I124" s="314"/>
      <c r="J124" s="314"/>
      <c r="K124" s="314"/>
      <c r="L124" s="314"/>
      <c r="M124" s="314"/>
      <c r="N124" s="314"/>
      <c r="O124" s="314"/>
      <c r="P124" s="314"/>
      <c r="Q124" s="314"/>
      <c r="R124" s="314"/>
      <c r="S124" s="314"/>
      <c r="T124" s="314"/>
      <c r="U124" s="314"/>
      <c r="V124" s="314"/>
      <c r="W124" s="314"/>
      <c r="X124" s="314"/>
      <c r="Y124" s="314"/>
      <c r="Z124" s="314"/>
      <c r="AA124" s="314"/>
      <c r="AB124" s="314"/>
      <c r="AC124" s="314"/>
      <c r="AD124" s="314"/>
      <c r="AE124" s="314"/>
      <c r="AF124" s="314"/>
      <c r="AG124" s="314"/>
      <c r="AH124" s="314"/>
      <c r="AI124" s="314"/>
      <c r="AJ124" s="314"/>
      <c r="AK124" s="315"/>
    </row>
    <row r="125" spans="1:41" ht="22.5" customHeight="1" thickBot="1" x14ac:dyDescent="0.2">
      <c r="A125" s="323"/>
      <c r="B125" s="328"/>
      <c r="C125" s="172" t="s">
        <v>61</v>
      </c>
      <c r="D125" s="330"/>
      <c r="E125" s="331"/>
      <c r="F125" s="332"/>
      <c r="G125" s="165" t="s">
        <v>569</v>
      </c>
      <c r="H125" s="330"/>
      <c r="I125" s="331"/>
      <c r="J125" s="331"/>
      <c r="K125" s="332"/>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9"/>
      <c r="AM125" s="153"/>
      <c r="AN125" s="153"/>
      <c r="AO125" s="153" t="str">
        <f>LEFT(F125,1)</f>
        <v/>
      </c>
    </row>
    <row r="126" spans="1:41" ht="7.5" customHeight="1" x14ac:dyDescent="0.15">
      <c r="A126" s="323"/>
      <c r="B126" s="405"/>
      <c r="C126" s="341"/>
      <c r="D126" s="341"/>
      <c r="E126" s="341"/>
      <c r="F126" s="341"/>
      <c r="G126" s="341"/>
      <c r="H126" s="341"/>
      <c r="I126" s="341"/>
      <c r="J126" s="341"/>
      <c r="K126" s="341"/>
      <c r="L126" s="341"/>
      <c r="M126" s="341"/>
      <c r="N126" s="341"/>
      <c r="O126" s="341"/>
      <c r="P126" s="341"/>
      <c r="Q126" s="341"/>
      <c r="R126" s="341"/>
      <c r="S126" s="341"/>
      <c r="T126" s="341"/>
      <c r="U126" s="341"/>
      <c r="V126" s="341"/>
      <c r="W126" s="341"/>
      <c r="X126" s="341"/>
      <c r="Y126" s="341"/>
      <c r="Z126" s="341"/>
      <c r="AA126" s="341"/>
      <c r="AB126" s="341"/>
      <c r="AC126" s="341"/>
      <c r="AD126" s="341"/>
      <c r="AE126" s="341"/>
      <c r="AF126" s="341"/>
      <c r="AG126" s="341"/>
      <c r="AH126" s="341"/>
      <c r="AI126" s="341"/>
      <c r="AJ126" s="341"/>
      <c r="AK126" s="341"/>
    </row>
    <row r="127" spans="1:41" ht="11.25" customHeight="1" x14ac:dyDescent="0.15">
      <c r="A127" s="323"/>
      <c r="B127" s="329" t="s">
        <v>427</v>
      </c>
      <c r="C127" s="417" t="s">
        <v>62</v>
      </c>
      <c r="D127" s="313" t="s">
        <v>638</v>
      </c>
      <c r="E127" s="314"/>
      <c r="F127" s="314"/>
      <c r="G127" s="314"/>
      <c r="H127" s="314"/>
      <c r="I127" s="314"/>
      <c r="J127" s="314"/>
      <c r="K127" s="314"/>
      <c r="L127" s="314"/>
      <c r="M127" s="314"/>
      <c r="N127" s="314"/>
      <c r="O127" s="314"/>
      <c r="P127" s="314"/>
      <c r="Q127" s="314"/>
      <c r="R127" s="314"/>
      <c r="S127" s="314"/>
      <c r="T127" s="314"/>
      <c r="U127" s="314"/>
      <c r="V127" s="314"/>
      <c r="W127" s="314"/>
      <c r="X127" s="314"/>
      <c r="Y127" s="314"/>
      <c r="Z127" s="314"/>
      <c r="AA127" s="314"/>
      <c r="AB127" s="314"/>
      <c r="AC127" s="314"/>
      <c r="AD127" s="314"/>
      <c r="AE127" s="314"/>
      <c r="AF127" s="314"/>
      <c r="AG127" s="314"/>
      <c r="AH127" s="314"/>
      <c r="AI127" s="314"/>
      <c r="AJ127" s="314"/>
      <c r="AK127" s="315"/>
    </row>
    <row r="128" spans="1:41" ht="7.5" customHeight="1" thickBot="1" x14ac:dyDescent="0.2">
      <c r="A128" s="323"/>
      <c r="B128" s="328"/>
      <c r="C128" s="336"/>
      <c r="D128" s="313"/>
      <c r="E128" s="314"/>
      <c r="F128" s="314"/>
      <c r="G128" s="314"/>
      <c r="H128" s="314"/>
      <c r="I128" s="314"/>
      <c r="J128" s="314"/>
      <c r="K128" s="314"/>
      <c r="L128" s="314"/>
      <c r="M128" s="314"/>
      <c r="N128" s="314"/>
      <c r="O128" s="314"/>
      <c r="P128" s="314"/>
      <c r="Q128" s="314"/>
      <c r="R128" s="314"/>
      <c r="S128" s="314"/>
      <c r="T128" s="314"/>
      <c r="U128" s="314"/>
      <c r="V128" s="314"/>
      <c r="W128" s="314"/>
      <c r="X128" s="314"/>
      <c r="Y128" s="314"/>
      <c r="Z128" s="314"/>
      <c r="AA128" s="314"/>
      <c r="AB128" s="314"/>
      <c r="AC128" s="314"/>
      <c r="AD128" s="314"/>
      <c r="AE128" s="314"/>
      <c r="AF128" s="314"/>
      <c r="AG128" s="314"/>
      <c r="AH128" s="314"/>
      <c r="AI128" s="314"/>
      <c r="AJ128" s="314"/>
      <c r="AK128" s="315"/>
    </row>
    <row r="129" spans="1:41" ht="22.5" customHeight="1" thickBot="1" x14ac:dyDescent="0.2">
      <c r="A129" s="323"/>
      <c r="B129" s="328"/>
      <c r="C129" s="172" t="s">
        <v>61</v>
      </c>
      <c r="D129" s="370"/>
      <c r="E129" s="371"/>
      <c r="F129" s="371"/>
      <c r="G129" s="371"/>
      <c r="H129" s="371"/>
      <c r="I129" s="371"/>
      <c r="J129" s="371"/>
      <c r="K129" s="372"/>
      <c r="L129" s="333"/>
      <c r="M129" s="334"/>
      <c r="N129" s="334"/>
      <c r="O129" s="334"/>
      <c r="P129" s="334"/>
      <c r="Q129" s="334"/>
      <c r="R129" s="334"/>
      <c r="S129" s="334"/>
      <c r="T129" s="334"/>
      <c r="U129" s="334"/>
      <c r="V129" s="334"/>
      <c r="W129" s="334"/>
      <c r="X129" s="334"/>
      <c r="Y129" s="334"/>
      <c r="Z129" s="334"/>
      <c r="AA129" s="334"/>
      <c r="AB129" s="334"/>
      <c r="AC129" s="334"/>
      <c r="AD129" s="334"/>
      <c r="AE129" s="334"/>
      <c r="AF129" s="334"/>
      <c r="AG129" s="334"/>
      <c r="AH129" s="334"/>
      <c r="AI129" s="334"/>
      <c r="AJ129" s="334"/>
      <c r="AK129" s="335"/>
      <c r="AM129" s="153"/>
      <c r="AN129" s="153"/>
      <c r="AO129" s="153"/>
    </row>
    <row r="130" spans="1:41" ht="7.5" customHeight="1" x14ac:dyDescent="0.15">
      <c r="A130" s="323"/>
      <c r="B130" s="405"/>
      <c r="C130" s="341"/>
      <c r="D130" s="341"/>
      <c r="E130" s="341"/>
      <c r="F130" s="341"/>
      <c r="G130" s="341"/>
      <c r="H130" s="341"/>
      <c r="I130" s="341"/>
      <c r="J130" s="341"/>
      <c r="K130" s="341"/>
      <c r="L130" s="341"/>
      <c r="M130" s="341"/>
      <c r="N130" s="341"/>
      <c r="O130" s="341"/>
      <c r="P130" s="341"/>
      <c r="Q130" s="341"/>
      <c r="R130" s="341"/>
      <c r="S130" s="341"/>
      <c r="T130" s="341"/>
      <c r="U130" s="341"/>
      <c r="V130" s="341"/>
      <c r="W130" s="341"/>
      <c r="X130" s="341"/>
      <c r="Y130" s="341"/>
      <c r="Z130" s="341"/>
      <c r="AA130" s="341"/>
      <c r="AB130" s="341"/>
      <c r="AC130" s="341"/>
      <c r="AD130" s="341"/>
      <c r="AE130" s="341"/>
      <c r="AF130" s="341"/>
      <c r="AG130" s="341"/>
      <c r="AH130" s="341"/>
      <c r="AI130" s="341"/>
      <c r="AJ130" s="341"/>
      <c r="AK130" s="341"/>
    </row>
    <row r="131" spans="1:41" ht="18.75" customHeight="1" x14ac:dyDescent="0.15">
      <c r="A131" s="323"/>
      <c r="B131" s="329" t="s">
        <v>112</v>
      </c>
      <c r="C131" s="164" t="s">
        <v>60</v>
      </c>
      <c r="D131" s="592" t="s">
        <v>1169</v>
      </c>
      <c r="E131" s="592"/>
      <c r="F131" s="592"/>
      <c r="G131" s="592"/>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2"/>
    </row>
    <row r="132" spans="1:41" ht="17.25" customHeight="1" x14ac:dyDescent="0.15">
      <c r="A132" s="323"/>
      <c r="B132" s="328"/>
      <c r="C132" s="340" t="s">
        <v>62</v>
      </c>
      <c r="D132" s="356" t="s">
        <v>1180</v>
      </c>
      <c r="E132" s="396"/>
      <c r="F132" s="396"/>
      <c r="G132" s="396"/>
      <c r="H132" s="396"/>
      <c r="I132" s="396"/>
      <c r="J132" s="396"/>
      <c r="K132" s="396"/>
      <c r="L132" s="396"/>
      <c r="M132" s="396"/>
      <c r="N132" s="396"/>
      <c r="O132" s="396"/>
      <c r="P132" s="396"/>
      <c r="Q132" s="396"/>
      <c r="R132" s="396"/>
      <c r="S132" s="396"/>
      <c r="T132" s="396"/>
      <c r="U132" s="396"/>
      <c r="V132" s="396"/>
      <c r="W132" s="396"/>
      <c r="X132" s="396"/>
      <c r="Y132" s="396"/>
      <c r="Z132" s="396"/>
      <c r="AA132" s="396"/>
      <c r="AB132" s="396"/>
      <c r="AC132" s="396"/>
      <c r="AD132" s="396"/>
      <c r="AE132" s="396"/>
      <c r="AF132" s="396"/>
      <c r="AG132" s="396"/>
      <c r="AH132" s="396"/>
      <c r="AI132" s="396"/>
      <c r="AJ132" s="396"/>
      <c r="AK132" s="396"/>
    </row>
    <row r="133" spans="1:41" x14ac:dyDescent="0.15">
      <c r="A133" s="323"/>
      <c r="B133" s="328"/>
      <c r="C133" s="340"/>
      <c r="D133" s="396"/>
      <c r="E133" s="396"/>
      <c r="F133" s="396"/>
      <c r="G133" s="396"/>
      <c r="H133" s="396"/>
      <c r="I133" s="396"/>
      <c r="J133" s="396"/>
      <c r="K133" s="396"/>
      <c r="L133" s="396"/>
      <c r="M133" s="396"/>
      <c r="N133" s="396"/>
      <c r="O133" s="396"/>
      <c r="P133" s="396"/>
      <c r="Q133" s="396"/>
      <c r="R133" s="396"/>
      <c r="S133" s="396"/>
      <c r="T133" s="396"/>
      <c r="U133" s="396"/>
      <c r="V133" s="396"/>
      <c r="W133" s="396"/>
      <c r="X133" s="396"/>
      <c r="Y133" s="396"/>
      <c r="Z133" s="396"/>
      <c r="AA133" s="396"/>
      <c r="AB133" s="396"/>
      <c r="AC133" s="396"/>
      <c r="AD133" s="396"/>
      <c r="AE133" s="396"/>
      <c r="AF133" s="396"/>
      <c r="AG133" s="396"/>
      <c r="AH133" s="396"/>
      <c r="AI133" s="396"/>
      <c r="AJ133" s="396"/>
      <c r="AK133" s="396"/>
    </row>
    <row r="134" spans="1:41" x14ac:dyDescent="0.15">
      <c r="A134" s="323"/>
      <c r="B134" s="328"/>
      <c r="C134" s="340"/>
      <c r="D134" s="397"/>
      <c r="E134" s="397"/>
      <c r="F134" s="397"/>
      <c r="G134" s="397"/>
      <c r="H134" s="397"/>
      <c r="I134" s="397"/>
      <c r="J134" s="397"/>
      <c r="K134" s="397"/>
      <c r="L134" s="397"/>
      <c r="M134" s="397"/>
      <c r="N134" s="397"/>
      <c r="O134" s="397"/>
      <c r="P134" s="397"/>
      <c r="Q134" s="397"/>
      <c r="R134" s="397"/>
      <c r="S134" s="397"/>
      <c r="T134" s="397"/>
      <c r="U134" s="397"/>
      <c r="V134" s="397"/>
      <c r="W134" s="397"/>
      <c r="X134" s="397"/>
      <c r="Y134" s="397"/>
      <c r="Z134" s="397"/>
      <c r="AA134" s="397"/>
      <c r="AB134" s="397"/>
      <c r="AC134" s="397"/>
      <c r="AD134" s="397"/>
      <c r="AE134" s="397"/>
      <c r="AF134" s="397"/>
      <c r="AG134" s="397"/>
      <c r="AH134" s="397"/>
      <c r="AI134" s="397"/>
      <c r="AJ134" s="397"/>
      <c r="AK134" s="397"/>
    </row>
    <row r="135" spans="1:41" ht="18" thickBot="1" x14ac:dyDescent="0.2">
      <c r="A135" s="323"/>
      <c r="B135" s="328"/>
      <c r="C135" s="340"/>
      <c r="D135" s="397"/>
      <c r="E135" s="397"/>
      <c r="F135" s="397"/>
      <c r="G135" s="397"/>
      <c r="H135" s="397"/>
      <c r="I135" s="397"/>
      <c r="J135" s="397"/>
      <c r="K135" s="397"/>
      <c r="L135" s="397"/>
      <c r="M135" s="397"/>
      <c r="N135" s="397"/>
      <c r="O135" s="397"/>
      <c r="P135" s="397"/>
      <c r="Q135" s="397"/>
      <c r="R135" s="397"/>
      <c r="S135" s="397"/>
      <c r="T135" s="397"/>
      <c r="U135" s="397"/>
      <c r="V135" s="397"/>
      <c r="W135" s="397"/>
      <c r="X135" s="397"/>
      <c r="Y135" s="397"/>
      <c r="Z135" s="397"/>
      <c r="AA135" s="397"/>
      <c r="AB135" s="397"/>
      <c r="AC135" s="397"/>
      <c r="AD135" s="397"/>
      <c r="AE135" s="397"/>
      <c r="AF135" s="397"/>
      <c r="AG135" s="397"/>
      <c r="AH135" s="397"/>
      <c r="AI135" s="397"/>
      <c r="AJ135" s="397"/>
      <c r="AK135" s="397"/>
    </row>
    <row r="136" spans="1:41" ht="45.4" customHeight="1" thickBot="1" x14ac:dyDescent="0.2">
      <c r="A136" s="324"/>
      <c r="B136" s="328"/>
      <c r="C136" s="157" t="s">
        <v>61</v>
      </c>
      <c r="D136" s="402"/>
      <c r="E136" s="403"/>
      <c r="F136" s="403"/>
      <c r="G136" s="403"/>
      <c r="H136" s="403"/>
      <c r="I136" s="403"/>
      <c r="J136" s="403"/>
      <c r="K136" s="403"/>
      <c r="L136" s="403"/>
      <c r="M136" s="403"/>
      <c r="N136" s="403"/>
      <c r="O136" s="403"/>
      <c r="P136" s="403"/>
      <c r="Q136" s="403"/>
      <c r="R136" s="403"/>
      <c r="S136" s="403"/>
      <c r="T136" s="403"/>
      <c r="U136" s="403"/>
      <c r="V136" s="403"/>
      <c r="W136" s="403"/>
      <c r="X136" s="403"/>
      <c r="Y136" s="403"/>
      <c r="Z136" s="403"/>
      <c r="AA136" s="403"/>
      <c r="AB136" s="403"/>
      <c r="AC136" s="403"/>
      <c r="AD136" s="403"/>
      <c r="AE136" s="403"/>
      <c r="AF136" s="403"/>
      <c r="AG136" s="403"/>
      <c r="AH136" s="403"/>
      <c r="AI136" s="403"/>
      <c r="AJ136" s="403"/>
      <c r="AK136" s="404"/>
    </row>
    <row r="137" spans="1:41" ht="7.5" customHeight="1" x14ac:dyDescent="0.15">
      <c r="A137" s="326"/>
      <c r="B137" s="326"/>
      <c r="C137" s="326"/>
      <c r="D137" s="326"/>
      <c r="E137" s="326"/>
      <c r="F137" s="326"/>
      <c r="G137" s="326"/>
      <c r="H137" s="326"/>
      <c r="I137" s="326"/>
      <c r="J137" s="326"/>
      <c r="K137" s="326"/>
      <c r="L137" s="326"/>
      <c r="M137" s="326"/>
      <c r="N137" s="326"/>
      <c r="O137" s="326"/>
      <c r="P137" s="326"/>
      <c r="Q137" s="326"/>
      <c r="R137" s="326"/>
      <c r="S137" s="326"/>
      <c r="T137" s="326"/>
      <c r="U137" s="326"/>
      <c r="V137" s="326"/>
      <c r="W137" s="326"/>
      <c r="X137" s="326"/>
      <c r="Y137" s="326"/>
      <c r="Z137" s="326"/>
      <c r="AA137" s="326"/>
      <c r="AB137" s="326"/>
      <c r="AC137" s="326"/>
      <c r="AD137" s="326"/>
      <c r="AE137" s="326"/>
      <c r="AF137" s="326"/>
      <c r="AG137" s="326"/>
      <c r="AH137" s="326"/>
      <c r="AI137" s="326"/>
      <c r="AJ137" s="326"/>
      <c r="AK137" s="326"/>
    </row>
    <row r="138" spans="1:41" ht="30" customHeight="1" x14ac:dyDescent="0.15">
      <c r="A138" s="548" t="s">
        <v>873</v>
      </c>
      <c r="B138" s="421"/>
      <c r="C138" s="421"/>
      <c r="D138" s="421"/>
      <c r="E138" s="421"/>
      <c r="F138" s="421"/>
      <c r="G138" s="421"/>
      <c r="H138" s="421"/>
      <c r="I138" s="421"/>
      <c r="J138" s="421"/>
      <c r="K138" s="421"/>
      <c r="L138" s="421"/>
      <c r="M138" s="421"/>
      <c r="N138" s="421"/>
      <c r="O138" s="421"/>
      <c r="P138" s="421"/>
      <c r="Q138" s="421"/>
      <c r="R138" s="421"/>
      <c r="S138" s="421"/>
      <c r="T138" s="421"/>
      <c r="U138" s="421"/>
      <c r="V138" s="421"/>
      <c r="W138" s="421"/>
      <c r="X138" s="421"/>
      <c r="Y138" s="421"/>
      <c r="Z138" s="421"/>
      <c r="AA138" s="421"/>
      <c r="AB138" s="421"/>
      <c r="AC138" s="421"/>
      <c r="AD138" s="421"/>
      <c r="AE138" s="421"/>
      <c r="AF138" s="421"/>
      <c r="AG138" s="421"/>
      <c r="AH138" s="421"/>
      <c r="AI138" s="421"/>
      <c r="AJ138" s="421"/>
      <c r="AK138" s="422"/>
    </row>
    <row r="139" spans="1:41" ht="18.75" customHeight="1" x14ac:dyDescent="0.15">
      <c r="A139" s="323" t="s">
        <v>119</v>
      </c>
      <c r="B139" s="348" t="s">
        <v>119</v>
      </c>
      <c r="C139" s="182" t="s">
        <v>60</v>
      </c>
      <c r="D139" s="590">
        <v>100000</v>
      </c>
      <c r="E139" s="591"/>
      <c r="F139" s="591"/>
      <c r="G139" s="591"/>
      <c r="H139" s="591"/>
      <c r="I139" s="591"/>
      <c r="J139" s="591"/>
      <c r="K139" s="591"/>
      <c r="L139" s="591"/>
      <c r="M139" s="591"/>
      <c r="N139" s="591"/>
      <c r="O139" s="578" t="s">
        <v>617</v>
      </c>
      <c r="P139" s="579"/>
      <c r="Q139" s="579"/>
      <c r="R139" s="579"/>
      <c r="S139" s="579"/>
      <c r="T139" s="579"/>
      <c r="U139" s="579"/>
      <c r="V139" s="579"/>
      <c r="W139" s="579"/>
      <c r="X139" s="579"/>
      <c r="Y139" s="579"/>
      <c r="Z139" s="579"/>
      <c r="AA139" s="579"/>
      <c r="AB139" s="579"/>
      <c r="AC139" s="579"/>
      <c r="AD139" s="579"/>
      <c r="AE139" s="579"/>
      <c r="AF139" s="579"/>
      <c r="AG139" s="579"/>
      <c r="AH139" s="579"/>
      <c r="AI139" s="579"/>
      <c r="AJ139" s="579"/>
      <c r="AK139" s="579"/>
      <c r="AL139" s="155"/>
      <c r="AN139" s="153"/>
    </row>
    <row r="140" spans="1:41" ht="11.25" customHeight="1" x14ac:dyDescent="0.15">
      <c r="A140" s="323"/>
      <c r="B140" s="328"/>
      <c r="C140" s="336" t="s">
        <v>62</v>
      </c>
      <c r="D140" s="386" t="s">
        <v>1181</v>
      </c>
      <c r="E140" s="651"/>
      <c r="F140" s="651"/>
      <c r="G140" s="651"/>
      <c r="H140" s="651"/>
      <c r="I140" s="651"/>
      <c r="J140" s="651"/>
      <c r="K140" s="651"/>
      <c r="L140" s="651"/>
      <c r="M140" s="651"/>
      <c r="N140" s="651"/>
      <c r="O140" s="651"/>
      <c r="P140" s="651"/>
      <c r="Q140" s="651"/>
      <c r="R140" s="651"/>
      <c r="S140" s="651"/>
      <c r="T140" s="651"/>
      <c r="U140" s="651"/>
      <c r="V140" s="651"/>
      <c r="W140" s="651"/>
      <c r="X140" s="651"/>
      <c r="Y140" s="651"/>
      <c r="Z140" s="651"/>
      <c r="AA140" s="651"/>
      <c r="AB140" s="651"/>
      <c r="AC140" s="651"/>
      <c r="AD140" s="651"/>
      <c r="AE140" s="651"/>
      <c r="AF140" s="651"/>
      <c r="AG140" s="651"/>
      <c r="AH140" s="651"/>
      <c r="AI140" s="651"/>
      <c r="AJ140" s="651"/>
      <c r="AK140" s="652"/>
      <c r="AL140" s="155"/>
    </row>
    <row r="141" spans="1:41" ht="7.5" customHeight="1" thickBot="1" x14ac:dyDescent="0.2">
      <c r="A141" s="323"/>
      <c r="B141" s="328"/>
      <c r="C141" s="336"/>
      <c r="D141" s="397"/>
      <c r="E141" s="397"/>
      <c r="F141" s="397"/>
      <c r="G141" s="397"/>
      <c r="H141" s="397"/>
      <c r="I141" s="397"/>
      <c r="J141" s="397"/>
      <c r="K141" s="397"/>
      <c r="L141" s="397"/>
      <c r="M141" s="397"/>
      <c r="N141" s="397"/>
      <c r="O141" s="397"/>
      <c r="P141" s="397"/>
      <c r="Q141" s="397"/>
      <c r="R141" s="397"/>
      <c r="S141" s="397"/>
      <c r="T141" s="397"/>
      <c r="U141" s="397"/>
      <c r="V141" s="397"/>
      <c r="W141" s="397"/>
      <c r="X141" s="397"/>
      <c r="Y141" s="397"/>
      <c r="Z141" s="397"/>
      <c r="AA141" s="397"/>
      <c r="AB141" s="397"/>
      <c r="AC141" s="397"/>
      <c r="AD141" s="397"/>
      <c r="AE141" s="397"/>
      <c r="AF141" s="397"/>
      <c r="AG141" s="397"/>
      <c r="AH141" s="397"/>
      <c r="AI141" s="397"/>
      <c r="AJ141" s="397"/>
      <c r="AK141" s="653"/>
      <c r="AL141" s="155"/>
    </row>
    <row r="142" spans="1:41" ht="22.5" customHeight="1" thickBot="1" x14ac:dyDescent="0.2">
      <c r="A142" s="323"/>
      <c r="B142" s="328"/>
      <c r="C142" s="172" t="s">
        <v>61</v>
      </c>
      <c r="D142" s="536"/>
      <c r="E142" s="537"/>
      <c r="F142" s="537"/>
      <c r="G142" s="537"/>
      <c r="H142" s="537"/>
      <c r="I142" s="537"/>
      <c r="J142" s="537"/>
      <c r="K142" s="537"/>
      <c r="L142" s="537"/>
      <c r="M142" s="537"/>
      <c r="N142" s="537"/>
      <c r="O142" s="650" t="s">
        <v>617</v>
      </c>
      <c r="P142" s="522"/>
      <c r="Q142" s="522"/>
      <c r="R142" s="522"/>
      <c r="S142" s="522"/>
      <c r="T142" s="522"/>
      <c r="U142" s="522"/>
      <c r="V142" s="522"/>
      <c r="W142" s="522"/>
      <c r="X142" s="522"/>
      <c r="Y142" s="522"/>
      <c r="Z142" s="522"/>
      <c r="AA142" s="522"/>
      <c r="AB142" s="522"/>
      <c r="AC142" s="522"/>
      <c r="AD142" s="522"/>
      <c r="AE142" s="522"/>
      <c r="AF142" s="522"/>
      <c r="AG142" s="522"/>
      <c r="AH142" s="522"/>
      <c r="AI142" s="522"/>
      <c r="AJ142" s="522"/>
      <c r="AK142" s="522"/>
      <c r="AL142" s="155"/>
    </row>
    <row r="143" spans="1:41" ht="7.5" customHeight="1" x14ac:dyDescent="0.15">
      <c r="A143" s="323"/>
      <c r="B143" s="349"/>
      <c r="C143" s="350"/>
      <c r="D143" s="350"/>
      <c r="E143" s="350"/>
      <c r="F143" s="350"/>
      <c r="G143" s="350"/>
      <c r="H143" s="350"/>
      <c r="I143" s="350"/>
      <c r="J143" s="350"/>
      <c r="K143" s="350"/>
      <c r="L143" s="350"/>
      <c r="M143" s="350"/>
      <c r="N143" s="350"/>
      <c r="O143" s="350"/>
      <c r="P143" s="350"/>
      <c r="Q143" s="350"/>
      <c r="R143" s="350"/>
      <c r="S143" s="350"/>
      <c r="T143" s="350"/>
      <c r="U143" s="350"/>
      <c r="V143" s="350"/>
      <c r="W143" s="350"/>
      <c r="X143" s="350"/>
      <c r="Y143" s="350"/>
      <c r="Z143" s="350"/>
      <c r="AA143" s="350"/>
      <c r="AB143" s="350"/>
      <c r="AC143" s="350"/>
      <c r="AD143" s="350"/>
      <c r="AE143" s="350"/>
      <c r="AF143" s="350"/>
      <c r="AG143" s="350"/>
      <c r="AH143" s="350"/>
      <c r="AI143" s="350"/>
      <c r="AJ143" s="350"/>
      <c r="AK143" s="350"/>
    </row>
    <row r="144" spans="1:41" ht="18.75" customHeight="1" x14ac:dyDescent="0.15">
      <c r="A144" s="323" t="s">
        <v>547</v>
      </c>
      <c r="B144" s="564"/>
      <c r="C144" s="170" t="s">
        <v>60</v>
      </c>
      <c r="D144" s="582" t="s">
        <v>618</v>
      </c>
      <c r="E144" s="583"/>
      <c r="F144" s="583"/>
      <c r="G144" s="583"/>
      <c r="H144" s="583"/>
      <c r="I144" s="583"/>
      <c r="J144" s="583"/>
      <c r="K144" s="583"/>
      <c r="L144" s="583"/>
      <c r="M144" s="583"/>
      <c r="N144" s="583"/>
      <c r="O144" s="583"/>
      <c r="P144" s="583"/>
      <c r="Q144" s="583"/>
      <c r="R144" s="584"/>
      <c r="S144" s="699"/>
      <c r="T144" s="699"/>
      <c r="U144" s="699"/>
      <c r="V144" s="699"/>
      <c r="W144" s="699"/>
      <c r="X144" s="699"/>
      <c r="Y144" s="699"/>
      <c r="Z144" s="699"/>
      <c r="AA144" s="699"/>
      <c r="AB144" s="699"/>
      <c r="AC144" s="699"/>
      <c r="AD144" s="699"/>
      <c r="AE144" s="699"/>
      <c r="AF144" s="699"/>
      <c r="AG144" s="699"/>
      <c r="AH144" s="699"/>
      <c r="AI144" s="699"/>
      <c r="AJ144" s="699"/>
      <c r="AK144" s="699"/>
    </row>
    <row r="145" spans="1:47" ht="11.25" customHeight="1" x14ac:dyDescent="0.15">
      <c r="A145" s="323"/>
      <c r="B145" s="565"/>
      <c r="C145" s="549" t="s">
        <v>62</v>
      </c>
      <c r="D145" s="314" t="s">
        <v>1182</v>
      </c>
      <c r="E145" s="314"/>
      <c r="F145" s="314"/>
      <c r="G145" s="314"/>
      <c r="H145" s="314"/>
      <c r="I145" s="314"/>
      <c r="J145" s="314"/>
      <c r="K145" s="314"/>
      <c r="L145" s="314"/>
      <c r="M145" s="314"/>
      <c r="N145" s="314"/>
      <c r="O145" s="314"/>
      <c r="P145" s="314"/>
      <c r="Q145" s="314"/>
      <c r="R145" s="314"/>
      <c r="S145" s="314"/>
      <c r="T145" s="314"/>
      <c r="U145" s="314"/>
      <c r="V145" s="314"/>
      <c r="W145" s="314"/>
      <c r="X145" s="314"/>
      <c r="Y145" s="314"/>
      <c r="Z145" s="314"/>
      <c r="AA145" s="314"/>
      <c r="AB145" s="314"/>
      <c r="AC145" s="314"/>
      <c r="AD145" s="314"/>
      <c r="AE145" s="314"/>
      <c r="AF145" s="314"/>
      <c r="AG145" s="314"/>
      <c r="AH145" s="314"/>
      <c r="AI145" s="314"/>
      <c r="AJ145" s="314"/>
      <c r="AK145" s="314"/>
      <c r="AL145" s="155"/>
    </row>
    <row r="146" spans="1:47" ht="7.5" customHeight="1" thickBot="1" x14ac:dyDescent="0.2">
      <c r="A146" s="323"/>
      <c r="B146" s="566"/>
      <c r="C146" s="549"/>
      <c r="D146" s="314"/>
      <c r="E146" s="314"/>
      <c r="F146" s="314"/>
      <c r="G146" s="314"/>
      <c r="H146" s="314"/>
      <c r="I146" s="314"/>
      <c r="J146" s="314"/>
      <c r="K146" s="314"/>
      <c r="L146" s="314"/>
      <c r="M146" s="314"/>
      <c r="N146" s="314"/>
      <c r="O146" s="314"/>
      <c r="P146" s="314"/>
      <c r="Q146" s="314"/>
      <c r="R146" s="314"/>
      <c r="S146" s="314"/>
      <c r="T146" s="314"/>
      <c r="U146" s="314"/>
      <c r="V146" s="314"/>
      <c r="W146" s="314"/>
      <c r="X146" s="314"/>
      <c r="Y146" s="314"/>
      <c r="Z146" s="314"/>
      <c r="AA146" s="314"/>
      <c r="AB146" s="314"/>
      <c r="AC146" s="314"/>
      <c r="AD146" s="314"/>
      <c r="AE146" s="314"/>
      <c r="AF146" s="314"/>
      <c r="AG146" s="314"/>
      <c r="AH146" s="314"/>
      <c r="AI146" s="314"/>
      <c r="AJ146" s="314"/>
      <c r="AK146" s="314"/>
      <c r="AL146" s="155"/>
    </row>
    <row r="147" spans="1:47" ht="22.5" customHeight="1" thickBot="1" x14ac:dyDescent="0.2">
      <c r="A147" s="323"/>
      <c r="B147" s="233" t="s">
        <v>63</v>
      </c>
      <c r="C147" s="172" t="s">
        <v>61</v>
      </c>
      <c r="D147" s="370"/>
      <c r="E147" s="371"/>
      <c r="F147" s="371"/>
      <c r="G147" s="371"/>
      <c r="H147" s="371"/>
      <c r="I147" s="371"/>
      <c r="J147" s="371"/>
      <c r="K147" s="371"/>
      <c r="L147" s="371"/>
      <c r="M147" s="371"/>
      <c r="N147" s="371"/>
      <c r="O147" s="371"/>
      <c r="P147" s="371"/>
      <c r="Q147" s="371"/>
      <c r="R147" s="372"/>
      <c r="S147" s="546"/>
      <c r="T147" s="547"/>
      <c r="U147" s="547"/>
      <c r="V147" s="547"/>
      <c r="W147" s="547"/>
      <c r="X147" s="547"/>
      <c r="Y147" s="547"/>
      <c r="Z147" s="547"/>
      <c r="AA147" s="547"/>
      <c r="AB147" s="547"/>
      <c r="AC147" s="547"/>
      <c r="AD147" s="547"/>
      <c r="AE147" s="547"/>
      <c r="AF147" s="547"/>
      <c r="AG147" s="547"/>
      <c r="AH147" s="547"/>
      <c r="AI147" s="547"/>
      <c r="AJ147" s="547"/>
      <c r="AK147" s="547"/>
    </row>
    <row r="148" spans="1:47" ht="22.5" customHeight="1" thickBot="1" x14ac:dyDescent="0.2">
      <c r="A148" s="323"/>
      <c r="B148" s="232" t="s">
        <v>64</v>
      </c>
      <c r="C148" s="172" t="s">
        <v>61</v>
      </c>
      <c r="D148" s="370"/>
      <c r="E148" s="371"/>
      <c r="F148" s="371"/>
      <c r="G148" s="371"/>
      <c r="H148" s="371"/>
      <c r="I148" s="371"/>
      <c r="J148" s="371"/>
      <c r="K148" s="371"/>
      <c r="L148" s="371"/>
      <c r="M148" s="371"/>
      <c r="N148" s="371"/>
      <c r="O148" s="371"/>
      <c r="P148" s="371"/>
      <c r="Q148" s="371"/>
      <c r="R148" s="372"/>
      <c r="S148" s="586"/>
      <c r="T148" s="341"/>
      <c r="U148" s="341"/>
      <c r="V148" s="341"/>
      <c r="W148" s="341"/>
      <c r="X148" s="341"/>
      <c r="Y148" s="341"/>
      <c r="Z148" s="341"/>
      <c r="AA148" s="341"/>
      <c r="AB148" s="341"/>
      <c r="AC148" s="341"/>
      <c r="AD148" s="341"/>
      <c r="AE148" s="341"/>
      <c r="AF148" s="341"/>
      <c r="AG148" s="341"/>
      <c r="AH148" s="341"/>
      <c r="AI148" s="341"/>
      <c r="AJ148" s="341"/>
      <c r="AK148" s="406"/>
    </row>
    <row r="149" spans="1:47" ht="7.5" customHeight="1" x14ac:dyDescent="0.15">
      <c r="A149" s="324"/>
      <c r="B149" s="405"/>
      <c r="C149" s="341"/>
      <c r="D149" s="341"/>
      <c r="E149" s="341"/>
      <c r="F149" s="341"/>
      <c r="G149" s="341"/>
      <c r="H149" s="341"/>
      <c r="I149" s="341"/>
      <c r="J149" s="341"/>
      <c r="K149" s="341"/>
      <c r="L149" s="341"/>
      <c r="M149" s="341"/>
      <c r="N149" s="341"/>
      <c r="O149" s="341"/>
      <c r="P149" s="341"/>
      <c r="Q149" s="341"/>
      <c r="R149" s="341"/>
      <c r="S149" s="341"/>
      <c r="T149" s="341"/>
      <c r="U149" s="341"/>
      <c r="V149" s="341"/>
      <c r="W149" s="341"/>
      <c r="X149" s="341"/>
      <c r="Y149" s="341"/>
      <c r="Z149" s="341"/>
      <c r="AA149" s="341"/>
      <c r="AB149" s="341"/>
      <c r="AC149" s="341"/>
      <c r="AD149" s="341"/>
      <c r="AE149" s="341"/>
      <c r="AF149" s="341"/>
      <c r="AG149" s="341"/>
      <c r="AH149" s="341"/>
      <c r="AI149" s="341"/>
      <c r="AJ149" s="341"/>
      <c r="AK149" s="341"/>
    </row>
    <row r="150" spans="1:47" ht="21" customHeight="1" x14ac:dyDescent="0.15">
      <c r="A150" s="700" t="s">
        <v>900</v>
      </c>
      <c r="B150" s="348" t="s">
        <v>619</v>
      </c>
      <c r="C150" s="417" t="s">
        <v>62</v>
      </c>
      <c r="D150" s="386" t="s">
        <v>1183</v>
      </c>
      <c r="E150" s="386"/>
      <c r="F150" s="386"/>
      <c r="G150" s="386"/>
      <c r="H150" s="386"/>
      <c r="I150" s="386"/>
      <c r="J150" s="386"/>
      <c r="K150" s="386"/>
      <c r="L150" s="386"/>
      <c r="M150" s="386"/>
      <c r="N150" s="386"/>
      <c r="O150" s="386"/>
      <c r="P150" s="386"/>
      <c r="Q150" s="386"/>
      <c r="R150" s="386"/>
      <c r="S150" s="386"/>
      <c r="T150" s="386"/>
      <c r="U150" s="386"/>
      <c r="V150" s="386"/>
      <c r="W150" s="386"/>
      <c r="X150" s="386"/>
      <c r="Y150" s="386"/>
      <c r="Z150" s="386"/>
      <c r="AA150" s="386"/>
      <c r="AB150" s="386"/>
      <c r="AC150" s="386"/>
      <c r="AD150" s="386"/>
      <c r="AE150" s="386"/>
      <c r="AF150" s="386"/>
      <c r="AG150" s="386"/>
      <c r="AH150" s="386"/>
      <c r="AI150" s="386"/>
      <c r="AJ150" s="386"/>
      <c r="AK150" s="386"/>
    </row>
    <row r="151" spans="1:47" ht="21" customHeight="1" thickBot="1" x14ac:dyDescent="0.2">
      <c r="A151" s="700"/>
      <c r="B151" s="328"/>
      <c r="C151" s="336"/>
      <c r="D151" s="398"/>
      <c r="E151" s="398"/>
      <c r="F151" s="398"/>
      <c r="G151" s="398"/>
      <c r="H151" s="398"/>
      <c r="I151" s="398"/>
      <c r="J151" s="398"/>
      <c r="K151" s="398"/>
      <c r="L151" s="398"/>
      <c r="M151" s="398"/>
      <c r="N151" s="398"/>
      <c r="O151" s="398"/>
      <c r="P151" s="398"/>
      <c r="Q151" s="398"/>
      <c r="R151" s="398"/>
      <c r="S151" s="398"/>
      <c r="T151" s="398"/>
      <c r="U151" s="398"/>
      <c r="V151" s="398"/>
      <c r="W151" s="398"/>
      <c r="X151" s="398"/>
      <c r="Y151" s="398"/>
      <c r="Z151" s="398"/>
      <c r="AA151" s="398"/>
      <c r="AB151" s="398"/>
      <c r="AC151" s="398"/>
      <c r="AD151" s="398"/>
      <c r="AE151" s="398"/>
      <c r="AF151" s="398"/>
      <c r="AG151" s="398"/>
      <c r="AH151" s="398"/>
      <c r="AI151" s="398"/>
      <c r="AJ151" s="398"/>
      <c r="AK151" s="398"/>
    </row>
    <row r="152" spans="1:47" ht="22.5" customHeight="1" thickBot="1" x14ac:dyDescent="0.2">
      <c r="A152" s="700"/>
      <c r="B152" s="328"/>
      <c r="C152" s="172" t="s">
        <v>61</v>
      </c>
      <c r="D152" s="536"/>
      <c r="E152" s="537"/>
      <c r="F152" s="537"/>
      <c r="G152" s="537"/>
      <c r="H152" s="537"/>
      <c r="I152" s="538"/>
      <c r="J152" s="521" t="s">
        <v>620</v>
      </c>
      <c r="K152" s="522"/>
      <c r="L152" s="522"/>
      <c r="M152" s="522"/>
      <c r="N152" s="522"/>
      <c r="O152" s="522"/>
      <c r="P152" s="522"/>
      <c r="Q152" s="522"/>
      <c r="R152" s="522"/>
      <c r="S152" s="522"/>
      <c r="T152" s="522"/>
      <c r="U152" s="522"/>
      <c r="V152" s="522"/>
      <c r="W152" s="522"/>
      <c r="X152" s="522"/>
      <c r="Y152" s="522"/>
      <c r="Z152" s="522"/>
      <c r="AA152" s="522"/>
      <c r="AB152" s="522"/>
      <c r="AC152" s="522"/>
      <c r="AD152" s="522"/>
      <c r="AE152" s="522"/>
      <c r="AF152" s="522"/>
      <c r="AG152" s="522"/>
      <c r="AH152" s="522"/>
      <c r="AI152" s="522"/>
      <c r="AJ152" s="522"/>
      <c r="AK152" s="523"/>
    </row>
    <row r="153" spans="1:47" ht="6.2" customHeight="1" x14ac:dyDescent="0.15">
      <c r="A153" s="700"/>
      <c r="B153" s="405"/>
      <c r="C153" s="341"/>
      <c r="D153" s="341"/>
      <c r="E153" s="341"/>
      <c r="F153" s="341"/>
      <c r="G153" s="341"/>
      <c r="H153" s="341"/>
      <c r="I153" s="341"/>
      <c r="J153" s="341"/>
      <c r="K153" s="341"/>
      <c r="L153" s="341"/>
      <c r="M153" s="341"/>
      <c r="N153" s="341"/>
      <c r="O153" s="341"/>
      <c r="P153" s="341"/>
      <c r="Q153" s="341"/>
      <c r="R153" s="341"/>
      <c r="S153" s="341"/>
      <c r="T153" s="341"/>
      <c r="U153" s="341"/>
      <c r="V153" s="341"/>
      <c r="W153" s="341"/>
      <c r="X153" s="341"/>
      <c r="Y153" s="341"/>
      <c r="Z153" s="341"/>
      <c r="AA153" s="341"/>
      <c r="AB153" s="341"/>
      <c r="AC153" s="341"/>
      <c r="AD153" s="341"/>
      <c r="AE153" s="341"/>
      <c r="AF153" s="341"/>
      <c r="AG153" s="341"/>
      <c r="AH153" s="341"/>
      <c r="AI153" s="341"/>
      <c r="AJ153" s="341"/>
      <c r="AK153" s="341"/>
    </row>
    <row r="154" spans="1:47" ht="15.75" customHeight="1" x14ac:dyDescent="0.15">
      <c r="A154" s="700"/>
      <c r="B154" s="329" t="s">
        <v>847</v>
      </c>
      <c r="C154" s="417" t="s">
        <v>62</v>
      </c>
      <c r="D154" s="313" t="s">
        <v>856</v>
      </c>
      <c r="E154" s="539"/>
      <c r="F154" s="539"/>
      <c r="G154" s="539"/>
      <c r="H154" s="539"/>
      <c r="I154" s="539"/>
      <c r="J154" s="539"/>
      <c r="K154" s="539"/>
      <c r="L154" s="539"/>
      <c r="M154" s="539"/>
      <c r="N154" s="539"/>
      <c r="O154" s="539"/>
      <c r="P154" s="539"/>
      <c r="Q154" s="539"/>
      <c r="R154" s="539"/>
      <c r="S154" s="539"/>
      <c r="T154" s="539"/>
      <c r="U154" s="539"/>
      <c r="V154" s="539"/>
      <c r="W154" s="539"/>
      <c r="X154" s="539"/>
      <c r="Y154" s="539"/>
      <c r="Z154" s="539"/>
      <c r="AA154" s="539"/>
      <c r="AB154" s="539"/>
      <c r="AC154" s="539"/>
      <c r="AD154" s="539"/>
      <c r="AE154" s="539"/>
      <c r="AF154" s="539"/>
      <c r="AG154" s="539"/>
      <c r="AH154" s="539"/>
      <c r="AI154" s="539"/>
      <c r="AJ154" s="539"/>
      <c r="AK154" s="540"/>
    </row>
    <row r="155" spans="1:47" ht="15.75" customHeight="1" thickBot="1" x14ac:dyDescent="0.2">
      <c r="A155" s="700"/>
      <c r="B155" s="328"/>
      <c r="C155" s="336"/>
      <c r="D155" s="541"/>
      <c r="E155" s="539"/>
      <c r="F155" s="539"/>
      <c r="G155" s="539"/>
      <c r="H155" s="539"/>
      <c r="I155" s="539"/>
      <c r="J155" s="539"/>
      <c r="K155" s="539"/>
      <c r="L155" s="539"/>
      <c r="M155" s="539"/>
      <c r="N155" s="539"/>
      <c r="O155" s="539"/>
      <c r="P155" s="539"/>
      <c r="Q155" s="539"/>
      <c r="R155" s="539"/>
      <c r="S155" s="539"/>
      <c r="T155" s="539"/>
      <c r="U155" s="539"/>
      <c r="V155" s="539"/>
      <c r="W155" s="539"/>
      <c r="X155" s="539"/>
      <c r="Y155" s="539"/>
      <c r="Z155" s="539"/>
      <c r="AA155" s="539"/>
      <c r="AB155" s="539"/>
      <c r="AC155" s="539"/>
      <c r="AD155" s="539"/>
      <c r="AE155" s="539"/>
      <c r="AF155" s="539"/>
      <c r="AG155" s="539"/>
      <c r="AH155" s="539"/>
      <c r="AI155" s="539"/>
      <c r="AJ155" s="539"/>
      <c r="AK155" s="540"/>
    </row>
    <row r="156" spans="1:47" ht="27" customHeight="1" thickBot="1" x14ac:dyDescent="0.2">
      <c r="A156" s="700"/>
      <c r="B156" s="328"/>
      <c r="C156" s="657" t="s">
        <v>61</v>
      </c>
      <c r="D156" s="373" t="s">
        <v>846</v>
      </c>
      <c r="E156" s="542"/>
      <c r="F156" s="542"/>
      <c r="G156" s="542"/>
      <c r="H156" s="543"/>
      <c r="I156" s="330"/>
      <c r="J156" s="544"/>
      <c r="K156" s="544"/>
      <c r="L156" s="545"/>
      <c r="M156" s="567" t="str">
        <f>IF(I156="加入無",AM156," ")</f>
        <v xml:space="preserve"> </v>
      </c>
      <c r="N156" s="568"/>
      <c r="O156" s="568"/>
      <c r="P156" s="568"/>
      <c r="Q156" s="568"/>
      <c r="R156" s="568"/>
      <c r="S156" s="568"/>
      <c r="T156" s="568"/>
      <c r="U156" s="568"/>
      <c r="V156" s="568"/>
      <c r="W156" s="568"/>
      <c r="X156" s="568"/>
      <c r="Y156" s="568"/>
      <c r="Z156" s="568"/>
      <c r="AA156" s="568"/>
      <c r="AB156" s="568"/>
      <c r="AC156" s="568"/>
      <c r="AD156" s="568"/>
      <c r="AE156" s="568"/>
      <c r="AF156" s="568"/>
      <c r="AG156" s="568"/>
      <c r="AH156" s="568"/>
      <c r="AI156" s="568"/>
      <c r="AJ156" s="568"/>
      <c r="AK156" s="569"/>
      <c r="AM156" s="154" t="s">
        <v>853</v>
      </c>
    </row>
    <row r="157" spans="1:47" ht="27" customHeight="1" thickBot="1" x14ac:dyDescent="0.2">
      <c r="A157" s="700"/>
      <c r="B157" s="328"/>
      <c r="C157" s="658"/>
      <c r="D157" s="373" t="s">
        <v>855</v>
      </c>
      <c r="E157" s="542"/>
      <c r="F157" s="542"/>
      <c r="G157" s="542"/>
      <c r="H157" s="543"/>
      <c r="I157" s="330"/>
      <c r="J157" s="544"/>
      <c r="K157" s="544"/>
      <c r="L157" s="545"/>
      <c r="M157" s="567" t="str">
        <f>IF(I157="加入無",AM156," ")</f>
        <v xml:space="preserve"> </v>
      </c>
      <c r="N157" s="568"/>
      <c r="O157" s="568"/>
      <c r="P157" s="568"/>
      <c r="Q157" s="568"/>
      <c r="R157" s="568"/>
      <c r="S157" s="568"/>
      <c r="T157" s="568"/>
      <c r="U157" s="568"/>
      <c r="V157" s="568"/>
      <c r="W157" s="568"/>
      <c r="X157" s="568"/>
      <c r="Y157" s="568"/>
      <c r="Z157" s="568"/>
      <c r="AA157" s="568"/>
      <c r="AB157" s="568"/>
      <c r="AC157" s="568"/>
      <c r="AD157" s="568"/>
      <c r="AE157" s="568"/>
      <c r="AF157" s="568"/>
      <c r="AG157" s="568"/>
      <c r="AH157" s="568"/>
      <c r="AI157" s="568"/>
      <c r="AJ157" s="568"/>
      <c r="AK157" s="569"/>
    </row>
    <row r="158" spans="1:47" ht="27" customHeight="1" thickBot="1" x14ac:dyDescent="0.2">
      <c r="A158" s="701"/>
      <c r="B158" s="328"/>
      <c r="C158" s="659"/>
      <c r="D158" s="373" t="s">
        <v>854</v>
      </c>
      <c r="E158" s="542"/>
      <c r="F158" s="542"/>
      <c r="G158" s="542"/>
      <c r="H158" s="543"/>
      <c r="I158" s="330"/>
      <c r="J158" s="544"/>
      <c r="K158" s="544"/>
      <c r="L158" s="545"/>
      <c r="M158" s="567" t="str">
        <f>IF(I158="加入無",AM156," ")</f>
        <v xml:space="preserve"> </v>
      </c>
      <c r="N158" s="568"/>
      <c r="O158" s="568"/>
      <c r="P158" s="568"/>
      <c r="Q158" s="568"/>
      <c r="R158" s="568"/>
      <c r="S158" s="568"/>
      <c r="T158" s="568"/>
      <c r="U158" s="568"/>
      <c r="V158" s="568"/>
      <c r="W158" s="568"/>
      <c r="X158" s="568"/>
      <c r="Y158" s="568"/>
      <c r="Z158" s="568"/>
      <c r="AA158" s="568"/>
      <c r="AB158" s="568"/>
      <c r="AC158" s="568"/>
      <c r="AD158" s="568"/>
      <c r="AE158" s="568"/>
      <c r="AF158" s="568"/>
      <c r="AG158" s="568"/>
      <c r="AH158" s="568"/>
      <c r="AI158" s="568"/>
      <c r="AJ158" s="568"/>
      <c r="AK158" s="569"/>
      <c r="AU158" s="183" t="s">
        <v>860</v>
      </c>
    </row>
    <row r="159" spans="1:47" ht="54" customHeight="1" x14ac:dyDescent="0.15">
      <c r="A159" s="322" t="s">
        <v>901</v>
      </c>
      <c r="B159" s="574" t="s">
        <v>1137</v>
      </c>
      <c r="C159" s="575"/>
      <c r="D159" s="575"/>
      <c r="E159" s="575"/>
      <c r="F159" s="575"/>
      <c r="G159" s="575"/>
      <c r="H159" s="575"/>
      <c r="I159" s="575"/>
      <c r="J159" s="575"/>
      <c r="K159" s="575"/>
      <c r="L159" s="575"/>
      <c r="M159" s="575"/>
      <c r="N159" s="575"/>
      <c r="O159" s="575"/>
      <c r="P159" s="575"/>
      <c r="Q159" s="575"/>
      <c r="R159" s="575"/>
      <c r="S159" s="575"/>
      <c r="T159" s="575"/>
      <c r="U159" s="575"/>
      <c r="V159" s="575"/>
      <c r="W159" s="575"/>
      <c r="X159" s="575"/>
      <c r="Y159" s="575"/>
      <c r="Z159" s="575"/>
      <c r="AA159" s="575"/>
      <c r="AB159" s="575"/>
      <c r="AC159" s="575"/>
      <c r="AD159" s="575"/>
      <c r="AE159" s="575"/>
      <c r="AF159" s="575"/>
      <c r="AG159" s="575"/>
      <c r="AH159" s="575"/>
      <c r="AI159" s="575"/>
      <c r="AJ159" s="575"/>
      <c r="AK159" s="575"/>
      <c r="AU159" s="184"/>
    </row>
    <row r="160" spans="1:47" ht="36" customHeight="1" x14ac:dyDescent="0.15">
      <c r="A160" s="323"/>
      <c r="B160" s="576" t="s">
        <v>928</v>
      </c>
      <c r="C160" s="577"/>
      <c r="D160" s="570" t="s">
        <v>898</v>
      </c>
      <c r="E160" s="571"/>
      <c r="F160" s="351" t="str">
        <f>IF(AP160=TRUE,AQ160,"")</f>
        <v/>
      </c>
      <c r="G160" s="352"/>
      <c r="H160" s="352"/>
      <c r="I160" s="352"/>
      <c r="J160" s="352"/>
      <c r="K160" s="352"/>
      <c r="L160" s="352"/>
      <c r="M160" s="352"/>
      <c r="N160" s="352"/>
      <c r="O160" s="352"/>
      <c r="P160" s="352"/>
      <c r="Q160" s="352"/>
      <c r="R160" s="352"/>
      <c r="S160" s="352"/>
      <c r="T160" s="352"/>
      <c r="U160" s="352"/>
      <c r="V160" s="352"/>
      <c r="W160" s="352"/>
      <c r="X160" s="352"/>
      <c r="Y160" s="352"/>
      <c r="Z160" s="352"/>
      <c r="AA160" s="352"/>
      <c r="AB160" s="352"/>
      <c r="AC160" s="352"/>
      <c r="AD160" s="352"/>
      <c r="AE160" s="352"/>
      <c r="AF160" s="352"/>
      <c r="AG160" s="352"/>
      <c r="AH160" s="352"/>
      <c r="AI160" s="352"/>
      <c r="AJ160" s="352"/>
      <c r="AK160" s="572"/>
      <c r="AP160" s="185" t="b">
        <v>0</v>
      </c>
      <c r="AQ160" s="154" t="s">
        <v>929</v>
      </c>
      <c r="AR160" s="154"/>
      <c r="AS160" s="154"/>
    </row>
    <row r="161" spans="1:47" ht="36" customHeight="1" x14ac:dyDescent="0.15">
      <c r="A161" s="323"/>
      <c r="B161" s="576" t="s">
        <v>896</v>
      </c>
      <c r="C161" s="577"/>
      <c r="D161" s="570" t="s">
        <v>898</v>
      </c>
      <c r="E161" s="571"/>
      <c r="F161" s="351" t="str">
        <f>IF(AP161=TRUE,AQ161,"")</f>
        <v/>
      </c>
      <c r="G161" s="352"/>
      <c r="H161" s="352"/>
      <c r="I161" s="352"/>
      <c r="J161" s="352"/>
      <c r="K161" s="352"/>
      <c r="L161" s="352"/>
      <c r="M161" s="352"/>
      <c r="N161" s="352"/>
      <c r="O161" s="352"/>
      <c r="P161" s="352"/>
      <c r="Q161" s="352"/>
      <c r="R161" s="352"/>
      <c r="S161" s="352"/>
      <c r="T161" s="352"/>
      <c r="U161" s="352"/>
      <c r="V161" s="352"/>
      <c r="W161" s="352"/>
      <c r="X161" s="352"/>
      <c r="Y161" s="352"/>
      <c r="Z161" s="352"/>
      <c r="AA161" s="352"/>
      <c r="AB161" s="352"/>
      <c r="AC161" s="352"/>
      <c r="AD161" s="352"/>
      <c r="AE161" s="352"/>
      <c r="AF161" s="352"/>
      <c r="AG161" s="352"/>
      <c r="AH161" s="352"/>
      <c r="AI161" s="352"/>
      <c r="AJ161" s="352"/>
      <c r="AK161" s="572"/>
      <c r="AP161" s="185" t="b">
        <v>0</v>
      </c>
      <c r="AQ161" s="154" t="s">
        <v>897</v>
      </c>
      <c r="AR161" s="154"/>
      <c r="AS161" s="154"/>
    </row>
    <row r="162" spans="1:47" ht="24" customHeight="1" x14ac:dyDescent="0.15">
      <c r="A162" s="323"/>
      <c r="B162" s="329" t="s">
        <v>113</v>
      </c>
      <c r="C162" s="417" t="s">
        <v>62</v>
      </c>
      <c r="D162" s="654" t="s">
        <v>889</v>
      </c>
      <c r="E162" s="655"/>
      <c r="F162" s="655"/>
      <c r="G162" s="655"/>
      <c r="H162" s="655"/>
      <c r="I162" s="655"/>
      <c r="J162" s="655"/>
      <c r="K162" s="655"/>
      <c r="L162" s="655"/>
      <c r="M162" s="655"/>
      <c r="N162" s="655"/>
      <c r="O162" s="655"/>
      <c r="P162" s="655"/>
      <c r="Q162" s="655"/>
      <c r="R162" s="655"/>
      <c r="S162" s="655"/>
      <c r="T162" s="655"/>
      <c r="U162" s="655"/>
      <c r="V162" s="655"/>
      <c r="W162" s="655"/>
      <c r="X162" s="655"/>
      <c r="Y162" s="655"/>
      <c r="Z162" s="655"/>
      <c r="AA162" s="655"/>
      <c r="AB162" s="655"/>
      <c r="AC162" s="655"/>
      <c r="AD162" s="655"/>
      <c r="AE162" s="655"/>
      <c r="AF162" s="655"/>
      <c r="AG162" s="655"/>
      <c r="AH162" s="655"/>
      <c r="AI162" s="655"/>
      <c r="AJ162" s="655"/>
      <c r="AK162" s="656"/>
      <c r="AU162" s="186" t="s">
        <v>914</v>
      </c>
    </row>
    <row r="163" spans="1:47" ht="40.5" customHeight="1" thickBot="1" x14ac:dyDescent="0.2">
      <c r="A163" s="323"/>
      <c r="B163" s="328"/>
      <c r="C163" s="336"/>
      <c r="D163" s="647" t="s">
        <v>1184</v>
      </c>
      <c r="E163" s="648"/>
      <c r="F163" s="648"/>
      <c r="G163" s="648"/>
      <c r="H163" s="648"/>
      <c r="I163" s="648"/>
      <c r="J163" s="648"/>
      <c r="K163" s="648"/>
      <c r="L163" s="648"/>
      <c r="M163" s="648"/>
      <c r="N163" s="648"/>
      <c r="O163" s="648"/>
      <c r="P163" s="648"/>
      <c r="Q163" s="648"/>
      <c r="R163" s="648"/>
      <c r="S163" s="648"/>
      <c r="T163" s="648"/>
      <c r="U163" s="648"/>
      <c r="V163" s="648"/>
      <c r="W163" s="648"/>
      <c r="X163" s="648"/>
      <c r="Y163" s="648"/>
      <c r="Z163" s="648"/>
      <c r="AA163" s="648"/>
      <c r="AB163" s="648"/>
      <c r="AC163" s="648"/>
      <c r="AD163" s="648"/>
      <c r="AE163" s="648"/>
      <c r="AF163" s="648"/>
      <c r="AG163" s="648"/>
      <c r="AH163" s="648"/>
      <c r="AI163" s="648"/>
      <c r="AJ163" s="648"/>
      <c r="AK163" s="649"/>
      <c r="AU163" s="186" t="s">
        <v>907</v>
      </c>
    </row>
    <row r="164" spans="1:47" ht="22.5" customHeight="1" thickBot="1" x14ac:dyDescent="0.2">
      <c r="A164" s="323"/>
      <c r="B164" s="328"/>
      <c r="C164" s="172" t="s">
        <v>61</v>
      </c>
      <c r="D164" s="536"/>
      <c r="E164" s="537"/>
      <c r="F164" s="537"/>
      <c r="G164" s="538"/>
      <c r="H164" s="187" t="s">
        <v>620</v>
      </c>
      <c r="I164" s="645" t="str">
        <f>IF(D152&gt;=D164," ","注意！！従業員数を超えています。")</f>
        <v xml:space="preserve"> </v>
      </c>
      <c r="J164" s="645"/>
      <c r="K164" s="645"/>
      <c r="L164" s="645"/>
      <c r="M164" s="645"/>
      <c r="N164" s="645"/>
      <c r="O164" s="645"/>
      <c r="P164" s="645"/>
      <c r="Q164" s="645"/>
      <c r="R164" s="645"/>
      <c r="S164" s="645"/>
      <c r="T164" s="645"/>
      <c r="U164" s="645"/>
      <c r="V164" s="645"/>
      <c r="W164" s="645"/>
      <c r="X164" s="645"/>
      <c r="Y164" s="645"/>
      <c r="Z164" s="645"/>
      <c r="AA164" s="645"/>
      <c r="AB164" s="645"/>
      <c r="AC164" s="645"/>
      <c r="AD164" s="645"/>
      <c r="AE164" s="645"/>
      <c r="AF164" s="645"/>
      <c r="AG164" s="645"/>
      <c r="AH164" s="645"/>
      <c r="AI164" s="645"/>
      <c r="AJ164" s="645"/>
      <c r="AK164" s="646"/>
      <c r="AU164" s="186" t="s">
        <v>908</v>
      </c>
    </row>
    <row r="165" spans="1:47" ht="7.5" customHeight="1" x14ac:dyDescent="0.15">
      <c r="A165" s="323"/>
      <c r="B165" s="188"/>
      <c r="C165" s="189"/>
      <c r="AK165" s="190"/>
      <c r="AU165" s="186" t="s">
        <v>909</v>
      </c>
    </row>
    <row r="166" spans="1:47" ht="40.5" customHeight="1" x14ac:dyDescent="0.15">
      <c r="A166" s="323"/>
      <c r="B166" s="329" t="s">
        <v>621</v>
      </c>
      <c r="C166" s="417" t="s">
        <v>62</v>
      </c>
      <c r="D166" s="386" t="s">
        <v>1185</v>
      </c>
      <c r="E166" s="386"/>
      <c r="F166" s="386"/>
      <c r="G166" s="386"/>
      <c r="H166" s="386"/>
      <c r="I166" s="386"/>
      <c r="J166" s="386"/>
      <c r="K166" s="386"/>
      <c r="L166" s="386"/>
      <c r="M166" s="386"/>
      <c r="N166" s="386"/>
      <c r="O166" s="386"/>
      <c r="P166" s="386"/>
      <c r="Q166" s="386"/>
      <c r="R166" s="386"/>
      <c r="S166" s="386"/>
      <c r="T166" s="386"/>
      <c r="U166" s="386"/>
      <c r="V166" s="386"/>
      <c r="W166" s="386"/>
      <c r="X166" s="386"/>
      <c r="Y166" s="386"/>
      <c r="Z166" s="386"/>
      <c r="AA166" s="386"/>
      <c r="AB166" s="386"/>
      <c r="AC166" s="386"/>
      <c r="AD166" s="386"/>
      <c r="AE166" s="386"/>
      <c r="AF166" s="386"/>
      <c r="AG166" s="386"/>
      <c r="AH166" s="386"/>
      <c r="AI166" s="386"/>
      <c r="AJ166" s="386"/>
      <c r="AK166" s="386"/>
      <c r="AU166" s="186" t="s">
        <v>910</v>
      </c>
    </row>
    <row r="167" spans="1:47" ht="40.5" customHeight="1" thickBot="1" x14ac:dyDescent="0.2">
      <c r="A167" s="323"/>
      <c r="B167" s="328"/>
      <c r="C167" s="336"/>
      <c r="D167" s="398"/>
      <c r="E167" s="398"/>
      <c r="F167" s="398"/>
      <c r="G167" s="398"/>
      <c r="H167" s="398"/>
      <c r="I167" s="398"/>
      <c r="J167" s="398"/>
      <c r="K167" s="398"/>
      <c r="L167" s="398"/>
      <c r="M167" s="398"/>
      <c r="N167" s="398"/>
      <c r="O167" s="398"/>
      <c r="P167" s="398"/>
      <c r="Q167" s="398"/>
      <c r="R167" s="398"/>
      <c r="S167" s="398"/>
      <c r="T167" s="398"/>
      <c r="U167" s="398"/>
      <c r="V167" s="398"/>
      <c r="W167" s="398"/>
      <c r="X167" s="398"/>
      <c r="Y167" s="398"/>
      <c r="Z167" s="398"/>
      <c r="AA167" s="398"/>
      <c r="AB167" s="398"/>
      <c r="AC167" s="398"/>
      <c r="AD167" s="398"/>
      <c r="AE167" s="398"/>
      <c r="AF167" s="398"/>
      <c r="AG167" s="398"/>
      <c r="AH167" s="398"/>
      <c r="AI167" s="398"/>
      <c r="AJ167" s="398"/>
      <c r="AK167" s="398"/>
      <c r="AU167" s="186" t="s">
        <v>911</v>
      </c>
    </row>
    <row r="168" spans="1:47" ht="22.5" customHeight="1" thickBot="1" x14ac:dyDescent="0.2">
      <c r="A168" s="323"/>
      <c r="B168" s="328"/>
      <c r="C168" s="172" t="s">
        <v>61</v>
      </c>
      <c r="D168" s="536"/>
      <c r="E168" s="537"/>
      <c r="F168" s="537"/>
      <c r="G168" s="538"/>
      <c r="H168" s="187" t="s">
        <v>620</v>
      </c>
      <c r="I168" s="645" t="str">
        <f>IF(D152&gt;=D168," ","注意！！従業員数を超えています。")</f>
        <v xml:space="preserve"> </v>
      </c>
      <c r="J168" s="645"/>
      <c r="K168" s="645"/>
      <c r="L168" s="645"/>
      <c r="M168" s="645"/>
      <c r="N168" s="645"/>
      <c r="O168" s="645"/>
      <c r="P168" s="645"/>
      <c r="Q168" s="645"/>
      <c r="R168" s="645"/>
      <c r="S168" s="645"/>
      <c r="T168" s="645"/>
      <c r="U168" s="645"/>
      <c r="V168" s="645"/>
      <c r="W168" s="645"/>
      <c r="X168" s="645"/>
      <c r="Y168" s="645"/>
      <c r="Z168" s="645"/>
      <c r="AA168" s="645"/>
      <c r="AB168" s="645"/>
      <c r="AC168" s="645"/>
      <c r="AD168" s="645"/>
      <c r="AE168" s="645"/>
      <c r="AF168" s="645"/>
      <c r="AG168" s="645"/>
      <c r="AH168" s="645"/>
      <c r="AI168" s="645"/>
      <c r="AJ168" s="645"/>
      <c r="AK168" s="646"/>
      <c r="AU168" s="186" t="s">
        <v>912</v>
      </c>
    </row>
    <row r="169" spans="1:47" ht="7.5" customHeight="1" x14ac:dyDescent="0.15">
      <c r="A169" s="323"/>
      <c r="B169" s="585"/>
      <c r="C169" s="341"/>
      <c r="D169" s="341"/>
      <c r="E169" s="341"/>
      <c r="F169" s="341"/>
      <c r="G169" s="341"/>
      <c r="H169" s="341"/>
      <c r="I169" s="341"/>
      <c r="J169" s="341"/>
      <c r="K169" s="341"/>
      <c r="L169" s="341"/>
      <c r="M169" s="341"/>
      <c r="N169" s="341"/>
      <c r="O169" s="341"/>
      <c r="P169" s="341"/>
      <c r="Q169" s="341"/>
      <c r="R169" s="341"/>
      <c r="S169" s="341"/>
      <c r="T169" s="341"/>
      <c r="U169" s="341"/>
      <c r="V169" s="341"/>
      <c r="W169" s="341"/>
      <c r="X169" s="341"/>
      <c r="Y169" s="341"/>
      <c r="Z169" s="341"/>
      <c r="AA169" s="341"/>
      <c r="AB169" s="341"/>
      <c r="AC169" s="341"/>
      <c r="AD169" s="341"/>
      <c r="AE169" s="341"/>
      <c r="AF169" s="341"/>
      <c r="AG169" s="341"/>
      <c r="AH169" s="341"/>
      <c r="AI169" s="341"/>
      <c r="AJ169" s="341"/>
      <c r="AK169" s="341"/>
      <c r="AU169" s="186" t="s">
        <v>913</v>
      </c>
    </row>
    <row r="170" spans="1:47" x14ac:dyDescent="0.15">
      <c r="A170" s="323"/>
      <c r="B170" s="329" t="s">
        <v>622</v>
      </c>
      <c r="C170" s="417" t="s">
        <v>62</v>
      </c>
      <c r="D170" s="313" t="s">
        <v>899</v>
      </c>
      <c r="E170" s="314"/>
      <c r="F170" s="314"/>
      <c r="G170" s="314"/>
      <c r="H170" s="314"/>
      <c r="I170" s="314"/>
      <c r="J170" s="314"/>
      <c r="K170" s="314"/>
      <c r="L170" s="314"/>
      <c r="M170" s="314"/>
      <c r="N170" s="314"/>
      <c r="O170" s="314"/>
      <c r="P170" s="314"/>
      <c r="Q170" s="314"/>
      <c r="R170" s="314"/>
      <c r="S170" s="314"/>
      <c r="T170" s="314"/>
      <c r="U170" s="314"/>
      <c r="V170" s="314"/>
      <c r="W170" s="314"/>
      <c r="X170" s="314"/>
      <c r="Y170" s="314"/>
      <c r="Z170" s="314"/>
      <c r="AA170" s="314"/>
      <c r="AB170" s="314"/>
      <c r="AC170" s="314"/>
      <c r="AD170" s="314"/>
      <c r="AE170" s="314"/>
      <c r="AF170" s="314"/>
      <c r="AG170" s="314"/>
      <c r="AH170" s="314"/>
      <c r="AI170" s="314"/>
      <c r="AJ170" s="314"/>
      <c r="AK170" s="315"/>
      <c r="AU170" s="191" t="s">
        <v>436</v>
      </c>
    </row>
    <row r="171" spans="1:47" x14ac:dyDescent="0.15">
      <c r="A171" s="323"/>
      <c r="B171" s="399"/>
      <c r="C171" s="336"/>
      <c r="D171" s="313"/>
      <c r="E171" s="314"/>
      <c r="F171" s="314"/>
      <c r="G171" s="314"/>
      <c r="H171" s="314"/>
      <c r="I171" s="314"/>
      <c r="J171" s="314"/>
      <c r="K171" s="314"/>
      <c r="L171" s="314"/>
      <c r="M171" s="314"/>
      <c r="N171" s="314"/>
      <c r="O171" s="314"/>
      <c r="P171" s="314"/>
      <c r="Q171" s="314"/>
      <c r="R171" s="314"/>
      <c r="S171" s="314"/>
      <c r="T171" s="314"/>
      <c r="U171" s="314"/>
      <c r="V171" s="314"/>
      <c r="W171" s="314"/>
      <c r="X171" s="314"/>
      <c r="Y171" s="314"/>
      <c r="Z171" s="314"/>
      <c r="AA171" s="314"/>
      <c r="AB171" s="314"/>
      <c r="AC171" s="314"/>
      <c r="AD171" s="314"/>
      <c r="AE171" s="314"/>
      <c r="AF171" s="314"/>
      <c r="AG171" s="314"/>
      <c r="AH171" s="314"/>
      <c r="AI171" s="314"/>
      <c r="AJ171" s="314"/>
      <c r="AK171" s="315"/>
    </row>
    <row r="172" spans="1:47" x14ac:dyDescent="0.15">
      <c r="A172" s="323"/>
      <c r="B172" s="399"/>
      <c r="C172" s="336"/>
      <c r="D172" s="313"/>
      <c r="E172" s="314"/>
      <c r="F172" s="314"/>
      <c r="G172" s="314"/>
      <c r="H172" s="314"/>
      <c r="I172" s="314"/>
      <c r="J172" s="314"/>
      <c r="K172" s="314"/>
      <c r="L172" s="314"/>
      <c r="M172" s="314"/>
      <c r="N172" s="314"/>
      <c r="O172" s="314"/>
      <c r="P172" s="314"/>
      <c r="Q172" s="314"/>
      <c r="R172" s="314"/>
      <c r="S172" s="314"/>
      <c r="T172" s="314"/>
      <c r="U172" s="314"/>
      <c r="V172" s="314"/>
      <c r="W172" s="314"/>
      <c r="X172" s="314"/>
      <c r="Y172" s="314"/>
      <c r="Z172" s="314"/>
      <c r="AA172" s="314"/>
      <c r="AB172" s="314"/>
      <c r="AC172" s="314"/>
      <c r="AD172" s="314"/>
      <c r="AE172" s="314"/>
      <c r="AF172" s="314"/>
      <c r="AG172" s="314"/>
      <c r="AH172" s="314"/>
      <c r="AI172" s="314"/>
      <c r="AJ172" s="314"/>
      <c r="AK172" s="315"/>
    </row>
    <row r="173" spans="1:47" ht="18" thickBot="1" x14ac:dyDescent="0.2">
      <c r="A173" s="323"/>
      <c r="B173" s="328"/>
      <c r="C173" s="336"/>
      <c r="D173" s="313"/>
      <c r="E173" s="314"/>
      <c r="F173" s="314"/>
      <c r="G173" s="314"/>
      <c r="H173" s="314"/>
      <c r="I173" s="314"/>
      <c r="J173" s="314"/>
      <c r="K173" s="314"/>
      <c r="L173" s="314"/>
      <c r="M173" s="314"/>
      <c r="N173" s="314"/>
      <c r="O173" s="314"/>
      <c r="P173" s="314"/>
      <c r="Q173" s="314"/>
      <c r="R173" s="314"/>
      <c r="S173" s="314"/>
      <c r="T173" s="314"/>
      <c r="U173" s="314"/>
      <c r="V173" s="314"/>
      <c r="W173" s="314"/>
      <c r="X173" s="314"/>
      <c r="Y173" s="314"/>
      <c r="Z173" s="314"/>
      <c r="AA173" s="314"/>
      <c r="AB173" s="314"/>
      <c r="AC173" s="314"/>
      <c r="AD173" s="314"/>
      <c r="AE173" s="314"/>
      <c r="AF173" s="314"/>
      <c r="AG173" s="314"/>
      <c r="AH173" s="314"/>
      <c r="AI173" s="314"/>
      <c r="AJ173" s="314"/>
      <c r="AK173" s="315"/>
    </row>
    <row r="174" spans="1:47" ht="22.5" customHeight="1" thickBot="1" x14ac:dyDescent="0.2">
      <c r="A174" s="323"/>
      <c r="B174" s="328"/>
      <c r="C174" s="172" t="s">
        <v>61</v>
      </c>
      <c r="D174" s="612"/>
      <c r="E174" s="614"/>
      <c r="F174" s="586"/>
      <c r="G174" s="341"/>
      <c r="H174" s="341"/>
      <c r="I174" s="341"/>
      <c r="J174" s="341"/>
      <c r="K174" s="341"/>
      <c r="L174" s="341"/>
      <c r="M174" s="341"/>
      <c r="N174" s="341"/>
      <c r="O174" s="341"/>
      <c r="P174" s="341"/>
      <c r="Q174" s="341"/>
      <c r="R174" s="341"/>
      <c r="S174" s="341"/>
      <c r="T174" s="341"/>
      <c r="U174" s="341"/>
      <c r="V174" s="341"/>
      <c r="W174" s="341"/>
      <c r="X174" s="341"/>
      <c r="Y174" s="341"/>
      <c r="Z174" s="341"/>
      <c r="AA174" s="341"/>
      <c r="AB174" s="341"/>
      <c r="AC174" s="341"/>
      <c r="AD174" s="341"/>
      <c r="AE174" s="341"/>
      <c r="AF174" s="341"/>
      <c r="AG174" s="341"/>
      <c r="AH174" s="341"/>
      <c r="AI174" s="341"/>
      <c r="AJ174" s="341"/>
      <c r="AK174" s="406"/>
    </row>
    <row r="175" spans="1:47" ht="7.5" customHeight="1" x14ac:dyDescent="0.15">
      <c r="A175" s="323"/>
      <c r="B175" s="405"/>
      <c r="C175" s="341"/>
      <c r="D175" s="341"/>
      <c r="E175" s="341"/>
      <c r="F175" s="341"/>
      <c r="G175" s="341"/>
      <c r="H175" s="341"/>
      <c r="I175" s="341"/>
      <c r="J175" s="341"/>
      <c r="K175" s="341"/>
      <c r="L175" s="341"/>
      <c r="M175" s="341"/>
      <c r="N175" s="341"/>
      <c r="O175" s="341"/>
      <c r="P175" s="341"/>
      <c r="Q175" s="341"/>
      <c r="R175" s="341"/>
      <c r="S175" s="341"/>
      <c r="T175" s="341"/>
      <c r="U175" s="341"/>
      <c r="V175" s="341"/>
      <c r="W175" s="341"/>
      <c r="X175" s="341"/>
      <c r="Y175" s="341"/>
      <c r="Z175" s="341"/>
      <c r="AA175" s="341"/>
      <c r="AB175" s="341"/>
      <c r="AC175" s="341"/>
      <c r="AD175" s="341"/>
      <c r="AE175" s="341"/>
      <c r="AF175" s="341"/>
      <c r="AG175" s="341"/>
      <c r="AH175" s="341"/>
      <c r="AI175" s="341"/>
      <c r="AJ175" s="341"/>
      <c r="AK175" s="341"/>
      <c r="AM175" s="154" t="s">
        <v>497</v>
      </c>
    </row>
    <row r="176" spans="1:47" ht="17.25" customHeight="1" x14ac:dyDescent="0.15">
      <c r="A176" s="323"/>
      <c r="B176" s="424" t="s">
        <v>623</v>
      </c>
      <c r="C176" s="417" t="s">
        <v>62</v>
      </c>
      <c r="D176" s="386" t="s">
        <v>1127</v>
      </c>
      <c r="E176" s="386"/>
      <c r="F176" s="386"/>
      <c r="G176" s="386"/>
      <c r="H176" s="386"/>
      <c r="I176" s="386"/>
      <c r="J176" s="386"/>
      <c r="K176" s="386"/>
      <c r="L176" s="386"/>
      <c r="M176" s="386"/>
      <c r="N176" s="386"/>
      <c r="O176" s="386"/>
      <c r="P176" s="386"/>
      <c r="Q176" s="386"/>
      <c r="R176" s="386"/>
      <c r="S176" s="386"/>
      <c r="T176" s="386"/>
      <c r="U176" s="386"/>
      <c r="V176" s="386"/>
      <c r="W176" s="386"/>
      <c r="X176" s="386"/>
      <c r="Y176" s="386"/>
      <c r="Z176" s="386"/>
      <c r="AA176" s="386"/>
      <c r="AB176" s="386"/>
      <c r="AC176" s="386"/>
      <c r="AD176" s="386"/>
      <c r="AE176" s="386"/>
      <c r="AF176" s="386"/>
      <c r="AG176" s="386"/>
      <c r="AH176" s="386"/>
      <c r="AI176" s="386"/>
      <c r="AJ176" s="386"/>
      <c r="AK176" s="386"/>
      <c r="AM176" s="154" t="s">
        <v>161</v>
      </c>
    </row>
    <row r="177" spans="1:53" ht="18" thickBot="1" x14ac:dyDescent="0.2">
      <c r="A177" s="323"/>
      <c r="B177" s="469"/>
      <c r="C177" s="336"/>
      <c r="D177" s="398"/>
      <c r="E177" s="398"/>
      <c r="F177" s="398"/>
      <c r="G177" s="398"/>
      <c r="H177" s="398"/>
      <c r="I177" s="398"/>
      <c r="J177" s="398"/>
      <c r="K177" s="398"/>
      <c r="L177" s="398"/>
      <c r="M177" s="398"/>
      <c r="N177" s="398"/>
      <c r="O177" s="398"/>
      <c r="P177" s="398"/>
      <c r="Q177" s="398"/>
      <c r="R177" s="398"/>
      <c r="S177" s="398"/>
      <c r="T177" s="398"/>
      <c r="U177" s="398"/>
      <c r="V177" s="398"/>
      <c r="W177" s="398"/>
      <c r="X177" s="398"/>
      <c r="Y177" s="398"/>
      <c r="Z177" s="398"/>
      <c r="AA177" s="398"/>
      <c r="AB177" s="398"/>
      <c r="AC177" s="398"/>
      <c r="AD177" s="398"/>
      <c r="AE177" s="398"/>
      <c r="AF177" s="398"/>
      <c r="AG177" s="398"/>
      <c r="AH177" s="398"/>
      <c r="AI177" s="398"/>
      <c r="AJ177" s="398"/>
      <c r="AK177" s="398"/>
      <c r="AM177" s="154" t="s">
        <v>160</v>
      </c>
    </row>
    <row r="178" spans="1:53" ht="22.5" customHeight="1" thickBot="1" x14ac:dyDescent="0.2">
      <c r="A178" s="323"/>
      <c r="B178" s="469"/>
      <c r="C178" s="172" t="s">
        <v>61</v>
      </c>
      <c r="D178" s="612"/>
      <c r="E178" s="614"/>
      <c r="F178" s="586"/>
      <c r="G178" s="341"/>
      <c r="H178" s="341"/>
      <c r="I178" s="341"/>
      <c r="J178" s="341"/>
      <c r="K178" s="341"/>
      <c r="L178" s="341"/>
      <c r="M178" s="341"/>
      <c r="N178" s="341"/>
      <c r="O178" s="341"/>
      <c r="P178" s="341"/>
      <c r="Q178" s="341"/>
      <c r="R178" s="341"/>
      <c r="S178" s="341"/>
      <c r="T178" s="341"/>
      <c r="U178" s="341"/>
      <c r="V178" s="341"/>
      <c r="W178" s="341"/>
      <c r="X178" s="341"/>
      <c r="Y178" s="341"/>
      <c r="Z178" s="341"/>
      <c r="AA178" s="341"/>
      <c r="AB178" s="341"/>
      <c r="AC178" s="341"/>
      <c r="AD178" s="341"/>
      <c r="AE178" s="341"/>
      <c r="AF178" s="341"/>
      <c r="AG178" s="341"/>
      <c r="AH178" s="341"/>
      <c r="AI178" s="341"/>
      <c r="AJ178" s="341"/>
      <c r="AK178" s="406"/>
      <c r="AM178" s="154" t="s">
        <v>496</v>
      </c>
      <c r="AT178" s="154" t="s">
        <v>501</v>
      </c>
      <c r="AU178" s="154"/>
      <c r="AV178" s="154"/>
      <c r="AW178" s="154"/>
      <c r="AX178" s="154"/>
      <c r="AY178" s="154"/>
      <c r="AZ178" s="154"/>
      <c r="BA178" s="154" t="s">
        <v>502</v>
      </c>
    </row>
    <row r="179" spans="1:53" ht="18.75" customHeight="1" x14ac:dyDescent="0.15">
      <c r="A179" s="323"/>
      <c r="B179" s="469"/>
      <c r="C179" s="337" t="s">
        <v>62</v>
      </c>
      <c r="D179" s="313" t="s">
        <v>1126</v>
      </c>
      <c r="E179" s="534"/>
      <c r="F179" s="534"/>
      <c r="G179" s="534"/>
      <c r="H179" s="534"/>
      <c r="I179" s="534"/>
      <c r="J179" s="534"/>
      <c r="K179" s="534"/>
      <c r="L179" s="534"/>
      <c r="M179" s="534"/>
      <c r="N179" s="534"/>
      <c r="O179" s="534"/>
      <c r="P179" s="534"/>
      <c r="Q179" s="534"/>
      <c r="R179" s="534"/>
      <c r="S179" s="534"/>
      <c r="T179" s="534"/>
      <c r="U179" s="534"/>
      <c r="V179" s="534"/>
      <c r="W179" s="534"/>
      <c r="X179" s="534"/>
      <c r="Y179" s="534"/>
      <c r="Z179" s="534"/>
      <c r="AA179" s="534"/>
      <c r="AB179" s="534"/>
      <c r="AC179" s="534"/>
      <c r="AD179" s="534"/>
      <c r="AE179" s="534"/>
      <c r="AF179" s="534"/>
      <c r="AG179" s="534"/>
      <c r="AH179" s="534"/>
      <c r="AI179" s="534"/>
      <c r="AJ179" s="534"/>
      <c r="AK179" s="535"/>
      <c r="AM179" s="192" t="s">
        <v>498</v>
      </c>
      <c r="AO179" s="497"/>
      <c r="AP179" s="472"/>
      <c r="AR179" s="193"/>
      <c r="AS179" s="193"/>
      <c r="AT179" s="194" t="str">
        <f>IF(OR(G181=0,J181=0,M181=0),AM176,AT181)</f>
        <v>認証登録の有効期限を入力してください。</v>
      </c>
      <c r="AU179" s="154"/>
      <c r="AV179" s="154"/>
      <c r="AW179" s="154"/>
      <c r="AX179" s="154"/>
      <c r="AY179" s="154"/>
      <c r="AZ179" s="154"/>
      <c r="BA179" s="194" t="str">
        <f>IF(AND(G181=0,J181=0,M181=0),"",AM177)</f>
        <v/>
      </c>
    </row>
    <row r="180" spans="1:53" ht="18.75" customHeight="1" thickBot="1" x14ac:dyDescent="0.2">
      <c r="A180" s="323"/>
      <c r="B180" s="469"/>
      <c r="C180" s="338"/>
      <c r="D180" s="660"/>
      <c r="E180" s="661"/>
      <c r="F180" s="313" t="s">
        <v>879</v>
      </c>
      <c r="G180" s="314"/>
      <c r="H180" s="314"/>
      <c r="I180" s="314"/>
      <c r="J180" s="314"/>
      <c r="K180" s="314"/>
      <c r="L180" s="314"/>
      <c r="M180" s="314"/>
      <c r="N180" s="314"/>
      <c r="O180" s="314"/>
      <c r="P180" s="314"/>
      <c r="Q180" s="314"/>
      <c r="R180" s="314"/>
      <c r="S180" s="314"/>
      <c r="T180" s="314"/>
      <c r="U180" s="314"/>
      <c r="V180" s="314"/>
      <c r="W180" s="314"/>
      <c r="X180" s="314"/>
      <c r="Y180" s="314"/>
      <c r="Z180" s="314"/>
      <c r="AA180" s="314"/>
      <c r="AB180" s="314"/>
      <c r="AC180" s="314"/>
      <c r="AD180" s="314"/>
      <c r="AE180" s="314"/>
      <c r="AF180" s="314"/>
      <c r="AG180" s="314"/>
      <c r="AH180" s="314"/>
      <c r="AI180" s="314"/>
      <c r="AJ180" s="314"/>
      <c r="AK180" s="315"/>
      <c r="AM180" s="154" t="s">
        <v>499</v>
      </c>
      <c r="AN180" s="154"/>
      <c r="AO180" s="472" t="e">
        <f>DATEVALUE(AQ180)</f>
        <v>#VALUE!</v>
      </c>
      <c r="AP180" s="472"/>
      <c r="AQ180" s="192" t="str">
        <f>D181&amp;G181&amp;I181&amp;J181&amp;L181&amp;M181&amp;O181</f>
        <v>令和年月日</v>
      </c>
      <c r="AR180" s="193"/>
      <c r="AS180" s="193"/>
      <c r="AT180" s="154" t="s">
        <v>503</v>
      </c>
      <c r="AU180" s="193"/>
      <c r="AV180" s="154"/>
      <c r="AW180" s="154"/>
      <c r="AX180" s="154"/>
      <c r="AY180" s="154"/>
      <c r="AZ180" s="154"/>
      <c r="BA180" s="154"/>
    </row>
    <row r="181" spans="1:53" ht="30" customHeight="1" thickBot="1" x14ac:dyDescent="0.2">
      <c r="A181" s="323"/>
      <c r="B181" s="329"/>
      <c r="C181" s="195" t="s">
        <v>61</v>
      </c>
      <c r="D181" s="457" t="s">
        <v>894</v>
      </c>
      <c r="E181" s="458"/>
      <c r="F181" s="459"/>
      <c r="G181" s="330"/>
      <c r="H181" s="332"/>
      <c r="I181" s="159" t="s">
        <v>220</v>
      </c>
      <c r="J181" s="330"/>
      <c r="K181" s="332"/>
      <c r="L181" s="159" t="s">
        <v>219</v>
      </c>
      <c r="M181" s="330"/>
      <c r="N181" s="332"/>
      <c r="O181" s="160" t="s">
        <v>218</v>
      </c>
      <c r="P181" s="342" t="str">
        <f>IF(D178=1,AT179,BA179)</f>
        <v/>
      </c>
      <c r="Q181" s="342"/>
      <c r="R181" s="342"/>
      <c r="S181" s="342"/>
      <c r="T181" s="342"/>
      <c r="U181" s="342"/>
      <c r="V181" s="342"/>
      <c r="W181" s="342"/>
      <c r="X181" s="342"/>
      <c r="Y181" s="342"/>
      <c r="Z181" s="342"/>
      <c r="AA181" s="342"/>
      <c r="AB181" s="342"/>
      <c r="AC181" s="342"/>
      <c r="AD181" s="342"/>
      <c r="AE181" s="342"/>
      <c r="AF181" s="342"/>
      <c r="AG181" s="342"/>
      <c r="AH181" s="342"/>
      <c r="AI181" s="342"/>
      <c r="AJ181" s="342"/>
      <c r="AK181" s="343"/>
      <c r="AM181" s="477" t="s">
        <v>500</v>
      </c>
      <c r="AN181" s="478"/>
      <c r="AO181" s="498" t="b">
        <v>0</v>
      </c>
      <c r="AP181" s="498"/>
      <c r="AR181" s="193"/>
      <c r="AS181" s="193"/>
      <c r="AT181" s="194" t="e">
        <f>IF(AO179&lt;=AO180,"",IF(AO181=TRUE,AM178,AM175))</f>
        <v>#VALUE!</v>
      </c>
      <c r="AU181" s="154"/>
      <c r="AV181" s="154"/>
      <c r="AW181" s="154"/>
      <c r="AX181" s="154"/>
      <c r="AY181" s="154"/>
      <c r="AZ181" s="154"/>
      <c r="BA181" s="154"/>
    </row>
    <row r="182" spans="1:53" ht="7.5" customHeight="1" x14ac:dyDescent="0.15">
      <c r="A182" s="323"/>
      <c r="B182" s="405"/>
      <c r="C182" s="341"/>
      <c r="D182" s="341"/>
      <c r="E182" s="341"/>
      <c r="F182" s="341"/>
      <c r="G182" s="341"/>
      <c r="H182" s="341"/>
      <c r="I182" s="341"/>
      <c r="J182" s="341"/>
      <c r="K182" s="341"/>
      <c r="L182" s="341"/>
      <c r="M182" s="341"/>
      <c r="N182" s="341"/>
      <c r="O182" s="341"/>
      <c r="P182" s="341"/>
      <c r="Q182" s="341"/>
      <c r="R182" s="341"/>
      <c r="S182" s="341"/>
      <c r="T182" s="341"/>
      <c r="U182" s="341"/>
      <c r="V182" s="341"/>
      <c r="W182" s="341"/>
      <c r="X182" s="341"/>
      <c r="Y182" s="341"/>
      <c r="Z182" s="341"/>
      <c r="AA182" s="341"/>
      <c r="AB182" s="341"/>
      <c r="AC182" s="341"/>
      <c r="AD182" s="341"/>
      <c r="AE182" s="341"/>
      <c r="AF182" s="341"/>
      <c r="AG182" s="341"/>
      <c r="AH182" s="341"/>
      <c r="AI182" s="341"/>
      <c r="AJ182" s="341"/>
      <c r="AK182" s="341"/>
      <c r="AM182" s="154" t="s">
        <v>497</v>
      </c>
    </row>
    <row r="183" spans="1:53" ht="31.5" customHeight="1" x14ac:dyDescent="0.15">
      <c r="A183" s="323"/>
      <c r="B183" s="424" t="s">
        <v>870</v>
      </c>
      <c r="C183" s="417" t="s">
        <v>62</v>
      </c>
      <c r="D183" s="386" t="s">
        <v>1128</v>
      </c>
      <c r="E183" s="386"/>
      <c r="F183" s="386"/>
      <c r="G183" s="386"/>
      <c r="H183" s="386"/>
      <c r="I183" s="386"/>
      <c r="J183" s="386"/>
      <c r="K183" s="386"/>
      <c r="L183" s="386"/>
      <c r="M183" s="386"/>
      <c r="N183" s="386"/>
      <c r="O183" s="386"/>
      <c r="P183" s="386"/>
      <c r="Q183" s="386"/>
      <c r="R183" s="386"/>
      <c r="S183" s="386"/>
      <c r="T183" s="386"/>
      <c r="U183" s="386"/>
      <c r="V183" s="386"/>
      <c r="W183" s="386"/>
      <c r="X183" s="386"/>
      <c r="Y183" s="386"/>
      <c r="Z183" s="386"/>
      <c r="AA183" s="386"/>
      <c r="AB183" s="386"/>
      <c r="AC183" s="386"/>
      <c r="AD183" s="386"/>
      <c r="AE183" s="386"/>
      <c r="AF183" s="386"/>
      <c r="AG183" s="386"/>
      <c r="AH183" s="386"/>
      <c r="AI183" s="386"/>
      <c r="AJ183" s="386"/>
      <c r="AK183" s="386"/>
      <c r="AM183" s="154" t="s">
        <v>161</v>
      </c>
    </row>
    <row r="184" spans="1:53" ht="32.1" customHeight="1" thickBot="1" x14ac:dyDescent="0.2">
      <c r="A184" s="323"/>
      <c r="B184" s="469"/>
      <c r="C184" s="336"/>
      <c r="D184" s="398"/>
      <c r="E184" s="398"/>
      <c r="F184" s="398"/>
      <c r="G184" s="398"/>
      <c r="H184" s="398"/>
      <c r="I184" s="398"/>
      <c r="J184" s="398"/>
      <c r="K184" s="398"/>
      <c r="L184" s="398"/>
      <c r="M184" s="398"/>
      <c r="N184" s="398"/>
      <c r="O184" s="398"/>
      <c r="P184" s="398"/>
      <c r="Q184" s="398"/>
      <c r="R184" s="398"/>
      <c r="S184" s="398"/>
      <c r="T184" s="398"/>
      <c r="U184" s="398"/>
      <c r="V184" s="398"/>
      <c r="W184" s="398"/>
      <c r="X184" s="398"/>
      <c r="Y184" s="398"/>
      <c r="Z184" s="398"/>
      <c r="AA184" s="398"/>
      <c r="AB184" s="398"/>
      <c r="AC184" s="398"/>
      <c r="AD184" s="398"/>
      <c r="AE184" s="398"/>
      <c r="AF184" s="398"/>
      <c r="AG184" s="398"/>
      <c r="AH184" s="398"/>
      <c r="AI184" s="398"/>
      <c r="AJ184" s="398"/>
      <c r="AK184" s="398"/>
      <c r="AM184" s="154"/>
    </row>
    <row r="185" spans="1:53" ht="22.5" customHeight="1" thickBot="1" x14ac:dyDescent="0.2">
      <c r="A185" s="323"/>
      <c r="B185" s="329"/>
      <c r="C185" s="172" t="s">
        <v>61</v>
      </c>
      <c r="D185" s="612"/>
      <c r="E185" s="614"/>
      <c r="F185" s="586"/>
      <c r="G185" s="341"/>
      <c r="H185" s="341"/>
      <c r="I185" s="341"/>
      <c r="J185" s="341"/>
      <c r="K185" s="341"/>
      <c r="L185" s="341"/>
      <c r="M185" s="341"/>
      <c r="N185" s="341"/>
      <c r="O185" s="341"/>
      <c r="P185" s="341"/>
      <c r="Q185" s="341"/>
      <c r="R185" s="341"/>
      <c r="S185" s="341"/>
      <c r="T185" s="341"/>
      <c r="U185" s="341"/>
      <c r="V185" s="341"/>
      <c r="W185" s="341"/>
      <c r="X185" s="341"/>
      <c r="Y185" s="341"/>
      <c r="Z185" s="341"/>
      <c r="AA185" s="341"/>
      <c r="AB185" s="341"/>
      <c r="AC185" s="341"/>
      <c r="AD185" s="341"/>
      <c r="AE185" s="341"/>
      <c r="AF185" s="341"/>
      <c r="AG185" s="341"/>
      <c r="AH185" s="341"/>
      <c r="AI185" s="341"/>
      <c r="AJ185" s="341"/>
      <c r="AK185" s="406"/>
      <c r="AM185" s="154"/>
      <c r="AT185" s="154"/>
      <c r="AU185" s="154"/>
      <c r="AV185" s="154"/>
      <c r="AW185" s="154"/>
      <c r="AX185" s="154"/>
      <c r="AY185" s="154"/>
      <c r="AZ185" s="154"/>
      <c r="BA185" s="154"/>
    </row>
    <row r="186" spans="1:53" ht="7.5" customHeight="1" x14ac:dyDescent="0.15">
      <c r="A186" s="323"/>
      <c r="B186" s="405"/>
      <c r="C186" s="341"/>
      <c r="D186" s="341"/>
      <c r="E186" s="341"/>
      <c r="F186" s="341"/>
      <c r="G186" s="341"/>
      <c r="H186" s="341"/>
      <c r="I186" s="341"/>
      <c r="J186" s="341"/>
      <c r="K186" s="341"/>
      <c r="L186" s="341"/>
      <c r="M186" s="341"/>
      <c r="N186" s="341"/>
      <c r="O186" s="341"/>
      <c r="P186" s="341"/>
      <c r="Q186" s="341"/>
      <c r="R186" s="341"/>
      <c r="S186" s="341"/>
      <c r="T186" s="341"/>
      <c r="U186" s="341"/>
      <c r="V186" s="341"/>
      <c r="W186" s="341"/>
      <c r="X186" s="341"/>
      <c r="Y186" s="341"/>
      <c r="Z186" s="341"/>
      <c r="AA186" s="341"/>
      <c r="AB186" s="341"/>
      <c r="AC186" s="341"/>
      <c r="AD186" s="341"/>
      <c r="AE186" s="341"/>
      <c r="AF186" s="341"/>
      <c r="AG186" s="341"/>
      <c r="AH186" s="341"/>
      <c r="AI186" s="341"/>
      <c r="AJ186" s="341"/>
      <c r="AK186" s="341"/>
      <c r="AM186" s="154"/>
    </row>
    <row r="187" spans="1:53" ht="31.5" customHeight="1" x14ac:dyDescent="0.15">
      <c r="A187" s="323"/>
      <c r="B187" s="424" t="s">
        <v>872</v>
      </c>
      <c r="C187" s="417" t="s">
        <v>62</v>
      </c>
      <c r="D187" s="386" t="s">
        <v>1129</v>
      </c>
      <c r="E187" s="386"/>
      <c r="F187" s="386"/>
      <c r="G187" s="386"/>
      <c r="H187" s="386"/>
      <c r="I187" s="386"/>
      <c r="J187" s="386"/>
      <c r="K187" s="386"/>
      <c r="L187" s="386"/>
      <c r="M187" s="386"/>
      <c r="N187" s="386"/>
      <c r="O187" s="386"/>
      <c r="P187" s="386"/>
      <c r="Q187" s="386"/>
      <c r="R187" s="386"/>
      <c r="S187" s="386"/>
      <c r="T187" s="386"/>
      <c r="U187" s="386"/>
      <c r="V187" s="386"/>
      <c r="W187" s="386"/>
      <c r="X187" s="386"/>
      <c r="Y187" s="386"/>
      <c r="Z187" s="386"/>
      <c r="AA187" s="386"/>
      <c r="AB187" s="386"/>
      <c r="AC187" s="386"/>
      <c r="AD187" s="386"/>
      <c r="AE187" s="386"/>
      <c r="AF187" s="386"/>
      <c r="AG187" s="386"/>
      <c r="AH187" s="386"/>
      <c r="AI187" s="386"/>
      <c r="AJ187" s="386"/>
      <c r="AK187" s="386"/>
      <c r="AM187" s="154"/>
      <c r="AT187" s="196"/>
    </row>
    <row r="188" spans="1:53" ht="31.5" customHeight="1" thickBot="1" x14ac:dyDescent="0.2">
      <c r="A188" s="323"/>
      <c r="B188" s="469"/>
      <c r="C188" s="336"/>
      <c r="D188" s="398"/>
      <c r="E188" s="398"/>
      <c r="F188" s="398"/>
      <c r="G188" s="398"/>
      <c r="H188" s="398"/>
      <c r="I188" s="398"/>
      <c r="J188" s="398"/>
      <c r="K188" s="398"/>
      <c r="L188" s="398"/>
      <c r="M188" s="398"/>
      <c r="N188" s="398"/>
      <c r="O188" s="398"/>
      <c r="P188" s="398"/>
      <c r="Q188" s="398"/>
      <c r="R188" s="398"/>
      <c r="S188" s="398"/>
      <c r="T188" s="398"/>
      <c r="U188" s="398"/>
      <c r="V188" s="398"/>
      <c r="W188" s="398"/>
      <c r="X188" s="398"/>
      <c r="Y188" s="398"/>
      <c r="Z188" s="398"/>
      <c r="AA188" s="398"/>
      <c r="AB188" s="398"/>
      <c r="AC188" s="398"/>
      <c r="AD188" s="398"/>
      <c r="AE188" s="398"/>
      <c r="AF188" s="398"/>
      <c r="AG188" s="398"/>
      <c r="AH188" s="398"/>
      <c r="AI188" s="398"/>
      <c r="AJ188" s="398"/>
      <c r="AK188" s="398"/>
      <c r="AM188" s="154"/>
      <c r="AT188" s="197"/>
    </row>
    <row r="189" spans="1:53" ht="22.5" customHeight="1" thickBot="1" x14ac:dyDescent="0.2">
      <c r="A189" s="323"/>
      <c r="B189" s="329"/>
      <c r="C189" s="172" t="s">
        <v>61</v>
      </c>
      <c r="D189" s="612"/>
      <c r="E189" s="614"/>
      <c r="F189" s="586"/>
      <c r="G189" s="341"/>
      <c r="H189" s="341"/>
      <c r="I189" s="341"/>
      <c r="J189" s="341"/>
      <c r="K189" s="341"/>
      <c r="L189" s="341"/>
      <c r="M189" s="341"/>
      <c r="N189" s="341"/>
      <c r="O189" s="341"/>
      <c r="P189" s="341"/>
      <c r="Q189" s="341"/>
      <c r="R189" s="341"/>
      <c r="S189" s="341"/>
      <c r="T189" s="341"/>
      <c r="U189" s="341"/>
      <c r="V189" s="341"/>
      <c r="W189" s="341"/>
      <c r="X189" s="341"/>
      <c r="Y189" s="341"/>
      <c r="Z189" s="341"/>
      <c r="AA189" s="341"/>
      <c r="AB189" s="341"/>
      <c r="AC189" s="341"/>
      <c r="AD189" s="341"/>
      <c r="AE189" s="341"/>
      <c r="AF189" s="341"/>
      <c r="AG189" s="341"/>
      <c r="AH189" s="341"/>
      <c r="AI189" s="341"/>
      <c r="AJ189" s="341"/>
      <c r="AK189" s="406"/>
      <c r="AM189" s="154"/>
      <c r="AT189" s="154"/>
      <c r="AU189" s="154"/>
      <c r="AV189" s="154"/>
      <c r="AW189" s="154"/>
      <c r="AX189" s="154"/>
      <c r="AY189" s="154"/>
      <c r="AZ189" s="154"/>
      <c r="BA189" s="154"/>
    </row>
    <row r="190" spans="1:53" ht="7.5" customHeight="1" x14ac:dyDescent="0.15">
      <c r="A190" s="323"/>
      <c r="B190" s="405"/>
      <c r="C190" s="341"/>
      <c r="D190" s="341"/>
      <c r="E190" s="341"/>
      <c r="F190" s="341"/>
      <c r="G190" s="341"/>
      <c r="H190" s="341"/>
      <c r="I190" s="341"/>
      <c r="J190" s="341"/>
      <c r="K190" s="341"/>
      <c r="L190" s="341"/>
      <c r="M190" s="341"/>
      <c r="N190" s="341"/>
      <c r="O190" s="341"/>
      <c r="P190" s="341"/>
      <c r="Q190" s="341"/>
      <c r="R190" s="341"/>
      <c r="S190" s="341"/>
      <c r="T190" s="341"/>
      <c r="U190" s="341"/>
      <c r="V190" s="341"/>
      <c r="W190" s="341"/>
      <c r="X190" s="341"/>
      <c r="Y190" s="341"/>
      <c r="Z190" s="341"/>
      <c r="AA190" s="341"/>
      <c r="AB190" s="341"/>
      <c r="AC190" s="341"/>
      <c r="AD190" s="341"/>
      <c r="AE190" s="341"/>
      <c r="AF190" s="341"/>
      <c r="AG190" s="341"/>
      <c r="AH190" s="341"/>
      <c r="AI190" s="341"/>
      <c r="AJ190" s="341"/>
      <c r="AK190" s="341"/>
      <c r="AM190" s="154"/>
    </row>
    <row r="191" spans="1:53" ht="17.25" customHeight="1" x14ac:dyDescent="0.15">
      <c r="A191" s="323"/>
      <c r="B191" s="424" t="s">
        <v>876</v>
      </c>
      <c r="C191" s="417" t="s">
        <v>62</v>
      </c>
      <c r="D191" s="386" t="s">
        <v>891</v>
      </c>
      <c r="E191" s="386"/>
      <c r="F191" s="386"/>
      <c r="G191" s="386"/>
      <c r="H191" s="386"/>
      <c r="I191" s="386"/>
      <c r="J191" s="386"/>
      <c r="K191" s="386"/>
      <c r="L191" s="386"/>
      <c r="M191" s="386"/>
      <c r="N191" s="386"/>
      <c r="O191" s="386"/>
      <c r="P191" s="386"/>
      <c r="Q191" s="386"/>
      <c r="R191" s="386"/>
      <c r="S191" s="386"/>
      <c r="T191" s="386"/>
      <c r="U191" s="386"/>
      <c r="V191" s="386"/>
      <c r="W191" s="386"/>
      <c r="X191" s="386"/>
      <c r="Y191" s="386"/>
      <c r="Z191" s="386"/>
      <c r="AA191" s="386"/>
      <c r="AB191" s="386"/>
      <c r="AC191" s="386"/>
      <c r="AD191" s="386"/>
      <c r="AE191" s="386"/>
      <c r="AF191" s="386"/>
      <c r="AG191" s="386"/>
      <c r="AH191" s="386"/>
      <c r="AI191" s="386"/>
      <c r="AJ191" s="386"/>
      <c r="AK191" s="386"/>
      <c r="AM191" s="154"/>
    </row>
    <row r="192" spans="1:53" ht="18" thickBot="1" x14ac:dyDescent="0.2">
      <c r="A192" s="323"/>
      <c r="B192" s="469"/>
      <c r="C192" s="336"/>
      <c r="D192" s="398"/>
      <c r="E192" s="398"/>
      <c r="F192" s="398"/>
      <c r="G192" s="398"/>
      <c r="H192" s="398"/>
      <c r="I192" s="398"/>
      <c r="J192" s="398"/>
      <c r="K192" s="398"/>
      <c r="L192" s="398"/>
      <c r="M192" s="398"/>
      <c r="N192" s="398"/>
      <c r="O192" s="398"/>
      <c r="P192" s="398"/>
      <c r="Q192" s="398"/>
      <c r="R192" s="398"/>
      <c r="S192" s="398"/>
      <c r="T192" s="398"/>
      <c r="U192" s="398"/>
      <c r="V192" s="398"/>
      <c r="W192" s="398"/>
      <c r="X192" s="398"/>
      <c r="Y192" s="398"/>
      <c r="Z192" s="398"/>
      <c r="AA192" s="398"/>
      <c r="AB192" s="398"/>
      <c r="AC192" s="398"/>
      <c r="AD192" s="398"/>
      <c r="AE192" s="398"/>
      <c r="AF192" s="398"/>
      <c r="AG192" s="398"/>
      <c r="AH192" s="398"/>
      <c r="AI192" s="398"/>
      <c r="AJ192" s="398"/>
      <c r="AK192" s="398"/>
      <c r="AM192" s="154"/>
    </row>
    <row r="193" spans="1:53" ht="22.5" customHeight="1" thickBot="1" x14ac:dyDescent="0.2">
      <c r="A193" s="323"/>
      <c r="B193" s="329"/>
      <c r="C193" s="172" t="s">
        <v>61</v>
      </c>
      <c r="D193" s="612"/>
      <c r="E193" s="614"/>
      <c r="F193" s="586"/>
      <c r="G193" s="341"/>
      <c r="H193" s="341"/>
      <c r="I193" s="341"/>
      <c r="J193" s="341"/>
      <c r="K193" s="341"/>
      <c r="L193" s="341"/>
      <c r="M193" s="341"/>
      <c r="N193" s="341"/>
      <c r="O193" s="341"/>
      <c r="P193" s="341"/>
      <c r="Q193" s="341"/>
      <c r="R193" s="341"/>
      <c r="S193" s="341"/>
      <c r="T193" s="341"/>
      <c r="U193" s="341"/>
      <c r="V193" s="341"/>
      <c r="W193" s="341"/>
      <c r="X193" s="341"/>
      <c r="Y193" s="341"/>
      <c r="Z193" s="341"/>
      <c r="AA193" s="341"/>
      <c r="AB193" s="341"/>
      <c r="AC193" s="341"/>
      <c r="AD193" s="341"/>
      <c r="AE193" s="341"/>
      <c r="AF193" s="341"/>
      <c r="AG193" s="341"/>
      <c r="AH193" s="341"/>
      <c r="AI193" s="341"/>
      <c r="AJ193" s="341"/>
      <c r="AK193" s="406"/>
      <c r="AM193" s="154"/>
      <c r="AT193" s="154"/>
      <c r="AU193" s="154"/>
      <c r="AV193" s="154"/>
      <c r="AW193" s="154"/>
      <c r="AX193" s="154"/>
      <c r="AY193" s="154"/>
      <c r="AZ193" s="154"/>
      <c r="BA193" s="154"/>
    </row>
    <row r="194" spans="1:53" ht="7.5" customHeight="1" x14ac:dyDescent="0.15">
      <c r="A194" s="323"/>
      <c r="B194" s="405"/>
      <c r="C194" s="341"/>
      <c r="D194" s="341"/>
      <c r="E194" s="341"/>
      <c r="F194" s="341"/>
      <c r="G194" s="341"/>
      <c r="H194" s="341"/>
      <c r="I194" s="341"/>
      <c r="J194" s="341"/>
      <c r="K194" s="341"/>
      <c r="L194" s="341"/>
      <c r="M194" s="341"/>
      <c r="N194" s="341"/>
      <c r="O194" s="341"/>
      <c r="P194" s="341"/>
      <c r="Q194" s="341"/>
      <c r="R194" s="341"/>
      <c r="S194" s="341"/>
      <c r="T194" s="341"/>
      <c r="U194" s="341"/>
      <c r="V194" s="341"/>
      <c r="W194" s="341"/>
      <c r="X194" s="341"/>
      <c r="Y194" s="341"/>
      <c r="Z194" s="341"/>
      <c r="AA194" s="341"/>
      <c r="AB194" s="341"/>
      <c r="AC194" s="341"/>
      <c r="AD194" s="341"/>
      <c r="AE194" s="341"/>
      <c r="AF194" s="341"/>
      <c r="AG194" s="341"/>
      <c r="AH194" s="341"/>
      <c r="AI194" s="341"/>
      <c r="AJ194" s="341"/>
      <c r="AK194" s="341"/>
      <c r="AM194" s="154"/>
    </row>
    <row r="195" spans="1:53" ht="18" customHeight="1" x14ac:dyDescent="0.15">
      <c r="A195" s="323"/>
      <c r="B195" s="424" t="s">
        <v>871</v>
      </c>
      <c r="C195" s="417" t="s">
        <v>62</v>
      </c>
      <c r="D195" s="386" t="s">
        <v>1130</v>
      </c>
      <c r="E195" s="386"/>
      <c r="F195" s="386"/>
      <c r="G195" s="386"/>
      <c r="H195" s="386"/>
      <c r="I195" s="386"/>
      <c r="J195" s="386"/>
      <c r="K195" s="386"/>
      <c r="L195" s="386"/>
      <c r="M195" s="386"/>
      <c r="N195" s="386"/>
      <c r="O195" s="386"/>
      <c r="P195" s="386"/>
      <c r="Q195" s="386"/>
      <c r="R195" s="386"/>
      <c r="S195" s="386"/>
      <c r="T195" s="386"/>
      <c r="U195" s="386"/>
      <c r="V195" s="386"/>
      <c r="W195" s="386"/>
      <c r="X195" s="386"/>
      <c r="Y195" s="386"/>
      <c r="Z195" s="386"/>
      <c r="AA195" s="386"/>
      <c r="AB195" s="386"/>
      <c r="AC195" s="386"/>
      <c r="AD195" s="386"/>
      <c r="AE195" s="386"/>
      <c r="AF195" s="386"/>
      <c r="AG195" s="386"/>
      <c r="AH195" s="386"/>
      <c r="AI195" s="386"/>
      <c r="AJ195" s="386"/>
      <c r="AK195" s="386"/>
      <c r="AM195" s="154"/>
    </row>
    <row r="196" spans="1:53" ht="18" customHeight="1" thickBot="1" x14ac:dyDescent="0.2">
      <c r="A196" s="323"/>
      <c r="B196" s="469"/>
      <c r="C196" s="336"/>
      <c r="D196" s="398"/>
      <c r="E196" s="398"/>
      <c r="F196" s="398"/>
      <c r="G196" s="398"/>
      <c r="H196" s="398"/>
      <c r="I196" s="398"/>
      <c r="J196" s="398"/>
      <c r="K196" s="398"/>
      <c r="L196" s="398"/>
      <c r="M196" s="398"/>
      <c r="N196" s="398"/>
      <c r="O196" s="398"/>
      <c r="P196" s="398"/>
      <c r="Q196" s="398"/>
      <c r="R196" s="398"/>
      <c r="S196" s="398"/>
      <c r="T196" s="398"/>
      <c r="U196" s="398"/>
      <c r="V196" s="398"/>
      <c r="W196" s="398"/>
      <c r="X196" s="398"/>
      <c r="Y196" s="398"/>
      <c r="Z196" s="398"/>
      <c r="AA196" s="398"/>
      <c r="AB196" s="398"/>
      <c r="AC196" s="398"/>
      <c r="AD196" s="398"/>
      <c r="AE196" s="398"/>
      <c r="AF196" s="398"/>
      <c r="AG196" s="398"/>
      <c r="AH196" s="398"/>
      <c r="AI196" s="398"/>
      <c r="AJ196" s="398"/>
      <c r="AK196" s="398"/>
      <c r="AM196" s="154" t="s">
        <v>160</v>
      </c>
    </row>
    <row r="197" spans="1:53" ht="22.5" customHeight="1" thickBot="1" x14ac:dyDescent="0.2">
      <c r="A197" s="323"/>
      <c r="B197" s="469"/>
      <c r="C197" s="172" t="s">
        <v>61</v>
      </c>
      <c r="D197" s="612"/>
      <c r="E197" s="614"/>
      <c r="F197" s="586"/>
      <c r="G197" s="341"/>
      <c r="H197" s="341"/>
      <c r="I197" s="341"/>
      <c r="J197" s="341"/>
      <c r="K197" s="341"/>
      <c r="L197" s="341"/>
      <c r="M197" s="341"/>
      <c r="N197" s="341"/>
      <c r="O197" s="341"/>
      <c r="P197" s="341"/>
      <c r="Q197" s="341"/>
      <c r="R197" s="341"/>
      <c r="S197" s="341"/>
      <c r="T197" s="341"/>
      <c r="U197" s="341"/>
      <c r="V197" s="341"/>
      <c r="W197" s="341"/>
      <c r="X197" s="341"/>
      <c r="Y197" s="341"/>
      <c r="Z197" s="341"/>
      <c r="AA197" s="341"/>
      <c r="AB197" s="341"/>
      <c r="AC197" s="341"/>
      <c r="AD197" s="341"/>
      <c r="AE197" s="341"/>
      <c r="AF197" s="341"/>
      <c r="AG197" s="341"/>
      <c r="AH197" s="341"/>
      <c r="AI197" s="341"/>
      <c r="AJ197" s="341"/>
      <c r="AK197" s="406"/>
      <c r="AM197" s="154"/>
      <c r="AT197" s="154" t="s">
        <v>501</v>
      </c>
      <c r="AU197" s="154"/>
      <c r="AV197" s="154"/>
      <c r="AW197" s="154"/>
      <c r="AX197" s="154"/>
      <c r="AY197" s="154"/>
      <c r="AZ197" s="154"/>
      <c r="BA197" s="154" t="s">
        <v>878</v>
      </c>
    </row>
    <row r="198" spans="1:53" ht="18.75" customHeight="1" thickBot="1" x14ac:dyDescent="0.2">
      <c r="A198" s="323"/>
      <c r="B198" s="469"/>
      <c r="C198" s="163"/>
      <c r="D198" s="578" t="s">
        <v>877</v>
      </c>
      <c r="E198" s="579"/>
      <c r="F198" s="579"/>
      <c r="G198" s="579"/>
      <c r="H198" s="579"/>
      <c r="I198" s="580"/>
      <c r="J198" s="580"/>
      <c r="K198" s="580"/>
      <c r="L198" s="580"/>
      <c r="M198" s="580"/>
      <c r="N198" s="580"/>
      <c r="O198" s="580"/>
      <c r="P198" s="580"/>
      <c r="Q198" s="580"/>
      <c r="R198" s="580"/>
      <c r="S198" s="580"/>
      <c r="T198" s="580"/>
      <c r="U198" s="580"/>
      <c r="V198" s="580"/>
      <c r="W198" s="580"/>
      <c r="X198" s="580"/>
      <c r="Y198" s="580"/>
      <c r="Z198" s="580"/>
      <c r="AA198" s="580"/>
      <c r="AB198" s="580"/>
      <c r="AC198" s="580"/>
      <c r="AD198" s="580"/>
      <c r="AE198" s="580"/>
      <c r="AF198" s="580"/>
      <c r="AG198" s="580"/>
      <c r="AH198" s="580"/>
      <c r="AI198" s="580"/>
      <c r="AJ198" s="580"/>
      <c r="AK198" s="581"/>
      <c r="AM198" s="192"/>
      <c r="AO198" s="472"/>
      <c r="AP198" s="472"/>
      <c r="AR198" s="193"/>
      <c r="AS198" s="193"/>
      <c r="AT198" s="194" t="s">
        <v>875</v>
      </c>
      <c r="AU198" s="154"/>
      <c r="AV198" s="154"/>
      <c r="AW198" s="154"/>
      <c r="AX198" s="154"/>
      <c r="AY198" s="154"/>
      <c r="AZ198" s="154"/>
      <c r="BA198" s="194" t="str">
        <f>IF(AND(G199=0,J199=0,M199=0),"",AM196)</f>
        <v/>
      </c>
    </row>
    <row r="199" spans="1:53" ht="30" customHeight="1" thickBot="1" x14ac:dyDescent="0.2">
      <c r="A199" s="324"/>
      <c r="B199" s="329"/>
      <c r="C199" s="195" t="s">
        <v>61</v>
      </c>
      <c r="D199" s="457" t="s">
        <v>894</v>
      </c>
      <c r="E199" s="458"/>
      <c r="F199" s="459"/>
      <c r="G199" s="330"/>
      <c r="H199" s="332"/>
      <c r="I199" s="159" t="s">
        <v>220</v>
      </c>
      <c r="J199" s="330"/>
      <c r="K199" s="332"/>
      <c r="L199" s="159" t="s">
        <v>219</v>
      </c>
      <c r="M199" s="330"/>
      <c r="N199" s="332"/>
      <c r="O199" s="160" t="s">
        <v>218</v>
      </c>
      <c r="P199" s="342" t="str">
        <f>IF(D197=1,AT198,BA198)</f>
        <v/>
      </c>
      <c r="Q199" s="342"/>
      <c r="R199" s="342"/>
      <c r="S199" s="342"/>
      <c r="T199" s="342"/>
      <c r="U199" s="342"/>
      <c r="V199" s="342"/>
      <c r="W199" s="342"/>
      <c r="X199" s="342"/>
      <c r="Y199" s="342"/>
      <c r="Z199" s="342"/>
      <c r="AA199" s="342"/>
      <c r="AB199" s="342"/>
      <c r="AC199" s="342"/>
      <c r="AD199" s="342"/>
      <c r="AE199" s="342"/>
      <c r="AF199" s="342"/>
      <c r="AG199" s="342"/>
      <c r="AH199" s="342"/>
      <c r="AI199" s="342"/>
      <c r="AJ199" s="342"/>
      <c r="AK199" s="343"/>
      <c r="AM199" s="477"/>
      <c r="AN199" s="478"/>
      <c r="AO199" s="498"/>
      <c r="AP199" s="498"/>
      <c r="AQ199" s="192" t="str">
        <f>D199&amp;G199&amp;I199&amp;J199&amp;L199&amp;M199&amp;O199</f>
        <v>令和年月日</v>
      </c>
      <c r="AR199" s="193"/>
      <c r="AS199" s="193"/>
      <c r="AT199" s="194" t="e">
        <f>IF(AO198&lt;=#REF!,"",IF(AO199=TRUE,AM197,AM194))</f>
        <v>#REF!</v>
      </c>
      <c r="AU199" s="154"/>
      <c r="AV199" s="154"/>
      <c r="AW199" s="154"/>
      <c r="AX199" s="154"/>
      <c r="AY199" s="154"/>
      <c r="AZ199" s="154"/>
      <c r="BA199" s="154"/>
    </row>
    <row r="200" spans="1:53" ht="7.5" customHeight="1" x14ac:dyDescent="0.15">
      <c r="A200" s="350"/>
      <c r="B200" s="350"/>
      <c r="C200" s="350"/>
      <c r="D200" s="350"/>
      <c r="E200" s="350"/>
      <c r="F200" s="350"/>
      <c r="G200" s="350"/>
      <c r="H200" s="350"/>
      <c r="I200" s="350"/>
      <c r="J200" s="350"/>
      <c r="K200" s="350"/>
      <c r="L200" s="350"/>
      <c r="M200" s="350"/>
      <c r="N200" s="350"/>
      <c r="O200" s="350"/>
      <c r="P200" s="350"/>
      <c r="Q200" s="350"/>
      <c r="R200" s="350"/>
      <c r="S200" s="350"/>
      <c r="T200" s="350"/>
      <c r="U200" s="350"/>
      <c r="V200" s="350"/>
      <c r="W200" s="350"/>
      <c r="X200" s="350"/>
      <c r="Y200" s="350"/>
      <c r="Z200" s="350"/>
      <c r="AA200" s="350"/>
      <c r="AB200" s="350"/>
      <c r="AC200" s="350"/>
      <c r="AD200" s="350"/>
      <c r="AE200" s="350"/>
      <c r="AF200" s="350"/>
      <c r="AG200" s="350"/>
      <c r="AH200" s="350"/>
      <c r="AI200" s="350"/>
      <c r="AJ200" s="350"/>
      <c r="AK200" s="350"/>
      <c r="AR200" s="154"/>
      <c r="AS200" s="154"/>
    </row>
    <row r="201" spans="1:53" ht="107.65" customHeight="1" x14ac:dyDescent="0.15">
      <c r="A201" s="678" t="s">
        <v>1138</v>
      </c>
      <c r="B201" s="679"/>
      <c r="C201" s="679"/>
      <c r="D201" s="679"/>
      <c r="E201" s="679"/>
      <c r="F201" s="679"/>
      <c r="G201" s="679"/>
      <c r="H201" s="679"/>
      <c r="I201" s="679"/>
      <c r="J201" s="679"/>
      <c r="K201" s="679"/>
      <c r="L201" s="679"/>
      <c r="M201" s="679"/>
      <c r="N201" s="679"/>
      <c r="O201" s="679"/>
      <c r="P201" s="679"/>
      <c r="Q201" s="679"/>
      <c r="R201" s="679"/>
      <c r="S201" s="679"/>
      <c r="T201" s="679"/>
      <c r="U201" s="679"/>
      <c r="V201" s="679"/>
      <c r="W201" s="679"/>
      <c r="X201" s="679"/>
      <c r="Y201" s="679"/>
      <c r="Z201" s="679"/>
      <c r="AA201" s="679"/>
      <c r="AB201" s="679"/>
      <c r="AC201" s="679"/>
      <c r="AD201" s="679"/>
      <c r="AE201" s="679"/>
      <c r="AF201" s="679"/>
      <c r="AG201" s="679"/>
      <c r="AH201" s="679"/>
      <c r="AI201" s="679"/>
      <c r="AJ201" s="679"/>
      <c r="AK201" s="680"/>
      <c r="AQ201" s="154"/>
      <c r="AR201" s="154"/>
      <c r="AS201" s="154"/>
    </row>
    <row r="202" spans="1:53" ht="48" customHeight="1" x14ac:dyDescent="0.15">
      <c r="A202" s="681" t="s">
        <v>1146</v>
      </c>
      <c r="B202" s="446"/>
      <c r="C202" s="446"/>
      <c r="D202" s="446"/>
      <c r="E202" s="446"/>
      <c r="F202" s="446"/>
      <c r="G202" s="446"/>
      <c r="H202" s="446"/>
      <c r="I202" s="446"/>
      <c r="J202" s="446"/>
      <c r="K202" s="446"/>
      <c r="L202" s="446"/>
      <c r="M202" s="446"/>
      <c r="N202" s="446"/>
      <c r="O202" s="446"/>
      <c r="P202" s="446"/>
      <c r="Q202" s="446"/>
      <c r="R202" s="446"/>
      <c r="S202" s="446"/>
      <c r="T202" s="446"/>
      <c r="U202" s="446"/>
      <c r="V202" s="446"/>
      <c r="W202" s="446"/>
      <c r="X202" s="446"/>
      <c r="Y202" s="446"/>
      <c r="Z202" s="446"/>
      <c r="AA202" s="446"/>
      <c r="AB202" s="446"/>
      <c r="AC202" s="446"/>
      <c r="AD202" s="446"/>
      <c r="AE202" s="446"/>
      <c r="AF202" s="446"/>
      <c r="AG202" s="446"/>
      <c r="AH202" s="446"/>
      <c r="AI202" s="446"/>
      <c r="AJ202" s="446"/>
      <c r="AK202" s="447"/>
      <c r="AQ202" s="154"/>
      <c r="AR202" s="154"/>
      <c r="AS202" s="154"/>
    </row>
    <row r="203" spans="1:53" ht="18" customHeight="1" x14ac:dyDescent="0.15">
      <c r="A203" s="234"/>
      <c r="B203" s="532" t="s">
        <v>468</v>
      </c>
      <c r="C203" s="533"/>
      <c r="D203" s="554"/>
      <c r="E203" s="555"/>
      <c r="F203" s="351" t="str">
        <f>IF(AP203=TRUE,AM204,"")</f>
        <v/>
      </c>
      <c r="G203" s="352"/>
      <c r="H203" s="352"/>
      <c r="I203" s="352"/>
      <c r="J203" s="352"/>
      <c r="K203" s="352"/>
      <c r="L203" s="352"/>
      <c r="M203" s="352"/>
      <c r="N203" s="352"/>
      <c r="O203" s="352"/>
      <c r="P203" s="352"/>
      <c r="Q203" s="352"/>
      <c r="R203" s="352"/>
      <c r="S203" s="352"/>
      <c r="T203" s="352"/>
      <c r="U203" s="352"/>
      <c r="V203" s="352"/>
      <c r="W203" s="352"/>
      <c r="X203" s="352"/>
      <c r="Y203" s="352"/>
      <c r="Z203" s="352"/>
      <c r="AA203" s="352"/>
      <c r="AB203" s="352"/>
      <c r="AC203" s="352"/>
      <c r="AD203" s="352"/>
      <c r="AE203" s="352"/>
      <c r="AF203" s="352"/>
      <c r="AG203" s="352"/>
      <c r="AH203" s="352"/>
      <c r="AI203" s="352"/>
      <c r="AJ203" s="352"/>
      <c r="AK203" s="572"/>
      <c r="AM203" s="499" t="s">
        <v>204</v>
      </c>
      <c r="AN203" s="499"/>
      <c r="AO203" s="500"/>
      <c r="AP203" s="185" t="b">
        <v>0</v>
      </c>
      <c r="AR203" s="154"/>
      <c r="AS203" s="154"/>
    </row>
    <row r="204" spans="1:53" ht="18.75" customHeight="1" x14ac:dyDescent="0.15">
      <c r="A204" s="322" t="s">
        <v>115</v>
      </c>
      <c r="B204" s="346" t="s">
        <v>216</v>
      </c>
      <c r="C204" s="168" t="s">
        <v>60</v>
      </c>
      <c r="D204" s="582" t="s">
        <v>114</v>
      </c>
      <c r="E204" s="583"/>
      <c r="F204" s="583"/>
      <c r="G204" s="583"/>
      <c r="H204" s="583"/>
      <c r="I204" s="583"/>
      <c r="J204" s="583"/>
      <c r="K204" s="583"/>
      <c r="L204" s="583"/>
      <c r="M204" s="583"/>
      <c r="N204" s="583"/>
      <c r="O204" s="583"/>
      <c r="P204" s="583"/>
      <c r="Q204" s="583"/>
      <c r="R204" s="583"/>
      <c r="S204" s="583"/>
      <c r="T204" s="583"/>
      <c r="U204" s="583"/>
      <c r="V204" s="583"/>
      <c r="W204" s="583"/>
      <c r="X204" s="583"/>
      <c r="Y204" s="583"/>
      <c r="Z204" s="583"/>
      <c r="AA204" s="583"/>
      <c r="AB204" s="583"/>
      <c r="AC204" s="583"/>
      <c r="AD204" s="583"/>
      <c r="AE204" s="583"/>
      <c r="AF204" s="583"/>
      <c r="AG204" s="583"/>
      <c r="AH204" s="583"/>
      <c r="AI204" s="583"/>
      <c r="AJ204" s="583"/>
      <c r="AK204" s="584"/>
      <c r="AM204" s="154" t="s">
        <v>504</v>
      </c>
    </row>
    <row r="205" spans="1:53" ht="17.25" customHeight="1" x14ac:dyDescent="0.15">
      <c r="A205" s="323"/>
      <c r="B205" s="347"/>
      <c r="C205" s="337" t="s">
        <v>62</v>
      </c>
      <c r="D205" s="310" t="s">
        <v>1142</v>
      </c>
      <c r="E205" s="527"/>
      <c r="F205" s="527"/>
      <c r="G205" s="527"/>
      <c r="H205" s="527"/>
      <c r="I205" s="527"/>
      <c r="J205" s="527"/>
      <c r="K205" s="527"/>
      <c r="L205" s="527"/>
      <c r="M205" s="527"/>
      <c r="N205" s="527"/>
      <c r="O205" s="527"/>
      <c r="P205" s="527"/>
      <c r="Q205" s="527"/>
      <c r="R205" s="527"/>
      <c r="S205" s="527"/>
      <c r="T205" s="527"/>
      <c r="U205" s="527"/>
      <c r="V205" s="527"/>
      <c r="W205" s="527"/>
      <c r="X205" s="527"/>
      <c r="Y205" s="527"/>
      <c r="Z205" s="527"/>
      <c r="AA205" s="527"/>
      <c r="AB205" s="527"/>
      <c r="AC205" s="527"/>
      <c r="AD205" s="527"/>
      <c r="AE205" s="527"/>
      <c r="AF205" s="527"/>
      <c r="AG205" s="527"/>
      <c r="AH205" s="527"/>
      <c r="AI205" s="527"/>
      <c r="AJ205" s="527"/>
      <c r="AK205" s="528"/>
    </row>
    <row r="206" spans="1:53" ht="21" customHeight="1" thickBot="1" x14ac:dyDescent="0.2">
      <c r="A206" s="323"/>
      <c r="B206" s="347"/>
      <c r="C206" s="338"/>
      <c r="D206" s="529"/>
      <c r="E206" s="530"/>
      <c r="F206" s="530"/>
      <c r="G206" s="530"/>
      <c r="H206" s="530"/>
      <c r="I206" s="530"/>
      <c r="J206" s="530"/>
      <c r="K206" s="530"/>
      <c r="L206" s="530"/>
      <c r="M206" s="530"/>
      <c r="N206" s="530"/>
      <c r="O206" s="530"/>
      <c r="P206" s="530"/>
      <c r="Q206" s="530"/>
      <c r="R206" s="530"/>
      <c r="S206" s="530"/>
      <c r="T206" s="530"/>
      <c r="U206" s="530"/>
      <c r="V206" s="530"/>
      <c r="W206" s="530"/>
      <c r="X206" s="530"/>
      <c r="Y206" s="530"/>
      <c r="Z206" s="530"/>
      <c r="AA206" s="530"/>
      <c r="AB206" s="530"/>
      <c r="AC206" s="530"/>
      <c r="AD206" s="530"/>
      <c r="AE206" s="530"/>
      <c r="AF206" s="530"/>
      <c r="AG206" s="530"/>
      <c r="AH206" s="530"/>
      <c r="AI206" s="530"/>
      <c r="AJ206" s="530"/>
      <c r="AK206" s="531"/>
    </row>
    <row r="207" spans="1:53" ht="22.5" customHeight="1" thickBot="1" x14ac:dyDescent="0.2">
      <c r="A207" s="323"/>
      <c r="B207" s="348"/>
      <c r="C207" s="157" t="s">
        <v>61</v>
      </c>
      <c r="D207" s="370"/>
      <c r="E207" s="371"/>
      <c r="F207" s="371"/>
      <c r="G207" s="371"/>
      <c r="H207" s="371"/>
      <c r="I207" s="371"/>
      <c r="J207" s="371"/>
      <c r="K207" s="371"/>
      <c r="L207" s="371"/>
      <c r="M207" s="371"/>
      <c r="N207" s="371"/>
      <c r="O207" s="371"/>
      <c r="P207" s="371"/>
      <c r="Q207" s="371"/>
      <c r="R207" s="371"/>
      <c r="S207" s="371"/>
      <c r="T207" s="371"/>
      <c r="U207" s="371"/>
      <c r="V207" s="371"/>
      <c r="W207" s="371"/>
      <c r="X207" s="371"/>
      <c r="Y207" s="371"/>
      <c r="Z207" s="371"/>
      <c r="AA207" s="371"/>
      <c r="AB207" s="371"/>
      <c r="AC207" s="371"/>
      <c r="AD207" s="371"/>
      <c r="AE207" s="371"/>
      <c r="AF207" s="371"/>
      <c r="AG207" s="371"/>
      <c r="AH207" s="371"/>
      <c r="AI207" s="371"/>
      <c r="AJ207" s="371"/>
      <c r="AK207" s="372"/>
    </row>
    <row r="208" spans="1:53" ht="7.5" customHeight="1" x14ac:dyDescent="0.15">
      <c r="A208" s="323"/>
      <c r="B208" s="405"/>
      <c r="C208" s="341"/>
      <c r="D208" s="341"/>
      <c r="E208" s="341"/>
      <c r="F208" s="341"/>
      <c r="G208" s="341"/>
      <c r="H208" s="341"/>
      <c r="I208" s="341"/>
      <c r="J208" s="341"/>
      <c r="K208" s="341"/>
      <c r="L208" s="341"/>
      <c r="M208" s="341"/>
      <c r="N208" s="341"/>
      <c r="O208" s="341"/>
      <c r="P208" s="341"/>
      <c r="Q208" s="341"/>
      <c r="R208" s="341"/>
      <c r="S208" s="341"/>
      <c r="T208" s="341"/>
      <c r="U208" s="341"/>
      <c r="V208" s="341"/>
      <c r="W208" s="341"/>
      <c r="X208" s="341"/>
      <c r="Y208" s="341"/>
      <c r="Z208" s="341"/>
      <c r="AA208" s="341"/>
      <c r="AB208" s="341"/>
      <c r="AC208" s="341"/>
      <c r="AD208" s="341"/>
      <c r="AE208" s="341"/>
      <c r="AF208" s="341"/>
      <c r="AG208" s="341"/>
      <c r="AH208" s="341"/>
      <c r="AI208" s="341"/>
      <c r="AJ208" s="341"/>
      <c r="AK208" s="341"/>
    </row>
    <row r="209" spans="1:41" ht="18.75" customHeight="1" x14ac:dyDescent="0.15">
      <c r="A209" s="323"/>
      <c r="B209" s="346" t="s">
        <v>67</v>
      </c>
      <c r="C209" s="182" t="s">
        <v>60</v>
      </c>
      <c r="D209" s="325" t="s">
        <v>571</v>
      </c>
      <c r="E209" s="326"/>
      <c r="F209" s="327"/>
      <c r="G209" s="169" t="s">
        <v>569</v>
      </c>
      <c r="H209" s="325" t="s">
        <v>572</v>
      </c>
      <c r="I209" s="326"/>
      <c r="J209" s="326"/>
      <c r="K209" s="327"/>
      <c r="L209" s="467"/>
      <c r="M209" s="431"/>
      <c r="N209" s="431"/>
      <c r="O209" s="431"/>
      <c r="P209" s="431"/>
      <c r="Q209" s="431"/>
      <c r="R209" s="431"/>
      <c r="S209" s="431"/>
      <c r="T209" s="431"/>
      <c r="U209" s="431"/>
      <c r="V209" s="431"/>
      <c r="W209" s="431"/>
      <c r="X209" s="431"/>
      <c r="Y209" s="431"/>
      <c r="Z209" s="431"/>
      <c r="AA209" s="431"/>
      <c r="AB209" s="431"/>
      <c r="AC209" s="431"/>
      <c r="AD209" s="431"/>
      <c r="AE209" s="431"/>
      <c r="AF209" s="431"/>
      <c r="AG209" s="431"/>
      <c r="AH209" s="431"/>
      <c r="AI209" s="431"/>
      <c r="AJ209" s="431"/>
      <c r="AK209" s="573"/>
    </row>
    <row r="210" spans="1:41" ht="11.25" customHeight="1" x14ac:dyDescent="0.15">
      <c r="A210" s="323"/>
      <c r="B210" s="347"/>
      <c r="C210" s="337" t="s">
        <v>62</v>
      </c>
      <c r="D210" s="313" t="s">
        <v>904</v>
      </c>
      <c r="E210" s="314"/>
      <c r="F210" s="314"/>
      <c r="G210" s="314"/>
      <c r="H210" s="314"/>
      <c r="I210" s="314"/>
      <c r="J210" s="314"/>
      <c r="K210" s="314"/>
      <c r="L210" s="314"/>
      <c r="M210" s="314"/>
      <c r="N210" s="314"/>
      <c r="O210" s="314"/>
      <c r="P210" s="314"/>
      <c r="Q210" s="314"/>
      <c r="R210" s="314"/>
      <c r="S210" s="314"/>
      <c r="T210" s="314"/>
      <c r="U210" s="314"/>
      <c r="V210" s="314"/>
      <c r="W210" s="314"/>
      <c r="X210" s="314"/>
      <c r="Y210" s="314"/>
      <c r="Z210" s="314"/>
      <c r="AA210" s="314"/>
      <c r="AB210" s="314"/>
      <c r="AC210" s="314"/>
      <c r="AD210" s="314"/>
      <c r="AE210" s="314"/>
      <c r="AF210" s="314"/>
      <c r="AG210" s="314"/>
      <c r="AH210" s="314"/>
      <c r="AI210" s="314"/>
      <c r="AJ210" s="314"/>
      <c r="AK210" s="315"/>
    </row>
    <row r="211" spans="1:41" ht="7.5" customHeight="1" thickBot="1" x14ac:dyDescent="0.2">
      <c r="A211" s="323"/>
      <c r="B211" s="347"/>
      <c r="C211" s="338"/>
      <c r="D211" s="313"/>
      <c r="E211" s="314"/>
      <c r="F211" s="314"/>
      <c r="G211" s="314"/>
      <c r="H211" s="314"/>
      <c r="I211" s="314"/>
      <c r="J211" s="314"/>
      <c r="K211" s="314"/>
      <c r="L211" s="314"/>
      <c r="M211" s="314"/>
      <c r="N211" s="314"/>
      <c r="O211" s="314"/>
      <c r="P211" s="314"/>
      <c r="Q211" s="314"/>
      <c r="R211" s="314"/>
      <c r="S211" s="314"/>
      <c r="T211" s="314"/>
      <c r="U211" s="314"/>
      <c r="V211" s="314"/>
      <c r="W211" s="314"/>
      <c r="X211" s="314"/>
      <c r="Y211" s="314"/>
      <c r="Z211" s="314"/>
      <c r="AA211" s="314"/>
      <c r="AB211" s="314"/>
      <c r="AC211" s="314"/>
      <c r="AD211" s="314"/>
      <c r="AE211" s="314"/>
      <c r="AF211" s="314"/>
      <c r="AG211" s="314"/>
      <c r="AH211" s="314"/>
      <c r="AI211" s="314"/>
      <c r="AJ211" s="314"/>
      <c r="AK211" s="315"/>
    </row>
    <row r="212" spans="1:41" ht="22.5" customHeight="1" thickBot="1" x14ac:dyDescent="0.2">
      <c r="A212" s="323"/>
      <c r="B212" s="348"/>
      <c r="C212" s="172" t="s">
        <v>61</v>
      </c>
      <c r="D212" s="330"/>
      <c r="E212" s="331"/>
      <c r="F212" s="332"/>
      <c r="G212" s="158" t="s">
        <v>569</v>
      </c>
      <c r="H212" s="330"/>
      <c r="I212" s="331"/>
      <c r="J212" s="331"/>
      <c r="K212" s="332"/>
      <c r="L212" s="333"/>
      <c r="M212" s="334"/>
      <c r="N212" s="334"/>
      <c r="O212" s="334"/>
      <c r="P212" s="334"/>
      <c r="Q212" s="334"/>
      <c r="R212" s="334"/>
      <c r="S212" s="334"/>
      <c r="T212" s="334"/>
      <c r="U212" s="334"/>
      <c r="V212" s="334"/>
      <c r="W212" s="334"/>
      <c r="X212" s="334"/>
      <c r="Y212" s="334"/>
      <c r="Z212" s="334"/>
      <c r="AA212" s="334"/>
      <c r="AB212" s="334"/>
      <c r="AC212" s="334"/>
      <c r="AD212" s="334"/>
      <c r="AE212" s="334"/>
      <c r="AF212" s="334"/>
      <c r="AG212" s="334"/>
      <c r="AH212" s="334"/>
      <c r="AI212" s="334"/>
      <c r="AJ212" s="334"/>
      <c r="AK212" s="335"/>
    </row>
    <row r="213" spans="1:41" ht="7.5" customHeight="1" x14ac:dyDescent="0.15">
      <c r="A213" s="323"/>
      <c r="B213" s="405"/>
      <c r="C213" s="341"/>
      <c r="D213" s="341"/>
      <c r="E213" s="341"/>
      <c r="F213" s="341"/>
      <c r="G213" s="341"/>
      <c r="H213" s="341"/>
      <c r="I213" s="341"/>
      <c r="J213" s="341"/>
      <c r="K213" s="341"/>
      <c r="L213" s="341"/>
      <c r="M213" s="341"/>
      <c r="N213" s="341"/>
      <c r="O213" s="341"/>
      <c r="P213" s="341"/>
      <c r="Q213" s="341"/>
      <c r="R213" s="341"/>
      <c r="S213" s="341"/>
      <c r="T213" s="341"/>
      <c r="U213" s="341"/>
      <c r="V213" s="341"/>
      <c r="W213" s="341"/>
      <c r="X213" s="341"/>
      <c r="Y213" s="341"/>
      <c r="Z213" s="341"/>
      <c r="AA213" s="341"/>
      <c r="AB213" s="341"/>
      <c r="AC213" s="341"/>
      <c r="AD213" s="341"/>
      <c r="AE213" s="341"/>
      <c r="AF213" s="341"/>
      <c r="AG213" s="341"/>
      <c r="AH213" s="341"/>
      <c r="AI213" s="341"/>
      <c r="AJ213" s="341"/>
      <c r="AK213" s="341"/>
    </row>
    <row r="214" spans="1:41" ht="11.25" customHeight="1" x14ac:dyDescent="0.15">
      <c r="A214" s="323"/>
      <c r="B214" s="424" t="s">
        <v>427</v>
      </c>
      <c r="C214" s="337" t="s">
        <v>62</v>
      </c>
      <c r="D214" s="310" t="s">
        <v>638</v>
      </c>
      <c r="E214" s="311"/>
      <c r="F214" s="311"/>
      <c r="G214" s="311"/>
      <c r="H214" s="311"/>
      <c r="I214" s="311"/>
      <c r="J214" s="311"/>
      <c r="K214" s="311"/>
      <c r="L214" s="311"/>
      <c r="M214" s="311"/>
      <c r="N214" s="311"/>
      <c r="O214" s="311"/>
      <c r="P214" s="311"/>
      <c r="Q214" s="311"/>
      <c r="R214" s="311"/>
      <c r="S214" s="311"/>
      <c r="T214" s="311"/>
      <c r="U214" s="311"/>
      <c r="V214" s="311"/>
      <c r="W214" s="311"/>
      <c r="X214" s="311"/>
      <c r="Y214" s="311"/>
      <c r="Z214" s="311"/>
      <c r="AA214" s="311"/>
      <c r="AB214" s="311"/>
      <c r="AC214" s="311"/>
      <c r="AD214" s="311"/>
      <c r="AE214" s="311"/>
      <c r="AF214" s="311"/>
      <c r="AG214" s="311"/>
      <c r="AH214" s="311"/>
      <c r="AI214" s="311"/>
      <c r="AJ214" s="311"/>
      <c r="AK214" s="312"/>
    </row>
    <row r="215" spans="1:41" ht="7.5" customHeight="1" thickBot="1" x14ac:dyDescent="0.2">
      <c r="A215" s="323"/>
      <c r="B215" s="469"/>
      <c r="C215" s="338"/>
      <c r="D215" s="313"/>
      <c r="E215" s="314"/>
      <c r="F215" s="314"/>
      <c r="G215" s="314"/>
      <c r="H215" s="314"/>
      <c r="I215" s="314"/>
      <c r="J215" s="314"/>
      <c r="K215" s="314"/>
      <c r="L215" s="314"/>
      <c r="M215" s="314"/>
      <c r="N215" s="314"/>
      <c r="O215" s="314"/>
      <c r="P215" s="314"/>
      <c r="Q215" s="314"/>
      <c r="R215" s="314"/>
      <c r="S215" s="314"/>
      <c r="T215" s="314"/>
      <c r="U215" s="314"/>
      <c r="V215" s="314"/>
      <c r="W215" s="314"/>
      <c r="X215" s="314"/>
      <c r="Y215" s="314"/>
      <c r="Z215" s="314"/>
      <c r="AA215" s="314"/>
      <c r="AB215" s="314"/>
      <c r="AC215" s="314"/>
      <c r="AD215" s="314"/>
      <c r="AE215" s="314"/>
      <c r="AF215" s="314"/>
      <c r="AG215" s="314"/>
      <c r="AH215" s="314"/>
      <c r="AI215" s="314"/>
      <c r="AJ215" s="314"/>
      <c r="AK215" s="315"/>
    </row>
    <row r="216" spans="1:41" ht="22.5" customHeight="1" thickBot="1" x14ac:dyDescent="0.2">
      <c r="A216" s="323"/>
      <c r="B216" s="329"/>
      <c r="C216" s="172" t="s">
        <v>61</v>
      </c>
      <c r="D216" s="330"/>
      <c r="E216" s="331"/>
      <c r="F216" s="331"/>
      <c r="G216" s="331"/>
      <c r="H216" s="331"/>
      <c r="I216" s="331"/>
      <c r="J216" s="331"/>
      <c r="K216" s="332"/>
      <c r="L216" s="333"/>
      <c r="M216" s="334"/>
      <c r="N216" s="334"/>
      <c r="O216" s="334"/>
      <c r="P216" s="334"/>
      <c r="Q216" s="334"/>
      <c r="R216" s="334"/>
      <c r="S216" s="334"/>
      <c r="T216" s="334"/>
      <c r="U216" s="334"/>
      <c r="V216" s="334"/>
      <c r="W216" s="334"/>
      <c r="X216" s="334"/>
      <c r="Y216" s="334"/>
      <c r="Z216" s="334"/>
      <c r="AA216" s="334"/>
      <c r="AB216" s="334"/>
      <c r="AC216" s="334"/>
      <c r="AD216" s="334"/>
      <c r="AE216" s="334"/>
      <c r="AF216" s="334"/>
      <c r="AG216" s="334"/>
      <c r="AH216" s="334"/>
      <c r="AI216" s="334"/>
      <c r="AJ216" s="334"/>
      <c r="AK216" s="335"/>
      <c r="AM216" s="153"/>
      <c r="AN216" s="153"/>
      <c r="AO216" s="153"/>
    </row>
    <row r="217" spans="1:41" ht="7.5" customHeight="1" x14ac:dyDescent="0.15">
      <c r="A217" s="323"/>
      <c r="B217" s="405"/>
      <c r="C217" s="341"/>
      <c r="D217" s="341"/>
      <c r="E217" s="341"/>
      <c r="F217" s="341"/>
      <c r="G217" s="341"/>
      <c r="H217" s="341"/>
      <c r="I217" s="341"/>
      <c r="J217" s="341"/>
      <c r="K217" s="341"/>
      <c r="L217" s="341"/>
      <c r="M217" s="341"/>
      <c r="N217" s="341"/>
      <c r="O217" s="341"/>
      <c r="P217" s="341"/>
      <c r="Q217" s="341"/>
      <c r="R217" s="341"/>
      <c r="S217" s="341"/>
      <c r="T217" s="341"/>
      <c r="U217" s="341"/>
      <c r="V217" s="341"/>
      <c r="W217" s="341"/>
      <c r="X217" s="341"/>
      <c r="Y217" s="341"/>
      <c r="Z217" s="341"/>
      <c r="AA217" s="341"/>
      <c r="AB217" s="341"/>
      <c r="AC217" s="341"/>
      <c r="AD217" s="341"/>
      <c r="AE217" s="341"/>
      <c r="AF217" s="341"/>
      <c r="AG217" s="341"/>
      <c r="AH217" s="341"/>
      <c r="AI217" s="341"/>
      <c r="AJ217" s="341"/>
      <c r="AK217" s="341"/>
    </row>
    <row r="218" spans="1:41" ht="18.75" customHeight="1" x14ac:dyDescent="0.15">
      <c r="A218" s="323"/>
      <c r="B218" s="424" t="s">
        <v>112</v>
      </c>
      <c r="C218" s="164" t="s">
        <v>60</v>
      </c>
      <c r="D218" s="582" t="s">
        <v>439</v>
      </c>
      <c r="E218" s="583"/>
      <c r="F218" s="583"/>
      <c r="G218" s="583"/>
      <c r="H218" s="583"/>
      <c r="I218" s="583"/>
      <c r="J218" s="583"/>
      <c r="K218" s="583"/>
      <c r="L218" s="583"/>
      <c r="M218" s="583"/>
      <c r="N218" s="583"/>
      <c r="O218" s="583"/>
      <c r="P218" s="583"/>
      <c r="Q218" s="583"/>
      <c r="R218" s="583"/>
      <c r="S218" s="583"/>
      <c r="T218" s="583"/>
      <c r="U218" s="583"/>
      <c r="V218" s="583"/>
      <c r="W218" s="583"/>
      <c r="X218" s="583"/>
      <c r="Y218" s="583"/>
      <c r="Z218" s="583"/>
      <c r="AA218" s="583"/>
      <c r="AB218" s="583"/>
      <c r="AC218" s="583"/>
      <c r="AD218" s="583"/>
      <c r="AE218" s="583"/>
      <c r="AF218" s="583"/>
      <c r="AG218" s="583"/>
      <c r="AH218" s="583"/>
      <c r="AI218" s="583"/>
      <c r="AJ218" s="583"/>
      <c r="AK218" s="584"/>
    </row>
    <row r="219" spans="1:41" ht="17.25" customHeight="1" x14ac:dyDescent="0.15">
      <c r="A219" s="323"/>
      <c r="B219" s="469"/>
      <c r="C219" s="337" t="s">
        <v>62</v>
      </c>
      <c r="D219" s="310" t="s">
        <v>1186</v>
      </c>
      <c r="E219" s="311"/>
      <c r="F219" s="311"/>
      <c r="G219" s="311"/>
      <c r="H219" s="311"/>
      <c r="I219" s="311"/>
      <c r="J219" s="311"/>
      <c r="K219" s="311"/>
      <c r="L219" s="311"/>
      <c r="M219" s="311"/>
      <c r="N219" s="311"/>
      <c r="O219" s="311"/>
      <c r="P219" s="311"/>
      <c r="Q219" s="311"/>
      <c r="R219" s="311"/>
      <c r="S219" s="311"/>
      <c r="T219" s="311"/>
      <c r="U219" s="311"/>
      <c r="V219" s="311"/>
      <c r="W219" s="311"/>
      <c r="X219" s="311"/>
      <c r="Y219" s="311"/>
      <c r="Z219" s="311"/>
      <c r="AA219" s="311"/>
      <c r="AB219" s="311"/>
      <c r="AC219" s="311"/>
      <c r="AD219" s="311"/>
      <c r="AE219" s="311"/>
      <c r="AF219" s="311"/>
      <c r="AG219" s="311"/>
      <c r="AH219" s="311"/>
      <c r="AI219" s="311"/>
      <c r="AJ219" s="311"/>
      <c r="AK219" s="312"/>
    </row>
    <row r="220" spans="1:41" x14ac:dyDescent="0.15">
      <c r="A220" s="323"/>
      <c r="B220" s="469"/>
      <c r="C220" s="362"/>
      <c r="D220" s="313"/>
      <c r="E220" s="314"/>
      <c r="F220" s="314"/>
      <c r="G220" s="314"/>
      <c r="H220" s="314"/>
      <c r="I220" s="314"/>
      <c r="J220" s="314"/>
      <c r="K220" s="314"/>
      <c r="L220" s="314"/>
      <c r="M220" s="314"/>
      <c r="N220" s="314"/>
      <c r="O220" s="314"/>
      <c r="P220" s="314"/>
      <c r="Q220" s="314"/>
      <c r="R220" s="314"/>
      <c r="S220" s="314"/>
      <c r="T220" s="314"/>
      <c r="U220" s="314"/>
      <c r="V220" s="314"/>
      <c r="W220" s="314"/>
      <c r="X220" s="314"/>
      <c r="Y220" s="314"/>
      <c r="Z220" s="314"/>
      <c r="AA220" s="314"/>
      <c r="AB220" s="314"/>
      <c r="AC220" s="314"/>
      <c r="AD220" s="314"/>
      <c r="AE220" s="314"/>
      <c r="AF220" s="314"/>
      <c r="AG220" s="314"/>
      <c r="AH220" s="314"/>
      <c r="AI220" s="314"/>
      <c r="AJ220" s="314"/>
      <c r="AK220" s="315"/>
    </row>
    <row r="221" spans="1:41" x14ac:dyDescent="0.15">
      <c r="A221" s="323"/>
      <c r="B221" s="469"/>
      <c r="C221" s="362"/>
      <c r="D221" s="313"/>
      <c r="E221" s="314"/>
      <c r="F221" s="314"/>
      <c r="G221" s="314"/>
      <c r="H221" s="314"/>
      <c r="I221" s="314"/>
      <c r="J221" s="314"/>
      <c r="K221" s="314"/>
      <c r="L221" s="314"/>
      <c r="M221" s="314"/>
      <c r="N221" s="314"/>
      <c r="O221" s="314"/>
      <c r="P221" s="314"/>
      <c r="Q221" s="314"/>
      <c r="R221" s="314"/>
      <c r="S221" s="314"/>
      <c r="T221" s="314"/>
      <c r="U221" s="314"/>
      <c r="V221" s="314"/>
      <c r="W221" s="314"/>
      <c r="X221" s="314"/>
      <c r="Y221" s="314"/>
      <c r="Z221" s="314"/>
      <c r="AA221" s="314"/>
      <c r="AB221" s="314"/>
      <c r="AC221" s="314"/>
      <c r="AD221" s="314"/>
      <c r="AE221" s="314"/>
      <c r="AF221" s="314"/>
      <c r="AG221" s="314"/>
      <c r="AH221" s="314"/>
      <c r="AI221" s="314"/>
      <c r="AJ221" s="314"/>
      <c r="AK221" s="315"/>
    </row>
    <row r="222" spans="1:41" ht="18" thickBot="1" x14ac:dyDescent="0.2">
      <c r="A222" s="323"/>
      <c r="B222" s="469"/>
      <c r="C222" s="338"/>
      <c r="D222" s="474"/>
      <c r="E222" s="475"/>
      <c r="F222" s="475"/>
      <c r="G222" s="475"/>
      <c r="H222" s="475"/>
      <c r="I222" s="475"/>
      <c r="J222" s="475"/>
      <c r="K222" s="475"/>
      <c r="L222" s="475"/>
      <c r="M222" s="475"/>
      <c r="N222" s="475"/>
      <c r="O222" s="475"/>
      <c r="P222" s="475"/>
      <c r="Q222" s="475"/>
      <c r="R222" s="475"/>
      <c r="S222" s="475"/>
      <c r="T222" s="475"/>
      <c r="U222" s="475"/>
      <c r="V222" s="475"/>
      <c r="W222" s="475"/>
      <c r="X222" s="475"/>
      <c r="Y222" s="475"/>
      <c r="Z222" s="475"/>
      <c r="AA222" s="475"/>
      <c r="AB222" s="475"/>
      <c r="AC222" s="475"/>
      <c r="AD222" s="475"/>
      <c r="AE222" s="475"/>
      <c r="AF222" s="475"/>
      <c r="AG222" s="475"/>
      <c r="AH222" s="475"/>
      <c r="AI222" s="475"/>
      <c r="AJ222" s="475"/>
      <c r="AK222" s="476"/>
    </row>
    <row r="223" spans="1:41" ht="45.4" customHeight="1" thickBot="1" x14ac:dyDescent="0.2">
      <c r="A223" s="324"/>
      <c r="B223" s="329"/>
      <c r="C223" s="157" t="s">
        <v>61</v>
      </c>
      <c r="D223" s="402"/>
      <c r="E223" s="403"/>
      <c r="F223" s="403"/>
      <c r="G223" s="403"/>
      <c r="H223" s="403"/>
      <c r="I223" s="403"/>
      <c r="J223" s="403"/>
      <c r="K223" s="403"/>
      <c r="L223" s="403"/>
      <c r="M223" s="403"/>
      <c r="N223" s="403"/>
      <c r="O223" s="403"/>
      <c r="P223" s="403"/>
      <c r="Q223" s="403"/>
      <c r="R223" s="403"/>
      <c r="S223" s="403"/>
      <c r="T223" s="403"/>
      <c r="U223" s="403"/>
      <c r="V223" s="403"/>
      <c r="W223" s="403"/>
      <c r="X223" s="403"/>
      <c r="Y223" s="403"/>
      <c r="Z223" s="403"/>
      <c r="AA223" s="403"/>
      <c r="AB223" s="403"/>
      <c r="AC223" s="403"/>
      <c r="AD223" s="403"/>
      <c r="AE223" s="403"/>
      <c r="AF223" s="403"/>
      <c r="AG223" s="403"/>
      <c r="AH223" s="403"/>
      <c r="AI223" s="403"/>
      <c r="AJ223" s="403"/>
      <c r="AK223" s="404"/>
    </row>
    <row r="224" spans="1:41" ht="7.5" customHeight="1" x14ac:dyDescent="0.15">
      <c r="A224" s="238"/>
      <c r="B224" s="405"/>
      <c r="C224" s="341"/>
      <c r="D224" s="341"/>
      <c r="E224" s="341"/>
      <c r="F224" s="341"/>
      <c r="G224" s="341"/>
      <c r="H224" s="341"/>
      <c r="I224" s="341"/>
      <c r="J224" s="341"/>
      <c r="K224" s="341"/>
      <c r="L224" s="341"/>
      <c r="M224" s="341"/>
      <c r="N224" s="341"/>
      <c r="O224" s="341"/>
      <c r="P224" s="341"/>
      <c r="Q224" s="341"/>
      <c r="R224" s="341"/>
      <c r="S224" s="341"/>
      <c r="T224" s="341"/>
      <c r="U224" s="341"/>
      <c r="V224" s="341"/>
      <c r="W224" s="341"/>
      <c r="X224" s="341"/>
      <c r="Y224" s="341"/>
      <c r="Z224" s="341"/>
      <c r="AA224" s="341"/>
      <c r="AB224" s="341"/>
      <c r="AC224" s="341"/>
      <c r="AD224" s="341"/>
      <c r="AE224" s="341"/>
      <c r="AF224" s="341"/>
      <c r="AG224" s="341"/>
      <c r="AH224" s="341"/>
      <c r="AI224" s="341"/>
      <c r="AJ224" s="341"/>
      <c r="AK224" s="341"/>
    </row>
    <row r="225" spans="1:38" ht="18.75" customHeight="1" x14ac:dyDescent="0.15">
      <c r="A225" s="322" t="s">
        <v>547</v>
      </c>
      <c r="B225" s="479"/>
      <c r="C225" s="170" t="s">
        <v>60</v>
      </c>
      <c r="D225" s="582" t="s">
        <v>573</v>
      </c>
      <c r="E225" s="583"/>
      <c r="F225" s="583"/>
      <c r="G225" s="583"/>
      <c r="H225" s="583"/>
      <c r="I225" s="583"/>
      <c r="J225" s="583"/>
      <c r="K225" s="583"/>
      <c r="L225" s="583"/>
      <c r="M225" s="583"/>
      <c r="N225" s="583"/>
      <c r="O225" s="583"/>
      <c r="P225" s="583"/>
      <c r="Q225" s="583"/>
      <c r="R225" s="584"/>
      <c r="S225" s="513"/>
      <c r="T225" s="514"/>
      <c r="U225" s="514"/>
      <c r="V225" s="514"/>
      <c r="W225" s="514"/>
      <c r="X225" s="514"/>
      <c r="Y225" s="514"/>
      <c r="Z225" s="514"/>
      <c r="AA225" s="514"/>
      <c r="AB225" s="514"/>
      <c r="AC225" s="514"/>
      <c r="AD225" s="514"/>
      <c r="AE225" s="514"/>
      <c r="AF225" s="514"/>
      <c r="AG225" s="514"/>
      <c r="AH225" s="514"/>
      <c r="AI225" s="514"/>
      <c r="AJ225" s="514"/>
      <c r="AK225" s="515"/>
    </row>
    <row r="226" spans="1:38" ht="11.25" customHeight="1" x14ac:dyDescent="0.15">
      <c r="A226" s="323"/>
      <c r="B226" s="480"/>
      <c r="C226" s="337" t="s">
        <v>62</v>
      </c>
      <c r="D226" s="313" t="s">
        <v>1182</v>
      </c>
      <c r="E226" s="314"/>
      <c r="F226" s="314"/>
      <c r="G226" s="314"/>
      <c r="H226" s="314"/>
      <c r="I226" s="314"/>
      <c r="J226" s="314"/>
      <c r="K226" s="314"/>
      <c r="L226" s="314"/>
      <c r="M226" s="314"/>
      <c r="N226" s="314"/>
      <c r="O226" s="314"/>
      <c r="P226" s="314"/>
      <c r="Q226" s="314"/>
      <c r="R226" s="314"/>
      <c r="S226" s="314"/>
      <c r="T226" s="314"/>
      <c r="U226" s="314"/>
      <c r="V226" s="314"/>
      <c r="W226" s="314"/>
      <c r="X226" s="314"/>
      <c r="Y226" s="314"/>
      <c r="Z226" s="314"/>
      <c r="AA226" s="314"/>
      <c r="AB226" s="314"/>
      <c r="AC226" s="314"/>
      <c r="AD226" s="314"/>
      <c r="AE226" s="314"/>
      <c r="AF226" s="314"/>
      <c r="AG226" s="314"/>
      <c r="AH226" s="314"/>
      <c r="AI226" s="314"/>
      <c r="AJ226" s="314"/>
      <c r="AK226" s="315"/>
      <c r="AL226" s="155"/>
    </row>
    <row r="227" spans="1:38" ht="7.5" customHeight="1" thickBot="1" x14ac:dyDescent="0.2">
      <c r="A227" s="323"/>
      <c r="B227" s="481"/>
      <c r="C227" s="338"/>
      <c r="D227" s="313"/>
      <c r="E227" s="314"/>
      <c r="F227" s="314"/>
      <c r="G227" s="314"/>
      <c r="H227" s="314"/>
      <c r="I227" s="314"/>
      <c r="J227" s="314"/>
      <c r="K227" s="314"/>
      <c r="L227" s="314"/>
      <c r="M227" s="314"/>
      <c r="N227" s="314"/>
      <c r="O227" s="314"/>
      <c r="P227" s="314"/>
      <c r="Q227" s="314"/>
      <c r="R227" s="314"/>
      <c r="S227" s="314"/>
      <c r="T227" s="314"/>
      <c r="U227" s="314"/>
      <c r="V227" s="314"/>
      <c r="W227" s="314"/>
      <c r="X227" s="314"/>
      <c r="Y227" s="314"/>
      <c r="Z227" s="314"/>
      <c r="AA227" s="314"/>
      <c r="AB227" s="314"/>
      <c r="AC227" s="314"/>
      <c r="AD227" s="314"/>
      <c r="AE227" s="314"/>
      <c r="AF227" s="314"/>
      <c r="AG227" s="314"/>
      <c r="AH227" s="314"/>
      <c r="AI227" s="314"/>
      <c r="AJ227" s="314"/>
      <c r="AK227" s="315"/>
      <c r="AL227" s="155"/>
    </row>
    <row r="228" spans="1:38" ht="22.5" customHeight="1" thickBot="1" x14ac:dyDescent="0.2">
      <c r="A228" s="323"/>
      <c r="B228" s="235" t="s">
        <v>63</v>
      </c>
      <c r="C228" s="172" t="s">
        <v>61</v>
      </c>
      <c r="D228" s="370"/>
      <c r="E228" s="371"/>
      <c r="F228" s="371"/>
      <c r="G228" s="371"/>
      <c r="H228" s="371"/>
      <c r="I228" s="371"/>
      <c r="J228" s="371"/>
      <c r="K228" s="371"/>
      <c r="L228" s="371"/>
      <c r="M228" s="371"/>
      <c r="N228" s="371"/>
      <c r="O228" s="371"/>
      <c r="P228" s="371"/>
      <c r="Q228" s="371"/>
      <c r="R228" s="372"/>
      <c r="S228" s="586"/>
      <c r="T228" s="341"/>
      <c r="U228" s="341"/>
      <c r="V228" s="341"/>
      <c r="W228" s="341"/>
      <c r="X228" s="341"/>
      <c r="Y228" s="341"/>
      <c r="Z228" s="341"/>
      <c r="AA228" s="341"/>
      <c r="AB228" s="341"/>
      <c r="AC228" s="341"/>
      <c r="AD228" s="341"/>
      <c r="AE228" s="341"/>
      <c r="AF228" s="341"/>
      <c r="AG228" s="341"/>
      <c r="AH228" s="341"/>
      <c r="AI228" s="341"/>
      <c r="AJ228" s="341"/>
      <c r="AK228" s="406"/>
    </row>
    <row r="229" spans="1:38" ht="22.5" customHeight="1" thickBot="1" x14ac:dyDescent="0.2">
      <c r="A229" s="324"/>
      <c r="B229" s="232" t="s">
        <v>616</v>
      </c>
      <c r="C229" s="172" t="s">
        <v>61</v>
      </c>
      <c r="D229" s="370"/>
      <c r="E229" s="371"/>
      <c r="F229" s="371"/>
      <c r="G229" s="371"/>
      <c r="H229" s="371"/>
      <c r="I229" s="371"/>
      <c r="J229" s="371"/>
      <c r="K229" s="371"/>
      <c r="L229" s="371"/>
      <c r="M229" s="371"/>
      <c r="N229" s="371"/>
      <c r="O229" s="371"/>
      <c r="P229" s="371"/>
      <c r="Q229" s="371"/>
      <c r="R229" s="372"/>
      <c r="S229" s="586"/>
      <c r="T229" s="341"/>
      <c r="U229" s="341"/>
      <c r="V229" s="341"/>
      <c r="W229" s="341"/>
      <c r="X229" s="341"/>
      <c r="Y229" s="341"/>
      <c r="Z229" s="341"/>
      <c r="AA229" s="341"/>
      <c r="AB229" s="341"/>
      <c r="AC229" s="341"/>
      <c r="AD229" s="341"/>
      <c r="AE229" s="341"/>
      <c r="AF229" s="341"/>
      <c r="AG229" s="341"/>
      <c r="AH229" s="341"/>
      <c r="AI229" s="341"/>
      <c r="AJ229" s="341"/>
      <c r="AK229" s="406"/>
    </row>
    <row r="230" spans="1:38" ht="7.5" customHeight="1" x14ac:dyDescent="0.15">
      <c r="A230" s="239"/>
      <c r="B230" s="405"/>
      <c r="C230" s="341"/>
      <c r="D230" s="341"/>
      <c r="E230" s="341"/>
      <c r="F230" s="341"/>
      <c r="G230" s="341"/>
      <c r="H230" s="341"/>
      <c r="I230" s="341"/>
      <c r="J230" s="341"/>
      <c r="K230" s="341"/>
      <c r="L230" s="341"/>
      <c r="M230" s="341"/>
      <c r="N230" s="341"/>
      <c r="O230" s="341"/>
      <c r="P230" s="341"/>
      <c r="Q230" s="341"/>
      <c r="R230" s="341"/>
      <c r="S230" s="341"/>
      <c r="T230" s="341"/>
      <c r="U230" s="341"/>
      <c r="V230" s="341"/>
      <c r="W230" s="341"/>
      <c r="X230" s="341"/>
      <c r="Y230" s="341"/>
      <c r="Z230" s="341"/>
      <c r="AA230" s="341"/>
      <c r="AB230" s="341"/>
      <c r="AC230" s="341"/>
      <c r="AD230" s="341"/>
      <c r="AE230" s="341"/>
      <c r="AF230" s="341"/>
      <c r="AG230" s="341"/>
      <c r="AH230" s="341"/>
      <c r="AI230" s="341"/>
      <c r="AJ230" s="341"/>
      <c r="AK230" s="341"/>
    </row>
    <row r="231" spans="1:38" ht="18.75" customHeight="1" x14ac:dyDescent="0.15">
      <c r="A231" s="322" t="s">
        <v>116</v>
      </c>
      <c r="B231" s="346" t="s">
        <v>44</v>
      </c>
      <c r="C231" s="168" t="s">
        <v>60</v>
      </c>
      <c r="D231" s="582" t="s">
        <v>117</v>
      </c>
      <c r="E231" s="583"/>
      <c r="F231" s="583"/>
      <c r="G231" s="583"/>
      <c r="H231" s="583"/>
      <c r="I231" s="583"/>
      <c r="J231" s="583"/>
      <c r="K231" s="583"/>
      <c r="L231" s="583"/>
      <c r="M231" s="583"/>
      <c r="N231" s="583"/>
      <c r="O231" s="583"/>
      <c r="P231" s="583"/>
      <c r="Q231" s="583"/>
      <c r="R231" s="583"/>
      <c r="S231" s="583"/>
      <c r="T231" s="583"/>
      <c r="U231" s="583"/>
      <c r="V231" s="583"/>
      <c r="W231" s="583"/>
      <c r="X231" s="583"/>
      <c r="Y231" s="583"/>
      <c r="Z231" s="583"/>
      <c r="AA231" s="583"/>
      <c r="AB231" s="583"/>
      <c r="AC231" s="583"/>
      <c r="AD231" s="583"/>
      <c r="AE231" s="583"/>
      <c r="AF231" s="583"/>
      <c r="AG231" s="583"/>
      <c r="AH231" s="583"/>
      <c r="AI231" s="583"/>
      <c r="AJ231" s="583"/>
      <c r="AK231" s="584"/>
    </row>
    <row r="232" spans="1:38" ht="17.25" customHeight="1" x14ac:dyDescent="0.15">
      <c r="A232" s="323"/>
      <c r="B232" s="347"/>
      <c r="C232" s="337" t="s">
        <v>62</v>
      </c>
      <c r="D232" s="473" t="s">
        <v>1187</v>
      </c>
      <c r="E232" s="311"/>
      <c r="F232" s="311"/>
      <c r="G232" s="311"/>
      <c r="H232" s="311"/>
      <c r="I232" s="311"/>
      <c r="J232" s="311"/>
      <c r="K232" s="311"/>
      <c r="L232" s="311"/>
      <c r="M232" s="311"/>
      <c r="N232" s="311"/>
      <c r="O232" s="311"/>
      <c r="P232" s="311"/>
      <c r="Q232" s="311"/>
      <c r="R232" s="311"/>
      <c r="S232" s="311"/>
      <c r="T232" s="311"/>
      <c r="U232" s="311"/>
      <c r="V232" s="311"/>
      <c r="W232" s="311"/>
      <c r="X232" s="311"/>
      <c r="Y232" s="311"/>
      <c r="Z232" s="311"/>
      <c r="AA232" s="311"/>
      <c r="AB232" s="311"/>
      <c r="AC232" s="311"/>
      <c r="AD232" s="311"/>
      <c r="AE232" s="311"/>
      <c r="AF232" s="311"/>
      <c r="AG232" s="311"/>
      <c r="AH232" s="311"/>
      <c r="AI232" s="311"/>
      <c r="AJ232" s="311"/>
      <c r="AK232" s="312"/>
    </row>
    <row r="233" spans="1:38" ht="18" thickBot="1" x14ac:dyDescent="0.2">
      <c r="A233" s="323"/>
      <c r="B233" s="347"/>
      <c r="C233" s="338"/>
      <c r="D233" s="474"/>
      <c r="E233" s="475"/>
      <c r="F233" s="475"/>
      <c r="G233" s="475"/>
      <c r="H233" s="475"/>
      <c r="I233" s="475"/>
      <c r="J233" s="475"/>
      <c r="K233" s="475"/>
      <c r="L233" s="475"/>
      <c r="M233" s="475"/>
      <c r="N233" s="475"/>
      <c r="O233" s="475"/>
      <c r="P233" s="475"/>
      <c r="Q233" s="475"/>
      <c r="R233" s="475"/>
      <c r="S233" s="475"/>
      <c r="T233" s="475"/>
      <c r="U233" s="475"/>
      <c r="V233" s="475"/>
      <c r="W233" s="475"/>
      <c r="X233" s="475"/>
      <c r="Y233" s="475"/>
      <c r="Z233" s="475"/>
      <c r="AA233" s="475"/>
      <c r="AB233" s="475"/>
      <c r="AC233" s="475"/>
      <c r="AD233" s="475"/>
      <c r="AE233" s="475"/>
      <c r="AF233" s="475"/>
      <c r="AG233" s="475"/>
      <c r="AH233" s="475"/>
      <c r="AI233" s="475"/>
      <c r="AJ233" s="475"/>
      <c r="AK233" s="476"/>
    </row>
    <row r="234" spans="1:38" ht="22.5" customHeight="1" thickBot="1" x14ac:dyDescent="0.2">
      <c r="A234" s="323"/>
      <c r="B234" s="348"/>
      <c r="C234" s="157" t="s">
        <v>61</v>
      </c>
      <c r="D234" s="370"/>
      <c r="E234" s="371"/>
      <c r="F234" s="371"/>
      <c r="G234" s="371"/>
      <c r="H234" s="371"/>
      <c r="I234" s="371"/>
      <c r="J234" s="371"/>
      <c r="K234" s="371"/>
      <c r="L234" s="371"/>
      <c r="M234" s="371"/>
      <c r="N234" s="371"/>
      <c r="O234" s="371"/>
      <c r="P234" s="371"/>
      <c r="Q234" s="371"/>
      <c r="R234" s="371"/>
      <c r="S234" s="371"/>
      <c r="T234" s="371"/>
      <c r="U234" s="371"/>
      <c r="V234" s="371"/>
      <c r="W234" s="371"/>
      <c r="X234" s="371"/>
      <c r="Y234" s="371"/>
      <c r="Z234" s="371"/>
      <c r="AA234" s="371"/>
      <c r="AB234" s="371"/>
      <c r="AC234" s="371"/>
      <c r="AD234" s="371"/>
      <c r="AE234" s="371"/>
      <c r="AF234" s="371"/>
      <c r="AG234" s="371"/>
      <c r="AH234" s="371"/>
      <c r="AI234" s="371"/>
      <c r="AJ234" s="371"/>
      <c r="AK234" s="372"/>
    </row>
    <row r="235" spans="1:38" ht="7.5" customHeight="1" x14ac:dyDescent="0.15">
      <c r="A235" s="323"/>
      <c r="B235" s="349"/>
      <c r="C235" s="350"/>
      <c r="D235" s="350"/>
      <c r="E235" s="350"/>
      <c r="F235" s="350"/>
      <c r="G235" s="350"/>
      <c r="H235" s="350"/>
      <c r="I235" s="350"/>
      <c r="J235" s="350"/>
      <c r="K235" s="350"/>
      <c r="L235" s="350"/>
      <c r="M235" s="350"/>
      <c r="N235" s="350"/>
      <c r="O235" s="350"/>
      <c r="P235" s="350"/>
      <c r="Q235" s="350"/>
      <c r="R235" s="350"/>
      <c r="S235" s="350"/>
      <c r="T235" s="350"/>
      <c r="U235" s="350"/>
      <c r="V235" s="350"/>
      <c r="W235" s="350"/>
      <c r="X235" s="350"/>
      <c r="Y235" s="350"/>
      <c r="Z235" s="350"/>
      <c r="AA235" s="350"/>
      <c r="AB235" s="350"/>
      <c r="AC235" s="350"/>
      <c r="AD235" s="350"/>
      <c r="AE235" s="350"/>
      <c r="AF235" s="350"/>
      <c r="AG235" s="350"/>
      <c r="AH235" s="350"/>
      <c r="AI235" s="350"/>
      <c r="AJ235" s="350"/>
      <c r="AK235" s="350"/>
    </row>
    <row r="236" spans="1:38" ht="18.75" customHeight="1" x14ac:dyDescent="0.15">
      <c r="A236" s="323"/>
      <c r="B236" s="492" t="s">
        <v>215</v>
      </c>
      <c r="C236" s="168" t="s">
        <v>60</v>
      </c>
      <c r="D236" s="339" t="s">
        <v>118</v>
      </c>
      <c r="E236" s="339"/>
      <c r="F236" s="339"/>
      <c r="G236" s="339"/>
      <c r="H236" s="339"/>
      <c r="I236" s="339"/>
      <c r="J236" s="339"/>
      <c r="K236" s="339"/>
      <c r="L236" s="339"/>
      <c r="M236" s="339"/>
      <c r="N236" s="339"/>
      <c r="O236" s="339"/>
      <c r="P236" s="339"/>
      <c r="Q236" s="339"/>
      <c r="R236" s="339"/>
      <c r="S236" s="339"/>
      <c r="T236" s="339"/>
      <c r="U236" s="339"/>
      <c r="V236" s="339"/>
      <c r="W236" s="339"/>
      <c r="X236" s="339"/>
      <c r="Y236" s="339"/>
      <c r="Z236" s="339"/>
      <c r="AA236" s="339"/>
      <c r="AB236" s="339"/>
      <c r="AC236" s="339"/>
      <c r="AD236" s="339"/>
      <c r="AE236" s="339"/>
      <c r="AF236" s="339"/>
      <c r="AG236" s="339"/>
      <c r="AH236" s="339"/>
      <c r="AI236" s="339"/>
      <c r="AJ236" s="339"/>
      <c r="AK236" s="339"/>
    </row>
    <row r="237" spans="1:38" ht="11.25" customHeight="1" x14ac:dyDescent="0.15">
      <c r="A237" s="323"/>
      <c r="B237" s="492"/>
      <c r="C237" s="340" t="s">
        <v>62</v>
      </c>
      <c r="D237" s="589" t="s">
        <v>1188</v>
      </c>
      <c r="E237" s="356"/>
      <c r="F237" s="356"/>
      <c r="G237" s="356"/>
      <c r="H237" s="356"/>
      <c r="I237" s="356"/>
      <c r="J237" s="356"/>
      <c r="K237" s="356"/>
      <c r="L237" s="356"/>
      <c r="M237" s="356"/>
      <c r="N237" s="356"/>
      <c r="O237" s="356"/>
      <c r="P237" s="356"/>
      <c r="Q237" s="356"/>
      <c r="R237" s="356"/>
      <c r="S237" s="356"/>
      <c r="T237" s="356"/>
      <c r="U237" s="356"/>
      <c r="V237" s="356"/>
      <c r="W237" s="356"/>
      <c r="X237" s="356"/>
      <c r="Y237" s="356"/>
      <c r="Z237" s="356"/>
      <c r="AA237" s="356"/>
      <c r="AB237" s="356"/>
      <c r="AC237" s="356"/>
      <c r="AD237" s="356"/>
      <c r="AE237" s="356"/>
      <c r="AF237" s="356"/>
      <c r="AG237" s="356"/>
      <c r="AH237" s="356"/>
      <c r="AI237" s="356"/>
      <c r="AJ237" s="356"/>
      <c r="AK237" s="356"/>
    </row>
    <row r="238" spans="1:38" ht="7.5" customHeight="1" thickBot="1" x14ac:dyDescent="0.2">
      <c r="A238" s="323"/>
      <c r="B238" s="492"/>
      <c r="C238" s="340"/>
      <c r="D238" s="398"/>
      <c r="E238" s="398"/>
      <c r="F238" s="398"/>
      <c r="G238" s="398"/>
      <c r="H238" s="398"/>
      <c r="I238" s="398"/>
      <c r="J238" s="398"/>
      <c r="K238" s="398"/>
      <c r="L238" s="398"/>
      <c r="M238" s="398"/>
      <c r="N238" s="398"/>
      <c r="O238" s="398"/>
      <c r="P238" s="398"/>
      <c r="Q238" s="398"/>
      <c r="R238" s="398"/>
      <c r="S238" s="398"/>
      <c r="T238" s="398"/>
      <c r="U238" s="398"/>
      <c r="V238" s="398"/>
      <c r="W238" s="398"/>
      <c r="X238" s="398"/>
      <c r="Y238" s="398"/>
      <c r="Z238" s="398"/>
      <c r="AA238" s="398"/>
      <c r="AB238" s="398"/>
      <c r="AC238" s="398"/>
      <c r="AD238" s="398"/>
      <c r="AE238" s="398"/>
      <c r="AF238" s="398"/>
      <c r="AG238" s="398"/>
      <c r="AH238" s="398"/>
      <c r="AI238" s="398"/>
      <c r="AJ238" s="398"/>
      <c r="AK238" s="398"/>
    </row>
    <row r="239" spans="1:38" ht="22.5" customHeight="1" thickBot="1" x14ac:dyDescent="0.2">
      <c r="A239" s="323"/>
      <c r="B239" s="492"/>
      <c r="C239" s="157" t="s">
        <v>61</v>
      </c>
      <c r="D239" s="393"/>
      <c r="E239" s="394"/>
      <c r="F239" s="394"/>
      <c r="G239" s="394"/>
      <c r="H239" s="394"/>
      <c r="I239" s="394"/>
      <c r="J239" s="394"/>
      <c r="K239" s="394"/>
      <c r="L239" s="394"/>
      <c r="M239" s="394"/>
      <c r="N239" s="394"/>
      <c r="O239" s="394"/>
      <c r="P239" s="394"/>
      <c r="Q239" s="394"/>
      <c r="R239" s="394"/>
      <c r="S239" s="394"/>
      <c r="T239" s="394"/>
      <c r="U239" s="394"/>
      <c r="V239" s="394"/>
      <c r="W239" s="394"/>
      <c r="X239" s="394"/>
      <c r="Y239" s="394"/>
      <c r="Z239" s="394"/>
      <c r="AA239" s="394"/>
      <c r="AB239" s="394"/>
      <c r="AC239" s="394"/>
      <c r="AD239" s="394"/>
      <c r="AE239" s="394"/>
      <c r="AF239" s="394"/>
      <c r="AG239" s="394"/>
      <c r="AH239" s="394"/>
      <c r="AI239" s="394"/>
      <c r="AJ239" s="394"/>
      <c r="AK239" s="395"/>
    </row>
    <row r="240" spans="1:38" ht="7.5" customHeight="1" x14ac:dyDescent="0.15">
      <c r="A240" s="323"/>
      <c r="B240" s="587"/>
      <c r="C240" s="588"/>
      <c r="D240" s="588"/>
      <c r="E240" s="588"/>
      <c r="F240" s="588"/>
      <c r="G240" s="588"/>
      <c r="H240" s="588"/>
      <c r="I240" s="588"/>
      <c r="J240" s="588"/>
      <c r="K240" s="588"/>
      <c r="L240" s="588"/>
      <c r="M240" s="588"/>
      <c r="N240" s="588"/>
      <c r="O240" s="588"/>
      <c r="P240" s="588"/>
      <c r="Q240" s="588"/>
      <c r="R240" s="588"/>
      <c r="S240" s="588"/>
      <c r="T240" s="588"/>
      <c r="U240" s="588"/>
      <c r="V240" s="588"/>
      <c r="W240" s="588"/>
      <c r="X240" s="588"/>
      <c r="Y240" s="588"/>
      <c r="Z240" s="588"/>
      <c r="AA240" s="588"/>
      <c r="AB240" s="588"/>
      <c r="AC240" s="588"/>
      <c r="AD240" s="588"/>
      <c r="AE240" s="588"/>
      <c r="AF240" s="588"/>
      <c r="AG240" s="588"/>
      <c r="AH240" s="588"/>
      <c r="AI240" s="588"/>
      <c r="AJ240" s="588"/>
      <c r="AK240" s="588"/>
    </row>
    <row r="241" spans="1:45" ht="18.75" customHeight="1" x14ac:dyDescent="0.15">
      <c r="A241" s="323"/>
      <c r="B241" s="492" t="s">
        <v>574</v>
      </c>
      <c r="C241" s="168" t="s">
        <v>60</v>
      </c>
      <c r="D241" s="339" t="s">
        <v>575</v>
      </c>
      <c r="E241" s="339"/>
      <c r="F241" s="339"/>
      <c r="G241" s="339"/>
      <c r="H241" s="339"/>
      <c r="I241" s="339"/>
      <c r="J241" s="339"/>
      <c r="K241" s="339"/>
      <c r="L241" s="339"/>
      <c r="M241" s="339"/>
      <c r="N241" s="339"/>
      <c r="O241" s="339"/>
      <c r="P241" s="339"/>
      <c r="Q241" s="339"/>
      <c r="R241" s="339"/>
      <c r="S241" s="339"/>
      <c r="T241" s="339"/>
      <c r="U241" s="339"/>
      <c r="V241" s="339"/>
      <c r="W241" s="339"/>
      <c r="X241" s="339"/>
      <c r="Y241" s="339"/>
      <c r="Z241" s="339"/>
      <c r="AA241" s="339"/>
      <c r="AB241" s="339"/>
      <c r="AC241" s="339"/>
      <c r="AD241" s="339"/>
      <c r="AE241" s="339"/>
      <c r="AF241" s="339"/>
      <c r="AG241" s="339"/>
      <c r="AH241" s="339"/>
      <c r="AI241" s="339"/>
      <c r="AJ241" s="339"/>
      <c r="AK241" s="339"/>
    </row>
    <row r="242" spans="1:45" ht="11.25" customHeight="1" x14ac:dyDescent="0.15">
      <c r="A242" s="323"/>
      <c r="B242" s="492"/>
      <c r="C242" s="340" t="s">
        <v>62</v>
      </c>
      <c r="D242" s="356" t="s">
        <v>1189</v>
      </c>
      <c r="E242" s="356"/>
      <c r="F242" s="356"/>
      <c r="G242" s="356"/>
      <c r="H242" s="356"/>
      <c r="I242" s="356"/>
      <c r="J242" s="356"/>
      <c r="K242" s="356"/>
      <c r="L242" s="356"/>
      <c r="M242" s="356"/>
      <c r="N242" s="356"/>
      <c r="O242" s="356"/>
      <c r="P242" s="356"/>
      <c r="Q242" s="356"/>
      <c r="R242" s="356"/>
      <c r="S242" s="356"/>
      <c r="T242" s="356"/>
      <c r="U242" s="356"/>
      <c r="V242" s="356"/>
      <c r="W242" s="356"/>
      <c r="X242" s="356"/>
      <c r="Y242" s="356"/>
      <c r="Z242" s="356"/>
      <c r="AA242" s="356"/>
      <c r="AB242" s="356"/>
      <c r="AC242" s="356"/>
      <c r="AD242" s="356"/>
      <c r="AE242" s="356"/>
      <c r="AF242" s="356"/>
      <c r="AG242" s="356"/>
      <c r="AH242" s="356"/>
      <c r="AI242" s="356"/>
      <c r="AJ242" s="356"/>
      <c r="AK242" s="356"/>
    </row>
    <row r="243" spans="1:45" ht="7.5" customHeight="1" thickBot="1" x14ac:dyDescent="0.2">
      <c r="A243" s="323"/>
      <c r="B243" s="492"/>
      <c r="C243" s="340"/>
      <c r="D243" s="398"/>
      <c r="E243" s="398"/>
      <c r="F243" s="398"/>
      <c r="G243" s="398"/>
      <c r="H243" s="398"/>
      <c r="I243" s="398"/>
      <c r="J243" s="398"/>
      <c r="K243" s="398"/>
      <c r="L243" s="398"/>
      <c r="M243" s="398"/>
      <c r="N243" s="398"/>
      <c r="O243" s="398"/>
      <c r="P243" s="398"/>
      <c r="Q243" s="398"/>
      <c r="R243" s="398"/>
      <c r="S243" s="398"/>
      <c r="T243" s="398"/>
      <c r="U243" s="398"/>
      <c r="V243" s="398"/>
      <c r="W243" s="398"/>
      <c r="X243" s="398"/>
      <c r="Y243" s="398"/>
      <c r="Z243" s="398"/>
      <c r="AA243" s="398"/>
      <c r="AB243" s="398"/>
      <c r="AC243" s="398"/>
      <c r="AD243" s="398"/>
      <c r="AE243" s="398"/>
      <c r="AF243" s="398"/>
      <c r="AG243" s="398"/>
      <c r="AH243" s="398"/>
      <c r="AI243" s="398"/>
      <c r="AJ243" s="398"/>
      <c r="AK243" s="398"/>
    </row>
    <row r="244" spans="1:45" ht="22.5" customHeight="1" thickBot="1" x14ac:dyDescent="0.2">
      <c r="A244" s="323"/>
      <c r="B244" s="492"/>
      <c r="C244" s="157" t="s">
        <v>61</v>
      </c>
      <c r="D244" s="393"/>
      <c r="E244" s="394"/>
      <c r="F244" s="394"/>
      <c r="G244" s="394"/>
      <c r="H244" s="394"/>
      <c r="I244" s="394"/>
      <c r="J244" s="394"/>
      <c r="K244" s="394"/>
      <c r="L244" s="394"/>
      <c r="M244" s="394"/>
      <c r="N244" s="394"/>
      <c r="O244" s="394"/>
      <c r="P244" s="394"/>
      <c r="Q244" s="394"/>
      <c r="R244" s="394"/>
      <c r="S244" s="394"/>
      <c r="T244" s="394"/>
      <c r="U244" s="394"/>
      <c r="V244" s="394"/>
      <c r="W244" s="394"/>
      <c r="X244" s="394"/>
      <c r="Y244" s="394"/>
      <c r="Z244" s="394"/>
      <c r="AA244" s="394"/>
      <c r="AB244" s="394"/>
      <c r="AC244" s="394"/>
      <c r="AD244" s="394"/>
      <c r="AE244" s="394"/>
      <c r="AF244" s="394"/>
      <c r="AG244" s="394"/>
      <c r="AH244" s="394"/>
      <c r="AI244" s="394"/>
      <c r="AJ244" s="394"/>
      <c r="AK244" s="395"/>
    </row>
    <row r="245" spans="1:45" ht="7.5" customHeight="1" x14ac:dyDescent="0.15">
      <c r="A245" s="323"/>
      <c r="B245" s="405"/>
      <c r="C245" s="341"/>
      <c r="D245" s="341"/>
      <c r="E245" s="341"/>
      <c r="F245" s="341"/>
      <c r="G245" s="341"/>
      <c r="H245" s="341"/>
      <c r="I245" s="341"/>
      <c r="J245" s="341"/>
      <c r="K245" s="341"/>
      <c r="L245" s="341"/>
      <c r="M245" s="341"/>
      <c r="N245" s="341"/>
      <c r="O245" s="341"/>
      <c r="P245" s="341"/>
      <c r="Q245" s="341"/>
      <c r="R245" s="341"/>
      <c r="S245" s="341"/>
      <c r="T245" s="341"/>
      <c r="U245" s="341"/>
      <c r="V245" s="341"/>
      <c r="W245" s="341"/>
      <c r="X245" s="341"/>
      <c r="Y245" s="341"/>
      <c r="Z245" s="341"/>
      <c r="AA245" s="341"/>
      <c r="AB245" s="341"/>
      <c r="AC245" s="341"/>
      <c r="AD245" s="341"/>
      <c r="AE245" s="341"/>
      <c r="AF245" s="341"/>
      <c r="AG245" s="341"/>
      <c r="AH245" s="341"/>
      <c r="AI245" s="341"/>
      <c r="AJ245" s="341"/>
      <c r="AK245" s="341"/>
    </row>
    <row r="246" spans="1:45" ht="11.25" customHeight="1" x14ac:dyDescent="0.15">
      <c r="A246" s="323"/>
      <c r="B246" s="488" t="s">
        <v>131</v>
      </c>
      <c r="C246" s="401" t="s">
        <v>62</v>
      </c>
      <c r="D246" s="310" t="s">
        <v>636</v>
      </c>
      <c r="E246" s="311"/>
      <c r="F246" s="311"/>
      <c r="G246" s="311"/>
      <c r="H246" s="311"/>
      <c r="I246" s="311"/>
      <c r="J246" s="311"/>
      <c r="K246" s="311"/>
      <c r="L246" s="311"/>
      <c r="M246" s="311"/>
      <c r="N246" s="311"/>
      <c r="O246" s="311"/>
      <c r="P246" s="311"/>
      <c r="Q246" s="311"/>
      <c r="R246" s="311"/>
      <c r="S246" s="311"/>
      <c r="T246" s="311"/>
      <c r="U246" s="311"/>
      <c r="V246" s="311"/>
      <c r="W246" s="311"/>
      <c r="X246" s="311"/>
      <c r="Y246" s="311"/>
      <c r="Z246" s="311"/>
      <c r="AA246" s="311"/>
      <c r="AB246" s="311"/>
      <c r="AC246" s="311"/>
      <c r="AD246" s="311"/>
      <c r="AE246" s="311"/>
      <c r="AF246" s="311"/>
      <c r="AG246" s="311"/>
      <c r="AH246" s="311"/>
      <c r="AI246" s="311"/>
      <c r="AJ246" s="311"/>
      <c r="AK246" s="312"/>
    </row>
    <row r="247" spans="1:45" ht="7.5" customHeight="1" thickBot="1" x14ac:dyDescent="0.2">
      <c r="A247" s="323"/>
      <c r="B247" s="488"/>
      <c r="C247" s="340"/>
      <c r="D247" s="313"/>
      <c r="E247" s="314"/>
      <c r="F247" s="314"/>
      <c r="G247" s="314"/>
      <c r="H247" s="314"/>
      <c r="I247" s="314"/>
      <c r="J247" s="314"/>
      <c r="K247" s="314"/>
      <c r="L247" s="314"/>
      <c r="M247" s="314"/>
      <c r="N247" s="314"/>
      <c r="O247" s="314"/>
      <c r="P247" s="314"/>
      <c r="Q247" s="314"/>
      <c r="R247" s="314"/>
      <c r="S247" s="314"/>
      <c r="T247" s="314"/>
      <c r="U247" s="314"/>
      <c r="V247" s="314"/>
      <c r="W247" s="314"/>
      <c r="X247" s="314"/>
      <c r="Y247" s="314"/>
      <c r="Z247" s="314"/>
      <c r="AA247" s="314"/>
      <c r="AB247" s="314"/>
      <c r="AC247" s="314"/>
      <c r="AD247" s="314"/>
      <c r="AE247" s="314"/>
      <c r="AF247" s="314"/>
      <c r="AG247" s="314"/>
      <c r="AH247" s="314"/>
      <c r="AI247" s="314"/>
      <c r="AJ247" s="314"/>
      <c r="AK247" s="315"/>
    </row>
    <row r="248" spans="1:45" ht="22.5" customHeight="1" thickBot="1" x14ac:dyDescent="0.2">
      <c r="A248" s="323"/>
      <c r="B248" s="489"/>
      <c r="C248" s="157" t="s">
        <v>61</v>
      </c>
      <c r="D248" s="330"/>
      <c r="E248" s="331"/>
      <c r="F248" s="332"/>
      <c r="G248" s="330"/>
      <c r="H248" s="332"/>
      <c r="I248" s="159" t="s">
        <v>220</v>
      </c>
      <c r="J248" s="330"/>
      <c r="K248" s="332"/>
      <c r="L248" s="159" t="s">
        <v>219</v>
      </c>
      <c r="M248" s="330"/>
      <c r="N248" s="332"/>
      <c r="O248" s="160" t="s">
        <v>218</v>
      </c>
      <c r="P248" s="341"/>
      <c r="Q248" s="341"/>
      <c r="R248" s="341"/>
      <c r="S248" s="341"/>
      <c r="T248" s="341"/>
      <c r="U248" s="341"/>
      <c r="V248" s="341"/>
      <c r="W248" s="341"/>
      <c r="X248" s="341"/>
      <c r="Y248" s="341"/>
      <c r="Z248" s="341"/>
      <c r="AA248" s="341"/>
      <c r="AB248" s="341"/>
      <c r="AC248" s="341"/>
      <c r="AD248" s="341"/>
      <c r="AE248" s="341"/>
      <c r="AF248" s="341"/>
      <c r="AG248" s="341"/>
      <c r="AH248" s="341"/>
      <c r="AI248" s="341"/>
      <c r="AJ248" s="341"/>
      <c r="AK248" s="406"/>
    </row>
    <row r="249" spans="1:45" ht="7.5" customHeight="1" x14ac:dyDescent="0.15">
      <c r="A249" s="236"/>
      <c r="B249" s="405"/>
      <c r="C249" s="341"/>
      <c r="D249" s="341"/>
      <c r="E249" s="341"/>
      <c r="F249" s="341"/>
      <c r="G249" s="341"/>
      <c r="H249" s="341"/>
      <c r="I249" s="341"/>
      <c r="J249" s="341"/>
      <c r="K249" s="341"/>
      <c r="L249" s="341"/>
      <c r="M249" s="341"/>
      <c r="N249" s="341"/>
      <c r="O249" s="341"/>
      <c r="P249" s="341"/>
      <c r="Q249" s="341"/>
      <c r="R249" s="341"/>
      <c r="S249" s="341"/>
      <c r="T249" s="341"/>
      <c r="U249" s="341"/>
      <c r="V249" s="341"/>
      <c r="W249" s="341"/>
      <c r="X249" s="341"/>
      <c r="Y249" s="341"/>
      <c r="Z249" s="341"/>
      <c r="AA249" s="341"/>
      <c r="AB249" s="341"/>
      <c r="AC249" s="341"/>
      <c r="AD249" s="341"/>
      <c r="AE249" s="341"/>
      <c r="AF249" s="341"/>
      <c r="AG249" s="341"/>
      <c r="AH249" s="341"/>
      <c r="AI249" s="341"/>
      <c r="AJ249" s="341"/>
      <c r="AK249" s="341"/>
    </row>
    <row r="250" spans="1:45" ht="11.25" customHeight="1" x14ac:dyDescent="0.15">
      <c r="A250" s="490"/>
      <c r="B250" s="488" t="s">
        <v>45</v>
      </c>
      <c r="C250" s="401" t="s">
        <v>62</v>
      </c>
      <c r="D250" s="313" t="s">
        <v>637</v>
      </c>
      <c r="E250" s="314"/>
      <c r="F250" s="314"/>
      <c r="G250" s="314"/>
      <c r="H250" s="314"/>
      <c r="I250" s="314"/>
      <c r="J250" s="314"/>
      <c r="K250" s="314"/>
      <c r="L250" s="314"/>
      <c r="M250" s="314"/>
      <c r="N250" s="314"/>
      <c r="O250" s="314"/>
      <c r="P250" s="314"/>
      <c r="Q250" s="314"/>
      <c r="R250" s="314"/>
      <c r="S250" s="314"/>
      <c r="T250" s="314"/>
      <c r="U250" s="314"/>
      <c r="V250" s="314"/>
      <c r="W250" s="314"/>
      <c r="X250" s="314"/>
      <c r="Y250" s="314"/>
      <c r="Z250" s="314"/>
      <c r="AA250" s="314"/>
      <c r="AB250" s="314"/>
      <c r="AC250" s="314"/>
      <c r="AD250" s="314"/>
      <c r="AE250" s="314"/>
      <c r="AF250" s="314"/>
      <c r="AG250" s="314"/>
      <c r="AH250" s="314"/>
      <c r="AI250" s="314"/>
      <c r="AJ250" s="314"/>
      <c r="AK250" s="315"/>
    </row>
    <row r="251" spans="1:45" ht="7.5" customHeight="1" thickBot="1" x14ac:dyDescent="0.2">
      <c r="A251" s="490"/>
      <c r="B251" s="488"/>
      <c r="C251" s="340"/>
      <c r="D251" s="313"/>
      <c r="E251" s="314"/>
      <c r="F251" s="314"/>
      <c r="G251" s="314"/>
      <c r="H251" s="314"/>
      <c r="I251" s="314"/>
      <c r="J251" s="314"/>
      <c r="K251" s="314"/>
      <c r="L251" s="314"/>
      <c r="M251" s="314"/>
      <c r="N251" s="314"/>
      <c r="O251" s="314"/>
      <c r="P251" s="314"/>
      <c r="Q251" s="314"/>
      <c r="R251" s="314"/>
      <c r="S251" s="314"/>
      <c r="T251" s="314"/>
      <c r="U251" s="314"/>
      <c r="V251" s="314"/>
      <c r="W251" s="314"/>
      <c r="X251" s="314"/>
      <c r="Y251" s="314"/>
      <c r="Z251" s="314"/>
      <c r="AA251" s="314"/>
      <c r="AB251" s="314"/>
      <c r="AC251" s="314"/>
      <c r="AD251" s="314"/>
      <c r="AE251" s="314"/>
      <c r="AF251" s="314"/>
      <c r="AG251" s="314"/>
      <c r="AH251" s="314"/>
      <c r="AI251" s="314"/>
      <c r="AJ251" s="314"/>
      <c r="AK251" s="315"/>
    </row>
    <row r="252" spans="1:45" ht="22.5" customHeight="1" thickBot="1" x14ac:dyDescent="0.2">
      <c r="A252" s="491"/>
      <c r="B252" s="489"/>
      <c r="C252" s="157" t="s">
        <v>61</v>
      </c>
      <c r="D252" s="330"/>
      <c r="E252" s="331"/>
      <c r="F252" s="332"/>
      <c r="G252" s="436"/>
      <c r="H252" s="437"/>
      <c r="I252" s="437"/>
      <c r="J252" s="437"/>
      <c r="K252" s="437"/>
      <c r="L252" s="437"/>
      <c r="M252" s="437"/>
      <c r="N252" s="437"/>
      <c r="O252" s="437"/>
      <c r="P252" s="437"/>
      <c r="Q252" s="437"/>
      <c r="R252" s="437"/>
      <c r="S252" s="437"/>
      <c r="T252" s="437"/>
      <c r="U252" s="437"/>
      <c r="V252" s="437"/>
      <c r="W252" s="437"/>
      <c r="X252" s="437"/>
      <c r="Y252" s="437"/>
      <c r="Z252" s="437"/>
      <c r="AA252" s="437"/>
      <c r="AB252" s="437"/>
      <c r="AC252" s="437"/>
      <c r="AD252" s="437"/>
      <c r="AE252" s="437"/>
      <c r="AF252" s="437"/>
      <c r="AG252" s="437"/>
      <c r="AH252" s="437"/>
      <c r="AI252" s="437"/>
      <c r="AJ252" s="437"/>
      <c r="AK252" s="438"/>
    </row>
    <row r="253" spans="1:45" ht="7.5" customHeight="1" x14ac:dyDescent="0.15">
      <c r="A253" s="198"/>
      <c r="B253" s="341"/>
      <c r="C253" s="341"/>
      <c r="D253" s="341"/>
      <c r="E253" s="341"/>
      <c r="F253" s="341"/>
      <c r="G253" s="341"/>
      <c r="H253" s="341"/>
      <c r="I253" s="341"/>
      <c r="J253" s="341"/>
      <c r="K253" s="341"/>
      <c r="L253" s="341"/>
      <c r="M253" s="341"/>
      <c r="N253" s="341"/>
      <c r="O253" s="341"/>
      <c r="P253" s="341"/>
      <c r="Q253" s="341"/>
      <c r="R253" s="341"/>
      <c r="S253" s="341"/>
      <c r="T253" s="341"/>
      <c r="U253" s="341"/>
      <c r="V253" s="341"/>
      <c r="W253" s="341"/>
      <c r="X253" s="341"/>
      <c r="Y253" s="341"/>
      <c r="Z253" s="341"/>
      <c r="AA253" s="341"/>
      <c r="AB253" s="341"/>
      <c r="AC253" s="341"/>
      <c r="AD253" s="341"/>
      <c r="AE253" s="341"/>
      <c r="AF253" s="341"/>
      <c r="AG253" s="341"/>
      <c r="AH253" s="341"/>
      <c r="AI253" s="341"/>
      <c r="AJ253" s="341"/>
      <c r="AK253" s="341"/>
    </row>
    <row r="254" spans="1:45" ht="75" customHeight="1" x14ac:dyDescent="0.15">
      <c r="A254" s="665" t="s">
        <v>1139</v>
      </c>
      <c r="B254" s="666"/>
      <c r="C254" s="666"/>
      <c r="D254" s="666"/>
      <c r="E254" s="666"/>
      <c r="F254" s="666"/>
      <c r="G254" s="666"/>
      <c r="H254" s="666"/>
      <c r="I254" s="666"/>
      <c r="J254" s="666"/>
      <c r="K254" s="666"/>
      <c r="L254" s="666"/>
      <c r="M254" s="666"/>
      <c r="N254" s="666"/>
      <c r="O254" s="666"/>
      <c r="P254" s="666"/>
      <c r="Q254" s="666"/>
      <c r="R254" s="666"/>
      <c r="S254" s="666"/>
      <c r="T254" s="666"/>
      <c r="U254" s="666"/>
      <c r="V254" s="666"/>
      <c r="W254" s="666"/>
      <c r="X254" s="666"/>
      <c r="Y254" s="666"/>
      <c r="Z254" s="666"/>
      <c r="AA254" s="666"/>
      <c r="AB254" s="666"/>
      <c r="AC254" s="666"/>
      <c r="AD254" s="666"/>
      <c r="AE254" s="666"/>
      <c r="AF254" s="666"/>
      <c r="AG254" s="666"/>
      <c r="AH254" s="666"/>
      <c r="AI254" s="666"/>
      <c r="AJ254" s="666"/>
      <c r="AK254" s="667"/>
      <c r="AQ254" s="154"/>
      <c r="AR254" s="154"/>
      <c r="AS254" s="154"/>
    </row>
    <row r="255" spans="1:45" ht="46.5" customHeight="1" x14ac:dyDescent="0.15">
      <c r="A255" s="662" t="s">
        <v>1144</v>
      </c>
      <c r="B255" s="663"/>
      <c r="C255" s="663"/>
      <c r="D255" s="663"/>
      <c r="E255" s="663"/>
      <c r="F255" s="663"/>
      <c r="G255" s="663"/>
      <c r="H255" s="663"/>
      <c r="I255" s="663"/>
      <c r="J255" s="663"/>
      <c r="K255" s="663"/>
      <c r="L255" s="663"/>
      <c r="M255" s="663"/>
      <c r="N255" s="663"/>
      <c r="O255" s="663"/>
      <c r="P255" s="663"/>
      <c r="Q255" s="663"/>
      <c r="R255" s="663"/>
      <c r="S255" s="663"/>
      <c r="T255" s="663"/>
      <c r="U255" s="663"/>
      <c r="V255" s="663"/>
      <c r="W255" s="663"/>
      <c r="X255" s="663"/>
      <c r="Y255" s="663"/>
      <c r="Z255" s="663"/>
      <c r="AA255" s="663"/>
      <c r="AB255" s="663"/>
      <c r="AC255" s="663"/>
      <c r="AD255" s="663"/>
      <c r="AE255" s="663"/>
      <c r="AF255" s="663"/>
      <c r="AG255" s="663"/>
      <c r="AH255" s="663"/>
      <c r="AI255" s="663"/>
      <c r="AJ255" s="663"/>
      <c r="AK255" s="664"/>
      <c r="AQ255" s="154"/>
      <c r="AR255" s="154"/>
      <c r="AS255" s="154"/>
    </row>
    <row r="256" spans="1:45" ht="18.600000000000001" customHeight="1" x14ac:dyDescent="0.15">
      <c r="A256" s="234"/>
      <c r="B256" s="552" t="s">
        <v>17</v>
      </c>
      <c r="C256" s="553"/>
      <c r="D256" s="554"/>
      <c r="E256" s="555"/>
      <c r="F256" s="351" t="str">
        <f>IF(AP256=TRUE,AQ256,"")</f>
        <v/>
      </c>
      <c r="G256" s="352"/>
      <c r="H256" s="352"/>
      <c r="I256" s="352"/>
      <c r="J256" s="352"/>
      <c r="K256" s="352"/>
      <c r="L256" s="352"/>
      <c r="M256" s="352"/>
      <c r="N256" s="352"/>
      <c r="O256" s="352"/>
      <c r="P256" s="352"/>
      <c r="Q256" s="352"/>
      <c r="R256" s="352"/>
      <c r="S256" s="352"/>
      <c r="T256" s="352"/>
      <c r="U256" s="352"/>
      <c r="V256" s="352"/>
      <c r="W256" s="352"/>
      <c r="X256" s="352"/>
      <c r="Y256" s="352"/>
      <c r="Z256" s="352"/>
      <c r="AA256" s="352"/>
      <c r="AB256" s="352"/>
      <c r="AC256" s="352"/>
      <c r="AD256" s="352"/>
      <c r="AE256" s="352"/>
      <c r="AF256" s="352"/>
      <c r="AG256" s="352"/>
      <c r="AH256" s="352"/>
      <c r="AI256" s="352"/>
      <c r="AJ256" s="352"/>
      <c r="AK256" s="572"/>
      <c r="AM256" s="471" t="s">
        <v>201</v>
      </c>
      <c r="AN256" s="471"/>
      <c r="AO256" s="471"/>
      <c r="AP256" s="185" t="b">
        <v>0</v>
      </c>
      <c r="AQ256" s="154" t="s">
        <v>18</v>
      </c>
      <c r="AR256" s="154"/>
      <c r="AS256" s="154"/>
    </row>
    <row r="257" spans="1:42" ht="11.25" customHeight="1" x14ac:dyDescent="0.15">
      <c r="A257" s="490"/>
      <c r="B257" s="241"/>
      <c r="C257" s="337" t="s">
        <v>62</v>
      </c>
      <c r="D257" s="313" t="s">
        <v>1190</v>
      </c>
      <c r="E257" s="314"/>
      <c r="F257" s="314"/>
      <c r="G257" s="314"/>
      <c r="H257" s="314"/>
      <c r="I257" s="314"/>
      <c r="J257" s="314"/>
      <c r="K257" s="314"/>
      <c r="L257" s="314"/>
      <c r="M257" s="314"/>
      <c r="N257" s="314"/>
      <c r="O257" s="314"/>
      <c r="P257" s="314"/>
      <c r="Q257" s="314"/>
      <c r="R257" s="314"/>
      <c r="S257" s="314"/>
      <c r="T257" s="314"/>
      <c r="U257" s="314"/>
      <c r="V257" s="314"/>
      <c r="W257" s="314"/>
      <c r="X257" s="314"/>
      <c r="Y257" s="314"/>
      <c r="Z257" s="314"/>
      <c r="AA257" s="314"/>
      <c r="AB257" s="314"/>
      <c r="AC257" s="314"/>
      <c r="AD257" s="314"/>
      <c r="AE257" s="314"/>
      <c r="AF257" s="314"/>
      <c r="AG257" s="314"/>
      <c r="AH257" s="314"/>
      <c r="AI257" s="314"/>
      <c r="AJ257" s="314"/>
      <c r="AK257" s="315"/>
      <c r="AL257" s="155"/>
      <c r="AM257" s="471"/>
      <c r="AN257" s="471"/>
      <c r="AO257" s="471"/>
    </row>
    <row r="258" spans="1:42" ht="7.5" customHeight="1" thickBot="1" x14ac:dyDescent="0.2">
      <c r="A258" s="490"/>
      <c r="B258" s="242"/>
      <c r="C258" s="338"/>
      <c r="D258" s="313"/>
      <c r="E258" s="314"/>
      <c r="F258" s="314"/>
      <c r="G258" s="314"/>
      <c r="H258" s="314"/>
      <c r="I258" s="314"/>
      <c r="J258" s="314"/>
      <c r="K258" s="314"/>
      <c r="L258" s="314"/>
      <c r="M258" s="314"/>
      <c r="N258" s="314"/>
      <c r="O258" s="314"/>
      <c r="P258" s="314"/>
      <c r="Q258" s="314"/>
      <c r="R258" s="314"/>
      <c r="S258" s="314"/>
      <c r="T258" s="314"/>
      <c r="U258" s="314"/>
      <c r="V258" s="314"/>
      <c r="W258" s="314"/>
      <c r="X258" s="314"/>
      <c r="Y258" s="314"/>
      <c r="Z258" s="314"/>
      <c r="AA258" s="314"/>
      <c r="AB258" s="314"/>
      <c r="AC258" s="314"/>
      <c r="AD258" s="314"/>
      <c r="AE258" s="314"/>
      <c r="AF258" s="314"/>
      <c r="AG258" s="314"/>
      <c r="AH258" s="314"/>
      <c r="AI258" s="314"/>
      <c r="AJ258" s="314"/>
      <c r="AK258" s="315"/>
      <c r="AL258" s="155"/>
    </row>
    <row r="259" spans="1:42" ht="22.5" customHeight="1" thickBot="1" x14ac:dyDescent="0.2">
      <c r="A259" s="490"/>
      <c r="B259" s="235" t="s">
        <v>63</v>
      </c>
      <c r="C259" s="231" t="s">
        <v>61</v>
      </c>
      <c r="D259" s="370"/>
      <c r="E259" s="371"/>
      <c r="F259" s="371"/>
      <c r="G259" s="371"/>
      <c r="H259" s="371"/>
      <c r="I259" s="371"/>
      <c r="J259" s="371"/>
      <c r="K259" s="371"/>
      <c r="L259" s="371"/>
      <c r="M259" s="371"/>
      <c r="N259" s="371"/>
      <c r="O259" s="371"/>
      <c r="P259" s="371"/>
      <c r="Q259" s="371"/>
      <c r="R259" s="372"/>
      <c r="S259" s="636" t="str">
        <f>IF(D259=0,"",IF(OR(D259=D262,D259=D261),AM259,""))</f>
        <v/>
      </c>
      <c r="T259" s="637"/>
      <c r="U259" s="637"/>
      <c r="V259" s="637"/>
      <c r="W259" s="637"/>
      <c r="X259" s="637"/>
      <c r="Y259" s="637"/>
      <c r="Z259" s="637"/>
      <c r="AA259" s="637"/>
      <c r="AB259" s="637"/>
      <c r="AC259" s="637"/>
      <c r="AD259" s="637"/>
      <c r="AE259" s="637"/>
      <c r="AF259" s="637"/>
      <c r="AG259" s="637"/>
      <c r="AH259" s="637"/>
      <c r="AI259" s="637"/>
      <c r="AJ259" s="637"/>
      <c r="AK259" s="638"/>
      <c r="AM259" s="154" t="s">
        <v>505</v>
      </c>
    </row>
    <row r="260" spans="1:42" ht="22.5" customHeight="1" thickBot="1" x14ac:dyDescent="0.2">
      <c r="A260" s="491"/>
      <c r="B260" s="232" t="s">
        <v>616</v>
      </c>
      <c r="C260" s="231" t="s">
        <v>61</v>
      </c>
      <c r="D260" s="370"/>
      <c r="E260" s="371"/>
      <c r="F260" s="371"/>
      <c r="G260" s="371"/>
      <c r="H260" s="371"/>
      <c r="I260" s="371"/>
      <c r="J260" s="371"/>
      <c r="K260" s="371"/>
      <c r="L260" s="371"/>
      <c r="M260" s="371"/>
      <c r="N260" s="371"/>
      <c r="O260" s="371"/>
      <c r="P260" s="371"/>
      <c r="Q260" s="371"/>
      <c r="R260" s="372"/>
      <c r="S260" s="482" t="str">
        <f>IF(D260=0,"",IF(OR(D260=X261,D260=X262),AM259,""))</f>
        <v/>
      </c>
      <c r="T260" s="483"/>
      <c r="U260" s="483"/>
      <c r="V260" s="483"/>
      <c r="W260" s="483"/>
      <c r="X260" s="483"/>
      <c r="Y260" s="483"/>
      <c r="Z260" s="483"/>
      <c r="AA260" s="483"/>
      <c r="AB260" s="483"/>
      <c r="AC260" s="483"/>
      <c r="AD260" s="483"/>
      <c r="AE260" s="483"/>
      <c r="AF260" s="483"/>
      <c r="AG260" s="483"/>
      <c r="AH260" s="483"/>
      <c r="AI260" s="483"/>
      <c r="AJ260" s="483"/>
      <c r="AK260" s="484"/>
      <c r="AM260" s="154" t="s">
        <v>202</v>
      </c>
      <c r="AP260" s="199" t="str">
        <f>IF(D259=0,"",IF(OR(D259=D261,D259=D262),"w","ok"))</f>
        <v/>
      </c>
    </row>
    <row r="261" spans="1:42" ht="18.75" customHeight="1" x14ac:dyDescent="0.15">
      <c r="A261" s="237"/>
      <c r="B261" s="240" t="s">
        <v>548</v>
      </c>
      <c r="C261" s="610" t="s">
        <v>63</v>
      </c>
      <c r="D261" s="485" t="str">
        <f>IF(D147=0,"",D147)</f>
        <v/>
      </c>
      <c r="E261" s="486"/>
      <c r="F261" s="486"/>
      <c r="G261" s="486"/>
      <c r="H261" s="486"/>
      <c r="I261" s="486"/>
      <c r="J261" s="486"/>
      <c r="K261" s="486"/>
      <c r="L261" s="486"/>
      <c r="M261" s="486"/>
      <c r="N261" s="486"/>
      <c r="O261" s="486"/>
      <c r="P261" s="486"/>
      <c r="Q261" s="486"/>
      <c r="R261" s="487"/>
      <c r="S261" s="639" t="s">
        <v>616</v>
      </c>
      <c r="T261" s="640"/>
      <c r="U261" s="640"/>
      <c r="V261" s="640"/>
      <c r="W261" s="641"/>
      <c r="X261" s="485" t="str">
        <f>IF(D148=0,"",D148)</f>
        <v/>
      </c>
      <c r="Y261" s="486"/>
      <c r="Z261" s="486"/>
      <c r="AA261" s="486"/>
      <c r="AB261" s="486"/>
      <c r="AC261" s="486"/>
      <c r="AD261" s="486"/>
      <c r="AE261" s="486"/>
      <c r="AF261" s="486"/>
      <c r="AG261" s="486"/>
      <c r="AH261" s="486"/>
      <c r="AI261" s="486"/>
      <c r="AJ261" s="486"/>
      <c r="AK261" s="487"/>
      <c r="AM261" s="154" t="s">
        <v>203</v>
      </c>
      <c r="AP261" s="199" t="str">
        <f>IF(D260=0,"",IF(OR(D260=X261,D260=X262),"w","ok"))</f>
        <v/>
      </c>
    </row>
    <row r="262" spans="1:42" ht="18.75" customHeight="1" x14ac:dyDescent="0.15">
      <c r="A262" s="237"/>
      <c r="B262" s="240" t="s">
        <v>146</v>
      </c>
      <c r="C262" s="611"/>
      <c r="D262" s="485" t="str">
        <f>IF(D228=0,"",D228)</f>
        <v/>
      </c>
      <c r="E262" s="486"/>
      <c r="F262" s="486"/>
      <c r="G262" s="486"/>
      <c r="H262" s="486"/>
      <c r="I262" s="486"/>
      <c r="J262" s="486"/>
      <c r="K262" s="486"/>
      <c r="L262" s="486"/>
      <c r="M262" s="486"/>
      <c r="N262" s="486"/>
      <c r="O262" s="486"/>
      <c r="P262" s="486"/>
      <c r="Q262" s="486"/>
      <c r="R262" s="487"/>
      <c r="S262" s="642"/>
      <c r="T262" s="643"/>
      <c r="U262" s="643"/>
      <c r="V262" s="643"/>
      <c r="W262" s="644"/>
      <c r="X262" s="485" t="str">
        <f>IF(D229=0,"",D229)</f>
        <v/>
      </c>
      <c r="Y262" s="486"/>
      <c r="Z262" s="486"/>
      <c r="AA262" s="486"/>
      <c r="AB262" s="486"/>
      <c r="AC262" s="486"/>
      <c r="AD262" s="486"/>
      <c r="AE262" s="486"/>
      <c r="AF262" s="486"/>
      <c r="AG262" s="486"/>
      <c r="AH262" s="486"/>
      <c r="AI262" s="486"/>
      <c r="AJ262" s="486"/>
      <c r="AK262" s="487"/>
    </row>
    <row r="263" spans="1:42" ht="22.5" customHeight="1" x14ac:dyDescent="0.15">
      <c r="A263" s="350"/>
      <c r="B263" s="350"/>
      <c r="C263" s="350"/>
      <c r="D263" s="350"/>
      <c r="E263" s="350"/>
      <c r="F263" s="350"/>
      <c r="G263" s="350"/>
      <c r="H263" s="350"/>
      <c r="I263" s="350"/>
      <c r="J263" s="350"/>
      <c r="K263" s="350"/>
      <c r="L263" s="350"/>
      <c r="M263" s="350"/>
      <c r="N263" s="350"/>
      <c r="O263" s="350"/>
      <c r="P263" s="350"/>
      <c r="Q263" s="350"/>
      <c r="R263" s="350"/>
      <c r="S263" s="350"/>
      <c r="T263" s="350"/>
      <c r="U263" s="350"/>
      <c r="V263" s="350"/>
      <c r="W263" s="350"/>
      <c r="X263" s="350"/>
      <c r="Y263" s="350"/>
      <c r="Z263" s="350"/>
      <c r="AA263" s="350"/>
      <c r="AB263" s="350"/>
      <c r="AC263" s="350"/>
      <c r="AD263" s="350"/>
      <c r="AE263" s="350"/>
      <c r="AF263" s="350"/>
      <c r="AG263" s="350"/>
      <c r="AH263" s="350"/>
      <c r="AI263" s="350"/>
      <c r="AJ263" s="350"/>
      <c r="AK263" s="350"/>
    </row>
    <row r="264" spans="1:42" ht="30" customHeight="1" x14ac:dyDescent="0.15">
      <c r="A264" s="551" t="s">
        <v>354</v>
      </c>
      <c r="B264" s="551"/>
      <c r="C264" s="551"/>
      <c r="D264" s="551"/>
      <c r="E264" s="551"/>
      <c r="F264" s="551"/>
      <c r="G264" s="551"/>
      <c r="H264" s="551"/>
      <c r="I264" s="551"/>
      <c r="J264" s="551"/>
      <c r="K264" s="551"/>
      <c r="L264" s="551"/>
      <c r="M264" s="551"/>
      <c r="N264" s="551"/>
      <c r="O264" s="551"/>
      <c r="P264" s="551"/>
      <c r="Q264" s="551"/>
      <c r="R264" s="551"/>
      <c r="S264" s="551"/>
      <c r="T264" s="551"/>
      <c r="U264" s="551"/>
      <c r="V264" s="551"/>
      <c r="W264" s="551"/>
      <c r="X264" s="551"/>
      <c r="Y264" s="551"/>
      <c r="Z264" s="551"/>
      <c r="AA264" s="551"/>
      <c r="AB264" s="551"/>
      <c r="AC264" s="551"/>
      <c r="AD264" s="551"/>
      <c r="AE264" s="551"/>
      <c r="AF264" s="551"/>
      <c r="AG264" s="551"/>
      <c r="AH264" s="551"/>
      <c r="AI264" s="551"/>
      <c r="AJ264" s="551"/>
      <c r="AK264" s="551"/>
    </row>
    <row r="265" spans="1:42" ht="7.5" customHeight="1" x14ac:dyDescent="0.15">
      <c r="A265" s="341"/>
      <c r="B265" s="341"/>
      <c r="C265" s="341"/>
      <c r="D265" s="341"/>
      <c r="E265" s="341"/>
      <c r="F265" s="341"/>
      <c r="G265" s="341"/>
      <c r="H265" s="341"/>
      <c r="I265" s="341"/>
      <c r="J265" s="341"/>
      <c r="K265" s="341"/>
      <c r="L265" s="341"/>
      <c r="M265" s="341"/>
      <c r="N265" s="341"/>
      <c r="O265" s="341"/>
      <c r="P265" s="341"/>
      <c r="Q265" s="341"/>
      <c r="R265" s="341"/>
      <c r="S265" s="341"/>
      <c r="T265" s="341"/>
      <c r="U265" s="341"/>
      <c r="V265" s="341"/>
      <c r="W265" s="341"/>
      <c r="X265" s="341"/>
      <c r="Y265" s="341"/>
      <c r="Z265" s="341"/>
      <c r="AA265" s="341"/>
      <c r="AB265" s="341"/>
      <c r="AC265" s="341"/>
      <c r="AD265" s="341"/>
      <c r="AE265" s="341"/>
      <c r="AF265" s="341"/>
      <c r="AG265" s="341"/>
      <c r="AH265" s="341"/>
      <c r="AI265" s="341"/>
      <c r="AJ265" s="341"/>
      <c r="AK265" s="341"/>
    </row>
    <row r="266" spans="1:42" ht="30" customHeight="1" x14ac:dyDescent="0.15">
      <c r="A266" s="516" t="s">
        <v>353</v>
      </c>
      <c r="B266" s="421"/>
      <c r="C266" s="421"/>
      <c r="D266" s="421"/>
      <c r="E266" s="421"/>
      <c r="F266" s="421"/>
      <c r="G266" s="421"/>
      <c r="H266" s="421"/>
      <c r="I266" s="421"/>
      <c r="J266" s="421"/>
      <c r="K266" s="421"/>
      <c r="L266" s="421"/>
      <c r="M266" s="421"/>
      <c r="N266" s="421"/>
      <c r="O266" s="421"/>
      <c r="P266" s="421"/>
      <c r="Q266" s="421"/>
      <c r="R266" s="421"/>
      <c r="S266" s="421"/>
      <c r="T266" s="421"/>
      <c r="U266" s="421"/>
      <c r="V266" s="421"/>
      <c r="W266" s="421"/>
      <c r="X266" s="421"/>
      <c r="Y266" s="421"/>
      <c r="Z266" s="421"/>
      <c r="AA266" s="421"/>
      <c r="AB266" s="421"/>
      <c r="AC266" s="421"/>
      <c r="AD266" s="421"/>
      <c r="AE266" s="421"/>
      <c r="AF266" s="421"/>
      <c r="AG266" s="421"/>
      <c r="AH266" s="421"/>
      <c r="AI266" s="421"/>
      <c r="AJ266" s="421"/>
      <c r="AK266" s="422"/>
    </row>
    <row r="267" spans="1:42" ht="11.25" customHeight="1" x14ac:dyDescent="0.15">
      <c r="A267" s="322" t="s">
        <v>158</v>
      </c>
      <c r="B267" s="346" t="s">
        <v>121</v>
      </c>
      <c r="C267" s="337" t="s">
        <v>62</v>
      </c>
      <c r="D267" s="310" t="s">
        <v>639</v>
      </c>
      <c r="E267" s="311"/>
      <c r="F267" s="311"/>
      <c r="G267" s="311"/>
      <c r="H267" s="311"/>
      <c r="I267" s="311"/>
      <c r="J267" s="311"/>
      <c r="K267" s="311"/>
      <c r="L267" s="311"/>
      <c r="M267" s="311"/>
      <c r="N267" s="311"/>
      <c r="O267" s="311"/>
      <c r="P267" s="311"/>
      <c r="Q267" s="311"/>
      <c r="R267" s="311"/>
      <c r="S267" s="311"/>
      <c r="T267" s="311"/>
      <c r="U267" s="311"/>
      <c r="V267" s="311"/>
      <c r="W267" s="311"/>
      <c r="X267" s="311"/>
      <c r="Y267" s="311"/>
      <c r="Z267" s="311"/>
      <c r="AA267" s="311"/>
      <c r="AB267" s="311"/>
      <c r="AC267" s="311"/>
      <c r="AD267" s="311"/>
      <c r="AE267" s="311"/>
      <c r="AF267" s="311"/>
      <c r="AG267" s="311"/>
      <c r="AH267" s="311"/>
      <c r="AI267" s="311"/>
      <c r="AJ267" s="311"/>
      <c r="AK267" s="312"/>
    </row>
    <row r="268" spans="1:42" ht="7.5" customHeight="1" thickBot="1" x14ac:dyDescent="0.2">
      <c r="A268" s="323"/>
      <c r="B268" s="347"/>
      <c r="C268" s="338"/>
      <c r="D268" s="313"/>
      <c r="E268" s="314"/>
      <c r="F268" s="314"/>
      <c r="G268" s="314"/>
      <c r="H268" s="314"/>
      <c r="I268" s="314"/>
      <c r="J268" s="314"/>
      <c r="K268" s="314"/>
      <c r="L268" s="314"/>
      <c r="M268" s="314"/>
      <c r="N268" s="314"/>
      <c r="O268" s="314"/>
      <c r="P268" s="314"/>
      <c r="Q268" s="314"/>
      <c r="R268" s="314"/>
      <c r="S268" s="314"/>
      <c r="T268" s="314"/>
      <c r="U268" s="314"/>
      <c r="V268" s="314"/>
      <c r="W268" s="314"/>
      <c r="X268" s="314"/>
      <c r="Y268" s="314"/>
      <c r="Z268" s="314"/>
      <c r="AA268" s="314"/>
      <c r="AB268" s="314"/>
      <c r="AC268" s="314"/>
      <c r="AD268" s="314"/>
      <c r="AE268" s="314"/>
      <c r="AF268" s="314"/>
      <c r="AG268" s="314"/>
      <c r="AH268" s="314"/>
      <c r="AI268" s="314"/>
      <c r="AJ268" s="314"/>
      <c r="AK268" s="315"/>
    </row>
    <row r="269" spans="1:42" ht="22.5" customHeight="1" thickBot="1" x14ac:dyDescent="0.2">
      <c r="A269" s="323"/>
      <c r="B269" s="348"/>
      <c r="C269" s="172" t="s">
        <v>61</v>
      </c>
      <c r="D269" s="612"/>
      <c r="E269" s="613"/>
      <c r="F269" s="613"/>
      <c r="G269" s="613"/>
      <c r="H269" s="613"/>
      <c r="I269" s="613"/>
      <c r="J269" s="613"/>
      <c r="K269" s="613"/>
      <c r="L269" s="613"/>
      <c r="M269" s="613"/>
      <c r="N269" s="613"/>
      <c r="O269" s="614"/>
      <c r="P269" s="624"/>
      <c r="Q269" s="443"/>
      <c r="R269" s="443"/>
      <c r="S269" s="443"/>
      <c r="T269" s="443"/>
      <c r="U269" s="443"/>
      <c r="V269" s="443"/>
      <c r="W269" s="443"/>
      <c r="X269" s="443"/>
      <c r="Y269" s="443"/>
      <c r="Z269" s="443"/>
      <c r="AA269" s="443"/>
      <c r="AB269" s="443"/>
      <c r="AC269" s="443"/>
      <c r="AD269" s="443"/>
      <c r="AE269" s="443"/>
      <c r="AF269" s="443"/>
      <c r="AG269" s="443"/>
      <c r="AH269" s="443"/>
      <c r="AI269" s="443"/>
      <c r="AJ269" s="443"/>
      <c r="AK269" s="385"/>
    </row>
    <row r="270" spans="1:42" ht="7.5" customHeight="1" x14ac:dyDescent="0.15">
      <c r="A270" s="323"/>
      <c r="B270" s="405"/>
      <c r="C270" s="341"/>
      <c r="D270" s="341"/>
      <c r="E270" s="341"/>
      <c r="F270" s="341"/>
      <c r="G270" s="341"/>
      <c r="H270" s="341"/>
      <c r="I270" s="341"/>
      <c r="J270" s="341"/>
      <c r="K270" s="341"/>
      <c r="L270" s="341"/>
      <c r="M270" s="341"/>
      <c r="N270" s="341"/>
      <c r="O270" s="341"/>
      <c r="P270" s="341"/>
      <c r="Q270" s="341"/>
      <c r="R270" s="341"/>
      <c r="S270" s="341"/>
      <c r="T270" s="341"/>
      <c r="U270" s="341"/>
      <c r="V270" s="341"/>
      <c r="W270" s="341"/>
      <c r="X270" s="341"/>
      <c r="Y270" s="341"/>
      <c r="Z270" s="341"/>
      <c r="AA270" s="341"/>
      <c r="AB270" s="341"/>
      <c r="AC270" s="341"/>
      <c r="AD270" s="341"/>
      <c r="AE270" s="341"/>
      <c r="AF270" s="341"/>
      <c r="AG270" s="341"/>
      <c r="AH270" s="341"/>
      <c r="AI270" s="341"/>
      <c r="AJ270" s="341"/>
      <c r="AK270" s="341"/>
    </row>
    <row r="271" spans="1:42" ht="11.25" customHeight="1" x14ac:dyDescent="0.15">
      <c r="A271" s="323"/>
      <c r="B271" s="346" t="s">
        <v>120</v>
      </c>
      <c r="C271" s="337" t="s">
        <v>62</v>
      </c>
      <c r="D271" s="310" t="s">
        <v>654</v>
      </c>
      <c r="E271" s="311"/>
      <c r="F271" s="311"/>
      <c r="G271" s="311"/>
      <c r="H271" s="311"/>
      <c r="I271" s="311"/>
      <c r="J271" s="311"/>
      <c r="K271" s="311"/>
      <c r="L271" s="311"/>
      <c r="M271" s="311"/>
      <c r="N271" s="311"/>
      <c r="O271" s="311"/>
      <c r="P271" s="311"/>
      <c r="Q271" s="311"/>
      <c r="R271" s="311"/>
      <c r="S271" s="311"/>
      <c r="T271" s="311"/>
      <c r="U271" s="311"/>
      <c r="V271" s="311"/>
      <c r="W271" s="311"/>
      <c r="X271" s="311"/>
      <c r="Y271" s="311"/>
      <c r="Z271" s="311"/>
      <c r="AA271" s="311"/>
      <c r="AB271" s="311"/>
      <c r="AC271" s="311"/>
      <c r="AD271" s="311"/>
      <c r="AE271" s="311"/>
      <c r="AF271" s="311"/>
      <c r="AG271" s="311"/>
      <c r="AH271" s="311"/>
      <c r="AI271" s="311"/>
      <c r="AJ271" s="311"/>
      <c r="AK271" s="312"/>
    </row>
    <row r="272" spans="1:42" ht="7.5" customHeight="1" thickBot="1" x14ac:dyDescent="0.2">
      <c r="A272" s="323"/>
      <c r="B272" s="347"/>
      <c r="C272" s="338"/>
      <c r="D272" s="313"/>
      <c r="E272" s="314"/>
      <c r="F272" s="314"/>
      <c r="G272" s="314"/>
      <c r="H272" s="314"/>
      <c r="I272" s="314"/>
      <c r="J272" s="314"/>
      <c r="K272" s="314"/>
      <c r="L272" s="314"/>
      <c r="M272" s="314"/>
      <c r="N272" s="314"/>
      <c r="O272" s="314"/>
      <c r="P272" s="314"/>
      <c r="Q272" s="314"/>
      <c r="R272" s="314"/>
      <c r="S272" s="314"/>
      <c r="T272" s="314"/>
      <c r="U272" s="314"/>
      <c r="V272" s="314"/>
      <c r="W272" s="314"/>
      <c r="X272" s="314"/>
      <c r="Y272" s="314"/>
      <c r="Z272" s="314"/>
      <c r="AA272" s="314"/>
      <c r="AB272" s="314"/>
      <c r="AC272" s="314"/>
      <c r="AD272" s="314"/>
      <c r="AE272" s="314"/>
      <c r="AF272" s="314"/>
      <c r="AG272" s="314"/>
      <c r="AH272" s="314"/>
      <c r="AI272" s="314"/>
      <c r="AJ272" s="314"/>
      <c r="AK272" s="315"/>
    </row>
    <row r="273" spans="1:56" ht="22.5" customHeight="1" thickBot="1" x14ac:dyDescent="0.2">
      <c r="A273" s="323"/>
      <c r="B273" s="348"/>
      <c r="C273" s="172" t="s">
        <v>61</v>
      </c>
      <c r="D273" s="330"/>
      <c r="E273" s="331"/>
      <c r="F273" s="331"/>
      <c r="G273" s="331"/>
      <c r="H273" s="331"/>
      <c r="I273" s="332"/>
      <c r="J273" s="622"/>
      <c r="K273" s="400"/>
      <c r="L273" s="400"/>
      <c r="M273" s="400"/>
      <c r="N273" s="400"/>
      <c r="O273" s="400"/>
      <c r="P273" s="400"/>
      <c r="Q273" s="400"/>
      <c r="R273" s="400"/>
      <c r="S273" s="400"/>
      <c r="T273" s="400"/>
      <c r="U273" s="400"/>
      <c r="V273" s="400"/>
      <c r="W273" s="400"/>
      <c r="X273" s="400"/>
      <c r="Y273" s="400"/>
      <c r="Z273" s="400"/>
      <c r="AA273" s="400"/>
      <c r="AB273" s="400"/>
      <c r="AC273" s="400"/>
      <c r="AD273" s="400"/>
      <c r="AE273" s="400"/>
      <c r="AF273" s="400"/>
      <c r="AG273" s="400"/>
      <c r="AH273" s="400"/>
      <c r="AI273" s="400"/>
      <c r="AJ273" s="400"/>
      <c r="AK273" s="623"/>
      <c r="AN273" s="154" t="s">
        <v>1159</v>
      </c>
    </row>
    <row r="274" spans="1:56" ht="7.5" customHeight="1" x14ac:dyDescent="0.15">
      <c r="A274" s="323"/>
      <c r="B274" s="405"/>
      <c r="C274" s="341"/>
      <c r="D274" s="341"/>
      <c r="E274" s="341"/>
      <c r="F274" s="341"/>
      <c r="G274" s="341"/>
      <c r="H274" s="341"/>
      <c r="I274" s="341"/>
      <c r="J274" s="341"/>
      <c r="K274" s="341"/>
      <c r="L274" s="341"/>
      <c r="M274" s="341"/>
      <c r="N274" s="341"/>
      <c r="O274" s="341"/>
      <c r="P274" s="341"/>
      <c r="Q274" s="341"/>
      <c r="R274" s="341"/>
      <c r="S274" s="341"/>
      <c r="T274" s="341"/>
      <c r="U274" s="341"/>
      <c r="V274" s="341"/>
      <c r="W274" s="341"/>
      <c r="X274" s="341"/>
      <c r="Y274" s="341"/>
      <c r="Z274" s="341"/>
      <c r="AA274" s="341"/>
      <c r="AB274" s="341"/>
      <c r="AC274" s="341"/>
      <c r="AD274" s="341"/>
      <c r="AE274" s="341"/>
      <c r="AF274" s="341"/>
      <c r="AG274" s="341"/>
      <c r="AH274" s="341"/>
      <c r="AI274" s="341"/>
      <c r="AJ274" s="341"/>
      <c r="AK274" s="341"/>
      <c r="AW274" s="193"/>
      <c r="AX274" s="193"/>
      <c r="AY274" s="193"/>
      <c r="AZ274" s="193"/>
      <c r="BA274" s="193"/>
      <c r="BB274" s="193"/>
      <c r="BC274" s="193"/>
      <c r="BD274" s="193"/>
    </row>
    <row r="275" spans="1:56" ht="17.25" customHeight="1" x14ac:dyDescent="0.15">
      <c r="A275" s="323"/>
      <c r="B275" s="424" t="s">
        <v>880</v>
      </c>
      <c r="C275" s="337" t="s">
        <v>62</v>
      </c>
      <c r="D275" s="310" t="s">
        <v>905</v>
      </c>
      <c r="E275" s="311"/>
      <c r="F275" s="311"/>
      <c r="G275" s="311"/>
      <c r="H275" s="311"/>
      <c r="I275" s="311"/>
      <c r="J275" s="311"/>
      <c r="K275" s="311"/>
      <c r="L275" s="311"/>
      <c r="M275" s="311"/>
      <c r="N275" s="311"/>
      <c r="O275" s="311"/>
      <c r="P275" s="311"/>
      <c r="Q275" s="311"/>
      <c r="R275" s="311"/>
      <c r="S275" s="311"/>
      <c r="T275" s="311"/>
      <c r="U275" s="311"/>
      <c r="V275" s="311"/>
      <c r="W275" s="311"/>
      <c r="X275" s="311"/>
      <c r="Y275" s="311"/>
      <c r="Z275" s="311"/>
      <c r="AA275" s="311"/>
      <c r="AB275" s="311"/>
      <c r="AC275" s="311"/>
      <c r="AD275" s="311"/>
      <c r="AE275" s="311"/>
      <c r="AF275" s="311"/>
      <c r="AG275" s="311"/>
      <c r="AH275" s="311"/>
      <c r="AI275" s="311"/>
      <c r="AJ275" s="311"/>
      <c r="AK275" s="312"/>
      <c r="AN275" s="154" t="s">
        <v>625</v>
      </c>
      <c r="AW275" s="193" t="s">
        <v>506</v>
      </c>
      <c r="AX275" s="193"/>
      <c r="AY275" s="193"/>
      <c r="AZ275" s="193"/>
      <c r="BA275" s="193"/>
      <c r="BB275" s="193" t="s">
        <v>507</v>
      </c>
      <c r="BC275" s="193"/>
      <c r="BD275" s="193"/>
    </row>
    <row r="276" spans="1:56" ht="18" customHeight="1" thickBot="1" x14ac:dyDescent="0.2">
      <c r="A276" s="323"/>
      <c r="B276" s="469"/>
      <c r="C276" s="338"/>
      <c r="D276" s="313"/>
      <c r="E276" s="314"/>
      <c r="F276" s="314"/>
      <c r="G276" s="314"/>
      <c r="H276" s="314"/>
      <c r="I276" s="314"/>
      <c r="J276" s="314"/>
      <c r="K276" s="314"/>
      <c r="L276" s="314"/>
      <c r="M276" s="314"/>
      <c r="N276" s="314"/>
      <c r="O276" s="314"/>
      <c r="P276" s="314"/>
      <c r="Q276" s="314"/>
      <c r="R276" s="314"/>
      <c r="S276" s="314"/>
      <c r="T276" s="314"/>
      <c r="U276" s="314"/>
      <c r="V276" s="314"/>
      <c r="W276" s="314"/>
      <c r="X276" s="314"/>
      <c r="Y276" s="314"/>
      <c r="Z276" s="314"/>
      <c r="AA276" s="314"/>
      <c r="AB276" s="314"/>
      <c r="AC276" s="314"/>
      <c r="AD276" s="314"/>
      <c r="AE276" s="314"/>
      <c r="AF276" s="314"/>
      <c r="AG276" s="314"/>
      <c r="AH276" s="314"/>
      <c r="AI276" s="314"/>
      <c r="AJ276" s="314"/>
      <c r="AK276" s="315"/>
      <c r="AN276" s="193" t="s">
        <v>447</v>
      </c>
      <c r="AQ276" s="173"/>
      <c r="AW276" s="194" t="str">
        <f>IF(OR(G283=0,J283=0,M283=0),AN275,AN276)</f>
        <v>更新前の許可年月日を選択してください。</v>
      </c>
      <c r="AX276" s="193"/>
      <c r="AY276" s="193"/>
      <c r="AZ276" s="193"/>
      <c r="BA276" s="193"/>
      <c r="BB276" s="194" t="str">
        <f>IF(OR(G283=0,J283=0,M283=0),"",IF(AR281&lt;=AR282,"",AN273))</f>
        <v/>
      </c>
      <c r="BC276" s="200" t="s">
        <v>253</v>
      </c>
      <c r="BD276" s="193"/>
    </row>
    <row r="277" spans="1:56" ht="22.5" customHeight="1" x14ac:dyDescent="0.15">
      <c r="A277" s="323"/>
      <c r="B277" s="469"/>
      <c r="C277" s="201" t="s">
        <v>61</v>
      </c>
      <c r="D277" s="619"/>
      <c r="E277" s="620"/>
      <c r="F277" s="620"/>
      <c r="G277" s="620"/>
      <c r="H277" s="620"/>
      <c r="I277" s="620"/>
      <c r="J277" s="620"/>
      <c r="K277" s="620"/>
      <c r="L277" s="620"/>
      <c r="M277" s="620"/>
      <c r="N277" s="620"/>
      <c r="O277" s="621"/>
      <c r="P277" s="615"/>
      <c r="Q277" s="616"/>
      <c r="R277" s="616"/>
      <c r="S277" s="616"/>
      <c r="T277" s="616"/>
      <c r="U277" s="616"/>
      <c r="V277" s="616"/>
      <c r="W277" s="616"/>
      <c r="X277" s="616"/>
      <c r="Y277" s="616"/>
      <c r="Z277" s="616"/>
      <c r="AA277" s="616"/>
      <c r="AB277" s="616"/>
      <c r="AC277" s="616"/>
      <c r="AD277" s="616"/>
      <c r="AE277" s="616"/>
      <c r="AF277" s="616"/>
      <c r="AG277" s="616"/>
      <c r="AH277" s="616"/>
      <c r="AI277" s="616"/>
      <c r="AJ277" s="616"/>
      <c r="AK277" s="617"/>
      <c r="AN277" s="154" t="s">
        <v>162</v>
      </c>
      <c r="AQ277" s="185" t="b">
        <v>0</v>
      </c>
      <c r="AW277" s="193"/>
      <c r="AX277" s="193"/>
      <c r="AY277" s="193"/>
      <c r="AZ277" s="193"/>
      <c r="BA277" s="193"/>
      <c r="BB277" s="193"/>
      <c r="BC277" s="200" t="s">
        <v>254</v>
      </c>
      <c r="BD277" s="193"/>
    </row>
    <row r="278" spans="1:56" ht="7.5" customHeight="1" x14ac:dyDescent="0.15">
      <c r="A278" s="323"/>
      <c r="B278" s="325"/>
      <c r="C278" s="326"/>
      <c r="D278" s="326"/>
      <c r="E278" s="326"/>
      <c r="F278" s="326"/>
      <c r="G278" s="326"/>
      <c r="H278" s="326"/>
      <c r="I278" s="326"/>
      <c r="J278" s="326"/>
      <c r="K278" s="326"/>
      <c r="L278" s="326"/>
      <c r="M278" s="326"/>
      <c r="N278" s="326"/>
      <c r="O278" s="326"/>
      <c r="P278" s="326"/>
      <c r="Q278" s="326"/>
      <c r="R278" s="326"/>
      <c r="S278" s="326"/>
      <c r="T278" s="326"/>
      <c r="U278" s="326"/>
      <c r="V278" s="326"/>
      <c r="W278" s="326"/>
      <c r="X278" s="326"/>
      <c r="Y278" s="326"/>
      <c r="Z278" s="326"/>
      <c r="AA278" s="326"/>
      <c r="AB278" s="326"/>
      <c r="AC278" s="326"/>
      <c r="AD278" s="326"/>
      <c r="AE278" s="326"/>
      <c r="AF278" s="326"/>
      <c r="AG278" s="326"/>
      <c r="AH278" s="326"/>
      <c r="AI278" s="326"/>
      <c r="AJ278" s="326"/>
      <c r="AK278" s="327"/>
      <c r="AN278" s="154" t="s">
        <v>167</v>
      </c>
      <c r="AQ278" s="194">
        <f>IF(OR(G283=0,J283=0,M283),0,IF(AR281&lt;=AR282,1,IF(AQ277=TRUE,3,2)))</f>
        <v>0</v>
      </c>
      <c r="AR278" s="154" t="s">
        <v>168</v>
      </c>
      <c r="AW278" s="193"/>
      <c r="AX278" s="193"/>
      <c r="AY278" s="193"/>
      <c r="AZ278" s="193"/>
      <c r="BA278" s="193"/>
      <c r="BB278" s="193"/>
      <c r="BC278" s="200" t="s">
        <v>428</v>
      </c>
      <c r="BD278" s="193"/>
    </row>
    <row r="279" spans="1:56" ht="44.25" customHeight="1" x14ac:dyDescent="0.15">
      <c r="A279" s="323"/>
      <c r="B279" s="469" t="s">
        <v>655</v>
      </c>
      <c r="C279" s="362" t="s">
        <v>62</v>
      </c>
      <c r="D279" s="310" t="s">
        <v>1158</v>
      </c>
      <c r="E279" s="311"/>
      <c r="F279" s="311"/>
      <c r="G279" s="311"/>
      <c r="H279" s="311"/>
      <c r="I279" s="311"/>
      <c r="J279" s="311"/>
      <c r="K279" s="311"/>
      <c r="L279" s="311"/>
      <c r="M279" s="311"/>
      <c r="N279" s="311"/>
      <c r="O279" s="311"/>
      <c r="P279" s="311"/>
      <c r="Q279" s="311"/>
      <c r="R279" s="311"/>
      <c r="S279" s="311"/>
      <c r="T279" s="311"/>
      <c r="U279" s="311"/>
      <c r="V279" s="311"/>
      <c r="W279" s="311"/>
      <c r="X279" s="311"/>
      <c r="Y279" s="311"/>
      <c r="Z279" s="311"/>
      <c r="AA279" s="311"/>
      <c r="AB279" s="311"/>
      <c r="AC279" s="311"/>
      <c r="AD279" s="311"/>
      <c r="AE279" s="311"/>
      <c r="AF279" s="311"/>
      <c r="AG279" s="311"/>
      <c r="AH279" s="311"/>
      <c r="AI279" s="311"/>
      <c r="AJ279" s="311"/>
      <c r="AK279" s="312"/>
      <c r="AL279" s="155"/>
      <c r="AN279" s="193" t="s">
        <v>673</v>
      </c>
      <c r="AQ279" s="194" t="str">
        <f>IF(OR(G283=0,J283=0,M283=0),"×",IF(AR281&lt;=AR282,"p","×"))</f>
        <v>×</v>
      </c>
      <c r="AR279" s="154" t="s">
        <v>165</v>
      </c>
      <c r="AW279" s="193"/>
      <c r="AX279" s="193"/>
      <c r="AY279" s="193"/>
      <c r="AZ279" s="193"/>
      <c r="BA279" s="193"/>
      <c r="BB279" s="193"/>
      <c r="BC279" s="200" t="s">
        <v>429</v>
      </c>
      <c r="BD279" s="193"/>
    </row>
    <row r="280" spans="1:56" ht="7.5" customHeight="1" x14ac:dyDescent="0.15">
      <c r="A280" s="323"/>
      <c r="B280" s="469"/>
      <c r="C280" s="362"/>
      <c r="D280" s="313"/>
      <c r="E280" s="314"/>
      <c r="F280" s="314"/>
      <c r="G280" s="314"/>
      <c r="H280" s="314"/>
      <c r="I280" s="314"/>
      <c r="J280" s="314"/>
      <c r="K280" s="314"/>
      <c r="L280" s="314"/>
      <c r="M280" s="314"/>
      <c r="N280" s="314"/>
      <c r="O280" s="314"/>
      <c r="P280" s="314"/>
      <c r="Q280" s="314"/>
      <c r="R280" s="314"/>
      <c r="S280" s="314"/>
      <c r="T280" s="314"/>
      <c r="U280" s="314"/>
      <c r="V280" s="314"/>
      <c r="W280" s="314"/>
      <c r="X280" s="314"/>
      <c r="Y280" s="314"/>
      <c r="Z280" s="314"/>
      <c r="AA280" s="314"/>
      <c r="AB280" s="314"/>
      <c r="AC280" s="314"/>
      <c r="AD280" s="314"/>
      <c r="AE280" s="314"/>
      <c r="AF280" s="314"/>
      <c r="AG280" s="314"/>
      <c r="AH280" s="314"/>
      <c r="AI280" s="314"/>
      <c r="AJ280" s="314"/>
      <c r="AK280" s="315"/>
      <c r="AL280" s="155"/>
      <c r="AN280" s="154" t="s">
        <v>629</v>
      </c>
      <c r="AP280" s="173"/>
      <c r="AQ280" s="173"/>
      <c r="AR280" s="173"/>
      <c r="AS280" s="173"/>
      <c r="AU280" s="173"/>
      <c r="AW280" s="193"/>
      <c r="AX280" s="193"/>
      <c r="AY280" s="193"/>
      <c r="AZ280" s="193"/>
      <c r="BA280" s="193"/>
      <c r="BB280" s="193"/>
      <c r="BC280" s="200" t="s">
        <v>430</v>
      </c>
      <c r="BD280" s="193"/>
    </row>
    <row r="281" spans="1:56" ht="11.25" customHeight="1" x14ac:dyDescent="0.15">
      <c r="A281" s="323"/>
      <c r="B281" s="469"/>
      <c r="C281" s="618"/>
      <c r="D281" s="556" t="s">
        <v>580</v>
      </c>
      <c r="E281" s="557"/>
      <c r="F281" s="557"/>
      <c r="G281" s="560"/>
      <c r="H281" s="561"/>
      <c r="I281" s="433" t="s">
        <v>583</v>
      </c>
      <c r="J281" s="433"/>
      <c r="K281" s="433"/>
      <c r="L281" s="433"/>
      <c r="M281" s="433"/>
      <c r="N281" s="433"/>
      <c r="O281" s="433"/>
      <c r="P281" s="433"/>
      <c r="Q281" s="433"/>
      <c r="R281" s="433"/>
      <c r="S281" s="433"/>
      <c r="T281" s="433"/>
      <c r="U281" s="433"/>
      <c r="V281" s="433"/>
      <c r="W281" s="433"/>
      <c r="X281" s="433"/>
      <c r="Y281" s="433"/>
      <c r="Z281" s="433"/>
      <c r="AA281" s="433"/>
      <c r="AB281" s="433"/>
      <c r="AC281" s="433"/>
      <c r="AD281" s="433"/>
      <c r="AE281" s="433"/>
      <c r="AF281" s="433"/>
      <c r="AG281" s="433"/>
      <c r="AH281" s="433"/>
      <c r="AI281" s="433"/>
      <c r="AJ281" s="433"/>
      <c r="AK281" s="434"/>
      <c r="AN281" s="192" t="s">
        <v>166</v>
      </c>
      <c r="AR281" s="243">
        <v>44288</v>
      </c>
      <c r="AW281" s="193"/>
      <c r="AX281" s="193"/>
      <c r="AY281" s="193"/>
      <c r="AZ281" s="193"/>
      <c r="BA281" s="193"/>
      <c r="BB281" s="193"/>
      <c r="BC281" s="200" t="s">
        <v>228</v>
      </c>
      <c r="BD281" s="193"/>
    </row>
    <row r="282" spans="1:56" ht="7.5" customHeight="1" thickBot="1" x14ac:dyDescent="0.2">
      <c r="A282" s="323"/>
      <c r="B282" s="469"/>
      <c r="C282" s="401"/>
      <c r="D282" s="558"/>
      <c r="E282" s="559"/>
      <c r="F282" s="559"/>
      <c r="G282" s="562"/>
      <c r="H282" s="563"/>
      <c r="I282" s="433"/>
      <c r="J282" s="433"/>
      <c r="K282" s="433"/>
      <c r="L282" s="433"/>
      <c r="M282" s="433"/>
      <c r="N282" s="433"/>
      <c r="O282" s="433"/>
      <c r="P282" s="433"/>
      <c r="Q282" s="433"/>
      <c r="R282" s="433"/>
      <c r="S282" s="433"/>
      <c r="T282" s="433"/>
      <c r="U282" s="433"/>
      <c r="V282" s="433"/>
      <c r="W282" s="433"/>
      <c r="X282" s="433"/>
      <c r="Y282" s="433"/>
      <c r="Z282" s="433"/>
      <c r="AA282" s="433"/>
      <c r="AB282" s="433"/>
      <c r="AC282" s="433"/>
      <c r="AD282" s="433"/>
      <c r="AE282" s="433"/>
      <c r="AF282" s="433"/>
      <c r="AG282" s="433"/>
      <c r="AH282" s="433"/>
      <c r="AI282" s="433"/>
      <c r="AJ282" s="433"/>
      <c r="AK282" s="434"/>
      <c r="AN282" s="192" t="str">
        <f>D283&amp;G283&amp;I283&amp;J283&amp;L283&amp;M283&amp;O283</f>
        <v>令和年月日</v>
      </c>
      <c r="AO282" s="193"/>
      <c r="AP282" s="193"/>
      <c r="AQ282" s="193"/>
      <c r="AR282" s="194" t="e">
        <f>DATEVALUE(AN282)</f>
        <v>#VALUE!</v>
      </c>
      <c r="AS282" s="173"/>
      <c r="AT282" s="173"/>
      <c r="AU282" s="173"/>
      <c r="AV282" s="173"/>
      <c r="BC282" s="202" t="s">
        <v>431</v>
      </c>
    </row>
    <row r="283" spans="1:56" ht="26.25" customHeight="1" thickBot="1" x14ac:dyDescent="0.2">
      <c r="A283" s="323"/>
      <c r="B283" s="329"/>
      <c r="C283" s="157" t="s">
        <v>61</v>
      </c>
      <c r="D283" s="457" t="s">
        <v>902</v>
      </c>
      <c r="E283" s="458"/>
      <c r="F283" s="459"/>
      <c r="G283" s="330"/>
      <c r="H283" s="332"/>
      <c r="I283" s="159" t="s">
        <v>220</v>
      </c>
      <c r="J283" s="625"/>
      <c r="K283" s="626"/>
      <c r="L283" s="159" t="s">
        <v>219</v>
      </c>
      <c r="M283" s="625"/>
      <c r="N283" s="626"/>
      <c r="O283" s="160" t="s">
        <v>218</v>
      </c>
      <c r="P283" s="429" t="str">
        <f>IF(AQ277=TRUE,AW276,BB276)</f>
        <v/>
      </c>
      <c r="Q283" s="429"/>
      <c r="R283" s="429"/>
      <c r="S283" s="429"/>
      <c r="T283" s="429"/>
      <c r="U283" s="429"/>
      <c r="V283" s="429"/>
      <c r="W283" s="429"/>
      <c r="X283" s="429"/>
      <c r="Y283" s="429"/>
      <c r="Z283" s="429"/>
      <c r="AA283" s="429"/>
      <c r="AB283" s="429"/>
      <c r="AC283" s="429"/>
      <c r="AD283" s="429"/>
      <c r="AE283" s="429"/>
      <c r="AF283" s="429"/>
      <c r="AG283" s="429"/>
      <c r="AH283" s="429"/>
      <c r="AI283" s="429"/>
      <c r="AJ283" s="429"/>
      <c r="AK283" s="430"/>
      <c r="AP283" s="203"/>
      <c r="BC283" s="200" t="s">
        <v>432</v>
      </c>
    </row>
    <row r="284" spans="1:56" ht="7.5" customHeight="1" x14ac:dyDescent="0.15">
      <c r="A284" s="323"/>
      <c r="B284" s="405"/>
      <c r="C284" s="341"/>
      <c r="D284" s="341"/>
      <c r="E284" s="341"/>
      <c r="F284" s="341"/>
      <c r="G284" s="341"/>
      <c r="H284" s="341"/>
      <c r="I284" s="341"/>
      <c r="J284" s="341"/>
      <c r="K284" s="341"/>
      <c r="L284" s="341"/>
      <c r="M284" s="341"/>
      <c r="N284" s="341"/>
      <c r="O284" s="341"/>
      <c r="P284" s="341"/>
      <c r="Q284" s="341"/>
      <c r="R284" s="341"/>
      <c r="S284" s="341"/>
      <c r="T284" s="341"/>
      <c r="U284" s="341"/>
      <c r="V284" s="341"/>
      <c r="W284" s="341"/>
      <c r="X284" s="341"/>
      <c r="Y284" s="341"/>
      <c r="Z284" s="341"/>
      <c r="AA284" s="341"/>
      <c r="AB284" s="341"/>
      <c r="AC284" s="341"/>
      <c r="AD284" s="341"/>
      <c r="AE284" s="341"/>
      <c r="AF284" s="341"/>
      <c r="AG284" s="341"/>
      <c r="AH284" s="341"/>
      <c r="AI284" s="341"/>
      <c r="AJ284" s="341"/>
      <c r="AK284" s="341"/>
      <c r="AO284" s="203"/>
      <c r="AP284" s="204"/>
      <c r="BC284" s="200" t="s">
        <v>433</v>
      </c>
    </row>
    <row r="285" spans="1:56" ht="17.25" customHeight="1" x14ac:dyDescent="0.15">
      <c r="A285" s="323"/>
      <c r="B285" s="424" t="s">
        <v>451</v>
      </c>
      <c r="C285" s="337" t="s">
        <v>62</v>
      </c>
      <c r="D285" s="356" t="s">
        <v>888</v>
      </c>
      <c r="E285" s="609"/>
      <c r="F285" s="609"/>
      <c r="G285" s="609"/>
      <c r="H285" s="609"/>
      <c r="I285" s="609"/>
      <c r="J285" s="609"/>
      <c r="K285" s="609"/>
      <c r="L285" s="609"/>
      <c r="M285" s="609"/>
      <c r="N285" s="609"/>
      <c r="O285" s="609"/>
      <c r="P285" s="609"/>
      <c r="Q285" s="609"/>
      <c r="R285" s="609"/>
      <c r="S285" s="609"/>
      <c r="T285" s="609"/>
      <c r="U285" s="609"/>
      <c r="V285" s="609"/>
      <c r="W285" s="609"/>
      <c r="X285" s="609"/>
      <c r="Y285" s="609"/>
      <c r="Z285" s="609"/>
      <c r="AA285" s="609"/>
      <c r="AB285" s="609"/>
      <c r="AC285" s="609"/>
      <c r="AD285" s="609"/>
      <c r="AE285" s="609"/>
      <c r="AF285" s="609"/>
      <c r="AG285" s="609"/>
      <c r="AH285" s="609"/>
      <c r="AI285" s="609"/>
      <c r="AJ285" s="609"/>
      <c r="AK285" s="609"/>
      <c r="AN285" s="205">
        <f>COUNTIF(AN289:AN317,"w")</f>
        <v>0</v>
      </c>
      <c r="AO285" s="203"/>
      <c r="AP285" s="154" t="s">
        <v>635</v>
      </c>
      <c r="BC285" s="200" t="s">
        <v>434</v>
      </c>
    </row>
    <row r="286" spans="1:56" ht="17.25" customHeight="1" x14ac:dyDescent="0.15">
      <c r="A286" s="323"/>
      <c r="B286" s="425"/>
      <c r="C286" s="550"/>
      <c r="D286" s="609"/>
      <c r="E286" s="609"/>
      <c r="F286" s="609"/>
      <c r="G286" s="609"/>
      <c r="H286" s="609"/>
      <c r="I286" s="609"/>
      <c r="J286" s="609"/>
      <c r="K286" s="609"/>
      <c r="L286" s="609"/>
      <c r="M286" s="609"/>
      <c r="N286" s="609"/>
      <c r="O286" s="609"/>
      <c r="P286" s="609"/>
      <c r="Q286" s="609"/>
      <c r="R286" s="609"/>
      <c r="S286" s="609"/>
      <c r="T286" s="609"/>
      <c r="U286" s="609"/>
      <c r="V286" s="609"/>
      <c r="W286" s="609"/>
      <c r="X286" s="609"/>
      <c r="Y286" s="609"/>
      <c r="Z286" s="609"/>
      <c r="AA286" s="609"/>
      <c r="AB286" s="609"/>
      <c r="AC286" s="609"/>
      <c r="AD286" s="609"/>
      <c r="AE286" s="609"/>
      <c r="AF286" s="609"/>
      <c r="AG286" s="609"/>
      <c r="AH286" s="609"/>
      <c r="AI286" s="609"/>
      <c r="AJ286" s="609"/>
      <c r="AK286" s="609"/>
      <c r="AN286" s="496" t="s">
        <v>634</v>
      </c>
      <c r="AU286" s="470" t="s">
        <v>512</v>
      </c>
      <c r="AV286" s="470"/>
      <c r="AW286" s="470"/>
      <c r="AX286" s="470"/>
      <c r="BC286" s="200" t="s">
        <v>435</v>
      </c>
    </row>
    <row r="287" spans="1:56" ht="17.25" customHeight="1" x14ac:dyDescent="0.15">
      <c r="A287" s="323"/>
      <c r="B287" s="425"/>
      <c r="C287" s="373" t="s">
        <v>448</v>
      </c>
      <c r="D287" s="427"/>
      <c r="E287" s="427"/>
      <c r="F287" s="427"/>
      <c r="G287" s="428"/>
      <c r="H287" s="373" t="s">
        <v>463</v>
      </c>
      <c r="I287" s="428"/>
      <c r="J287" s="630" t="s">
        <v>452</v>
      </c>
      <c r="K287" s="334"/>
      <c r="L287" s="334"/>
      <c r="M287" s="335"/>
      <c r="N287" s="630" t="s">
        <v>146</v>
      </c>
      <c r="O287" s="334"/>
      <c r="P287" s="334"/>
      <c r="Q287" s="335"/>
      <c r="R287" s="373" t="s">
        <v>448</v>
      </c>
      <c r="S287" s="427"/>
      <c r="T287" s="427"/>
      <c r="U287" s="427"/>
      <c r="V287" s="427"/>
      <c r="W287" s="427"/>
      <c r="X287" s="427"/>
      <c r="Y287" s="427"/>
      <c r="Z287" s="428"/>
      <c r="AA287" s="373" t="s">
        <v>463</v>
      </c>
      <c r="AB287" s="428"/>
      <c r="AC287" s="627" t="s">
        <v>452</v>
      </c>
      <c r="AD287" s="628"/>
      <c r="AE287" s="628"/>
      <c r="AF287" s="629"/>
      <c r="AG287" s="627" t="s">
        <v>146</v>
      </c>
      <c r="AH287" s="628"/>
      <c r="AI287" s="628"/>
      <c r="AJ287" s="628"/>
      <c r="AK287" s="410"/>
      <c r="AN287" s="496"/>
      <c r="AO287" s="495" t="s">
        <v>624</v>
      </c>
      <c r="AP287" s="493" t="s">
        <v>453</v>
      </c>
      <c r="AQ287" s="493"/>
      <c r="AR287" s="493" t="s">
        <v>454</v>
      </c>
      <c r="AS287" s="494"/>
      <c r="AT287" s="206" t="s">
        <v>457</v>
      </c>
      <c r="AU287" s="206" t="s">
        <v>455</v>
      </c>
      <c r="AV287" s="206" t="s">
        <v>661</v>
      </c>
      <c r="AW287" s="206" t="s">
        <v>456</v>
      </c>
      <c r="AX287" s="206" t="s">
        <v>458</v>
      </c>
      <c r="AY287" s="206" t="s">
        <v>459</v>
      </c>
      <c r="AZ287" s="206" t="s">
        <v>460</v>
      </c>
      <c r="BA287" s="207"/>
      <c r="BB287" s="207"/>
      <c r="BC287" s="200" t="s">
        <v>436</v>
      </c>
    </row>
    <row r="288" spans="1:56" ht="18" customHeight="1" x14ac:dyDescent="0.15">
      <c r="A288" s="323"/>
      <c r="B288" s="425"/>
      <c r="C288" s="604" t="str">
        <f>IF(COUNTIF(AN289:AN317,"w")&gt;0,AP285,"")</f>
        <v/>
      </c>
      <c r="D288" s="605"/>
      <c r="E288" s="605"/>
      <c r="F288" s="605"/>
      <c r="G288" s="605"/>
      <c r="H288" s="605"/>
      <c r="I288" s="606"/>
      <c r="J288" s="607" t="s">
        <v>449</v>
      </c>
      <c r="K288" s="608"/>
      <c r="L288" s="607" t="s">
        <v>450</v>
      </c>
      <c r="M288" s="608"/>
      <c r="N288" s="607" t="s">
        <v>449</v>
      </c>
      <c r="O288" s="608"/>
      <c r="P288" s="607" t="s">
        <v>450</v>
      </c>
      <c r="Q288" s="608"/>
      <c r="R288" s="604" t="str">
        <f>IF(COUNTIF(AN289:AN317,"w")&gt;0,AP285,"")</f>
        <v/>
      </c>
      <c r="S288" s="605"/>
      <c r="T288" s="605"/>
      <c r="U288" s="605"/>
      <c r="V288" s="605"/>
      <c r="W288" s="605"/>
      <c r="X288" s="605"/>
      <c r="Y288" s="605"/>
      <c r="Z288" s="605"/>
      <c r="AA288" s="605"/>
      <c r="AB288" s="606"/>
      <c r="AC288" s="607" t="s">
        <v>449</v>
      </c>
      <c r="AD288" s="375"/>
      <c r="AE288" s="607" t="s">
        <v>450</v>
      </c>
      <c r="AF288" s="608"/>
      <c r="AG288" s="607" t="s">
        <v>449</v>
      </c>
      <c r="AH288" s="375"/>
      <c r="AI288" s="607" t="s">
        <v>450</v>
      </c>
      <c r="AJ288" s="374"/>
      <c r="AK288" s="410"/>
      <c r="AN288" s="496"/>
      <c r="AO288" s="495"/>
      <c r="AP288" s="206" t="s">
        <v>449</v>
      </c>
      <c r="AQ288" s="206" t="s">
        <v>450</v>
      </c>
      <c r="AR288" s="206" t="s">
        <v>449</v>
      </c>
      <c r="AS288" s="208" t="s">
        <v>450</v>
      </c>
      <c r="AT288" s="206">
        <f>IF(OR(AP203=TRUE,D239=0),0,1)</f>
        <v>0</v>
      </c>
      <c r="AU288" s="206"/>
      <c r="AV288" s="206"/>
      <c r="AW288" s="206"/>
      <c r="AX288" s="206"/>
      <c r="AY288" s="206"/>
      <c r="AZ288" s="206"/>
      <c r="BA288" s="207"/>
      <c r="BB288" s="207"/>
      <c r="BC288" s="202">
        <v>11</v>
      </c>
    </row>
    <row r="289" spans="1:55" ht="18" customHeight="1" x14ac:dyDescent="0.15">
      <c r="A289" s="323"/>
      <c r="B289" s="425"/>
      <c r="C289" s="373" t="s">
        <v>543</v>
      </c>
      <c r="D289" s="427"/>
      <c r="E289" s="427"/>
      <c r="F289" s="427"/>
      <c r="G289" s="428"/>
      <c r="H289" s="365" t="s">
        <v>464</v>
      </c>
      <c r="I289" s="365"/>
      <c r="J289" s="354"/>
      <c r="K289" s="409"/>
      <c r="L289" s="423"/>
      <c r="M289" s="409"/>
      <c r="N289" s="354"/>
      <c r="O289" s="517"/>
      <c r="P289" s="354"/>
      <c r="Q289" s="517"/>
      <c r="R289" s="365" t="s">
        <v>538</v>
      </c>
      <c r="S289" s="365"/>
      <c r="T289" s="365"/>
      <c r="U289" s="365"/>
      <c r="V289" s="365"/>
      <c r="W289" s="365"/>
      <c r="X289" s="365"/>
      <c r="Y289" s="365"/>
      <c r="Z289" s="365"/>
      <c r="AA289" s="365" t="s">
        <v>475</v>
      </c>
      <c r="AB289" s="365"/>
      <c r="AC289" s="354"/>
      <c r="AD289" s="414"/>
      <c r="AE289" s="354"/>
      <c r="AF289" s="414"/>
      <c r="AG289" s="354"/>
      <c r="AH289" s="414"/>
      <c r="AI289" s="354"/>
      <c r="AJ289" s="631"/>
      <c r="AK289" s="410"/>
      <c r="AN289" s="209" t="str">
        <f t="shared" ref="AN289:AN298" si="0">IF(AND(AP289=FALSE,AQ289=FALSE,AR289=FALSE,AS289=FALSE),"ok",IF(AP289=TRUE,IF(OR(AQ289=TRUE,AS289=TRUE),"w","ok"),IF(AQ289=TRUE,IF(AR289=TRUE,"w","ok"),IF(AND(AR289=TRUE,AS289=TRUE),"w","ok"))))</f>
        <v>ok</v>
      </c>
      <c r="AO289" s="206" t="s">
        <v>464</v>
      </c>
      <c r="AP289" s="210" t="b">
        <v>0</v>
      </c>
      <c r="AQ289" s="210" t="b">
        <v>0</v>
      </c>
      <c r="AR289" s="210" t="b">
        <v>0</v>
      </c>
      <c r="AS289" s="211" t="b">
        <v>0</v>
      </c>
      <c r="AT289" s="206">
        <f>IF(AT$288=1,IF(OR(AR289=TRUE,AS289=TRUE),0,2),IF(OR(AP289=TRUE,AQ289=TRUE),0,1))</f>
        <v>1</v>
      </c>
      <c r="AU289" s="212" t="s">
        <v>576</v>
      </c>
      <c r="AV289" s="206" t="s">
        <v>464</v>
      </c>
      <c r="AW289" s="206">
        <f>AT289</f>
        <v>1</v>
      </c>
      <c r="AX289" s="206" t="str">
        <f t="shared" ref="AX289:AX323" si="1">IF(AW289=0,"",IF(AW289=1,AY289,AZ289))</f>
        <v>申請に必要な土木工事業の許可がありません。</v>
      </c>
      <c r="AY289" s="206" t="s">
        <v>587</v>
      </c>
      <c r="AZ289" s="206" t="s">
        <v>171</v>
      </c>
      <c r="BA289" s="207"/>
      <c r="BB289" s="207"/>
      <c r="BC289" s="207"/>
    </row>
    <row r="290" spans="1:55" ht="18" customHeight="1" x14ac:dyDescent="0.15">
      <c r="A290" s="323"/>
      <c r="B290" s="425"/>
      <c r="C290" s="373" t="s">
        <v>544</v>
      </c>
      <c r="D290" s="427"/>
      <c r="E290" s="427"/>
      <c r="F290" s="427"/>
      <c r="G290" s="428"/>
      <c r="H290" s="365" t="s">
        <v>465</v>
      </c>
      <c r="I290" s="365"/>
      <c r="J290" s="354"/>
      <c r="K290" s="517"/>
      <c r="L290" s="423"/>
      <c r="M290" s="409"/>
      <c r="N290" s="354"/>
      <c r="O290" s="409"/>
      <c r="P290" s="354"/>
      <c r="Q290" s="409"/>
      <c r="R290" s="365" t="s">
        <v>529</v>
      </c>
      <c r="S290" s="365"/>
      <c r="T290" s="365"/>
      <c r="U290" s="365"/>
      <c r="V290" s="365"/>
      <c r="W290" s="365"/>
      <c r="X290" s="365"/>
      <c r="Y290" s="365"/>
      <c r="Z290" s="365"/>
      <c r="AA290" s="365" t="s">
        <v>647</v>
      </c>
      <c r="AB290" s="365"/>
      <c r="AC290" s="354"/>
      <c r="AD290" s="355"/>
      <c r="AE290" s="354"/>
      <c r="AF290" s="355"/>
      <c r="AG290" s="354"/>
      <c r="AH290" s="414"/>
      <c r="AI290" s="354"/>
      <c r="AJ290" s="631"/>
      <c r="AK290" s="410"/>
      <c r="AN290" s="209" t="str">
        <f t="shared" si="0"/>
        <v>ok</v>
      </c>
      <c r="AO290" s="206" t="s">
        <v>465</v>
      </c>
      <c r="AP290" s="210" t="b">
        <v>0</v>
      </c>
      <c r="AQ290" s="210" t="b">
        <v>0</v>
      </c>
      <c r="AR290" s="210" t="b">
        <v>0</v>
      </c>
      <c r="AS290" s="211" t="b">
        <v>0</v>
      </c>
      <c r="AT290" s="206">
        <f t="shared" ref="AT290:AT304" si="2">IF(AT$288=1,IF(OR(AR290=TRUE,AS290=TRUE),0,2),IF(OR(AP290=TRUE,AQ290=TRUE),0,1))</f>
        <v>1</v>
      </c>
      <c r="AU290" s="212" t="s">
        <v>226</v>
      </c>
      <c r="AV290" s="206" t="s">
        <v>662</v>
      </c>
      <c r="AW290" s="206">
        <f>IF(OR(AT289=0,AT293=0),0,IF(AT288=1,2,1))</f>
        <v>1</v>
      </c>
      <c r="AX290" s="206" t="str">
        <f t="shared" si="1"/>
        <v>申請に必要な土木工事業またはとび・土工工事業の許可がありません。</v>
      </c>
      <c r="AY290" s="206" t="s">
        <v>868</v>
      </c>
      <c r="AZ290" s="206" t="s">
        <v>866</v>
      </c>
      <c r="BA290" s="207"/>
      <c r="BB290" s="207"/>
      <c r="BC290" s="207"/>
    </row>
    <row r="291" spans="1:55" ht="18" customHeight="1" x14ac:dyDescent="0.15">
      <c r="A291" s="323"/>
      <c r="B291" s="425"/>
      <c r="C291" s="373" t="s">
        <v>545</v>
      </c>
      <c r="D291" s="374"/>
      <c r="E291" s="374"/>
      <c r="F291" s="374"/>
      <c r="G291" s="375"/>
      <c r="H291" s="365" t="s">
        <v>466</v>
      </c>
      <c r="I291" s="365"/>
      <c r="J291" s="354"/>
      <c r="K291" s="409"/>
      <c r="L291" s="354"/>
      <c r="M291" s="517"/>
      <c r="N291" s="354"/>
      <c r="O291" s="517"/>
      <c r="P291" s="354"/>
      <c r="Q291" s="409"/>
      <c r="R291" s="365" t="s">
        <v>539</v>
      </c>
      <c r="S291" s="365"/>
      <c r="T291" s="365"/>
      <c r="U291" s="365"/>
      <c r="V291" s="365"/>
      <c r="W291" s="365"/>
      <c r="X291" s="365"/>
      <c r="Y291" s="365"/>
      <c r="Z291" s="365"/>
      <c r="AA291" s="365" t="s">
        <v>476</v>
      </c>
      <c r="AB291" s="365"/>
      <c r="AC291" s="354"/>
      <c r="AD291" s="355"/>
      <c r="AE291" s="354"/>
      <c r="AF291" s="355"/>
      <c r="AG291" s="354"/>
      <c r="AH291" s="414"/>
      <c r="AI291" s="354"/>
      <c r="AJ291" s="631"/>
      <c r="AK291" s="410"/>
      <c r="AN291" s="209" t="str">
        <f t="shared" si="0"/>
        <v>ok</v>
      </c>
      <c r="AO291" s="206" t="s">
        <v>466</v>
      </c>
      <c r="AP291" s="210" t="b">
        <v>0</v>
      </c>
      <c r="AQ291" s="210" t="b">
        <v>0</v>
      </c>
      <c r="AR291" s="210" t="b">
        <v>0</v>
      </c>
      <c r="AS291" s="211" t="b">
        <v>0</v>
      </c>
      <c r="AT291" s="206">
        <f t="shared" si="2"/>
        <v>1</v>
      </c>
      <c r="AU291" s="212" t="s">
        <v>227</v>
      </c>
      <c r="AV291" s="206" t="s">
        <v>663</v>
      </c>
      <c r="AW291" s="206">
        <f>AT293</f>
        <v>1</v>
      </c>
      <c r="AX291" s="206" t="str">
        <f t="shared" si="1"/>
        <v>申請に必要なとび・土工工事業の許可がありません。</v>
      </c>
      <c r="AY291" s="206" t="s">
        <v>869</v>
      </c>
      <c r="AZ291" s="206" t="s">
        <v>867</v>
      </c>
      <c r="BA291" s="207"/>
      <c r="BB291" s="207"/>
      <c r="BC291" s="207"/>
    </row>
    <row r="292" spans="1:55" ht="18" customHeight="1" x14ac:dyDescent="0.15">
      <c r="A292" s="323"/>
      <c r="B292" s="425"/>
      <c r="C292" s="373" t="s">
        <v>546</v>
      </c>
      <c r="D292" s="427"/>
      <c r="E292" s="427"/>
      <c r="F292" s="427"/>
      <c r="G292" s="428"/>
      <c r="H292" s="365" t="s">
        <v>467</v>
      </c>
      <c r="I292" s="365"/>
      <c r="J292" s="354"/>
      <c r="K292" s="517"/>
      <c r="L292" s="354"/>
      <c r="M292" s="409"/>
      <c r="N292" s="354"/>
      <c r="O292" s="517"/>
      <c r="P292" s="354"/>
      <c r="Q292" s="517"/>
      <c r="R292" s="365" t="s">
        <v>540</v>
      </c>
      <c r="S292" s="365"/>
      <c r="T292" s="365"/>
      <c r="U292" s="365"/>
      <c r="V292" s="365"/>
      <c r="W292" s="365"/>
      <c r="X292" s="365"/>
      <c r="Y292" s="365"/>
      <c r="Z292" s="365"/>
      <c r="AA292" s="365" t="s">
        <v>477</v>
      </c>
      <c r="AB292" s="365"/>
      <c r="AC292" s="354"/>
      <c r="AD292" s="355"/>
      <c r="AE292" s="354"/>
      <c r="AF292" s="355"/>
      <c r="AG292" s="354"/>
      <c r="AH292" s="414"/>
      <c r="AI292" s="354"/>
      <c r="AJ292" s="631"/>
      <c r="AK292" s="410"/>
      <c r="AN292" s="209" t="str">
        <f t="shared" si="0"/>
        <v>ok</v>
      </c>
      <c r="AO292" s="206" t="s">
        <v>494</v>
      </c>
      <c r="AP292" s="210" t="b">
        <v>0</v>
      </c>
      <c r="AQ292" s="210" t="b">
        <v>0</v>
      </c>
      <c r="AR292" s="210" t="b">
        <v>0</v>
      </c>
      <c r="AS292" s="211" t="b">
        <v>0</v>
      </c>
      <c r="AT292" s="206">
        <f t="shared" si="2"/>
        <v>1</v>
      </c>
      <c r="AU292" s="212" t="s">
        <v>228</v>
      </c>
      <c r="AV292" s="206" t="s">
        <v>662</v>
      </c>
      <c r="AW292" s="206">
        <f>IF(OR(AT289=0,AT293=0),0,IF(AT288=1,2,1))</f>
        <v>1</v>
      </c>
      <c r="AX292" s="206" t="str">
        <f t="shared" si="1"/>
        <v>申請に必要な土木工事業またはとび・土工工事業の許可がありません。</v>
      </c>
      <c r="AY292" s="206" t="s">
        <v>868</v>
      </c>
      <c r="AZ292" s="206" t="s">
        <v>866</v>
      </c>
      <c r="BA292" s="207"/>
      <c r="BB292" s="207"/>
      <c r="BC292" s="207"/>
    </row>
    <row r="293" spans="1:55" ht="18" customHeight="1" x14ac:dyDescent="0.15">
      <c r="A293" s="323"/>
      <c r="B293" s="425"/>
      <c r="C293" s="373" t="s">
        <v>865</v>
      </c>
      <c r="D293" s="374"/>
      <c r="E293" s="374"/>
      <c r="F293" s="374"/>
      <c r="G293" s="375"/>
      <c r="H293" s="365" t="s">
        <v>646</v>
      </c>
      <c r="I293" s="365"/>
      <c r="J293" s="354"/>
      <c r="K293" s="409"/>
      <c r="L293" s="354"/>
      <c r="M293" s="409"/>
      <c r="N293" s="354"/>
      <c r="O293" s="409"/>
      <c r="P293" s="354"/>
      <c r="Q293" s="409"/>
      <c r="R293" s="365" t="s">
        <v>541</v>
      </c>
      <c r="S293" s="365"/>
      <c r="T293" s="365"/>
      <c r="U293" s="365"/>
      <c r="V293" s="365"/>
      <c r="W293" s="365"/>
      <c r="X293" s="365"/>
      <c r="Y293" s="365"/>
      <c r="Z293" s="365"/>
      <c r="AA293" s="365" t="s">
        <v>478</v>
      </c>
      <c r="AB293" s="365"/>
      <c r="AC293" s="354"/>
      <c r="AD293" s="414"/>
      <c r="AE293" s="354"/>
      <c r="AF293" s="355"/>
      <c r="AG293" s="354"/>
      <c r="AH293" s="414"/>
      <c r="AI293" s="354"/>
      <c r="AJ293" s="631"/>
      <c r="AK293" s="410"/>
      <c r="AN293" s="209" t="str">
        <f t="shared" si="0"/>
        <v>ok</v>
      </c>
      <c r="AO293" s="206" t="s">
        <v>657</v>
      </c>
      <c r="AP293" s="210" t="b">
        <v>0</v>
      </c>
      <c r="AQ293" s="210" t="b">
        <v>0</v>
      </c>
      <c r="AR293" s="210" t="b">
        <v>0</v>
      </c>
      <c r="AS293" s="211" t="b">
        <v>0</v>
      </c>
      <c r="AT293" s="206">
        <f t="shared" si="2"/>
        <v>1</v>
      </c>
      <c r="AU293" s="212" t="s">
        <v>229</v>
      </c>
      <c r="AV293" s="206" t="s">
        <v>473</v>
      </c>
      <c r="AW293" s="206">
        <f>AT299</f>
        <v>1</v>
      </c>
      <c r="AX293" s="206" t="str">
        <f t="shared" si="1"/>
        <v>申請に必要な鋼構造物設置工事業の許可がありません。</v>
      </c>
      <c r="AY293" s="206" t="s">
        <v>588</v>
      </c>
      <c r="AZ293" s="206" t="s">
        <v>172</v>
      </c>
      <c r="BA293" s="207"/>
      <c r="BB293" s="207"/>
      <c r="BC293" s="207"/>
    </row>
    <row r="294" spans="1:55" ht="18" customHeight="1" x14ac:dyDescent="0.15">
      <c r="A294" s="323"/>
      <c r="B294" s="425"/>
      <c r="C294" s="373" t="s">
        <v>24</v>
      </c>
      <c r="D294" s="427"/>
      <c r="E294" s="427"/>
      <c r="F294" s="427"/>
      <c r="G294" s="428"/>
      <c r="H294" s="365" t="s">
        <v>469</v>
      </c>
      <c r="I294" s="365"/>
      <c r="J294" s="354"/>
      <c r="K294" s="517"/>
      <c r="L294" s="354"/>
      <c r="M294" s="409"/>
      <c r="N294" s="354"/>
      <c r="O294" s="409"/>
      <c r="P294" s="354"/>
      <c r="Q294" s="409"/>
      <c r="R294" s="365" t="s">
        <v>530</v>
      </c>
      <c r="S294" s="365"/>
      <c r="T294" s="365"/>
      <c r="U294" s="365"/>
      <c r="V294" s="365"/>
      <c r="W294" s="365"/>
      <c r="X294" s="365"/>
      <c r="Y294" s="365"/>
      <c r="Z294" s="365"/>
      <c r="AA294" s="365" t="s">
        <v>479</v>
      </c>
      <c r="AB294" s="365"/>
      <c r="AC294" s="354"/>
      <c r="AD294" s="355"/>
      <c r="AE294" s="354"/>
      <c r="AF294" s="355"/>
      <c r="AG294" s="354"/>
      <c r="AH294" s="414"/>
      <c r="AI294" s="354"/>
      <c r="AJ294" s="631"/>
      <c r="AK294" s="410"/>
      <c r="AN294" s="209" t="str">
        <f t="shared" si="0"/>
        <v>ok</v>
      </c>
      <c r="AO294" s="206" t="s">
        <v>469</v>
      </c>
      <c r="AP294" s="210" t="b">
        <v>0</v>
      </c>
      <c r="AQ294" s="210" t="b">
        <v>0</v>
      </c>
      <c r="AR294" s="210" t="b">
        <v>0</v>
      </c>
      <c r="AS294" s="211" t="b">
        <v>0</v>
      </c>
      <c r="AT294" s="206">
        <f>IF(AT$288=1,IF(OR(AR294=TRUE,AS294=TRUE),0,2),IF(OR(AP294=TRUE,AQ294=TRUE),0,1))</f>
        <v>1</v>
      </c>
      <c r="AU294" s="212" t="s">
        <v>230</v>
      </c>
      <c r="AV294" s="206" t="s">
        <v>664</v>
      </c>
      <c r="AW294" s="206">
        <f>AT301</f>
        <v>1</v>
      </c>
      <c r="AX294" s="206" t="str">
        <f t="shared" si="1"/>
        <v>申請に必要な舗装工事業の許可がありません。</v>
      </c>
      <c r="AY294" s="206" t="s">
        <v>589</v>
      </c>
      <c r="AZ294" s="206" t="s">
        <v>173</v>
      </c>
      <c r="BA294" s="207"/>
      <c r="BB294" s="207"/>
      <c r="BC294" s="207"/>
    </row>
    <row r="295" spans="1:55" ht="18" customHeight="1" x14ac:dyDescent="0.15">
      <c r="A295" s="323"/>
      <c r="B295" s="425"/>
      <c r="C295" s="373" t="s">
        <v>19</v>
      </c>
      <c r="D295" s="374"/>
      <c r="E295" s="374"/>
      <c r="F295" s="374"/>
      <c r="G295" s="375"/>
      <c r="H295" s="365" t="s">
        <v>470</v>
      </c>
      <c r="I295" s="365"/>
      <c r="J295" s="354"/>
      <c r="K295" s="409"/>
      <c r="L295" s="354"/>
      <c r="M295" s="409"/>
      <c r="N295" s="354"/>
      <c r="O295" s="409"/>
      <c r="P295" s="354"/>
      <c r="Q295" s="409"/>
      <c r="R295" s="365" t="s">
        <v>542</v>
      </c>
      <c r="S295" s="365"/>
      <c r="T295" s="365"/>
      <c r="U295" s="365"/>
      <c r="V295" s="365"/>
      <c r="W295" s="365"/>
      <c r="X295" s="365"/>
      <c r="Y295" s="365"/>
      <c r="Z295" s="365"/>
      <c r="AA295" s="365" t="s">
        <v>480</v>
      </c>
      <c r="AB295" s="365"/>
      <c r="AC295" s="354"/>
      <c r="AD295" s="414"/>
      <c r="AE295" s="354"/>
      <c r="AF295" s="355"/>
      <c r="AG295" s="354"/>
      <c r="AH295" s="414"/>
      <c r="AI295" s="354"/>
      <c r="AJ295" s="631"/>
      <c r="AK295" s="410"/>
      <c r="AN295" s="209" t="str">
        <f t="shared" si="0"/>
        <v>ok</v>
      </c>
      <c r="AO295" s="206" t="s">
        <v>470</v>
      </c>
      <c r="AP295" s="210" t="b">
        <v>0</v>
      </c>
      <c r="AQ295" s="210" t="b">
        <v>0</v>
      </c>
      <c r="AR295" s="210" t="b">
        <v>0</v>
      </c>
      <c r="AS295" s="211" t="b">
        <v>0</v>
      </c>
      <c r="AT295" s="206">
        <f t="shared" si="2"/>
        <v>1</v>
      </c>
      <c r="AU295" s="212" t="s">
        <v>231</v>
      </c>
      <c r="AV295" s="206" t="s">
        <v>482</v>
      </c>
      <c r="AW295" s="206">
        <f>AT312</f>
        <v>1</v>
      </c>
      <c r="AX295" s="206" t="str">
        <f t="shared" si="1"/>
        <v>申請に必要な造園工事業の許可がありません。</v>
      </c>
      <c r="AY295" s="206" t="s">
        <v>590</v>
      </c>
      <c r="AZ295" s="206" t="s">
        <v>174</v>
      </c>
      <c r="BA295" s="207"/>
      <c r="BB295" s="207"/>
      <c r="BC295" s="207"/>
    </row>
    <row r="296" spans="1:55" ht="18" customHeight="1" x14ac:dyDescent="0.15">
      <c r="A296" s="323"/>
      <c r="B296" s="425"/>
      <c r="C296" s="373" t="s">
        <v>20</v>
      </c>
      <c r="D296" s="427"/>
      <c r="E296" s="427"/>
      <c r="F296" s="427"/>
      <c r="G296" s="428"/>
      <c r="H296" s="365" t="s">
        <v>471</v>
      </c>
      <c r="I296" s="365"/>
      <c r="J296" s="354"/>
      <c r="K296" s="517"/>
      <c r="L296" s="354"/>
      <c r="M296" s="409"/>
      <c r="N296" s="354"/>
      <c r="O296" s="409"/>
      <c r="P296" s="354"/>
      <c r="Q296" s="409"/>
      <c r="R296" s="365" t="s">
        <v>531</v>
      </c>
      <c r="S296" s="365"/>
      <c r="T296" s="365"/>
      <c r="U296" s="365"/>
      <c r="V296" s="365"/>
      <c r="W296" s="365"/>
      <c r="X296" s="365"/>
      <c r="Y296" s="365"/>
      <c r="Z296" s="365"/>
      <c r="AA296" s="365" t="s">
        <v>481</v>
      </c>
      <c r="AB296" s="365"/>
      <c r="AC296" s="354"/>
      <c r="AD296" s="355"/>
      <c r="AE296" s="354"/>
      <c r="AF296" s="355"/>
      <c r="AG296" s="354"/>
      <c r="AH296" s="355"/>
      <c r="AI296" s="354"/>
      <c r="AJ296" s="456"/>
      <c r="AK296" s="410"/>
      <c r="AN296" s="209" t="str">
        <f t="shared" si="0"/>
        <v>ok</v>
      </c>
      <c r="AO296" s="206" t="s">
        <v>471</v>
      </c>
      <c r="AP296" s="210" t="b">
        <v>0</v>
      </c>
      <c r="AQ296" s="210" t="b">
        <v>0</v>
      </c>
      <c r="AR296" s="210" t="b">
        <v>0</v>
      </c>
      <c r="AS296" s="211" t="b">
        <v>0</v>
      </c>
      <c r="AT296" s="206">
        <f t="shared" si="2"/>
        <v>1</v>
      </c>
      <c r="AU296" s="212" t="s">
        <v>232</v>
      </c>
      <c r="AV296" s="206" t="s">
        <v>476</v>
      </c>
      <c r="AW296" s="206">
        <f>AT306</f>
        <v>1</v>
      </c>
      <c r="AX296" s="206" t="str">
        <f t="shared" si="1"/>
        <v>申請に必要な塗装工事業の許可がありません。</v>
      </c>
      <c r="AY296" s="206" t="s">
        <v>591</v>
      </c>
      <c r="AZ296" s="206" t="s">
        <v>175</v>
      </c>
      <c r="BA296" s="207"/>
      <c r="BB296" s="207"/>
      <c r="BC296" s="207"/>
    </row>
    <row r="297" spans="1:55" ht="18" customHeight="1" x14ac:dyDescent="0.15">
      <c r="A297" s="323"/>
      <c r="B297" s="425"/>
      <c r="C297" s="373" t="s">
        <v>25</v>
      </c>
      <c r="D297" s="427"/>
      <c r="E297" s="427"/>
      <c r="F297" s="427"/>
      <c r="G297" s="428"/>
      <c r="H297" s="365" t="s">
        <v>472</v>
      </c>
      <c r="I297" s="365"/>
      <c r="J297" s="354"/>
      <c r="K297" s="517"/>
      <c r="L297" s="354"/>
      <c r="M297" s="409"/>
      <c r="N297" s="354"/>
      <c r="O297" s="409"/>
      <c r="P297" s="354"/>
      <c r="Q297" s="409"/>
      <c r="R297" s="365" t="s">
        <v>532</v>
      </c>
      <c r="S297" s="365"/>
      <c r="T297" s="365"/>
      <c r="U297" s="365"/>
      <c r="V297" s="365"/>
      <c r="W297" s="365"/>
      <c r="X297" s="365"/>
      <c r="Y297" s="365"/>
      <c r="Z297" s="365"/>
      <c r="AA297" s="365" t="s">
        <v>482</v>
      </c>
      <c r="AB297" s="365"/>
      <c r="AC297" s="354"/>
      <c r="AD297" s="355"/>
      <c r="AE297" s="354"/>
      <c r="AF297" s="355"/>
      <c r="AG297" s="354"/>
      <c r="AH297" s="355"/>
      <c r="AI297" s="354"/>
      <c r="AJ297" s="456"/>
      <c r="AK297" s="410"/>
      <c r="AN297" s="209" t="str">
        <f t="shared" si="0"/>
        <v>ok</v>
      </c>
      <c r="AO297" s="206" t="s">
        <v>472</v>
      </c>
      <c r="AP297" s="210" t="b">
        <v>0</v>
      </c>
      <c r="AQ297" s="210" t="b">
        <v>0</v>
      </c>
      <c r="AR297" s="210" t="b">
        <v>0</v>
      </c>
      <c r="AS297" s="211" t="b">
        <v>0</v>
      </c>
      <c r="AT297" s="206">
        <f t="shared" si="2"/>
        <v>1</v>
      </c>
      <c r="AU297" s="212" t="s">
        <v>233</v>
      </c>
      <c r="AV297" s="206" t="s">
        <v>665</v>
      </c>
      <c r="AW297" s="206">
        <f>AT293</f>
        <v>1</v>
      </c>
      <c r="AX297" s="206" t="str">
        <f t="shared" si="1"/>
        <v>申請に必要なとび・土工工事業の許可がありません。</v>
      </c>
      <c r="AY297" s="206" t="s">
        <v>869</v>
      </c>
      <c r="AZ297" s="206" t="s">
        <v>867</v>
      </c>
      <c r="BA297" s="207"/>
      <c r="BB297" s="207"/>
      <c r="BC297" s="207"/>
    </row>
    <row r="298" spans="1:55" ht="18" customHeight="1" x14ac:dyDescent="0.15">
      <c r="A298" s="323"/>
      <c r="B298" s="425"/>
      <c r="C298" s="373" t="s">
        <v>527</v>
      </c>
      <c r="D298" s="374"/>
      <c r="E298" s="374"/>
      <c r="F298" s="374"/>
      <c r="G298" s="375"/>
      <c r="H298" s="365" t="s">
        <v>649</v>
      </c>
      <c r="I298" s="365"/>
      <c r="J298" s="354"/>
      <c r="K298" s="517"/>
      <c r="L298" s="354"/>
      <c r="M298" s="409"/>
      <c r="N298" s="354"/>
      <c r="O298" s="409"/>
      <c r="P298" s="354"/>
      <c r="Q298" s="409"/>
      <c r="R298" s="365" t="s">
        <v>534</v>
      </c>
      <c r="S298" s="365"/>
      <c r="T298" s="365"/>
      <c r="U298" s="365"/>
      <c r="V298" s="365"/>
      <c r="W298" s="365"/>
      <c r="X298" s="365"/>
      <c r="Y298" s="365"/>
      <c r="Z298" s="365"/>
      <c r="AA298" s="365" t="s">
        <v>483</v>
      </c>
      <c r="AB298" s="365"/>
      <c r="AC298" s="354"/>
      <c r="AD298" s="355"/>
      <c r="AE298" s="354"/>
      <c r="AF298" s="414"/>
      <c r="AG298" s="354"/>
      <c r="AH298" s="355"/>
      <c r="AI298" s="354"/>
      <c r="AJ298" s="456"/>
      <c r="AK298" s="410"/>
      <c r="AN298" s="209" t="str">
        <f t="shared" si="0"/>
        <v>ok</v>
      </c>
      <c r="AO298" s="206" t="s">
        <v>658</v>
      </c>
      <c r="AP298" s="210" t="b">
        <v>0</v>
      </c>
      <c r="AQ298" s="210" t="b">
        <v>0</v>
      </c>
      <c r="AR298" s="210" t="b">
        <v>0</v>
      </c>
      <c r="AS298" s="211" t="b">
        <v>0</v>
      </c>
      <c r="AT298" s="206">
        <f t="shared" si="2"/>
        <v>1</v>
      </c>
      <c r="AU298" s="212" t="s">
        <v>234</v>
      </c>
      <c r="AV298" s="206" t="s">
        <v>666</v>
      </c>
      <c r="AW298" s="206">
        <f>AT302</f>
        <v>1</v>
      </c>
      <c r="AX298" s="206" t="str">
        <f t="shared" si="1"/>
        <v>申請に必要なしゅんせつ工事業の許可がありません。</v>
      </c>
      <c r="AY298" s="206" t="s">
        <v>592</v>
      </c>
      <c r="AZ298" s="206" t="s">
        <v>176</v>
      </c>
      <c r="BA298" s="207"/>
      <c r="BB298" s="207"/>
      <c r="BC298" s="207"/>
    </row>
    <row r="299" spans="1:55" ht="18" customHeight="1" x14ac:dyDescent="0.15">
      <c r="A299" s="323"/>
      <c r="B299" s="425"/>
      <c r="C299" s="373" t="s">
        <v>21</v>
      </c>
      <c r="D299" s="374"/>
      <c r="E299" s="374"/>
      <c r="F299" s="374"/>
      <c r="G299" s="375"/>
      <c r="H299" s="365" t="s">
        <v>473</v>
      </c>
      <c r="I299" s="365"/>
      <c r="J299" s="354"/>
      <c r="K299" s="409"/>
      <c r="L299" s="354"/>
      <c r="M299" s="409"/>
      <c r="N299" s="354"/>
      <c r="O299" s="409"/>
      <c r="P299" s="354"/>
      <c r="Q299" s="409"/>
      <c r="R299" s="365" t="s">
        <v>533</v>
      </c>
      <c r="S299" s="365"/>
      <c r="T299" s="365"/>
      <c r="U299" s="365"/>
      <c r="V299" s="365"/>
      <c r="W299" s="365"/>
      <c r="X299" s="365"/>
      <c r="Y299" s="365"/>
      <c r="Z299" s="365"/>
      <c r="AA299" s="365" t="s">
        <v>484</v>
      </c>
      <c r="AB299" s="365"/>
      <c r="AC299" s="354"/>
      <c r="AD299" s="414"/>
      <c r="AE299" s="354"/>
      <c r="AF299" s="414"/>
      <c r="AG299" s="354"/>
      <c r="AH299" s="355"/>
      <c r="AI299" s="354"/>
      <c r="AJ299" s="456"/>
      <c r="AK299" s="410"/>
      <c r="AN299" s="209" t="str">
        <f>IF(AND(AP299=FALSE,AQ299=FALSE,AR299=FALSE,AS299=FALSE),"ok",IF(AP299=TRUE,IF(OR(AQ299=TRUE,AS299=TRUE),"w","ok"),IF(AQ299=TRUE,IF(AR299=TRUE,"w"",ok"),IF(AND(AR299=TRUE,AS299=TRUE),"w","ok"))))</f>
        <v>ok</v>
      </c>
      <c r="AO299" s="206" t="s">
        <v>473</v>
      </c>
      <c r="AP299" s="210" t="b">
        <v>0</v>
      </c>
      <c r="AQ299" s="210" t="b">
        <v>0</v>
      </c>
      <c r="AR299" s="210" t="b">
        <v>0</v>
      </c>
      <c r="AS299" s="211" t="b">
        <v>0</v>
      </c>
      <c r="AT299" s="206">
        <f t="shared" si="2"/>
        <v>1</v>
      </c>
      <c r="AU299" s="212" t="s">
        <v>235</v>
      </c>
      <c r="AV299" s="206" t="s">
        <v>483</v>
      </c>
      <c r="AW299" s="206">
        <f>AT313</f>
        <v>1</v>
      </c>
      <c r="AX299" s="206" t="str">
        <f t="shared" si="1"/>
        <v>申請に必要なさく井工事業の許可がありません。</v>
      </c>
      <c r="AY299" s="206" t="s">
        <v>593</v>
      </c>
      <c r="AZ299" s="206" t="s">
        <v>177</v>
      </c>
      <c r="BA299" s="207"/>
      <c r="BB299" s="207"/>
      <c r="BC299" s="207"/>
    </row>
    <row r="300" spans="1:55" ht="18" customHeight="1" x14ac:dyDescent="0.15">
      <c r="A300" s="323"/>
      <c r="B300" s="425"/>
      <c r="C300" s="373" t="s">
        <v>22</v>
      </c>
      <c r="D300" s="374"/>
      <c r="E300" s="374"/>
      <c r="F300" s="374"/>
      <c r="G300" s="375"/>
      <c r="H300" s="365" t="s">
        <v>474</v>
      </c>
      <c r="I300" s="365"/>
      <c r="J300" s="354"/>
      <c r="K300" s="409"/>
      <c r="L300" s="354"/>
      <c r="M300" s="409"/>
      <c r="N300" s="354"/>
      <c r="O300" s="409"/>
      <c r="P300" s="354"/>
      <c r="Q300" s="409"/>
      <c r="R300" s="365" t="s">
        <v>535</v>
      </c>
      <c r="S300" s="365"/>
      <c r="T300" s="365"/>
      <c r="U300" s="365"/>
      <c r="V300" s="365"/>
      <c r="W300" s="365"/>
      <c r="X300" s="365"/>
      <c r="Y300" s="365"/>
      <c r="Z300" s="365"/>
      <c r="AA300" s="365" t="s">
        <v>485</v>
      </c>
      <c r="AB300" s="365"/>
      <c r="AC300" s="354"/>
      <c r="AD300" s="414"/>
      <c r="AE300" s="354"/>
      <c r="AF300" s="414"/>
      <c r="AG300" s="354"/>
      <c r="AH300" s="355"/>
      <c r="AI300" s="354"/>
      <c r="AJ300" s="456"/>
      <c r="AK300" s="410"/>
      <c r="AN300" s="209" t="str">
        <f t="shared" ref="AN300:AN317" si="3">IF(AND(AP300=FALSE,AQ300=FALSE,AR300=FALSE,AS300=FALSE),"ok",IF(AP300=TRUE,IF(OR(AQ300=TRUE,AS300=TRUE),"w","ok"),IF(AQ300=TRUE,IF(AR300=TRUE,"w","ok"),IF(AND(AR300=TRUE,AS300=TRUE),"w","ok"))))</f>
        <v>ok</v>
      </c>
      <c r="AO300" s="206" t="s">
        <v>474</v>
      </c>
      <c r="AP300" s="210" t="b">
        <v>0</v>
      </c>
      <c r="AQ300" s="210" t="b">
        <v>0</v>
      </c>
      <c r="AR300" s="210" t="b">
        <v>0</v>
      </c>
      <c r="AS300" s="211" t="b">
        <v>0</v>
      </c>
      <c r="AT300" s="206">
        <f t="shared" si="2"/>
        <v>1</v>
      </c>
      <c r="AU300" s="212" t="s">
        <v>236</v>
      </c>
      <c r="AV300" s="206" t="s">
        <v>465</v>
      </c>
      <c r="AW300" s="206">
        <f>AT290</f>
        <v>1</v>
      </c>
      <c r="AX300" s="206" t="str">
        <f t="shared" si="1"/>
        <v>申請に必要な建築工事業の許可がありません。</v>
      </c>
      <c r="AY300" s="206" t="s">
        <v>594</v>
      </c>
      <c r="AZ300" s="206" t="s">
        <v>178</v>
      </c>
      <c r="BA300" s="207"/>
      <c r="BB300" s="207"/>
      <c r="BC300" s="207"/>
    </row>
    <row r="301" spans="1:55" ht="18" customHeight="1" x14ac:dyDescent="0.15">
      <c r="A301" s="323"/>
      <c r="B301" s="425"/>
      <c r="C301" s="373" t="s">
        <v>23</v>
      </c>
      <c r="D301" s="374"/>
      <c r="E301" s="374"/>
      <c r="F301" s="374"/>
      <c r="G301" s="375"/>
      <c r="H301" s="365" t="s">
        <v>645</v>
      </c>
      <c r="I301" s="365"/>
      <c r="J301" s="354"/>
      <c r="K301" s="409"/>
      <c r="L301" s="354"/>
      <c r="M301" s="409"/>
      <c r="N301" s="354"/>
      <c r="O301" s="409"/>
      <c r="P301" s="354"/>
      <c r="Q301" s="409"/>
      <c r="R301" s="365" t="s">
        <v>536</v>
      </c>
      <c r="S301" s="365"/>
      <c r="T301" s="365"/>
      <c r="U301" s="365"/>
      <c r="V301" s="365"/>
      <c r="W301" s="365"/>
      <c r="X301" s="365"/>
      <c r="Y301" s="365"/>
      <c r="Z301" s="365"/>
      <c r="AA301" s="365" t="s">
        <v>486</v>
      </c>
      <c r="AB301" s="365"/>
      <c r="AC301" s="354"/>
      <c r="AD301" s="414"/>
      <c r="AE301" s="354"/>
      <c r="AF301" s="414"/>
      <c r="AG301" s="354"/>
      <c r="AH301" s="355"/>
      <c r="AI301" s="354"/>
      <c r="AJ301" s="456"/>
      <c r="AK301" s="410"/>
      <c r="AN301" s="209" t="str">
        <f t="shared" si="3"/>
        <v>ok</v>
      </c>
      <c r="AO301" s="206" t="s">
        <v>659</v>
      </c>
      <c r="AP301" s="210" t="b">
        <v>0</v>
      </c>
      <c r="AQ301" s="210" t="b">
        <v>0</v>
      </c>
      <c r="AR301" s="210" t="b">
        <v>0</v>
      </c>
      <c r="AS301" s="211" t="b">
        <v>0</v>
      </c>
      <c r="AT301" s="206">
        <f>IF(AT$288=1,IF(OR(AR301=TRUE,AS301=TRUE),0,2),IF(OR(AP301=TRUE,AQ301=TRUE),0,1))</f>
        <v>1</v>
      </c>
      <c r="AU301" s="212" t="s">
        <v>237</v>
      </c>
      <c r="AV301" s="206" t="s">
        <v>465</v>
      </c>
      <c r="AW301" s="206">
        <f>AT290</f>
        <v>1</v>
      </c>
      <c r="AX301" s="206" t="str">
        <f t="shared" si="1"/>
        <v>申請に必要な建築工事業の許可がありません。</v>
      </c>
      <c r="AY301" s="206" t="s">
        <v>594</v>
      </c>
      <c r="AZ301" s="206" t="s">
        <v>178</v>
      </c>
      <c r="BA301" s="207"/>
      <c r="BB301" s="207"/>
      <c r="BC301" s="207"/>
    </row>
    <row r="302" spans="1:55" ht="18" customHeight="1" x14ac:dyDescent="0.15">
      <c r="A302" s="323"/>
      <c r="B302" s="425"/>
      <c r="C302" s="373" t="s">
        <v>528</v>
      </c>
      <c r="D302" s="374"/>
      <c r="E302" s="374"/>
      <c r="F302" s="374"/>
      <c r="G302" s="375"/>
      <c r="H302" s="365" t="s">
        <v>648</v>
      </c>
      <c r="I302" s="365"/>
      <c r="J302" s="354"/>
      <c r="K302" s="409"/>
      <c r="L302" s="354"/>
      <c r="M302" s="409"/>
      <c r="N302" s="354"/>
      <c r="O302" s="409"/>
      <c r="P302" s="354"/>
      <c r="Q302" s="409"/>
      <c r="R302" s="365" t="s">
        <v>537</v>
      </c>
      <c r="S302" s="365"/>
      <c r="T302" s="365"/>
      <c r="U302" s="365"/>
      <c r="V302" s="365"/>
      <c r="W302" s="365"/>
      <c r="X302" s="365"/>
      <c r="Y302" s="365"/>
      <c r="Z302" s="365"/>
      <c r="AA302" s="365" t="s">
        <v>487</v>
      </c>
      <c r="AB302" s="365"/>
      <c r="AC302" s="354"/>
      <c r="AD302" s="414"/>
      <c r="AE302" s="354"/>
      <c r="AF302" s="414"/>
      <c r="AG302" s="354"/>
      <c r="AH302" s="355"/>
      <c r="AI302" s="354"/>
      <c r="AJ302" s="456"/>
      <c r="AK302" s="410"/>
      <c r="AN302" s="209" t="str">
        <f>IF(AND(AP302=FALSE,AQ302=FALSE,AR302=FALSE,AS302=FALSE),"ok",IF(AP302=TRUE,IF(OR(AQ302=TRUE,AS302=TRUE),"w","ok"),IF(AQ302=TRUE,IF(AR302=TRUE,"w","ok"),IF(AND(AR302=TRUE,AS302=TRUE),"w","ok"))))</f>
        <v>ok</v>
      </c>
      <c r="AO302" s="206" t="s">
        <v>648</v>
      </c>
      <c r="AP302" s="210" t="b">
        <v>0</v>
      </c>
      <c r="AQ302" s="210" t="b">
        <v>0</v>
      </c>
      <c r="AR302" s="210" t="b">
        <v>0</v>
      </c>
      <c r="AS302" s="211" t="b">
        <v>0</v>
      </c>
      <c r="AT302" s="206">
        <f>IF(AT$288=1,IF(OR(AR302=TRUE,AS302=TRUE),0,2),IF(OR(AP302=TRUE,AQ302=TRUE),0,1))</f>
        <v>1</v>
      </c>
      <c r="AU302" s="212" t="s">
        <v>238</v>
      </c>
      <c r="AV302" s="206" t="s">
        <v>465</v>
      </c>
      <c r="AW302" s="206">
        <f>AT290</f>
        <v>1</v>
      </c>
      <c r="AX302" s="206" t="str">
        <f>IF(AW302=0,"",IF(AW302=1,AY302,AZ302))</f>
        <v>申請に必要な建築工事業の許可がありません。</v>
      </c>
      <c r="AY302" s="206" t="s">
        <v>594</v>
      </c>
      <c r="AZ302" s="206" t="s">
        <v>178</v>
      </c>
      <c r="BA302" s="207"/>
      <c r="BB302" s="207"/>
      <c r="BC302" s="207"/>
    </row>
    <row r="303" spans="1:55" ht="18" customHeight="1" x14ac:dyDescent="0.15">
      <c r="A303" s="323"/>
      <c r="B303" s="426"/>
      <c r="C303" s="373" t="s">
        <v>859</v>
      </c>
      <c r="D303" s="374"/>
      <c r="E303" s="374"/>
      <c r="F303" s="374"/>
      <c r="G303" s="375"/>
      <c r="H303" s="365" t="s">
        <v>858</v>
      </c>
      <c r="I303" s="365"/>
      <c r="J303" s="354"/>
      <c r="K303" s="409"/>
      <c r="L303" s="354"/>
      <c r="M303" s="409"/>
      <c r="N303" s="354"/>
      <c r="O303" s="409"/>
      <c r="P303" s="354"/>
      <c r="Q303" s="409"/>
      <c r="R303" s="365"/>
      <c r="S303" s="365"/>
      <c r="T303" s="365"/>
      <c r="U303" s="365"/>
      <c r="V303" s="365"/>
      <c r="W303" s="365"/>
      <c r="X303" s="365"/>
      <c r="Y303" s="365"/>
      <c r="Z303" s="365"/>
      <c r="AA303" s="365"/>
      <c r="AB303" s="365"/>
      <c r="AC303" s="354"/>
      <c r="AD303" s="414"/>
      <c r="AE303" s="354"/>
      <c r="AF303" s="414"/>
      <c r="AG303" s="354"/>
      <c r="AH303" s="355"/>
      <c r="AI303" s="354"/>
      <c r="AJ303" s="456"/>
      <c r="AK303" s="410"/>
      <c r="AN303" s="209" t="str">
        <f t="shared" si="3"/>
        <v>ok</v>
      </c>
      <c r="AO303" s="206" t="s">
        <v>858</v>
      </c>
      <c r="AP303" s="210" t="b">
        <v>0</v>
      </c>
      <c r="AQ303" s="210" t="b">
        <v>0</v>
      </c>
      <c r="AR303" s="210" t="b">
        <v>0</v>
      </c>
      <c r="AS303" s="211" t="b">
        <v>0</v>
      </c>
      <c r="AT303" s="206">
        <f t="shared" si="2"/>
        <v>1</v>
      </c>
      <c r="AU303" s="212"/>
      <c r="AV303" s="206"/>
      <c r="AW303" s="206"/>
      <c r="AX303" s="206"/>
      <c r="AY303" s="206"/>
      <c r="AZ303" s="206"/>
      <c r="BA303" s="207"/>
      <c r="BB303" s="207"/>
      <c r="BC303" s="207"/>
    </row>
    <row r="304" spans="1:55" ht="7.9" customHeight="1" x14ac:dyDescent="0.15">
      <c r="A304" s="323"/>
      <c r="B304" s="325"/>
      <c r="C304" s="326"/>
      <c r="D304" s="326"/>
      <c r="E304" s="326"/>
      <c r="F304" s="326"/>
      <c r="G304" s="326"/>
      <c r="H304" s="326"/>
      <c r="I304" s="326"/>
      <c r="J304" s="326"/>
      <c r="K304" s="326"/>
      <c r="L304" s="326"/>
      <c r="M304" s="326"/>
      <c r="N304" s="326"/>
      <c r="O304" s="326"/>
      <c r="P304" s="326"/>
      <c r="Q304" s="326"/>
      <c r="R304" s="326"/>
      <c r="S304" s="326"/>
      <c r="T304" s="326"/>
      <c r="U304" s="326"/>
      <c r="V304" s="326"/>
      <c r="W304" s="326"/>
      <c r="X304" s="326"/>
      <c r="Y304" s="326"/>
      <c r="Z304" s="326"/>
      <c r="AA304" s="326"/>
      <c r="AB304" s="326"/>
      <c r="AC304" s="326"/>
      <c r="AD304" s="326"/>
      <c r="AE304" s="326"/>
      <c r="AF304" s="326"/>
      <c r="AG304" s="326"/>
      <c r="AH304" s="326"/>
      <c r="AI304" s="326"/>
      <c r="AJ304" s="326"/>
      <c r="AK304" s="327"/>
      <c r="AN304" s="209" t="str">
        <f t="shared" si="3"/>
        <v>ok</v>
      </c>
      <c r="AO304" s="206" t="s">
        <v>475</v>
      </c>
      <c r="AP304" s="210" t="b">
        <v>0</v>
      </c>
      <c r="AQ304" s="210" t="b">
        <v>0</v>
      </c>
      <c r="AR304" s="210" t="b">
        <v>0</v>
      </c>
      <c r="AS304" s="211" t="b">
        <v>0</v>
      </c>
      <c r="AT304" s="206">
        <f t="shared" si="2"/>
        <v>1</v>
      </c>
      <c r="AU304" s="212" t="s">
        <v>239</v>
      </c>
      <c r="AV304" s="206" t="s">
        <v>858</v>
      </c>
      <c r="AW304" s="206">
        <f>AT303</f>
        <v>1</v>
      </c>
      <c r="AX304" s="206" t="str">
        <f t="shared" si="1"/>
        <v>申請に必要な解体工事業の許可がありません。</v>
      </c>
      <c r="AY304" s="206" t="s">
        <v>884</v>
      </c>
      <c r="AZ304" s="206" t="s">
        <v>885</v>
      </c>
      <c r="BA304" s="207"/>
      <c r="BB304" s="207"/>
      <c r="BC304" s="207"/>
    </row>
    <row r="305" spans="1:55" ht="42" customHeight="1" x14ac:dyDescent="0.15">
      <c r="A305" s="323"/>
      <c r="B305" s="469" t="s">
        <v>122</v>
      </c>
      <c r="C305" s="337" t="s">
        <v>62</v>
      </c>
      <c r="D305" s="310" t="s">
        <v>1160</v>
      </c>
      <c r="E305" s="311"/>
      <c r="F305" s="311"/>
      <c r="G305" s="311"/>
      <c r="H305" s="311"/>
      <c r="I305" s="311"/>
      <c r="J305" s="311"/>
      <c r="K305" s="311"/>
      <c r="L305" s="311"/>
      <c r="M305" s="311"/>
      <c r="N305" s="311"/>
      <c r="O305" s="311"/>
      <c r="P305" s="311"/>
      <c r="Q305" s="311"/>
      <c r="R305" s="311"/>
      <c r="S305" s="311"/>
      <c r="T305" s="311"/>
      <c r="U305" s="311"/>
      <c r="V305" s="311"/>
      <c r="W305" s="311"/>
      <c r="X305" s="311"/>
      <c r="Y305" s="311"/>
      <c r="Z305" s="311"/>
      <c r="AA305" s="311"/>
      <c r="AB305" s="311"/>
      <c r="AC305" s="311"/>
      <c r="AD305" s="311"/>
      <c r="AE305" s="311"/>
      <c r="AF305" s="311"/>
      <c r="AG305" s="311"/>
      <c r="AH305" s="311"/>
      <c r="AI305" s="311"/>
      <c r="AJ305" s="311"/>
      <c r="AK305" s="312"/>
      <c r="AN305" s="209" t="str">
        <f t="shared" si="3"/>
        <v>ok</v>
      </c>
      <c r="AO305" s="206" t="s">
        <v>660</v>
      </c>
      <c r="AP305" s="210" t="b">
        <v>0</v>
      </c>
      <c r="AQ305" s="210" t="b">
        <v>0</v>
      </c>
      <c r="AR305" s="210" t="b">
        <v>0</v>
      </c>
      <c r="AS305" s="211" t="b">
        <v>0</v>
      </c>
      <c r="AT305" s="206">
        <f t="shared" ref="AT305:AT317" si="4">IF(AT$288=1,IF(OR(AR305=TRUE,AS305=TRUE),0,2),IF(OR(AP305=TRUE,AQ305=TRUE),0,1))</f>
        <v>1</v>
      </c>
      <c r="AU305" s="212" t="s">
        <v>240</v>
      </c>
      <c r="AV305" s="206" t="s">
        <v>476</v>
      </c>
      <c r="AW305" s="206">
        <f>AT306</f>
        <v>1</v>
      </c>
      <c r="AX305" s="206" t="str">
        <f t="shared" si="1"/>
        <v>申請に必要な塗装工事業の許可がありません。</v>
      </c>
      <c r="AY305" s="206" t="s">
        <v>591</v>
      </c>
      <c r="AZ305" s="206" t="s">
        <v>175</v>
      </c>
      <c r="BA305" s="207"/>
      <c r="BB305" s="207"/>
      <c r="BC305" s="207"/>
    </row>
    <row r="306" spans="1:55" ht="7.5" customHeight="1" x14ac:dyDescent="0.15">
      <c r="A306" s="323"/>
      <c r="B306" s="469"/>
      <c r="C306" s="362"/>
      <c r="D306" s="313"/>
      <c r="E306" s="314"/>
      <c r="F306" s="314"/>
      <c r="G306" s="314"/>
      <c r="H306" s="314"/>
      <c r="I306" s="314"/>
      <c r="J306" s="314"/>
      <c r="K306" s="314"/>
      <c r="L306" s="314"/>
      <c r="M306" s="314"/>
      <c r="N306" s="314"/>
      <c r="O306" s="314"/>
      <c r="P306" s="314"/>
      <c r="Q306" s="314"/>
      <c r="R306" s="314"/>
      <c r="S306" s="314"/>
      <c r="T306" s="314"/>
      <c r="U306" s="314"/>
      <c r="V306" s="314"/>
      <c r="W306" s="314"/>
      <c r="X306" s="314"/>
      <c r="Y306" s="314"/>
      <c r="Z306" s="314"/>
      <c r="AA306" s="314"/>
      <c r="AB306" s="314"/>
      <c r="AC306" s="314"/>
      <c r="AD306" s="314"/>
      <c r="AE306" s="314"/>
      <c r="AF306" s="314"/>
      <c r="AG306" s="314"/>
      <c r="AH306" s="314"/>
      <c r="AI306" s="314"/>
      <c r="AJ306" s="314"/>
      <c r="AK306" s="315"/>
      <c r="AN306" s="209" t="str">
        <f t="shared" si="3"/>
        <v>ok</v>
      </c>
      <c r="AO306" s="206" t="s">
        <v>476</v>
      </c>
      <c r="AP306" s="210" t="b">
        <v>0</v>
      </c>
      <c r="AQ306" s="210" t="b">
        <v>0</v>
      </c>
      <c r="AR306" s="210" t="b">
        <v>0</v>
      </c>
      <c r="AS306" s="211" t="b">
        <v>0</v>
      </c>
      <c r="AT306" s="206">
        <f t="shared" si="4"/>
        <v>1</v>
      </c>
      <c r="AU306" s="212" t="s">
        <v>241</v>
      </c>
      <c r="AV306" s="206" t="s">
        <v>477</v>
      </c>
      <c r="AW306" s="206">
        <f>AT307</f>
        <v>1</v>
      </c>
      <c r="AX306" s="206" t="str">
        <f t="shared" si="1"/>
        <v>申請に必要な防水工事業の許可がありません。</v>
      </c>
      <c r="AY306" s="206" t="s">
        <v>595</v>
      </c>
      <c r="AZ306" s="206" t="s">
        <v>179</v>
      </c>
      <c r="BA306" s="207"/>
      <c r="BB306" s="207"/>
      <c r="BC306" s="207"/>
    </row>
    <row r="307" spans="1:55" ht="18.75" customHeight="1" x14ac:dyDescent="0.15">
      <c r="A307" s="323"/>
      <c r="B307" s="469"/>
      <c r="C307" s="362"/>
      <c r="D307" s="412" t="s">
        <v>580</v>
      </c>
      <c r="E307" s="413"/>
      <c r="F307" s="413"/>
      <c r="G307" s="379"/>
      <c r="H307" s="380"/>
      <c r="I307" s="435" t="s">
        <v>626</v>
      </c>
      <c r="J307" s="433"/>
      <c r="K307" s="433"/>
      <c r="L307" s="433"/>
      <c r="M307" s="433"/>
      <c r="N307" s="433"/>
      <c r="O307" s="433"/>
      <c r="P307" s="433"/>
      <c r="Q307" s="433"/>
      <c r="R307" s="433"/>
      <c r="S307" s="433"/>
      <c r="T307" s="433"/>
      <c r="U307" s="433"/>
      <c r="V307" s="433"/>
      <c r="W307" s="433"/>
      <c r="X307" s="433"/>
      <c r="Y307" s="433"/>
      <c r="Z307" s="433"/>
      <c r="AA307" s="433"/>
      <c r="AB307" s="433"/>
      <c r="AC307" s="433"/>
      <c r="AD307" s="433"/>
      <c r="AE307" s="433"/>
      <c r="AF307" s="433"/>
      <c r="AG307" s="433"/>
      <c r="AH307" s="433"/>
      <c r="AI307" s="433"/>
      <c r="AJ307" s="433"/>
      <c r="AK307" s="434"/>
      <c r="AN307" s="209" t="str">
        <f t="shared" si="3"/>
        <v>ok</v>
      </c>
      <c r="AO307" s="206" t="s">
        <v>477</v>
      </c>
      <c r="AP307" s="210" t="b">
        <v>0</v>
      </c>
      <c r="AQ307" s="210" t="b">
        <v>0</v>
      </c>
      <c r="AR307" s="210" t="b">
        <v>0</v>
      </c>
      <c r="AS307" s="211" t="b">
        <v>0</v>
      </c>
      <c r="AT307" s="206">
        <f t="shared" si="4"/>
        <v>1</v>
      </c>
      <c r="AU307" s="212" t="s">
        <v>242</v>
      </c>
      <c r="AV307" s="206" t="s">
        <v>466</v>
      </c>
      <c r="AW307" s="206">
        <f>AT291</f>
        <v>1</v>
      </c>
      <c r="AX307" s="206" t="str">
        <f t="shared" si="1"/>
        <v>申請に必要な大工工事業の許可がありません。</v>
      </c>
      <c r="AY307" s="206" t="s">
        <v>596</v>
      </c>
      <c r="AZ307" s="206" t="s">
        <v>180</v>
      </c>
      <c r="BA307" s="207"/>
      <c r="BB307" s="207"/>
      <c r="BC307" s="207"/>
    </row>
    <row r="308" spans="1:55" ht="18.75" customHeight="1" thickBot="1" x14ac:dyDescent="0.2">
      <c r="A308" s="323"/>
      <c r="B308" s="469"/>
      <c r="C308" s="338"/>
      <c r="D308" s="381" t="s">
        <v>581</v>
      </c>
      <c r="E308" s="382"/>
      <c r="F308" s="382"/>
      <c r="G308" s="382"/>
      <c r="H308" s="230"/>
      <c r="I308" s="435" t="s">
        <v>582</v>
      </c>
      <c r="J308" s="433"/>
      <c r="K308" s="433"/>
      <c r="L308" s="433"/>
      <c r="M308" s="433"/>
      <c r="N308" s="433"/>
      <c r="O308" s="433"/>
      <c r="P308" s="433"/>
      <c r="Q308" s="433"/>
      <c r="R308" s="433"/>
      <c r="S308" s="433"/>
      <c r="T308" s="433"/>
      <c r="U308" s="433"/>
      <c r="V308" s="433"/>
      <c r="W308" s="433"/>
      <c r="X308" s="433"/>
      <c r="Y308" s="433"/>
      <c r="Z308" s="433"/>
      <c r="AA308" s="433"/>
      <c r="AB308" s="433"/>
      <c r="AC308" s="433"/>
      <c r="AD308" s="433"/>
      <c r="AE308" s="433"/>
      <c r="AF308" s="433"/>
      <c r="AG308" s="433"/>
      <c r="AH308" s="433"/>
      <c r="AI308" s="433"/>
      <c r="AJ308" s="433"/>
      <c r="AK308" s="434"/>
      <c r="AN308" s="209" t="str">
        <f t="shared" si="3"/>
        <v>ok</v>
      </c>
      <c r="AO308" s="206" t="s">
        <v>478</v>
      </c>
      <c r="AP308" s="210" t="b">
        <v>0</v>
      </c>
      <c r="AQ308" s="210" t="b">
        <v>0</v>
      </c>
      <c r="AR308" s="210" t="b">
        <v>0</v>
      </c>
      <c r="AS308" s="211" t="b">
        <v>0</v>
      </c>
      <c r="AT308" s="206">
        <f t="shared" si="4"/>
        <v>1</v>
      </c>
      <c r="AU308" s="212" t="s">
        <v>243</v>
      </c>
      <c r="AV308" s="206" t="s">
        <v>494</v>
      </c>
      <c r="AW308" s="206">
        <f>AT292</f>
        <v>1</v>
      </c>
      <c r="AX308" s="206" t="str">
        <f t="shared" si="1"/>
        <v>申請に必要な左官工事業の許可がありません。</v>
      </c>
      <c r="AY308" s="206" t="s">
        <v>597</v>
      </c>
      <c r="AZ308" s="206" t="s">
        <v>181</v>
      </c>
      <c r="BA308" s="207"/>
      <c r="BB308" s="207"/>
      <c r="BC308" s="207"/>
    </row>
    <row r="309" spans="1:55" ht="26.25" customHeight="1" thickBot="1" x14ac:dyDescent="0.2">
      <c r="A309" s="324"/>
      <c r="B309" s="329"/>
      <c r="C309" s="172" t="s">
        <v>61</v>
      </c>
      <c r="D309" s="457" t="s">
        <v>902</v>
      </c>
      <c r="E309" s="458"/>
      <c r="F309" s="459"/>
      <c r="G309" s="612"/>
      <c r="H309" s="614"/>
      <c r="I309" s="159" t="s">
        <v>220</v>
      </c>
      <c r="J309" s="632"/>
      <c r="K309" s="633"/>
      <c r="L309" s="159" t="s">
        <v>219</v>
      </c>
      <c r="M309" s="632"/>
      <c r="N309" s="633"/>
      <c r="O309" s="159" t="s">
        <v>218</v>
      </c>
      <c r="P309" s="429" t="str">
        <f>IF(AND(AR325=TRUE,AR326=TRUE),AN319,AX328)</f>
        <v/>
      </c>
      <c r="Q309" s="429"/>
      <c r="R309" s="429"/>
      <c r="S309" s="429"/>
      <c r="T309" s="429"/>
      <c r="U309" s="429"/>
      <c r="V309" s="429"/>
      <c r="W309" s="429"/>
      <c r="X309" s="429"/>
      <c r="Y309" s="429"/>
      <c r="Z309" s="429"/>
      <c r="AA309" s="429"/>
      <c r="AB309" s="429"/>
      <c r="AC309" s="429"/>
      <c r="AD309" s="429"/>
      <c r="AE309" s="429"/>
      <c r="AF309" s="429"/>
      <c r="AG309" s="429"/>
      <c r="AH309" s="429"/>
      <c r="AI309" s="429"/>
      <c r="AJ309" s="429"/>
      <c r="AK309" s="430"/>
      <c r="AN309" s="209" t="str">
        <f t="shared" si="3"/>
        <v>ok</v>
      </c>
      <c r="AO309" s="206" t="s">
        <v>479</v>
      </c>
      <c r="AP309" s="210" t="b">
        <v>0</v>
      </c>
      <c r="AQ309" s="210" t="b">
        <v>0</v>
      </c>
      <c r="AR309" s="210" t="b">
        <v>0</v>
      </c>
      <c r="AS309" s="211" t="b">
        <v>0</v>
      </c>
      <c r="AT309" s="206">
        <f t="shared" si="4"/>
        <v>1</v>
      </c>
      <c r="AU309" s="212" t="s">
        <v>244</v>
      </c>
      <c r="AV309" s="206" t="s">
        <v>469</v>
      </c>
      <c r="AW309" s="206">
        <f>AT294</f>
        <v>1</v>
      </c>
      <c r="AX309" s="206" t="str">
        <f t="shared" si="1"/>
        <v>申請に必要な石工事業の許可がありません。</v>
      </c>
      <c r="AY309" s="206" t="s">
        <v>598</v>
      </c>
      <c r="AZ309" s="206" t="s">
        <v>182</v>
      </c>
      <c r="BA309" s="207"/>
      <c r="BB309" s="207"/>
      <c r="BC309" s="207"/>
    </row>
    <row r="310" spans="1:55" ht="7.5" customHeight="1" x14ac:dyDescent="0.15">
      <c r="A310" s="213"/>
      <c r="B310" s="326"/>
      <c r="C310" s="326"/>
      <c r="D310" s="326"/>
      <c r="E310" s="326"/>
      <c r="F310" s="326"/>
      <c r="G310" s="341"/>
      <c r="H310" s="341"/>
      <c r="I310" s="326"/>
      <c r="J310" s="326"/>
      <c r="K310" s="326"/>
      <c r="L310" s="326"/>
      <c r="M310" s="326"/>
      <c r="N310" s="326"/>
      <c r="O310" s="326"/>
      <c r="P310" s="326"/>
      <c r="Q310" s="326"/>
      <c r="R310" s="326"/>
      <c r="S310" s="326"/>
      <c r="T310" s="326"/>
      <c r="U310" s="326"/>
      <c r="V310" s="326"/>
      <c r="W310" s="326"/>
      <c r="X310" s="326"/>
      <c r="Y310" s="326"/>
      <c r="Z310" s="326"/>
      <c r="AA310" s="326"/>
      <c r="AB310" s="326"/>
      <c r="AC310" s="326"/>
      <c r="AD310" s="326"/>
      <c r="AE310" s="326"/>
      <c r="AF310" s="326"/>
      <c r="AG310" s="326"/>
      <c r="AH310" s="326"/>
      <c r="AI310" s="326"/>
      <c r="AJ310" s="326"/>
      <c r="AK310" s="326"/>
      <c r="AN310" s="209" t="str">
        <f t="shared" si="3"/>
        <v>ok</v>
      </c>
      <c r="AO310" s="206" t="s">
        <v>480</v>
      </c>
      <c r="AP310" s="210" t="b">
        <v>0</v>
      </c>
      <c r="AQ310" s="210" t="b">
        <v>0</v>
      </c>
      <c r="AR310" s="210" t="b">
        <v>0</v>
      </c>
      <c r="AS310" s="211" t="b">
        <v>0</v>
      </c>
      <c r="AT310" s="206">
        <f t="shared" si="4"/>
        <v>1</v>
      </c>
      <c r="AU310" s="212" t="s">
        <v>245</v>
      </c>
      <c r="AV310" s="206" t="s">
        <v>667</v>
      </c>
      <c r="AW310" s="206">
        <f>AT305</f>
        <v>1</v>
      </c>
      <c r="AX310" s="206" t="str">
        <f t="shared" si="1"/>
        <v>申請に必要なガラス工事業の許可がありません。</v>
      </c>
      <c r="AY310" s="206" t="s">
        <v>599</v>
      </c>
      <c r="AZ310" s="206" t="s">
        <v>183</v>
      </c>
      <c r="BA310" s="207"/>
      <c r="BB310" s="207"/>
      <c r="BC310" s="207"/>
    </row>
    <row r="311" spans="1:55" ht="30" customHeight="1" x14ac:dyDescent="0.15">
      <c r="A311" s="420" t="s">
        <v>355</v>
      </c>
      <c r="B311" s="462"/>
      <c r="C311" s="462"/>
      <c r="D311" s="462"/>
      <c r="E311" s="462"/>
      <c r="F311" s="462"/>
      <c r="G311" s="462"/>
      <c r="H311" s="462"/>
      <c r="I311" s="462"/>
      <c r="J311" s="462"/>
      <c r="K311" s="462"/>
      <c r="L311" s="462"/>
      <c r="M311" s="462"/>
      <c r="N311" s="462"/>
      <c r="O311" s="462"/>
      <c r="P311" s="462"/>
      <c r="Q311" s="462"/>
      <c r="R311" s="462"/>
      <c r="S311" s="462"/>
      <c r="T311" s="462"/>
      <c r="U311" s="462"/>
      <c r="V311" s="462"/>
      <c r="W311" s="462"/>
      <c r="X311" s="462"/>
      <c r="Y311" s="462"/>
      <c r="Z311" s="462"/>
      <c r="AA311" s="462"/>
      <c r="AB311" s="462"/>
      <c r="AC311" s="462"/>
      <c r="AD311" s="462"/>
      <c r="AE311" s="462"/>
      <c r="AF311" s="462"/>
      <c r="AG311" s="462"/>
      <c r="AH311" s="462"/>
      <c r="AI311" s="462"/>
      <c r="AJ311" s="462"/>
      <c r="AK311" s="464"/>
      <c r="AN311" s="209" t="str">
        <f t="shared" si="3"/>
        <v>ok</v>
      </c>
      <c r="AO311" s="206" t="s">
        <v>481</v>
      </c>
      <c r="AP311" s="210" t="b">
        <v>0</v>
      </c>
      <c r="AQ311" s="210" t="b">
        <v>0</v>
      </c>
      <c r="AR311" s="210" t="b">
        <v>0</v>
      </c>
      <c r="AS311" s="211" t="b">
        <v>0</v>
      </c>
      <c r="AT311" s="206">
        <f t="shared" si="4"/>
        <v>1</v>
      </c>
      <c r="AU311" s="212" t="s">
        <v>246</v>
      </c>
      <c r="AV311" s="206" t="s">
        <v>668</v>
      </c>
      <c r="AW311" s="206">
        <f>AT298</f>
        <v>1</v>
      </c>
      <c r="AX311" s="206" t="str">
        <f t="shared" si="1"/>
        <v>申請に必要なﾀｲﾙ・れんが・ﾌﾞﾛｯｸ工事業の許可がありません。</v>
      </c>
      <c r="AY311" s="206" t="s">
        <v>600</v>
      </c>
      <c r="AZ311" s="206" t="s">
        <v>184</v>
      </c>
      <c r="BA311" s="207"/>
      <c r="BB311" s="207"/>
      <c r="BC311" s="207"/>
    </row>
    <row r="312" spans="1:55" ht="60.2" customHeight="1" x14ac:dyDescent="0.15">
      <c r="A312" s="387" t="s">
        <v>444</v>
      </c>
      <c r="B312" s="634" t="s">
        <v>895</v>
      </c>
      <c r="C312" s="383"/>
      <c r="D312" s="383"/>
      <c r="E312" s="383"/>
      <c r="F312" s="383"/>
      <c r="G312" s="383"/>
      <c r="H312" s="383"/>
      <c r="I312" s="383"/>
      <c r="J312" s="383"/>
      <c r="K312" s="383"/>
      <c r="L312" s="383"/>
      <c r="M312" s="383"/>
      <c r="N312" s="383"/>
      <c r="O312" s="383"/>
      <c r="P312" s="383"/>
      <c r="Q312" s="383"/>
      <c r="R312" s="383"/>
      <c r="S312" s="383"/>
      <c r="T312" s="383"/>
      <c r="U312" s="383"/>
      <c r="V312" s="383"/>
      <c r="W312" s="383"/>
      <c r="X312" s="383"/>
      <c r="Y312" s="383"/>
      <c r="Z312" s="383"/>
      <c r="AA312" s="383"/>
      <c r="AB312" s="383"/>
      <c r="AC312" s="383"/>
      <c r="AD312" s="383"/>
      <c r="AE312" s="383"/>
      <c r="AF312" s="383"/>
      <c r="AG312" s="383"/>
      <c r="AH312" s="383"/>
      <c r="AI312" s="383"/>
      <c r="AJ312" s="383"/>
      <c r="AK312" s="384"/>
      <c r="AN312" s="209" t="str">
        <f t="shared" si="3"/>
        <v>ok</v>
      </c>
      <c r="AO312" s="206" t="s">
        <v>482</v>
      </c>
      <c r="AP312" s="210" t="b">
        <v>0</v>
      </c>
      <c r="AQ312" s="210" t="b">
        <v>0</v>
      </c>
      <c r="AR312" s="210" t="b">
        <v>0</v>
      </c>
      <c r="AS312" s="211" t="b">
        <v>0</v>
      </c>
      <c r="AT312" s="206">
        <f t="shared" si="4"/>
        <v>1</v>
      </c>
      <c r="AU312" s="212" t="s">
        <v>247</v>
      </c>
      <c r="AV312" s="206" t="s">
        <v>474</v>
      </c>
      <c r="AW312" s="206">
        <f>AT300</f>
        <v>1</v>
      </c>
      <c r="AX312" s="206" t="str">
        <f t="shared" si="1"/>
        <v>申請に必要な鉄筋工事業の許可がありません。</v>
      </c>
      <c r="AY312" s="206" t="s">
        <v>601</v>
      </c>
      <c r="AZ312" s="206" t="s">
        <v>185</v>
      </c>
      <c r="BA312" s="207"/>
      <c r="BB312" s="207"/>
      <c r="BC312" s="207"/>
    </row>
    <row r="313" spans="1:55" ht="56.45" customHeight="1" thickBot="1" x14ac:dyDescent="0.2">
      <c r="A313" s="388"/>
      <c r="B313" s="364" t="s">
        <v>495</v>
      </c>
      <c r="C313" s="364"/>
      <c r="D313" s="364"/>
      <c r="E313" s="364"/>
      <c r="F313" s="376" t="s">
        <v>445</v>
      </c>
      <c r="G313" s="377"/>
      <c r="H313" s="377"/>
      <c r="I313" s="378"/>
      <c r="J313" s="363" t="s">
        <v>495</v>
      </c>
      <c r="K313" s="364"/>
      <c r="L313" s="364"/>
      <c r="M313" s="364"/>
      <c r="N313" s="364"/>
      <c r="O313" s="364"/>
      <c r="P313" s="364"/>
      <c r="Q313" s="364"/>
      <c r="R313" s="364"/>
      <c r="S313" s="364"/>
      <c r="T313" s="376" t="s">
        <v>445</v>
      </c>
      <c r="U313" s="377"/>
      <c r="V313" s="377"/>
      <c r="W313" s="378"/>
      <c r="X313" s="468" t="s">
        <v>495</v>
      </c>
      <c r="Y313" s="468"/>
      <c r="Z313" s="468"/>
      <c r="AA313" s="468"/>
      <c r="AB313" s="468"/>
      <c r="AC313" s="468"/>
      <c r="AD313" s="468"/>
      <c r="AE313" s="468"/>
      <c r="AF313" s="468"/>
      <c r="AG313" s="363"/>
      <c r="AH313" s="376" t="s">
        <v>445</v>
      </c>
      <c r="AI313" s="377"/>
      <c r="AJ313" s="377"/>
      <c r="AK313" s="378"/>
      <c r="AN313" s="209" t="str">
        <f t="shared" si="3"/>
        <v>ok</v>
      </c>
      <c r="AO313" s="206" t="s">
        <v>483</v>
      </c>
      <c r="AP313" s="210" t="b">
        <v>0</v>
      </c>
      <c r="AQ313" s="210" t="b">
        <v>0</v>
      </c>
      <c r="AR313" s="210" t="b">
        <v>0</v>
      </c>
      <c r="AS313" s="211" t="b">
        <v>0</v>
      </c>
      <c r="AT313" s="206">
        <f t="shared" si="4"/>
        <v>1</v>
      </c>
      <c r="AU313" s="212" t="s">
        <v>248</v>
      </c>
      <c r="AV313" s="206" t="s">
        <v>470</v>
      </c>
      <c r="AW313" s="206">
        <f>AT295</f>
        <v>1</v>
      </c>
      <c r="AX313" s="206" t="str">
        <f t="shared" si="1"/>
        <v>申請に必要な屋根工事業の許可がありません。</v>
      </c>
      <c r="AY313" s="206" t="s">
        <v>602</v>
      </c>
      <c r="AZ313" s="206" t="s">
        <v>186</v>
      </c>
      <c r="BA313" s="207"/>
      <c r="BB313" s="207"/>
      <c r="BC313" s="207"/>
    </row>
    <row r="314" spans="1:55" ht="21" customHeight="1" thickTop="1" x14ac:dyDescent="0.15">
      <c r="A314" s="388"/>
      <c r="B314" s="635" t="s">
        <v>396</v>
      </c>
      <c r="C314" s="443"/>
      <c r="D314" s="443"/>
      <c r="E314" s="385"/>
      <c r="F314" s="442" t="s">
        <v>464</v>
      </c>
      <c r="G314" s="442"/>
      <c r="H314" s="442"/>
      <c r="I314" s="444"/>
      <c r="J314" s="385" t="s">
        <v>407</v>
      </c>
      <c r="K314" s="386"/>
      <c r="L314" s="386"/>
      <c r="M314" s="386"/>
      <c r="N314" s="386"/>
      <c r="O314" s="386"/>
      <c r="P314" s="386"/>
      <c r="Q314" s="386"/>
      <c r="R314" s="386"/>
      <c r="S314" s="386"/>
      <c r="T314" s="442" t="s">
        <v>465</v>
      </c>
      <c r="U314" s="442"/>
      <c r="V314" s="442"/>
      <c r="W314" s="444"/>
      <c r="X314" s="443" t="s">
        <v>418</v>
      </c>
      <c r="Y314" s="443"/>
      <c r="Z314" s="443"/>
      <c r="AA314" s="443"/>
      <c r="AB314" s="443"/>
      <c r="AC314" s="443"/>
      <c r="AD314" s="443"/>
      <c r="AE314" s="443"/>
      <c r="AF314" s="443"/>
      <c r="AG314" s="385"/>
      <c r="AH314" s="442" t="s">
        <v>475</v>
      </c>
      <c r="AI314" s="442"/>
      <c r="AJ314" s="442"/>
      <c r="AK314" s="442"/>
      <c r="AN314" s="209" t="str">
        <f t="shared" si="3"/>
        <v>ok</v>
      </c>
      <c r="AO314" s="206" t="s">
        <v>484</v>
      </c>
      <c r="AP314" s="210" t="b">
        <v>0</v>
      </c>
      <c r="AQ314" s="210" t="b">
        <v>0</v>
      </c>
      <c r="AR314" s="210" t="b">
        <v>0</v>
      </c>
      <c r="AS314" s="211" t="b">
        <v>0</v>
      </c>
      <c r="AT314" s="206">
        <f t="shared" si="4"/>
        <v>1</v>
      </c>
      <c r="AU314" s="212" t="s">
        <v>222</v>
      </c>
      <c r="AV314" s="206" t="s">
        <v>475</v>
      </c>
      <c r="AW314" s="206">
        <f>AT304</f>
        <v>1</v>
      </c>
      <c r="AX314" s="206" t="str">
        <f t="shared" si="1"/>
        <v>申請に必要な板金工事業の許可がありません。</v>
      </c>
      <c r="AY314" s="206" t="s">
        <v>603</v>
      </c>
      <c r="AZ314" s="206" t="s">
        <v>187</v>
      </c>
      <c r="BA314" s="207"/>
      <c r="BB314" s="207"/>
      <c r="BC314" s="207"/>
    </row>
    <row r="315" spans="1:55" ht="21" customHeight="1" x14ac:dyDescent="0.15">
      <c r="A315" s="388"/>
      <c r="B315" s="356" t="s">
        <v>397</v>
      </c>
      <c r="C315" s="356"/>
      <c r="D315" s="356"/>
      <c r="E315" s="356"/>
      <c r="F315" s="410" t="s">
        <v>489</v>
      </c>
      <c r="G315" s="410"/>
      <c r="H315" s="410"/>
      <c r="I315" s="411"/>
      <c r="J315" s="384" t="s">
        <v>408</v>
      </c>
      <c r="K315" s="356"/>
      <c r="L315" s="356"/>
      <c r="M315" s="356"/>
      <c r="N315" s="356"/>
      <c r="O315" s="356"/>
      <c r="P315" s="356"/>
      <c r="Q315" s="356"/>
      <c r="R315" s="356"/>
      <c r="S315" s="356"/>
      <c r="T315" s="410" t="s">
        <v>465</v>
      </c>
      <c r="U315" s="410"/>
      <c r="V315" s="410"/>
      <c r="W315" s="411"/>
      <c r="X315" s="383" t="s">
        <v>419</v>
      </c>
      <c r="Y315" s="383"/>
      <c r="Z315" s="383"/>
      <c r="AA315" s="383"/>
      <c r="AB315" s="383"/>
      <c r="AC315" s="383"/>
      <c r="AD315" s="383"/>
      <c r="AE315" s="383"/>
      <c r="AF315" s="383"/>
      <c r="AG315" s="384"/>
      <c r="AH315" s="410" t="s">
        <v>484</v>
      </c>
      <c r="AI315" s="410"/>
      <c r="AJ315" s="410"/>
      <c r="AK315" s="410"/>
      <c r="AN315" s="209" t="str">
        <f t="shared" si="3"/>
        <v>ok</v>
      </c>
      <c r="AO315" s="206" t="s">
        <v>485</v>
      </c>
      <c r="AP315" s="210" t="b">
        <v>0</v>
      </c>
      <c r="AQ315" s="210" t="b">
        <v>0</v>
      </c>
      <c r="AR315" s="210" t="b">
        <v>0</v>
      </c>
      <c r="AS315" s="211" t="b">
        <v>0</v>
      </c>
      <c r="AT315" s="206">
        <f t="shared" si="4"/>
        <v>1</v>
      </c>
      <c r="AU315" s="212" t="s">
        <v>249</v>
      </c>
      <c r="AV315" s="206" t="s">
        <v>484</v>
      </c>
      <c r="AW315" s="206">
        <f>AT314</f>
        <v>1</v>
      </c>
      <c r="AX315" s="206" t="str">
        <f t="shared" si="1"/>
        <v>申請に必要な建具工事業の許可がありません。</v>
      </c>
      <c r="AY315" s="206" t="s">
        <v>604</v>
      </c>
      <c r="AZ315" s="206" t="s">
        <v>188</v>
      </c>
      <c r="BA315" s="207"/>
      <c r="BB315" s="207"/>
      <c r="BC315" s="207"/>
    </row>
    <row r="316" spans="1:55" ht="30" customHeight="1" x14ac:dyDescent="0.15">
      <c r="A316" s="388"/>
      <c r="B316" s="356" t="s">
        <v>488</v>
      </c>
      <c r="C316" s="356"/>
      <c r="D316" s="356"/>
      <c r="E316" s="356"/>
      <c r="F316" s="410" t="s">
        <v>644</v>
      </c>
      <c r="G316" s="410"/>
      <c r="H316" s="410"/>
      <c r="I316" s="411"/>
      <c r="J316" s="384" t="s">
        <v>409</v>
      </c>
      <c r="K316" s="356"/>
      <c r="L316" s="356"/>
      <c r="M316" s="356"/>
      <c r="N316" s="356"/>
      <c r="O316" s="356"/>
      <c r="P316" s="356"/>
      <c r="Q316" s="356"/>
      <c r="R316" s="356"/>
      <c r="S316" s="356"/>
      <c r="T316" s="410" t="s">
        <v>858</v>
      </c>
      <c r="U316" s="410"/>
      <c r="V316" s="410"/>
      <c r="W316" s="411"/>
      <c r="X316" s="383" t="s">
        <v>420</v>
      </c>
      <c r="Y316" s="383"/>
      <c r="Z316" s="383"/>
      <c r="AA316" s="383"/>
      <c r="AB316" s="383"/>
      <c r="AC316" s="383"/>
      <c r="AD316" s="383"/>
      <c r="AE316" s="383"/>
      <c r="AF316" s="383"/>
      <c r="AG316" s="384"/>
      <c r="AH316" s="410" t="s">
        <v>478</v>
      </c>
      <c r="AI316" s="410"/>
      <c r="AJ316" s="410"/>
      <c r="AK316" s="410"/>
      <c r="AN316" s="209" t="str">
        <f t="shared" si="3"/>
        <v>ok</v>
      </c>
      <c r="AO316" s="206" t="s">
        <v>486</v>
      </c>
      <c r="AP316" s="210" t="b">
        <v>0</v>
      </c>
      <c r="AQ316" s="210" t="b">
        <v>0</v>
      </c>
      <c r="AR316" s="210" t="b">
        <v>0</v>
      </c>
      <c r="AS316" s="211" t="b">
        <v>0</v>
      </c>
      <c r="AT316" s="206">
        <f t="shared" si="4"/>
        <v>1</v>
      </c>
      <c r="AU316" s="212" t="s">
        <v>250</v>
      </c>
      <c r="AV316" s="206" t="s">
        <v>478</v>
      </c>
      <c r="AW316" s="206">
        <f>AT308</f>
        <v>1</v>
      </c>
      <c r="AX316" s="206" t="str">
        <f t="shared" si="1"/>
        <v>申請に必要な内装仕上工事業の許可がありません。</v>
      </c>
      <c r="AY316" s="206" t="s">
        <v>605</v>
      </c>
      <c r="AZ316" s="206" t="s">
        <v>189</v>
      </c>
      <c r="BA316" s="207"/>
      <c r="BB316" s="207"/>
      <c r="BC316" s="207"/>
    </row>
    <row r="317" spans="1:55" ht="21" customHeight="1" x14ac:dyDescent="0.15">
      <c r="A317" s="388"/>
      <c r="B317" s="356" t="s">
        <v>399</v>
      </c>
      <c r="C317" s="356"/>
      <c r="D317" s="356"/>
      <c r="E317" s="356"/>
      <c r="F317" s="410" t="s">
        <v>489</v>
      </c>
      <c r="G317" s="410"/>
      <c r="H317" s="410"/>
      <c r="I317" s="411"/>
      <c r="J317" s="384" t="s">
        <v>410</v>
      </c>
      <c r="K317" s="356"/>
      <c r="L317" s="356"/>
      <c r="M317" s="356"/>
      <c r="N317" s="356"/>
      <c r="O317" s="356"/>
      <c r="P317" s="356"/>
      <c r="Q317" s="356"/>
      <c r="R317" s="356"/>
      <c r="S317" s="356"/>
      <c r="T317" s="410" t="s">
        <v>476</v>
      </c>
      <c r="U317" s="410"/>
      <c r="V317" s="410"/>
      <c r="W317" s="411"/>
      <c r="X317" s="383" t="s">
        <v>421</v>
      </c>
      <c r="Y317" s="383"/>
      <c r="Z317" s="383"/>
      <c r="AA317" s="383"/>
      <c r="AB317" s="383"/>
      <c r="AC317" s="383"/>
      <c r="AD317" s="383"/>
      <c r="AE317" s="383"/>
      <c r="AF317" s="383"/>
      <c r="AG317" s="384"/>
      <c r="AH317" s="410" t="s">
        <v>471</v>
      </c>
      <c r="AI317" s="410"/>
      <c r="AJ317" s="410"/>
      <c r="AK317" s="410"/>
      <c r="AN317" s="209" t="str">
        <f t="shared" si="3"/>
        <v>ok</v>
      </c>
      <c r="AO317" s="206" t="s">
        <v>487</v>
      </c>
      <c r="AP317" s="210" t="b">
        <v>0</v>
      </c>
      <c r="AQ317" s="210" t="b">
        <v>0</v>
      </c>
      <c r="AR317" s="210" t="b">
        <v>0</v>
      </c>
      <c r="AS317" s="211" t="b">
        <v>0</v>
      </c>
      <c r="AT317" s="206">
        <f t="shared" si="4"/>
        <v>1</v>
      </c>
      <c r="AU317" s="212" t="s">
        <v>251</v>
      </c>
      <c r="AV317" s="206" t="s">
        <v>471</v>
      </c>
      <c r="AW317" s="206">
        <f>AT296</f>
        <v>1</v>
      </c>
      <c r="AX317" s="206" t="str">
        <f t="shared" si="1"/>
        <v>申請に必要な電気工事業の許可がありません。</v>
      </c>
      <c r="AY317" s="206" t="s">
        <v>606</v>
      </c>
      <c r="AZ317" s="206" t="s">
        <v>190</v>
      </c>
      <c r="BA317" s="207"/>
      <c r="BB317" s="207"/>
      <c r="BC317" s="207"/>
    </row>
    <row r="318" spans="1:55" ht="21" customHeight="1" x14ac:dyDescent="0.15">
      <c r="A318" s="388"/>
      <c r="B318" s="356" t="s">
        <v>400</v>
      </c>
      <c r="C318" s="356"/>
      <c r="D318" s="356"/>
      <c r="E318" s="356"/>
      <c r="F318" s="410" t="s">
        <v>473</v>
      </c>
      <c r="G318" s="410"/>
      <c r="H318" s="410"/>
      <c r="I318" s="411"/>
      <c r="J318" s="384" t="s">
        <v>411</v>
      </c>
      <c r="K318" s="356"/>
      <c r="L318" s="356"/>
      <c r="M318" s="356"/>
      <c r="N318" s="356"/>
      <c r="O318" s="356"/>
      <c r="P318" s="356"/>
      <c r="Q318" s="356"/>
      <c r="R318" s="356"/>
      <c r="S318" s="356"/>
      <c r="T318" s="410" t="s">
        <v>477</v>
      </c>
      <c r="U318" s="410"/>
      <c r="V318" s="410"/>
      <c r="W318" s="411"/>
      <c r="X318" s="383" t="s">
        <v>713</v>
      </c>
      <c r="Y318" s="383"/>
      <c r="Z318" s="383"/>
      <c r="AA318" s="383"/>
      <c r="AB318" s="383"/>
      <c r="AC318" s="383"/>
      <c r="AD318" s="383"/>
      <c r="AE318" s="383"/>
      <c r="AF318" s="383"/>
      <c r="AG318" s="384"/>
      <c r="AH318" s="410" t="s">
        <v>481</v>
      </c>
      <c r="AI318" s="410"/>
      <c r="AJ318" s="410"/>
      <c r="AK318" s="410"/>
      <c r="AN318" s="154" t="s">
        <v>632</v>
      </c>
      <c r="AO318" s="207"/>
      <c r="AP318" s="207"/>
      <c r="AQ318" s="207"/>
      <c r="AR318" s="207"/>
      <c r="AS318" s="207"/>
      <c r="AT318" s="206"/>
      <c r="AU318" s="212" t="s">
        <v>252</v>
      </c>
      <c r="AV318" s="206" t="s">
        <v>481</v>
      </c>
      <c r="AW318" s="206">
        <f>AT311</f>
        <v>1</v>
      </c>
      <c r="AX318" s="206" t="str">
        <f t="shared" si="1"/>
        <v>申請に必要な電気通信工事業の許可がありません。</v>
      </c>
      <c r="AY318" s="206" t="s">
        <v>607</v>
      </c>
      <c r="AZ318" s="206" t="s">
        <v>191</v>
      </c>
      <c r="BA318" s="207"/>
      <c r="BB318" s="207"/>
      <c r="BC318" s="207"/>
    </row>
    <row r="319" spans="1:55" ht="21" customHeight="1" x14ac:dyDescent="0.15">
      <c r="A319" s="388"/>
      <c r="B319" s="356" t="s">
        <v>401</v>
      </c>
      <c r="C319" s="356"/>
      <c r="D319" s="356"/>
      <c r="E319" s="356"/>
      <c r="F319" s="410" t="s">
        <v>645</v>
      </c>
      <c r="G319" s="410"/>
      <c r="H319" s="410"/>
      <c r="I319" s="411"/>
      <c r="J319" s="384" t="s">
        <v>412</v>
      </c>
      <c r="K319" s="356"/>
      <c r="L319" s="356"/>
      <c r="M319" s="356"/>
      <c r="N319" s="356"/>
      <c r="O319" s="356"/>
      <c r="P319" s="356"/>
      <c r="Q319" s="356"/>
      <c r="R319" s="356"/>
      <c r="S319" s="356"/>
      <c r="T319" s="410" t="s">
        <v>466</v>
      </c>
      <c r="U319" s="410"/>
      <c r="V319" s="410"/>
      <c r="W319" s="411"/>
      <c r="X319" s="383" t="s">
        <v>422</v>
      </c>
      <c r="Y319" s="383"/>
      <c r="Z319" s="383"/>
      <c r="AA319" s="383"/>
      <c r="AB319" s="383"/>
      <c r="AC319" s="383"/>
      <c r="AD319" s="383"/>
      <c r="AE319" s="383"/>
      <c r="AF319" s="383"/>
      <c r="AG319" s="384"/>
      <c r="AH319" s="410" t="s">
        <v>472</v>
      </c>
      <c r="AI319" s="410"/>
      <c r="AJ319" s="410"/>
      <c r="AK319" s="410"/>
      <c r="AN319" s="154" t="s">
        <v>631</v>
      </c>
      <c r="AO319" s="207"/>
      <c r="AP319" s="207"/>
      <c r="AQ319" s="207"/>
      <c r="AR319" s="207"/>
      <c r="AS319" s="207"/>
      <c r="AT319" s="206"/>
      <c r="AU319" s="212" t="s">
        <v>253</v>
      </c>
      <c r="AV319" s="206" t="s">
        <v>472</v>
      </c>
      <c r="AW319" s="206">
        <f>AT297</f>
        <v>1</v>
      </c>
      <c r="AX319" s="206" t="str">
        <f t="shared" si="1"/>
        <v>申請に必要な管工事業の許可がありません。</v>
      </c>
      <c r="AY319" s="206" t="s">
        <v>608</v>
      </c>
      <c r="AZ319" s="206" t="s">
        <v>192</v>
      </c>
      <c r="BA319" s="207"/>
      <c r="BB319" s="207"/>
      <c r="BC319" s="207"/>
    </row>
    <row r="320" spans="1:55" ht="21" customHeight="1" x14ac:dyDescent="0.15">
      <c r="A320" s="388"/>
      <c r="B320" s="356" t="s">
        <v>402</v>
      </c>
      <c r="C320" s="356"/>
      <c r="D320" s="356"/>
      <c r="E320" s="356"/>
      <c r="F320" s="410" t="s">
        <v>482</v>
      </c>
      <c r="G320" s="410"/>
      <c r="H320" s="410"/>
      <c r="I320" s="411"/>
      <c r="J320" s="384" t="s">
        <v>492</v>
      </c>
      <c r="K320" s="356"/>
      <c r="L320" s="356"/>
      <c r="M320" s="356"/>
      <c r="N320" s="356"/>
      <c r="O320" s="356"/>
      <c r="P320" s="356"/>
      <c r="Q320" s="356"/>
      <c r="R320" s="356"/>
      <c r="S320" s="356"/>
      <c r="T320" s="410" t="s">
        <v>494</v>
      </c>
      <c r="U320" s="410"/>
      <c r="V320" s="410"/>
      <c r="W320" s="411"/>
      <c r="X320" s="383" t="s">
        <v>423</v>
      </c>
      <c r="Y320" s="383"/>
      <c r="Z320" s="383"/>
      <c r="AA320" s="383"/>
      <c r="AB320" s="383"/>
      <c r="AC320" s="383"/>
      <c r="AD320" s="383"/>
      <c r="AE320" s="383"/>
      <c r="AF320" s="383"/>
      <c r="AG320" s="384"/>
      <c r="AH320" s="410" t="s">
        <v>642</v>
      </c>
      <c r="AI320" s="410"/>
      <c r="AJ320" s="410"/>
      <c r="AK320" s="410"/>
      <c r="AN320" s="207" t="s">
        <v>1161</v>
      </c>
      <c r="AP320" s="207"/>
      <c r="AQ320" s="207"/>
      <c r="AR320" s="207"/>
      <c r="AS320" s="207"/>
      <c r="AT320" s="206"/>
      <c r="AU320" s="212" t="s">
        <v>254</v>
      </c>
      <c r="AV320" s="206" t="s">
        <v>669</v>
      </c>
      <c r="AW320" s="206">
        <f>IF(OR(AT309=0,AT315=0),0,IF(AT288=1,2,1))</f>
        <v>1</v>
      </c>
      <c r="AX320" s="206" t="str">
        <f t="shared" si="1"/>
        <v>申請に必要な水道施設工事業または機械器具設置工事業の許可がありません。</v>
      </c>
      <c r="AY320" s="206" t="s">
        <v>609</v>
      </c>
      <c r="AZ320" s="206" t="s">
        <v>193</v>
      </c>
      <c r="BA320" s="207"/>
      <c r="BB320" s="207"/>
      <c r="BC320" s="207"/>
    </row>
    <row r="321" spans="1:56" ht="21" customHeight="1" x14ac:dyDescent="0.15">
      <c r="A321" s="388"/>
      <c r="B321" s="356" t="s">
        <v>403</v>
      </c>
      <c r="C321" s="356"/>
      <c r="D321" s="356"/>
      <c r="E321" s="356"/>
      <c r="F321" s="410" t="s">
        <v>476</v>
      </c>
      <c r="G321" s="410"/>
      <c r="H321" s="410"/>
      <c r="I321" s="411"/>
      <c r="J321" s="384" t="s">
        <v>414</v>
      </c>
      <c r="K321" s="356"/>
      <c r="L321" s="356"/>
      <c r="M321" s="356"/>
      <c r="N321" s="356"/>
      <c r="O321" s="356"/>
      <c r="P321" s="356"/>
      <c r="Q321" s="356"/>
      <c r="R321" s="356"/>
      <c r="S321" s="356"/>
      <c r="T321" s="410" t="s">
        <v>469</v>
      </c>
      <c r="U321" s="410"/>
      <c r="V321" s="410"/>
      <c r="W321" s="411"/>
      <c r="X321" s="383" t="s">
        <v>650</v>
      </c>
      <c r="Y321" s="383"/>
      <c r="Z321" s="383"/>
      <c r="AA321" s="383"/>
      <c r="AB321" s="383"/>
      <c r="AC321" s="383"/>
      <c r="AD321" s="383"/>
      <c r="AE321" s="383"/>
      <c r="AF321" s="383"/>
      <c r="AG321" s="384"/>
      <c r="AH321" s="410" t="s">
        <v>643</v>
      </c>
      <c r="AI321" s="410"/>
      <c r="AJ321" s="410"/>
      <c r="AK321" s="410"/>
      <c r="AN321" s="207" t="s">
        <v>630</v>
      </c>
      <c r="AP321" s="207"/>
      <c r="AQ321" s="207"/>
      <c r="AR321" s="207"/>
      <c r="AS321" s="207"/>
      <c r="AT321" s="206"/>
      <c r="AU321" s="212" t="s">
        <v>255</v>
      </c>
      <c r="AV321" s="206" t="s">
        <v>670</v>
      </c>
      <c r="AW321" s="206">
        <f>IF(OR(AT309=0,AT317=0),0,IF(AT288=1,2,1))</f>
        <v>1</v>
      </c>
      <c r="AX321" s="206" t="str">
        <f t="shared" si="1"/>
        <v>申請に必要な清掃施設工事業または機械器具設置工事業の許可がありません。</v>
      </c>
      <c r="AY321" s="206" t="s">
        <v>610</v>
      </c>
      <c r="AZ321" s="206" t="s">
        <v>194</v>
      </c>
      <c r="BA321" s="207"/>
      <c r="BB321" s="207"/>
      <c r="BC321" s="207"/>
    </row>
    <row r="322" spans="1:56" ht="21" customHeight="1" x14ac:dyDescent="0.15">
      <c r="A322" s="388"/>
      <c r="B322" s="356" t="s">
        <v>404</v>
      </c>
      <c r="C322" s="356"/>
      <c r="D322" s="356"/>
      <c r="E322" s="356"/>
      <c r="F322" s="410" t="s">
        <v>646</v>
      </c>
      <c r="G322" s="410"/>
      <c r="H322" s="410"/>
      <c r="I322" s="411"/>
      <c r="J322" s="384" t="s">
        <v>415</v>
      </c>
      <c r="K322" s="356"/>
      <c r="L322" s="356"/>
      <c r="M322" s="356"/>
      <c r="N322" s="356"/>
      <c r="O322" s="356"/>
      <c r="P322" s="356"/>
      <c r="Q322" s="356"/>
      <c r="R322" s="356"/>
      <c r="S322" s="356"/>
      <c r="T322" s="410" t="s">
        <v>647</v>
      </c>
      <c r="U322" s="410"/>
      <c r="V322" s="410"/>
      <c r="W322" s="411"/>
      <c r="X322" s="383" t="s">
        <v>641</v>
      </c>
      <c r="Y322" s="383"/>
      <c r="Z322" s="383"/>
      <c r="AA322" s="383"/>
      <c r="AB322" s="383"/>
      <c r="AC322" s="383"/>
      <c r="AD322" s="383"/>
      <c r="AE322" s="383"/>
      <c r="AF322" s="383"/>
      <c r="AG322" s="384"/>
      <c r="AH322" s="410" t="s">
        <v>479</v>
      </c>
      <c r="AI322" s="410"/>
      <c r="AJ322" s="410"/>
      <c r="AK322" s="410"/>
      <c r="AN322" s="192" t="s">
        <v>166</v>
      </c>
      <c r="AO322" s="192"/>
      <c r="AR322" s="243">
        <v>45536</v>
      </c>
      <c r="AT322" s="197"/>
      <c r="AU322" s="212" t="s">
        <v>256</v>
      </c>
      <c r="AV322" s="214" t="s">
        <v>479</v>
      </c>
      <c r="AW322" s="194">
        <f>AT309</f>
        <v>1</v>
      </c>
      <c r="AX322" s="206" t="str">
        <f t="shared" si="1"/>
        <v>申請に必要な機械器具設置工事業の許可がありません。</v>
      </c>
      <c r="AY322" s="206" t="s">
        <v>611</v>
      </c>
      <c r="AZ322" s="206" t="s">
        <v>195</v>
      </c>
      <c r="BA322" s="207"/>
      <c r="BB322" s="207"/>
      <c r="BC322" s="207"/>
    </row>
    <row r="323" spans="1:56" ht="21" customHeight="1" x14ac:dyDescent="0.15">
      <c r="A323" s="388"/>
      <c r="B323" s="356" t="s">
        <v>405</v>
      </c>
      <c r="C323" s="356"/>
      <c r="D323" s="356"/>
      <c r="E323" s="356"/>
      <c r="F323" s="410" t="s">
        <v>648</v>
      </c>
      <c r="G323" s="410"/>
      <c r="H323" s="410"/>
      <c r="I323" s="411"/>
      <c r="J323" s="384" t="s">
        <v>493</v>
      </c>
      <c r="K323" s="356"/>
      <c r="L323" s="356"/>
      <c r="M323" s="356"/>
      <c r="N323" s="356"/>
      <c r="O323" s="356"/>
      <c r="P323" s="356"/>
      <c r="Q323" s="356"/>
      <c r="R323" s="356"/>
      <c r="S323" s="356"/>
      <c r="T323" s="410" t="s">
        <v>649</v>
      </c>
      <c r="U323" s="410"/>
      <c r="V323" s="410"/>
      <c r="W323" s="411"/>
      <c r="X323" s="383" t="s">
        <v>424</v>
      </c>
      <c r="Y323" s="383"/>
      <c r="Z323" s="383"/>
      <c r="AA323" s="383"/>
      <c r="AB323" s="383"/>
      <c r="AC323" s="383"/>
      <c r="AD323" s="383"/>
      <c r="AE323" s="383"/>
      <c r="AF323" s="383"/>
      <c r="AG323" s="384"/>
      <c r="AH323" s="410" t="s">
        <v>480</v>
      </c>
      <c r="AI323" s="410"/>
      <c r="AJ323" s="410"/>
      <c r="AK323" s="410"/>
      <c r="AN323" s="192" t="str">
        <f>D309&amp;G309&amp;I309&amp;J309&amp;L309&amp;M309&amp;O309</f>
        <v>令和年月日</v>
      </c>
      <c r="AR323" s="194" t="e">
        <f>DATEVALUE(AN323)</f>
        <v>#VALUE!</v>
      </c>
      <c r="AT323" s="197"/>
      <c r="AU323" s="212" t="s">
        <v>257</v>
      </c>
      <c r="AV323" s="214" t="s">
        <v>480</v>
      </c>
      <c r="AW323" s="194">
        <f>AT310</f>
        <v>1</v>
      </c>
      <c r="AX323" s="206" t="str">
        <f t="shared" si="1"/>
        <v>申請に必要な熱絶縁工事業の許可がありません。</v>
      </c>
      <c r="AY323" s="206" t="s">
        <v>169</v>
      </c>
      <c r="AZ323" s="206" t="s">
        <v>196</v>
      </c>
      <c r="BA323" s="207"/>
      <c r="BB323" s="207"/>
      <c r="BC323" s="207"/>
    </row>
    <row r="324" spans="1:56" ht="21" customHeight="1" x14ac:dyDescent="0.15">
      <c r="A324" s="388"/>
      <c r="B324" s="356" t="s">
        <v>490</v>
      </c>
      <c r="C324" s="356"/>
      <c r="D324" s="356"/>
      <c r="E324" s="356"/>
      <c r="F324" s="410" t="s">
        <v>483</v>
      </c>
      <c r="G324" s="410"/>
      <c r="H324" s="410"/>
      <c r="I324" s="411"/>
      <c r="J324" s="384" t="s">
        <v>416</v>
      </c>
      <c r="K324" s="356"/>
      <c r="L324" s="356"/>
      <c r="M324" s="356"/>
      <c r="N324" s="356"/>
      <c r="O324" s="356"/>
      <c r="P324" s="356"/>
      <c r="Q324" s="356"/>
      <c r="R324" s="356"/>
      <c r="S324" s="356"/>
      <c r="T324" s="410" t="s">
        <v>474</v>
      </c>
      <c r="U324" s="410"/>
      <c r="V324" s="410"/>
      <c r="W324" s="411"/>
      <c r="X324" s="383" t="s">
        <v>31</v>
      </c>
      <c r="Y324" s="383"/>
      <c r="Z324" s="383"/>
      <c r="AA324" s="383"/>
      <c r="AB324" s="383"/>
      <c r="AC324" s="383"/>
      <c r="AD324" s="383"/>
      <c r="AE324" s="383"/>
      <c r="AF324" s="383"/>
      <c r="AG324" s="384"/>
      <c r="AH324" s="410" t="s">
        <v>486</v>
      </c>
      <c r="AI324" s="410"/>
      <c r="AJ324" s="410"/>
      <c r="AK324" s="410"/>
      <c r="AN324" s="154" t="s">
        <v>674</v>
      </c>
      <c r="AR324" s="194" t="str">
        <f>IF(OR(G309=0,J309=0,M309=0),"×",IF(AR322&lt;=AR323,"p","×"))</f>
        <v>×</v>
      </c>
      <c r="AT324" s="197"/>
      <c r="AU324" s="212" t="s">
        <v>258</v>
      </c>
      <c r="AV324" s="214" t="s">
        <v>486</v>
      </c>
      <c r="AW324" s="194">
        <f>AT316</f>
        <v>1</v>
      </c>
      <c r="AX324" s="206" t="str">
        <f>IF(AW324=0,"",IF(AW324=1,AY324,AZ324))</f>
        <v>申請に必要な消防施設工事業の許可がありません。</v>
      </c>
      <c r="AY324" s="206" t="s">
        <v>170</v>
      </c>
      <c r="AZ324" s="206" t="s">
        <v>197</v>
      </c>
      <c r="BA324" s="207"/>
      <c r="BB324" s="207"/>
      <c r="BC324" s="207"/>
    </row>
    <row r="325" spans="1:56" ht="21" customHeight="1" x14ac:dyDescent="0.15">
      <c r="A325" s="389"/>
      <c r="B325" s="356" t="s">
        <v>491</v>
      </c>
      <c r="C325" s="356"/>
      <c r="D325" s="356"/>
      <c r="E325" s="356"/>
      <c r="F325" s="410" t="s">
        <v>465</v>
      </c>
      <c r="G325" s="410"/>
      <c r="H325" s="410"/>
      <c r="I325" s="411"/>
      <c r="J325" s="384" t="s">
        <v>417</v>
      </c>
      <c r="K325" s="356"/>
      <c r="L325" s="356"/>
      <c r="M325" s="356"/>
      <c r="N325" s="356"/>
      <c r="O325" s="356"/>
      <c r="P325" s="356"/>
      <c r="Q325" s="356"/>
      <c r="R325" s="356"/>
      <c r="S325" s="356"/>
      <c r="T325" s="410" t="s">
        <v>470</v>
      </c>
      <c r="U325" s="410"/>
      <c r="V325" s="410"/>
      <c r="W325" s="411"/>
      <c r="X325" s="383" t="s">
        <v>425</v>
      </c>
      <c r="Y325" s="383"/>
      <c r="Z325" s="383"/>
      <c r="AA325" s="383"/>
      <c r="AB325" s="383"/>
      <c r="AC325" s="383"/>
      <c r="AD325" s="383"/>
      <c r="AE325" s="383"/>
      <c r="AF325" s="383"/>
      <c r="AG325" s="384"/>
      <c r="AH325" s="410" t="s">
        <v>473</v>
      </c>
      <c r="AI325" s="410"/>
      <c r="AJ325" s="410"/>
      <c r="AK325" s="410"/>
      <c r="AN325" s="154" t="s">
        <v>163</v>
      </c>
      <c r="AR325" s="185" t="b">
        <v>0</v>
      </c>
      <c r="AT325" s="197"/>
      <c r="AU325" s="212" t="s">
        <v>259</v>
      </c>
      <c r="AV325" s="214" t="s">
        <v>473</v>
      </c>
      <c r="AW325" s="194">
        <f>AT299</f>
        <v>1</v>
      </c>
      <c r="AX325" s="206" t="str">
        <f>IF(AW325=0,"",IF(AW325=1,AY325,AZ325))</f>
        <v>申請に必要な鋼構造物設置工事業の許可がありません。</v>
      </c>
      <c r="AY325" s="206" t="s">
        <v>588</v>
      </c>
      <c r="AZ325" s="206" t="s">
        <v>172</v>
      </c>
      <c r="BA325" s="207"/>
      <c r="BB325" s="207"/>
      <c r="BC325" s="207"/>
    </row>
    <row r="326" spans="1:56" ht="75" customHeight="1" x14ac:dyDescent="0.15">
      <c r="A326" s="445" t="s">
        <v>375</v>
      </c>
      <c r="B326" s="446"/>
      <c r="C326" s="446"/>
      <c r="D326" s="446"/>
      <c r="E326" s="446"/>
      <c r="F326" s="446"/>
      <c r="G326" s="446"/>
      <c r="H326" s="446"/>
      <c r="I326" s="446"/>
      <c r="J326" s="446"/>
      <c r="K326" s="446"/>
      <c r="L326" s="446"/>
      <c r="M326" s="446"/>
      <c r="N326" s="446"/>
      <c r="O326" s="446"/>
      <c r="P326" s="446"/>
      <c r="Q326" s="446"/>
      <c r="R326" s="446"/>
      <c r="S326" s="446"/>
      <c r="T326" s="446"/>
      <c r="U326" s="446"/>
      <c r="V326" s="446"/>
      <c r="W326" s="446"/>
      <c r="X326" s="446"/>
      <c r="Y326" s="446"/>
      <c r="Z326" s="446"/>
      <c r="AA326" s="446"/>
      <c r="AB326" s="446"/>
      <c r="AC326" s="446"/>
      <c r="AD326" s="446"/>
      <c r="AE326" s="446"/>
      <c r="AF326" s="446"/>
      <c r="AG326" s="446"/>
      <c r="AH326" s="446"/>
      <c r="AI326" s="446"/>
      <c r="AJ326" s="446"/>
      <c r="AK326" s="447"/>
      <c r="AN326" s="448" t="s">
        <v>164</v>
      </c>
      <c r="AO326" s="448"/>
      <c r="AP326" s="448"/>
      <c r="AQ326" s="448"/>
      <c r="AR326" s="185" t="b">
        <v>0</v>
      </c>
      <c r="BA326" s="207"/>
      <c r="BB326" s="207"/>
      <c r="BC326" s="207"/>
    </row>
    <row r="327" spans="1:56" ht="15" customHeight="1" thickBot="1" x14ac:dyDescent="0.2">
      <c r="A327" s="366" t="s">
        <v>656</v>
      </c>
      <c r="B327" s="367"/>
      <c r="C327" s="452" t="str">
        <f>IF(C328=0,"",IF(OR(C328=C330,C328=C332,C328=C334,C328=C336,C328=C338),AN330,""))</f>
        <v/>
      </c>
      <c r="D327" s="453"/>
      <c r="E327" s="453"/>
      <c r="F327" s="453"/>
      <c r="G327" s="453"/>
      <c r="H327" s="453"/>
      <c r="I327" s="453"/>
      <c r="J327" s="453"/>
      <c r="K327" s="453"/>
      <c r="L327" s="453"/>
      <c r="M327" s="453"/>
      <c r="N327" s="453"/>
      <c r="O327" s="453"/>
      <c r="P327" s="453"/>
      <c r="Q327" s="453"/>
      <c r="R327" s="453"/>
      <c r="S327" s="453"/>
      <c r="T327" s="453"/>
      <c r="U327" s="453"/>
      <c r="V327" s="453"/>
      <c r="W327" s="453"/>
      <c r="X327" s="453"/>
      <c r="Y327" s="453"/>
      <c r="Z327" s="453"/>
      <c r="AA327" s="453"/>
      <c r="AB327" s="453"/>
      <c r="AC327" s="453"/>
      <c r="AD327" s="453"/>
      <c r="AE327" s="453"/>
      <c r="AF327" s="453"/>
      <c r="AG327" s="453"/>
      <c r="AH327" s="453"/>
      <c r="AI327" s="453"/>
      <c r="AJ327" s="453"/>
      <c r="AK327" s="454"/>
      <c r="AN327" s="154" t="s">
        <v>198</v>
      </c>
      <c r="AX327" s="154" t="s">
        <v>511</v>
      </c>
      <c r="AZ327" s="193"/>
      <c r="BA327" s="193"/>
      <c r="BB327" s="193"/>
    </row>
    <row r="328" spans="1:56" ht="26.25" customHeight="1" thickBot="1" x14ac:dyDescent="0.2">
      <c r="A328" s="415"/>
      <c r="B328" s="416"/>
      <c r="C328" s="449"/>
      <c r="D328" s="450"/>
      <c r="E328" s="450"/>
      <c r="F328" s="450"/>
      <c r="G328" s="450"/>
      <c r="H328" s="450"/>
      <c r="I328" s="450"/>
      <c r="J328" s="450"/>
      <c r="K328" s="450"/>
      <c r="L328" s="451"/>
      <c r="M328" s="215"/>
      <c r="N328" s="342" t="str">
        <f>IF(C328=0,"",VLOOKUP(LEFT(C328,2),許可確認リスト,4,FALSE))</f>
        <v/>
      </c>
      <c r="O328" s="342"/>
      <c r="P328" s="342"/>
      <c r="Q328" s="342"/>
      <c r="R328" s="342"/>
      <c r="S328" s="342"/>
      <c r="T328" s="342"/>
      <c r="U328" s="342"/>
      <c r="V328" s="342"/>
      <c r="W328" s="342"/>
      <c r="X328" s="342"/>
      <c r="Y328" s="342"/>
      <c r="Z328" s="342"/>
      <c r="AA328" s="342"/>
      <c r="AB328" s="342"/>
      <c r="AC328" s="342"/>
      <c r="AD328" s="342"/>
      <c r="AE328" s="342"/>
      <c r="AF328" s="342"/>
      <c r="AG328" s="342"/>
      <c r="AH328" s="342"/>
      <c r="AI328" s="342"/>
      <c r="AJ328" s="342"/>
      <c r="AK328" s="343"/>
      <c r="AM328" s="216"/>
      <c r="AN328" s="154" t="s">
        <v>633</v>
      </c>
      <c r="AX328" s="194" t="str">
        <f>IF(AR325=TRUE,AX330,IF(AR326=TRUE,AX332,AX334))</f>
        <v/>
      </c>
      <c r="AZ328" s="193"/>
      <c r="BA328" s="193"/>
      <c r="BB328" s="193"/>
      <c r="BC328" s="193"/>
    </row>
    <row r="329" spans="1:56" ht="15" customHeight="1" thickBot="1" x14ac:dyDescent="0.2">
      <c r="A329" s="366" t="s">
        <v>37</v>
      </c>
      <c r="B329" s="367"/>
      <c r="C329" s="435" t="str">
        <f>IF(C330=0,"",IF(OR(C330=C328,C330=C332,C330=C334,C330=C336,C330=C338),AN330,""))</f>
        <v/>
      </c>
      <c r="D329" s="433"/>
      <c r="E329" s="433"/>
      <c r="F329" s="433"/>
      <c r="G329" s="433"/>
      <c r="H329" s="433"/>
      <c r="I329" s="433"/>
      <c r="J329" s="433"/>
      <c r="K329" s="433"/>
      <c r="L329" s="433"/>
      <c r="M329" s="433"/>
      <c r="N329" s="433"/>
      <c r="O329" s="433"/>
      <c r="P329" s="433"/>
      <c r="Q329" s="433"/>
      <c r="R329" s="433"/>
      <c r="S329" s="433"/>
      <c r="T329" s="433"/>
      <c r="U329" s="433"/>
      <c r="V329" s="433"/>
      <c r="W329" s="433"/>
      <c r="X329" s="433"/>
      <c r="Y329" s="433"/>
      <c r="Z329" s="433"/>
      <c r="AA329" s="433"/>
      <c r="AB329" s="433"/>
      <c r="AC329" s="433"/>
      <c r="AD329" s="433"/>
      <c r="AE329" s="433"/>
      <c r="AF329" s="433"/>
      <c r="AG329" s="433"/>
      <c r="AH329" s="433"/>
      <c r="AI329" s="433"/>
      <c r="AJ329" s="433"/>
      <c r="AK329" s="434"/>
      <c r="AN329" s="217" t="s">
        <v>199</v>
      </c>
      <c r="AQ329" s="194">
        <f>IF(OR(G309=0,J309=0,M309=0),0,IF(AR326=TRUE,4,IF(AR322&lt;=AR323,1,IF(AR325=TRUE,3,2))))</f>
        <v>0</v>
      </c>
      <c r="AR329" s="154" t="s">
        <v>200</v>
      </c>
      <c r="AX329" s="193" t="s">
        <v>508</v>
      </c>
      <c r="AZ329" s="193"/>
      <c r="BA329" s="193"/>
      <c r="BB329" s="193"/>
      <c r="BC329" s="193"/>
    </row>
    <row r="330" spans="1:56" ht="26.25" customHeight="1" thickBot="1" x14ac:dyDescent="0.2">
      <c r="A330" s="415"/>
      <c r="B330" s="416"/>
      <c r="C330" s="370"/>
      <c r="D330" s="371"/>
      <c r="E330" s="371"/>
      <c r="F330" s="371"/>
      <c r="G330" s="371"/>
      <c r="H330" s="371"/>
      <c r="I330" s="371"/>
      <c r="J330" s="371"/>
      <c r="K330" s="371"/>
      <c r="L330" s="372"/>
      <c r="M330" s="218"/>
      <c r="N330" s="342" t="str">
        <f>IF(C330="","",VLOOKUP(LEFT(C330,2),許可確認リスト,4,FALSE))</f>
        <v/>
      </c>
      <c r="O330" s="342"/>
      <c r="P330" s="342"/>
      <c r="Q330" s="342"/>
      <c r="R330" s="342"/>
      <c r="S330" s="342"/>
      <c r="T330" s="342"/>
      <c r="U330" s="342"/>
      <c r="V330" s="342"/>
      <c r="W330" s="342"/>
      <c r="X330" s="342"/>
      <c r="Y330" s="342"/>
      <c r="Z330" s="342"/>
      <c r="AA330" s="342"/>
      <c r="AB330" s="342"/>
      <c r="AC330" s="342"/>
      <c r="AD330" s="342"/>
      <c r="AE330" s="342"/>
      <c r="AF330" s="342"/>
      <c r="AG330" s="342"/>
      <c r="AH330" s="342"/>
      <c r="AI330" s="342"/>
      <c r="AJ330" s="342"/>
      <c r="AK330" s="343"/>
      <c r="AM330" s="216"/>
      <c r="AN330" s="217" t="s">
        <v>376</v>
      </c>
      <c r="AX330" s="194" t="str">
        <f>IF(OR(G309=0,J309=0,M309=0),AN328,AN327)</f>
        <v>更新前の審査基準日を選択して下さい。</v>
      </c>
      <c r="AZ330" s="193"/>
      <c r="BA330" s="193"/>
      <c r="BB330" s="193"/>
      <c r="BC330" s="193"/>
      <c r="BD330" s="207"/>
    </row>
    <row r="331" spans="1:56" ht="15" customHeight="1" thickBot="1" x14ac:dyDescent="0.2">
      <c r="A331" s="366" t="s">
        <v>38</v>
      </c>
      <c r="B331" s="367"/>
      <c r="C331" s="435" t="str">
        <f>IF(C332=0,"",IF(OR(C332=C328,C332=C330,C332=C334,C332=C336,C332=C338),AN330,""))</f>
        <v/>
      </c>
      <c r="D331" s="433"/>
      <c r="E331" s="433"/>
      <c r="F331" s="433"/>
      <c r="G331" s="433"/>
      <c r="H331" s="433"/>
      <c r="I331" s="433"/>
      <c r="J331" s="433"/>
      <c r="K331" s="433"/>
      <c r="L331" s="433"/>
      <c r="M331" s="433"/>
      <c r="N331" s="433"/>
      <c r="O331" s="433"/>
      <c r="P331" s="433"/>
      <c r="Q331" s="433"/>
      <c r="R331" s="433"/>
      <c r="S331" s="433"/>
      <c r="T331" s="433"/>
      <c r="U331" s="433"/>
      <c r="V331" s="433"/>
      <c r="W331" s="433"/>
      <c r="X331" s="433"/>
      <c r="Y331" s="433"/>
      <c r="Z331" s="433"/>
      <c r="AA331" s="433"/>
      <c r="AB331" s="433"/>
      <c r="AC331" s="433"/>
      <c r="AD331" s="433"/>
      <c r="AE331" s="433"/>
      <c r="AF331" s="433"/>
      <c r="AG331" s="433"/>
      <c r="AH331" s="433"/>
      <c r="AI331" s="433"/>
      <c r="AJ331" s="433"/>
      <c r="AK331" s="434"/>
      <c r="AM331" s="204"/>
      <c r="AN331" s="193" t="s">
        <v>672</v>
      </c>
      <c r="AQ331" s="193" t="str">
        <f>IF(COUNTIF(AQ332:AQ337,"error")&gt;0,"error","ok")</f>
        <v>ok</v>
      </c>
      <c r="AX331" s="193" t="s">
        <v>510</v>
      </c>
    </row>
    <row r="332" spans="1:56" ht="26.25" customHeight="1" thickBot="1" x14ac:dyDescent="0.2">
      <c r="A332" s="415"/>
      <c r="B332" s="416"/>
      <c r="C332" s="370"/>
      <c r="D332" s="371"/>
      <c r="E332" s="371"/>
      <c r="F332" s="371"/>
      <c r="G332" s="371"/>
      <c r="H332" s="371"/>
      <c r="I332" s="371"/>
      <c r="J332" s="371"/>
      <c r="K332" s="371"/>
      <c r="L332" s="372"/>
      <c r="M332" s="219"/>
      <c r="N332" s="342" t="str">
        <f>IF(C332="","",VLOOKUP(LEFT(C332,2),許可確認リスト,4,FALSE))</f>
        <v/>
      </c>
      <c r="O332" s="342"/>
      <c r="P332" s="342"/>
      <c r="Q332" s="342"/>
      <c r="R332" s="342"/>
      <c r="S332" s="342"/>
      <c r="T332" s="342"/>
      <c r="U332" s="342"/>
      <c r="V332" s="342"/>
      <c r="W332" s="342"/>
      <c r="X332" s="342"/>
      <c r="Y332" s="342"/>
      <c r="Z332" s="342"/>
      <c r="AA332" s="342"/>
      <c r="AB332" s="342"/>
      <c r="AC332" s="342"/>
      <c r="AD332" s="342"/>
      <c r="AE332" s="342"/>
      <c r="AF332" s="342"/>
      <c r="AG332" s="342"/>
      <c r="AH332" s="342"/>
      <c r="AI332" s="342"/>
      <c r="AJ332" s="342"/>
      <c r="AK332" s="343"/>
      <c r="AM332" s="181"/>
      <c r="AN332" s="441" t="s">
        <v>205</v>
      </c>
      <c r="AO332" s="441"/>
      <c r="AP332" s="441"/>
      <c r="AQ332" s="193" t="str">
        <f>IF(C328=0,"",IF(AND(C327="",N328=""),"ok","error"))</f>
        <v/>
      </c>
      <c r="AX332" s="194" t="str">
        <f>IF(AND(G309=0,J309=0,M309=0),"",AN318)</f>
        <v/>
      </c>
    </row>
    <row r="333" spans="1:56" ht="15" customHeight="1" thickBot="1" x14ac:dyDescent="0.2">
      <c r="A333" s="366" t="s">
        <v>39</v>
      </c>
      <c r="B333" s="367"/>
      <c r="C333" s="435" t="str">
        <f>IF(C334=0,"",IF(OR(C334=C328,C334=C330,C334=C332,C334=C336,C334=C338),AN330,""))</f>
        <v/>
      </c>
      <c r="D333" s="433"/>
      <c r="E333" s="433"/>
      <c r="F333" s="433"/>
      <c r="G333" s="433"/>
      <c r="H333" s="433"/>
      <c r="I333" s="433"/>
      <c r="J333" s="433"/>
      <c r="K333" s="433"/>
      <c r="L333" s="433"/>
      <c r="M333" s="433"/>
      <c r="N333" s="433"/>
      <c r="O333" s="433"/>
      <c r="P333" s="433"/>
      <c r="Q333" s="433"/>
      <c r="R333" s="433"/>
      <c r="S333" s="433"/>
      <c r="T333" s="433"/>
      <c r="U333" s="433"/>
      <c r="V333" s="433"/>
      <c r="W333" s="433"/>
      <c r="X333" s="433"/>
      <c r="Y333" s="433"/>
      <c r="Z333" s="433"/>
      <c r="AA333" s="433"/>
      <c r="AB333" s="433"/>
      <c r="AC333" s="433"/>
      <c r="AD333" s="433"/>
      <c r="AE333" s="433"/>
      <c r="AF333" s="433"/>
      <c r="AG333" s="433"/>
      <c r="AH333" s="433"/>
      <c r="AI333" s="433"/>
      <c r="AJ333" s="433"/>
      <c r="AK333" s="434"/>
      <c r="AM333" s="204"/>
      <c r="AN333" s="441" t="s">
        <v>206</v>
      </c>
      <c r="AO333" s="441"/>
      <c r="AP333" s="441"/>
      <c r="AQ333" s="193" t="str">
        <f>IF(C330=0,"",IF(AND(C329="",N330=""),"ok","error"))</f>
        <v/>
      </c>
      <c r="AX333" s="193" t="s">
        <v>509</v>
      </c>
    </row>
    <row r="334" spans="1:56" ht="26.25" customHeight="1" thickBot="1" x14ac:dyDescent="0.2">
      <c r="A334" s="415"/>
      <c r="B334" s="416"/>
      <c r="C334" s="370"/>
      <c r="D334" s="371"/>
      <c r="E334" s="371"/>
      <c r="F334" s="371"/>
      <c r="G334" s="371"/>
      <c r="H334" s="371"/>
      <c r="I334" s="371"/>
      <c r="J334" s="371"/>
      <c r="K334" s="371"/>
      <c r="L334" s="372"/>
      <c r="M334" s="219"/>
      <c r="N334" s="357" t="str">
        <f>IF(C334="","",VLOOKUP(LEFT(C334,2),許可確認リスト,4,FALSE))</f>
        <v/>
      </c>
      <c r="O334" s="357"/>
      <c r="P334" s="357"/>
      <c r="Q334" s="357"/>
      <c r="R334" s="357"/>
      <c r="S334" s="357"/>
      <c r="T334" s="357"/>
      <c r="U334" s="357"/>
      <c r="V334" s="357"/>
      <c r="W334" s="357"/>
      <c r="X334" s="357"/>
      <c r="Y334" s="357"/>
      <c r="Z334" s="357"/>
      <c r="AA334" s="357"/>
      <c r="AB334" s="357"/>
      <c r="AC334" s="357"/>
      <c r="AD334" s="357"/>
      <c r="AE334" s="357"/>
      <c r="AF334" s="357"/>
      <c r="AG334" s="357"/>
      <c r="AH334" s="357"/>
      <c r="AI334" s="357"/>
      <c r="AJ334" s="357"/>
      <c r="AK334" s="358"/>
      <c r="AM334" s="181"/>
      <c r="AN334" s="441" t="s">
        <v>207</v>
      </c>
      <c r="AO334" s="441"/>
      <c r="AP334" s="441"/>
      <c r="AQ334" s="193" t="str">
        <f>IF(C332=0,"",IF(AND(C331="",N332=""),"ok","error"))</f>
        <v/>
      </c>
      <c r="AX334" s="194" t="str">
        <f>IF(OR(G309=0,J309=0,M309=0),"",IF(AR322&lt;=AR323,"",AN320))</f>
        <v/>
      </c>
    </row>
    <row r="335" spans="1:56" ht="15" customHeight="1" thickBot="1" x14ac:dyDescent="0.2">
      <c r="A335" s="366" t="s">
        <v>40</v>
      </c>
      <c r="B335" s="367"/>
      <c r="C335" s="435" t="str">
        <f>IF(C336=0,"",IF(OR(C336=C328,C336=C330,C336=C332,C336=C334,C336=C338),AN330,""))</f>
        <v/>
      </c>
      <c r="D335" s="433"/>
      <c r="E335" s="433"/>
      <c r="F335" s="433"/>
      <c r="G335" s="433"/>
      <c r="H335" s="433"/>
      <c r="I335" s="433"/>
      <c r="J335" s="433"/>
      <c r="K335" s="433"/>
      <c r="L335" s="433"/>
      <c r="M335" s="433"/>
      <c r="N335" s="433"/>
      <c r="O335" s="433"/>
      <c r="P335" s="433"/>
      <c r="Q335" s="433"/>
      <c r="R335" s="433"/>
      <c r="S335" s="433"/>
      <c r="T335" s="433"/>
      <c r="U335" s="433"/>
      <c r="V335" s="433"/>
      <c r="W335" s="433"/>
      <c r="X335" s="433"/>
      <c r="Y335" s="433"/>
      <c r="Z335" s="433"/>
      <c r="AA335" s="433"/>
      <c r="AB335" s="433"/>
      <c r="AC335" s="433"/>
      <c r="AD335" s="433"/>
      <c r="AE335" s="433"/>
      <c r="AF335" s="433"/>
      <c r="AG335" s="433"/>
      <c r="AH335" s="433"/>
      <c r="AI335" s="433"/>
      <c r="AJ335" s="433"/>
      <c r="AK335" s="434"/>
      <c r="AM335" s="204"/>
      <c r="AN335" s="441" t="s">
        <v>208</v>
      </c>
      <c r="AO335" s="441"/>
      <c r="AP335" s="441"/>
      <c r="AQ335" s="193" t="str">
        <f>IF(C334=0,"",IF(AND(C333="",N334=""),"ok","error"))</f>
        <v/>
      </c>
    </row>
    <row r="336" spans="1:56" ht="26.25" customHeight="1" thickBot="1" x14ac:dyDescent="0.2">
      <c r="A336" s="415"/>
      <c r="B336" s="416"/>
      <c r="C336" s="370"/>
      <c r="D336" s="371"/>
      <c r="E336" s="371"/>
      <c r="F336" s="371"/>
      <c r="G336" s="371"/>
      <c r="H336" s="371"/>
      <c r="I336" s="371"/>
      <c r="J336" s="371"/>
      <c r="K336" s="371"/>
      <c r="L336" s="372"/>
      <c r="M336" s="218"/>
      <c r="N336" s="357" t="str">
        <f>IF(C336="","",VLOOKUP(LEFT(C336,2),許可確認リスト,4,FALSE))</f>
        <v/>
      </c>
      <c r="O336" s="357"/>
      <c r="P336" s="357"/>
      <c r="Q336" s="357"/>
      <c r="R336" s="357"/>
      <c r="S336" s="357"/>
      <c r="T336" s="357"/>
      <c r="U336" s="357"/>
      <c r="V336" s="357"/>
      <c r="W336" s="357"/>
      <c r="X336" s="357"/>
      <c r="Y336" s="357"/>
      <c r="Z336" s="357"/>
      <c r="AA336" s="357"/>
      <c r="AB336" s="357"/>
      <c r="AC336" s="357"/>
      <c r="AD336" s="357"/>
      <c r="AE336" s="357"/>
      <c r="AF336" s="357"/>
      <c r="AG336" s="357"/>
      <c r="AH336" s="357"/>
      <c r="AI336" s="357"/>
      <c r="AJ336" s="357"/>
      <c r="AK336" s="358"/>
      <c r="AM336" s="181"/>
      <c r="AN336" s="441" t="s">
        <v>209</v>
      </c>
      <c r="AO336" s="441"/>
      <c r="AP336" s="441"/>
      <c r="AQ336" s="193" t="str">
        <f>IF(C336=0,"",IF(AND(C335="",N336=""),"ok","error"))</f>
        <v/>
      </c>
    </row>
    <row r="337" spans="1:68" ht="15" customHeight="1" thickBot="1" x14ac:dyDescent="0.2">
      <c r="A337" s="366" t="s">
        <v>41</v>
      </c>
      <c r="B337" s="367"/>
      <c r="C337" s="435" t="str">
        <f>IF(C338=0,"",IF(OR(C338=C328,C338=C330,C338=C332,C338=C334,C338=C336),AN330,""))</f>
        <v/>
      </c>
      <c r="D337" s="433"/>
      <c r="E337" s="433"/>
      <c r="F337" s="433"/>
      <c r="G337" s="433"/>
      <c r="H337" s="433"/>
      <c r="I337" s="433"/>
      <c r="J337" s="433"/>
      <c r="K337" s="433"/>
      <c r="L337" s="433"/>
      <c r="M337" s="433"/>
      <c r="N337" s="433"/>
      <c r="O337" s="433"/>
      <c r="P337" s="433"/>
      <c r="Q337" s="433"/>
      <c r="R337" s="433"/>
      <c r="S337" s="433"/>
      <c r="T337" s="433"/>
      <c r="U337" s="433"/>
      <c r="V337" s="433"/>
      <c r="W337" s="433"/>
      <c r="X337" s="433"/>
      <c r="Y337" s="433"/>
      <c r="Z337" s="433"/>
      <c r="AA337" s="433"/>
      <c r="AB337" s="433"/>
      <c r="AC337" s="433"/>
      <c r="AD337" s="433"/>
      <c r="AE337" s="433"/>
      <c r="AF337" s="433"/>
      <c r="AG337" s="433"/>
      <c r="AH337" s="433"/>
      <c r="AI337" s="433"/>
      <c r="AJ337" s="433"/>
      <c r="AK337" s="434"/>
      <c r="AM337" s="204"/>
      <c r="AN337" s="441" t="s">
        <v>210</v>
      </c>
      <c r="AO337" s="441"/>
      <c r="AP337" s="441"/>
      <c r="AQ337" s="193" t="str">
        <f>IF(C338=0,"",IF(AND(C337="",N338=""),"ok","error"))</f>
        <v/>
      </c>
    </row>
    <row r="338" spans="1:68" ht="26.25" customHeight="1" thickBot="1" x14ac:dyDescent="0.2">
      <c r="A338" s="368"/>
      <c r="B338" s="369"/>
      <c r="C338" s="370"/>
      <c r="D338" s="371"/>
      <c r="E338" s="371"/>
      <c r="F338" s="371"/>
      <c r="G338" s="371"/>
      <c r="H338" s="371"/>
      <c r="I338" s="371"/>
      <c r="J338" s="371"/>
      <c r="K338" s="371"/>
      <c r="L338" s="372"/>
      <c r="M338" s="218"/>
      <c r="N338" s="357" t="str">
        <f>IF(C338="","",VLOOKUP(LEFT(C338,2),許可確認リスト,4,FALSE))</f>
        <v/>
      </c>
      <c r="O338" s="357"/>
      <c r="P338" s="357"/>
      <c r="Q338" s="357"/>
      <c r="R338" s="357"/>
      <c r="S338" s="357"/>
      <c r="T338" s="357"/>
      <c r="U338" s="357"/>
      <c r="V338" s="357"/>
      <c r="W338" s="357"/>
      <c r="X338" s="357"/>
      <c r="Y338" s="357"/>
      <c r="Z338" s="357"/>
      <c r="AA338" s="357"/>
      <c r="AB338" s="357"/>
      <c r="AC338" s="357"/>
      <c r="AD338" s="357"/>
      <c r="AE338" s="357"/>
      <c r="AF338" s="357"/>
      <c r="AG338" s="357"/>
      <c r="AH338" s="357"/>
      <c r="AI338" s="357"/>
      <c r="AJ338" s="357"/>
      <c r="AK338" s="358"/>
      <c r="AM338" s="181"/>
      <c r="AN338" s="154" t="s">
        <v>671</v>
      </c>
      <c r="AP338" s="193"/>
      <c r="AQ338" s="173"/>
    </row>
    <row r="339" spans="1:68" x14ac:dyDescent="0.15">
      <c r="A339" s="455" t="str">
        <f>IF(AQ331="error",AN338,"")</f>
        <v/>
      </c>
      <c r="B339" s="455"/>
      <c r="C339" s="455"/>
      <c r="D339" s="455"/>
      <c r="E339" s="455"/>
      <c r="F339" s="455"/>
      <c r="G339" s="455"/>
      <c r="H339" s="455"/>
      <c r="I339" s="455"/>
      <c r="J339" s="455"/>
      <c r="K339" s="455"/>
      <c r="L339" s="455"/>
      <c r="M339" s="455"/>
      <c r="N339" s="455"/>
      <c r="O339" s="455"/>
      <c r="P339" s="455"/>
      <c r="Q339" s="455"/>
      <c r="R339" s="455"/>
      <c r="S339" s="455"/>
      <c r="T339" s="455"/>
      <c r="U339" s="455"/>
      <c r="V339" s="455"/>
      <c r="W339" s="455"/>
      <c r="X339" s="455"/>
      <c r="Y339" s="455"/>
      <c r="Z339" s="455"/>
      <c r="AA339" s="455"/>
      <c r="AB339" s="455"/>
      <c r="AC339" s="455"/>
      <c r="AD339" s="455"/>
      <c r="AE339" s="455"/>
      <c r="AF339" s="455"/>
      <c r="AG339" s="455"/>
      <c r="AH339" s="455"/>
      <c r="AI339" s="455"/>
      <c r="AJ339" s="455"/>
      <c r="AK339" s="455"/>
      <c r="AP339" s="173"/>
      <c r="AQ339" s="173"/>
    </row>
    <row r="340" spans="1:68" ht="91.5" customHeight="1" x14ac:dyDescent="0.15">
      <c r="A340" s="420" t="s">
        <v>1131</v>
      </c>
      <c r="B340" s="462"/>
      <c r="C340" s="462"/>
      <c r="D340" s="462"/>
      <c r="E340" s="462"/>
      <c r="F340" s="462"/>
      <c r="G340" s="462"/>
      <c r="H340" s="463"/>
      <c r="I340" s="463"/>
      <c r="J340" s="463"/>
      <c r="K340" s="463"/>
      <c r="L340" s="462"/>
      <c r="M340" s="462"/>
      <c r="N340" s="462"/>
      <c r="O340" s="462"/>
      <c r="P340" s="462"/>
      <c r="Q340" s="462"/>
      <c r="R340" s="462"/>
      <c r="S340" s="462"/>
      <c r="T340" s="462"/>
      <c r="U340" s="462"/>
      <c r="V340" s="462"/>
      <c r="W340" s="462"/>
      <c r="X340" s="462"/>
      <c r="Y340" s="462"/>
      <c r="Z340" s="462"/>
      <c r="AA340" s="462"/>
      <c r="AB340" s="462"/>
      <c r="AC340" s="462"/>
      <c r="AD340" s="462"/>
      <c r="AE340" s="462"/>
      <c r="AF340" s="462"/>
      <c r="AG340" s="462"/>
      <c r="AH340" s="462"/>
      <c r="AI340" s="462"/>
      <c r="AJ340" s="462"/>
      <c r="AK340" s="464"/>
      <c r="AR340" s="193"/>
      <c r="BA340" s="207"/>
      <c r="BB340" s="207"/>
      <c r="BC340" s="207"/>
    </row>
    <row r="341" spans="1:68" ht="87" customHeight="1" x14ac:dyDescent="0.15">
      <c r="A341" s="465"/>
      <c r="B341" s="466"/>
      <c r="C341" s="460" t="s">
        <v>906</v>
      </c>
      <c r="D341" s="460"/>
      <c r="E341" s="460"/>
      <c r="F341" s="460"/>
      <c r="G341" s="460"/>
      <c r="H341" s="460"/>
      <c r="I341" s="460"/>
      <c r="J341" s="460"/>
      <c r="K341" s="460"/>
      <c r="L341" s="460"/>
      <c r="M341" s="460"/>
      <c r="N341" s="460"/>
      <c r="O341" s="460"/>
      <c r="P341" s="460"/>
      <c r="Q341" s="460"/>
      <c r="R341" s="460"/>
      <c r="S341" s="460"/>
      <c r="T341" s="460"/>
      <c r="U341" s="460"/>
      <c r="V341" s="460"/>
      <c r="W341" s="460"/>
      <c r="X341" s="460"/>
      <c r="Y341" s="460"/>
      <c r="Z341" s="460"/>
      <c r="AA341" s="460"/>
      <c r="AB341" s="460"/>
      <c r="AC341" s="460"/>
      <c r="AD341" s="460"/>
      <c r="AE341" s="460"/>
      <c r="AF341" s="460"/>
      <c r="AG341" s="460"/>
      <c r="AH341" s="460"/>
      <c r="AI341" s="460"/>
      <c r="AJ341" s="460"/>
      <c r="AK341" s="461"/>
      <c r="AN341"/>
      <c r="AO341"/>
      <c r="AP341"/>
      <c r="AQ341"/>
      <c r="AR341"/>
      <c r="AS341"/>
      <c r="AT341"/>
      <c r="AU341"/>
      <c r="AV341"/>
      <c r="AW341"/>
      <c r="AX341"/>
      <c r="AY341"/>
      <c r="AZ341"/>
      <c r="BA341"/>
      <c r="BB341"/>
      <c r="BC341"/>
      <c r="BD341"/>
      <c r="BE341"/>
      <c r="BF341"/>
      <c r="BG341"/>
      <c r="BH341"/>
      <c r="BI341"/>
      <c r="BJ341"/>
      <c r="BK341"/>
      <c r="BL341"/>
      <c r="BM341"/>
      <c r="BN341"/>
      <c r="BO341"/>
      <c r="BP341"/>
    </row>
    <row r="342" spans="1:68" ht="15" customHeight="1" thickBot="1" x14ac:dyDescent="0.2">
      <c r="A342" s="467"/>
      <c r="B342" s="431"/>
      <c r="C342" s="433" t="str">
        <f>IF(C327="",IF(N328="","",N328),C327)</f>
        <v/>
      </c>
      <c r="D342" s="433"/>
      <c r="E342" s="433"/>
      <c r="F342" s="433"/>
      <c r="G342" s="433"/>
      <c r="H342" s="433"/>
      <c r="I342" s="433"/>
      <c r="J342" s="433"/>
      <c r="K342" s="433"/>
      <c r="L342" s="433"/>
      <c r="M342" s="433"/>
      <c r="N342" s="433"/>
      <c r="O342" s="433"/>
      <c r="P342" s="433"/>
      <c r="Q342" s="433"/>
      <c r="R342" s="433"/>
      <c r="S342" s="433"/>
      <c r="T342" s="433"/>
      <c r="U342" s="433"/>
      <c r="V342" s="433"/>
      <c r="W342" s="433"/>
      <c r="X342" s="433"/>
      <c r="Y342" s="433"/>
      <c r="Z342" s="433"/>
      <c r="AA342" s="433"/>
      <c r="AB342" s="433"/>
      <c r="AC342" s="433"/>
      <c r="AD342" s="433"/>
      <c r="AE342" s="433"/>
      <c r="AF342" s="433"/>
      <c r="AG342" s="433"/>
      <c r="AH342" s="433"/>
      <c r="AI342" s="433"/>
      <c r="AJ342" s="433"/>
      <c r="AK342" s="434"/>
      <c r="AR342" s="193"/>
      <c r="BA342" s="207"/>
      <c r="BB342" s="207"/>
      <c r="BC342" s="207"/>
    </row>
    <row r="343" spans="1:68" ht="26.25" customHeight="1" thickBot="1" x14ac:dyDescent="0.2">
      <c r="A343" s="602" t="s">
        <v>377</v>
      </c>
      <c r="B343" s="603"/>
      <c r="C343" s="351" t="str">
        <f>IF(C328=0,"",C328)</f>
        <v/>
      </c>
      <c r="D343" s="352"/>
      <c r="E343" s="352"/>
      <c r="F343" s="352"/>
      <c r="G343" s="353"/>
      <c r="H343" s="390"/>
      <c r="I343" s="391"/>
      <c r="J343" s="391"/>
      <c r="K343" s="392"/>
      <c r="L343" s="359" t="str">
        <f>IF(AM343="00","",IF(AND(C327="",N328=""),IF(AR326=TRUE,"",VLOOKUP(AM343,総合評定値リスト,2,FALSE)),""))</f>
        <v/>
      </c>
      <c r="M343" s="360"/>
      <c r="N343" s="360"/>
      <c r="O343" s="360"/>
      <c r="P343" s="360"/>
      <c r="Q343" s="360"/>
      <c r="R343" s="360"/>
      <c r="S343" s="360"/>
      <c r="T343" s="360"/>
      <c r="U343" s="360"/>
      <c r="V343" s="360"/>
      <c r="W343" s="360"/>
      <c r="X343" s="360"/>
      <c r="Y343" s="360"/>
      <c r="Z343" s="360"/>
      <c r="AA343" s="360"/>
      <c r="AB343" s="360"/>
      <c r="AC343" s="360"/>
      <c r="AD343" s="360"/>
      <c r="AE343" s="360"/>
      <c r="AF343" s="360"/>
      <c r="AG343" s="360"/>
      <c r="AH343" s="360"/>
      <c r="AI343" s="360"/>
      <c r="AJ343" s="360"/>
      <c r="AK343" s="361"/>
      <c r="AM343" s="181" t="str">
        <f>IF(C328=0,"00",LEFT(C328,2))</f>
        <v>00</v>
      </c>
      <c r="BA343" s="207"/>
      <c r="BB343" s="207"/>
      <c r="BC343" s="207"/>
    </row>
    <row r="344" spans="1:68" ht="15" customHeight="1" thickBot="1" x14ac:dyDescent="0.2">
      <c r="A344" s="407"/>
      <c r="B344" s="408"/>
      <c r="C344" s="433" t="str">
        <f>IF(C329="",IF(N330="","",N330),C329)</f>
        <v/>
      </c>
      <c r="D344" s="433"/>
      <c r="E344" s="433"/>
      <c r="F344" s="433"/>
      <c r="G344" s="433"/>
      <c r="H344" s="433"/>
      <c r="I344" s="433"/>
      <c r="J344" s="433"/>
      <c r="K344" s="433"/>
      <c r="L344" s="433"/>
      <c r="M344" s="433"/>
      <c r="N344" s="433"/>
      <c r="O344" s="433"/>
      <c r="P344" s="433"/>
      <c r="Q344" s="433"/>
      <c r="R344" s="433"/>
      <c r="S344" s="433"/>
      <c r="T344" s="433"/>
      <c r="U344" s="433"/>
      <c r="V344" s="433"/>
      <c r="W344" s="433"/>
      <c r="X344" s="433"/>
      <c r="Y344" s="433"/>
      <c r="Z344" s="433"/>
      <c r="AA344" s="433"/>
      <c r="AB344" s="433"/>
      <c r="AC344" s="433"/>
      <c r="AD344" s="433"/>
      <c r="AE344" s="433"/>
      <c r="AF344" s="433"/>
      <c r="AG344" s="433"/>
      <c r="AH344" s="433"/>
      <c r="AI344" s="433"/>
      <c r="AJ344" s="433"/>
      <c r="AK344" s="434"/>
      <c r="AR344" s="193"/>
      <c r="BA344" s="207"/>
      <c r="BB344" s="207"/>
      <c r="BC344" s="207"/>
    </row>
    <row r="345" spans="1:68" ht="26.25" customHeight="1" thickBot="1" x14ac:dyDescent="0.2">
      <c r="A345" s="418" t="s">
        <v>37</v>
      </c>
      <c r="B345" s="419"/>
      <c r="C345" s="351" t="str">
        <f>IF(C330=0,"",C330)</f>
        <v/>
      </c>
      <c r="D345" s="352"/>
      <c r="E345" s="352"/>
      <c r="F345" s="352"/>
      <c r="G345" s="353"/>
      <c r="H345" s="390"/>
      <c r="I345" s="391"/>
      <c r="J345" s="391"/>
      <c r="K345" s="392"/>
      <c r="L345" s="359" t="str">
        <f>IF(AM345="00","",IF(AND(C329="",N330=""),IF(AR326=TRUE,"",VLOOKUP(AM345,総合評定値リスト,2,FALSE)),""))</f>
        <v/>
      </c>
      <c r="M345" s="360"/>
      <c r="N345" s="360"/>
      <c r="O345" s="360"/>
      <c r="P345" s="360"/>
      <c r="Q345" s="360"/>
      <c r="R345" s="360"/>
      <c r="S345" s="360"/>
      <c r="T345" s="360"/>
      <c r="U345" s="360"/>
      <c r="V345" s="360"/>
      <c r="W345" s="360"/>
      <c r="X345" s="360"/>
      <c r="Y345" s="360"/>
      <c r="Z345" s="360"/>
      <c r="AA345" s="360"/>
      <c r="AB345" s="360"/>
      <c r="AC345" s="360"/>
      <c r="AD345" s="360"/>
      <c r="AE345" s="360"/>
      <c r="AF345" s="360"/>
      <c r="AG345" s="360"/>
      <c r="AH345" s="360"/>
      <c r="AI345" s="360"/>
      <c r="AJ345" s="360"/>
      <c r="AK345" s="361"/>
      <c r="AM345" s="181" t="str">
        <f>IF(C330=0,"00",LEFT(C330,2))</f>
        <v>00</v>
      </c>
      <c r="BA345" s="207"/>
      <c r="BB345" s="207"/>
      <c r="BC345" s="207"/>
      <c r="BD345" s="207"/>
    </row>
    <row r="346" spans="1:68" ht="15" customHeight="1" thickBot="1" x14ac:dyDescent="0.2">
      <c r="A346" s="407"/>
      <c r="B346" s="408"/>
      <c r="C346" s="433" t="str">
        <f>IF(C331="",IF(N332="","",N332),C331)</f>
        <v/>
      </c>
      <c r="D346" s="433"/>
      <c r="E346" s="433"/>
      <c r="F346" s="433"/>
      <c r="G346" s="433"/>
      <c r="H346" s="433"/>
      <c r="I346" s="433"/>
      <c r="J346" s="433"/>
      <c r="K346" s="433"/>
      <c r="L346" s="433"/>
      <c r="M346" s="433"/>
      <c r="N346" s="433"/>
      <c r="O346" s="433"/>
      <c r="P346" s="433"/>
      <c r="Q346" s="433"/>
      <c r="R346" s="433"/>
      <c r="S346" s="433"/>
      <c r="T346" s="433"/>
      <c r="U346" s="433"/>
      <c r="V346" s="433"/>
      <c r="W346" s="433"/>
      <c r="X346" s="433"/>
      <c r="Y346" s="433"/>
      <c r="Z346" s="433"/>
      <c r="AA346" s="433"/>
      <c r="AB346" s="433"/>
      <c r="AC346" s="433"/>
      <c r="AD346" s="433"/>
      <c r="AE346" s="433"/>
      <c r="AF346" s="433"/>
      <c r="AG346" s="433"/>
      <c r="AH346" s="433"/>
      <c r="AI346" s="433"/>
      <c r="AJ346" s="433"/>
      <c r="AK346" s="434"/>
      <c r="AR346" s="193"/>
      <c r="BA346" s="207"/>
      <c r="BB346" s="207"/>
      <c r="BC346" s="207"/>
    </row>
    <row r="347" spans="1:68" ht="26.25" customHeight="1" thickBot="1" x14ac:dyDescent="0.2">
      <c r="A347" s="418" t="s">
        <v>38</v>
      </c>
      <c r="B347" s="419"/>
      <c r="C347" s="351" t="str">
        <f>IF(C332=0,"",C332)</f>
        <v/>
      </c>
      <c r="D347" s="352"/>
      <c r="E347" s="352"/>
      <c r="F347" s="352"/>
      <c r="G347" s="353"/>
      <c r="H347" s="390"/>
      <c r="I347" s="391"/>
      <c r="J347" s="391"/>
      <c r="K347" s="392"/>
      <c r="L347" s="359" t="str">
        <f>IF(AM347="00","",IF(AND(C331="",N332=""),IF(AR326=TRUE,"",VLOOKUP(AM347,総合評定値リスト,2,FALSE)),""))</f>
        <v/>
      </c>
      <c r="M347" s="360"/>
      <c r="N347" s="360"/>
      <c r="O347" s="360"/>
      <c r="P347" s="360"/>
      <c r="Q347" s="360"/>
      <c r="R347" s="360"/>
      <c r="S347" s="360"/>
      <c r="T347" s="360"/>
      <c r="U347" s="360"/>
      <c r="V347" s="360"/>
      <c r="W347" s="360"/>
      <c r="X347" s="360"/>
      <c r="Y347" s="360"/>
      <c r="Z347" s="360"/>
      <c r="AA347" s="360"/>
      <c r="AB347" s="360"/>
      <c r="AC347" s="360"/>
      <c r="AD347" s="360"/>
      <c r="AE347" s="360"/>
      <c r="AF347" s="360"/>
      <c r="AG347" s="360"/>
      <c r="AH347" s="360"/>
      <c r="AI347" s="360"/>
      <c r="AJ347" s="360"/>
      <c r="AK347" s="361"/>
      <c r="AM347" s="181" t="str">
        <f>IF(C332=0,"00",LEFT(C332,2))</f>
        <v>00</v>
      </c>
    </row>
    <row r="348" spans="1:68" ht="15" customHeight="1" thickBot="1" x14ac:dyDescent="0.2">
      <c r="A348" s="407"/>
      <c r="B348" s="408"/>
      <c r="C348" s="433" t="str">
        <f>IF(C333="",IF(N334="","",N334),C333)</f>
        <v/>
      </c>
      <c r="D348" s="433"/>
      <c r="E348" s="433"/>
      <c r="F348" s="433"/>
      <c r="G348" s="433"/>
      <c r="H348" s="433"/>
      <c r="I348" s="433"/>
      <c r="J348" s="433"/>
      <c r="K348" s="433"/>
      <c r="L348" s="433"/>
      <c r="M348" s="433"/>
      <c r="N348" s="433"/>
      <c r="O348" s="433"/>
      <c r="P348" s="433"/>
      <c r="Q348" s="433"/>
      <c r="R348" s="433"/>
      <c r="S348" s="433"/>
      <c r="T348" s="433"/>
      <c r="U348" s="433"/>
      <c r="V348" s="433"/>
      <c r="W348" s="433"/>
      <c r="X348" s="433"/>
      <c r="Y348" s="433"/>
      <c r="Z348" s="433"/>
      <c r="AA348" s="433"/>
      <c r="AB348" s="433"/>
      <c r="AC348" s="433"/>
      <c r="AD348" s="433"/>
      <c r="AE348" s="433"/>
      <c r="AF348" s="433"/>
      <c r="AG348" s="433"/>
      <c r="AH348" s="433"/>
      <c r="AI348" s="433"/>
      <c r="AJ348" s="433"/>
      <c r="AK348" s="434"/>
      <c r="AR348" s="193"/>
      <c r="BA348" s="207"/>
      <c r="BB348" s="207"/>
      <c r="BC348" s="207"/>
    </row>
    <row r="349" spans="1:68" ht="26.25" customHeight="1" thickBot="1" x14ac:dyDescent="0.2">
      <c r="A349" s="418" t="s">
        <v>39</v>
      </c>
      <c r="B349" s="419"/>
      <c r="C349" s="351" t="str">
        <f>IF(C334=0,"",C334)</f>
        <v/>
      </c>
      <c r="D349" s="352"/>
      <c r="E349" s="352"/>
      <c r="F349" s="352"/>
      <c r="G349" s="353"/>
      <c r="H349" s="390"/>
      <c r="I349" s="391"/>
      <c r="J349" s="391"/>
      <c r="K349" s="392"/>
      <c r="L349" s="359" t="str">
        <f>IF(AM349="00","",IF(AND(C333="",N334=""),IF(AR326=TRUE,"",VLOOKUP(AM349,総合評定値リスト,2,FALSE)),""))</f>
        <v/>
      </c>
      <c r="M349" s="360"/>
      <c r="N349" s="360"/>
      <c r="O349" s="360"/>
      <c r="P349" s="360"/>
      <c r="Q349" s="360"/>
      <c r="R349" s="360"/>
      <c r="S349" s="360"/>
      <c r="T349" s="360"/>
      <c r="U349" s="360"/>
      <c r="V349" s="360"/>
      <c r="W349" s="360"/>
      <c r="X349" s="360"/>
      <c r="Y349" s="360"/>
      <c r="Z349" s="360"/>
      <c r="AA349" s="360"/>
      <c r="AB349" s="360"/>
      <c r="AC349" s="360"/>
      <c r="AD349" s="360"/>
      <c r="AE349" s="360"/>
      <c r="AF349" s="360"/>
      <c r="AG349" s="360"/>
      <c r="AH349" s="360"/>
      <c r="AI349" s="360"/>
      <c r="AJ349" s="360"/>
      <c r="AK349" s="361"/>
      <c r="AM349" s="181" t="str">
        <f>IF(C334=0,"00",LEFT(C334,2))</f>
        <v>00</v>
      </c>
    </row>
    <row r="350" spans="1:68" ht="15" customHeight="1" thickBot="1" x14ac:dyDescent="0.2">
      <c r="A350" s="407"/>
      <c r="B350" s="408"/>
      <c r="C350" s="433" t="str">
        <f>IF(C335="",IF(N336="","",N336),C335)</f>
        <v/>
      </c>
      <c r="D350" s="433"/>
      <c r="E350" s="433"/>
      <c r="F350" s="433"/>
      <c r="G350" s="433"/>
      <c r="H350" s="433"/>
      <c r="I350" s="433"/>
      <c r="J350" s="433"/>
      <c r="K350" s="433"/>
      <c r="L350" s="433"/>
      <c r="M350" s="433"/>
      <c r="N350" s="433"/>
      <c r="O350" s="433"/>
      <c r="P350" s="433"/>
      <c r="Q350" s="433"/>
      <c r="R350" s="433"/>
      <c r="S350" s="433"/>
      <c r="T350" s="433"/>
      <c r="U350" s="433"/>
      <c r="V350" s="433"/>
      <c r="W350" s="433"/>
      <c r="X350" s="433"/>
      <c r="Y350" s="433"/>
      <c r="Z350" s="433"/>
      <c r="AA350" s="433"/>
      <c r="AB350" s="433"/>
      <c r="AC350" s="433"/>
      <c r="AD350" s="433"/>
      <c r="AE350" s="433"/>
      <c r="AF350" s="433"/>
      <c r="AG350" s="433"/>
      <c r="AH350" s="433"/>
      <c r="AI350" s="433"/>
      <c r="AJ350" s="433"/>
      <c r="AK350" s="434"/>
      <c r="AR350" s="193"/>
      <c r="BA350" s="207"/>
      <c r="BB350" s="207"/>
      <c r="BC350" s="207"/>
    </row>
    <row r="351" spans="1:68" ht="26.25" customHeight="1" thickBot="1" x14ac:dyDescent="0.2">
      <c r="A351" s="418" t="s">
        <v>40</v>
      </c>
      <c r="B351" s="419"/>
      <c r="C351" s="351" t="str">
        <f>IF(C336=0,"",C336)</f>
        <v/>
      </c>
      <c r="D351" s="352"/>
      <c r="E351" s="352"/>
      <c r="F351" s="352"/>
      <c r="G351" s="353"/>
      <c r="H351" s="390"/>
      <c r="I351" s="391"/>
      <c r="J351" s="391"/>
      <c r="K351" s="392"/>
      <c r="L351" s="359" t="str">
        <f>IF(AM351="00","",IF(AND(C335="",N336=""),IF(AR326=TRUE,"",VLOOKUP(AM351,総合評定値リスト,2,FALSE)),""))</f>
        <v/>
      </c>
      <c r="M351" s="360"/>
      <c r="N351" s="360"/>
      <c r="O351" s="360"/>
      <c r="P351" s="360"/>
      <c r="Q351" s="360"/>
      <c r="R351" s="360"/>
      <c r="S351" s="360"/>
      <c r="T351" s="360"/>
      <c r="U351" s="360"/>
      <c r="V351" s="360"/>
      <c r="W351" s="360"/>
      <c r="X351" s="360"/>
      <c r="Y351" s="360"/>
      <c r="Z351" s="360"/>
      <c r="AA351" s="360"/>
      <c r="AB351" s="360"/>
      <c r="AC351" s="360"/>
      <c r="AD351" s="360"/>
      <c r="AE351" s="360"/>
      <c r="AF351" s="360"/>
      <c r="AG351" s="360"/>
      <c r="AH351" s="360"/>
      <c r="AI351" s="360"/>
      <c r="AJ351" s="360"/>
      <c r="AK351" s="361"/>
      <c r="AM351" s="181" t="str">
        <f>IF(C336=0,"00",LEFT(C336,2))</f>
        <v>00</v>
      </c>
    </row>
    <row r="352" spans="1:68" ht="15" customHeight="1" thickBot="1" x14ac:dyDescent="0.2">
      <c r="A352" s="407"/>
      <c r="B352" s="408"/>
      <c r="C352" s="433" t="str">
        <f>IF(C337="",IF(N338="","",N338),C337)</f>
        <v/>
      </c>
      <c r="D352" s="433"/>
      <c r="E352" s="433"/>
      <c r="F352" s="433"/>
      <c r="G352" s="433"/>
      <c r="H352" s="433"/>
      <c r="I352" s="433"/>
      <c r="J352" s="433"/>
      <c r="K352" s="433"/>
      <c r="L352" s="433"/>
      <c r="M352" s="433"/>
      <c r="N352" s="433"/>
      <c r="O352" s="433"/>
      <c r="P352" s="433"/>
      <c r="Q352" s="433"/>
      <c r="R352" s="433"/>
      <c r="S352" s="433"/>
      <c r="T352" s="433"/>
      <c r="U352" s="433"/>
      <c r="V352" s="433"/>
      <c r="W352" s="433"/>
      <c r="X352" s="433"/>
      <c r="Y352" s="433"/>
      <c r="Z352" s="433"/>
      <c r="AA352" s="433"/>
      <c r="AB352" s="433"/>
      <c r="AC352" s="433"/>
      <c r="AD352" s="433"/>
      <c r="AE352" s="433"/>
      <c r="AF352" s="433"/>
      <c r="AG352" s="433"/>
      <c r="AH352" s="433"/>
      <c r="AI352" s="433"/>
      <c r="AJ352" s="433"/>
      <c r="AK352" s="434"/>
      <c r="AR352" s="193"/>
      <c r="BA352" s="207"/>
      <c r="BB352" s="207"/>
      <c r="BC352" s="207"/>
    </row>
    <row r="353" spans="1:55" ht="26.25" customHeight="1" thickBot="1" x14ac:dyDescent="0.2">
      <c r="A353" s="418" t="s">
        <v>41</v>
      </c>
      <c r="B353" s="419"/>
      <c r="C353" s="351" t="str">
        <f>IF(C338=0,"",C338)</f>
        <v/>
      </c>
      <c r="D353" s="352"/>
      <c r="E353" s="352"/>
      <c r="F353" s="352"/>
      <c r="G353" s="353"/>
      <c r="H353" s="390"/>
      <c r="I353" s="391"/>
      <c r="J353" s="391"/>
      <c r="K353" s="392"/>
      <c r="L353" s="359" t="str">
        <f>IF(AM353="00","",IF(AND(C337="",N338=""),IF(AR326=TRUE,"",VLOOKUP(AM353,総合評定値リスト,2,FALSE)),""))</f>
        <v/>
      </c>
      <c r="M353" s="360"/>
      <c r="N353" s="360"/>
      <c r="O353" s="360"/>
      <c r="P353" s="360"/>
      <c r="Q353" s="360"/>
      <c r="R353" s="360"/>
      <c r="S353" s="360"/>
      <c r="T353" s="360"/>
      <c r="U353" s="360"/>
      <c r="V353" s="360"/>
      <c r="W353" s="360"/>
      <c r="X353" s="360"/>
      <c r="Y353" s="360"/>
      <c r="Z353" s="360"/>
      <c r="AA353" s="360"/>
      <c r="AB353" s="360"/>
      <c r="AC353" s="360"/>
      <c r="AD353" s="360"/>
      <c r="AE353" s="360"/>
      <c r="AF353" s="360"/>
      <c r="AG353" s="360"/>
      <c r="AH353" s="360"/>
      <c r="AI353" s="360"/>
      <c r="AJ353" s="360"/>
      <c r="AK353" s="361"/>
      <c r="AM353" s="181" t="str">
        <f>IF(C338=0,"00",LEFT(C338,2))</f>
        <v>00</v>
      </c>
    </row>
    <row r="354" spans="1:55" ht="15" customHeight="1" x14ac:dyDescent="0.15">
      <c r="A354" s="431"/>
      <c r="B354" s="431"/>
      <c r="C354" s="668"/>
      <c r="D354" s="668"/>
      <c r="E354" s="668"/>
      <c r="F354" s="668"/>
      <c r="G354" s="668"/>
      <c r="H354" s="668"/>
      <c r="I354" s="668"/>
      <c r="J354" s="668"/>
      <c r="K354" s="668"/>
      <c r="L354" s="668"/>
      <c r="M354" s="668"/>
      <c r="N354" s="668"/>
      <c r="O354" s="668"/>
      <c r="P354" s="668"/>
      <c r="Q354" s="668"/>
      <c r="R354" s="668"/>
      <c r="S354" s="668"/>
      <c r="T354" s="668"/>
      <c r="U354" s="668"/>
      <c r="V354" s="668"/>
      <c r="W354" s="668"/>
      <c r="X354" s="668"/>
      <c r="Y354" s="668"/>
      <c r="Z354" s="668"/>
      <c r="AA354" s="668"/>
      <c r="AB354" s="668"/>
      <c r="AC354" s="668"/>
      <c r="AD354" s="668"/>
      <c r="AE354" s="668"/>
      <c r="AF354" s="668"/>
      <c r="AG354" s="668"/>
      <c r="AH354" s="668"/>
      <c r="AI354" s="668"/>
      <c r="AJ354" s="668"/>
      <c r="AK354" s="669"/>
      <c r="AR354" s="193"/>
      <c r="BA354" s="207"/>
      <c r="BB354" s="207"/>
      <c r="BC354" s="207"/>
    </row>
    <row r="355" spans="1:55" ht="46.5" customHeight="1" x14ac:dyDescent="0.15">
      <c r="A355" s="551" t="s">
        <v>1191</v>
      </c>
      <c r="B355" s="551"/>
      <c r="C355" s="551"/>
      <c r="D355" s="551"/>
      <c r="E355" s="551"/>
      <c r="F355" s="551"/>
      <c r="G355" s="551"/>
      <c r="H355" s="551"/>
      <c r="I355" s="551"/>
      <c r="J355" s="551"/>
      <c r="K355" s="551"/>
      <c r="L355" s="551"/>
      <c r="M355" s="551"/>
      <c r="N355" s="551"/>
      <c r="O355" s="551"/>
      <c r="P355" s="551"/>
      <c r="Q355" s="551"/>
      <c r="R355" s="551"/>
      <c r="S355" s="551"/>
      <c r="T355" s="551"/>
      <c r="U355" s="551"/>
      <c r="V355" s="551"/>
      <c r="W355" s="551"/>
      <c r="X355" s="551"/>
      <c r="Y355" s="551"/>
      <c r="Z355" s="551"/>
      <c r="AA355" s="551"/>
      <c r="AB355" s="551"/>
      <c r="AC355" s="551"/>
      <c r="AD355" s="551"/>
      <c r="AE355" s="551"/>
      <c r="AF355" s="551"/>
      <c r="AG355" s="551"/>
      <c r="AH355" s="551"/>
      <c r="AI355" s="551"/>
      <c r="AJ355" s="551"/>
      <c r="AK355" s="551"/>
      <c r="AR355" s="193"/>
      <c r="BA355" s="207"/>
      <c r="BB355" s="207"/>
      <c r="BC355" s="207"/>
    </row>
    <row r="356" spans="1:55" ht="30" customHeight="1" x14ac:dyDescent="0.15">
      <c r="A356" s="673" t="s">
        <v>926</v>
      </c>
      <c r="B356" s="674"/>
      <c r="C356" s="674"/>
      <c r="D356" s="675" t="s">
        <v>1143</v>
      </c>
      <c r="E356" s="675"/>
      <c r="F356" s="675"/>
      <c r="G356" s="220"/>
      <c r="H356" s="220"/>
      <c r="I356" s="676" t="s">
        <v>726</v>
      </c>
      <c r="J356" s="676"/>
      <c r="K356" s="676"/>
      <c r="L356" s="676"/>
      <c r="M356" s="220" t="s">
        <v>727</v>
      </c>
      <c r="N356" s="677" t="str">
        <f ca="1">IF(D356="確定",NOW(),"")</f>
        <v/>
      </c>
      <c r="O356" s="677"/>
      <c r="P356" s="677"/>
      <c r="Q356" s="677"/>
      <c r="R356" s="677"/>
      <c r="S356" s="677"/>
      <c r="T356" s="677"/>
      <c r="U356" s="432" t="str">
        <f ca="1">IF(D356="確定",NOW(),"")</f>
        <v/>
      </c>
      <c r="V356" s="432"/>
      <c r="W356" s="432"/>
      <c r="X356" s="432"/>
      <c r="Y356" s="432"/>
      <c r="Z356" s="432"/>
      <c r="AA356" s="221"/>
      <c r="AB356" s="221"/>
      <c r="AC356" s="221"/>
      <c r="AD356" s="221"/>
      <c r="AE356" s="221"/>
      <c r="AF356" s="221"/>
      <c r="AG356" s="221"/>
      <c r="AH356" s="221"/>
      <c r="AI356" s="221"/>
      <c r="AJ356" s="220"/>
      <c r="AK356" s="222"/>
      <c r="AL356" s="220"/>
      <c r="AN356" s="154"/>
      <c r="AO356" s="154"/>
      <c r="AP356" s="154"/>
      <c r="AQ356" s="154"/>
      <c r="AR356" s="154"/>
      <c r="AS356" s="154"/>
      <c r="AT356" s="154"/>
      <c r="AU356" s="154"/>
      <c r="AV356" s="154"/>
      <c r="AW356" s="154"/>
      <c r="AX356" s="154"/>
      <c r="AY356" s="154"/>
    </row>
    <row r="357" spans="1:55" ht="27.95" customHeight="1" x14ac:dyDescent="0.15">
      <c r="A357" s="670"/>
      <c r="B357" s="671"/>
      <c r="C357" s="671"/>
      <c r="D357" s="671"/>
      <c r="E357" s="671"/>
      <c r="F357" s="671"/>
      <c r="G357" s="671"/>
      <c r="H357" s="671"/>
      <c r="I357" s="671"/>
      <c r="J357" s="671"/>
      <c r="K357" s="671"/>
      <c r="L357" s="671"/>
      <c r="M357" s="671"/>
      <c r="N357" s="671"/>
      <c r="O357" s="671"/>
      <c r="P357" s="671"/>
      <c r="Q357" s="671"/>
      <c r="R357" s="671"/>
      <c r="S357" s="671"/>
      <c r="T357" s="671"/>
      <c r="U357" s="671"/>
      <c r="V357" s="671"/>
      <c r="W357" s="671"/>
      <c r="X357" s="671"/>
      <c r="Y357" s="671"/>
      <c r="Z357" s="671"/>
      <c r="AA357" s="671"/>
      <c r="AB357" s="671"/>
      <c r="AC357" s="671"/>
      <c r="AD357" s="671"/>
      <c r="AE357" s="671"/>
      <c r="AF357" s="671"/>
      <c r="AG357" s="671"/>
      <c r="AH357" s="671"/>
      <c r="AI357" s="671"/>
      <c r="AJ357" s="671"/>
      <c r="AK357" s="672"/>
    </row>
    <row r="358" spans="1:55" ht="7.5" customHeight="1" x14ac:dyDescent="0.15"/>
    <row r="359" spans="1:55" x14ac:dyDescent="0.15">
      <c r="D359" s="153"/>
      <c r="K359" s="153"/>
    </row>
    <row r="360" spans="1:55" x14ac:dyDescent="0.15">
      <c r="D360" s="223"/>
    </row>
    <row r="362" spans="1:55" x14ac:dyDescent="0.15">
      <c r="C362" s="224"/>
    </row>
    <row r="365" spans="1:55" x14ac:dyDescent="0.15">
      <c r="F365" s="173"/>
    </row>
    <row r="367" spans="1:55" x14ac:dyDescent="0.15">
      <c r="D367" s="153"/>
    </row>
  </sheetData>
  <sheetProtection algorithmName="SHA-512" hashValue="9UmQ/h3Mfn0h9fovDsi2zx2fgLLLqblxlZmu1VAqmmxpwn9C9yoYTcmifK6vMKakNUdHS6NRkbMfYworSEWp1g==" saltValue="yHj/oPT2JJjvFSZBWQx0kg==" spinCount="100000" sheet="1" selectLockedCells="1"/>
  <mergeCells count="819">
    <mergeCell ref="B170:B174"/>
    <mergeCell ref="D209:F209"/>
    <mergeCell ref="S144:AK144"/>
    <mergeCell ref="A137:AK137"/>
    <mergeCell ref="A150:A158"/>
    <mergeCell ref="D48:R48"/>
    <mergeCell ref="C63:C67"/>
    <mergeCell ref="C53:C54"/>
    <mergeCell ref="D161:E161"/>
    <mergeCell ref="B149:AK149"/>
    <mergeCell ref="I168:AK168"/>
    <mergeCell ref="B154:B158"/>
    <mergeCell ref="G181:H181"/>
    <mergeCell ref="B176:B181"/>
    <mergeCell ref="B187:B189"/>
    <mergeCell ref="D218:AK218"/>
    <mergeCell ref="J199:K199"/>
    <mergeCell ref="B191:B193"/>
    <mergeCell ref="M181:N181"/>
    <mergeCell ref="A201:AK201"/>
    <mergeCell ref="A225:A229"/>
    <mergeCell ref="A200:AK200"/>
    <mergeCell ref="F189:AK189"/>
    <mergeCell ref="D193:E193"/>
    <mergeCell ref="F193:AK193"/>
    <mergeCell ref="D183:AK184"/>
    <mergeCell ref="F197:AK197"/>
    <mergeCell ref="J181:K181"/>
    <mergeCell ref="A202:AK202"/>
    <mergeCell ref="D203:E203"/>
    <mergeCell ref="D212:F212"/>
    <mergeCell ref="H345:K345"/>
    <mergeCell ref="C343:G343"/>
    <mergeCell ref="A347:B347"/>
    <mergeCell ref="C352:AK352"/>
    <mergeCell ref="C354:AK354"/>
    <mergeCell ref="A357:AK357"/>
    <mergeCell ref="N332:AK332"/>
    <mergeCell ref="C334:L334"/>
    <mergeCell ref="A348:B348"/>
    <mergeCell ref="C348:AK348"/>
    <mergeCell ref="A343:B343"/>
    <mergeCell ref="L345:AK345"/>
    <mergeCell ref="A345:B345"/>
    <mergeCell ref="H351:K351"/>
    <mergeCell ref="L347:AK347"/>
    <mergeCell ref="A352:B352"/>
    <mergeCell ref="N334:AK334"/>
    <mergeCell ref="A356:C356"/>
    <mergeCell ref="D356:F356"/>
    <mergeCell ref="I356:L356"/>
    <mergeCell ref="N356:T356"/>
    <mergeCell ref="L353:AK353"/>
    <mergeCell ref="A353:B353"/>
    <mergeCell ref="A355:AK355"/>
    <mergeCell ref="AH325:AK325"/>
    <mergeCell ref="X325:AG325"/>
    <mergeCell ref="T325:W325"/>
    <mergeCell ref="AH322:AK322"/>
    <mergeCell ref="F319:I319"/>
    <mergeCell ref="T323:W323"/>
    <mergeCell ref="T321:W321"/>
    <mergeCell ref="D195:AK196"/>
    <mergeCell ref="R300:Z300"/>
    <mergeCell ref="R299:Z299"/>
    <mergeCell ref="AA292:AB292"/>
    <mergeCell ref="AG292:AH292"/>
    <mergeCell ref="I307:AK307"/>
    <mergeCell ref="T315:W315"/>
    <mergeCell ref="AH321:AK321"/>
    <mergeCell ref="J309:K309"/>
    <mergeCell ref="F321:I321"/>
    <mergeCell ref="J316:S316"/>
    <mergeCell ref="F317:I317"/>
    <mergeCell ref="F316:I316"/>
    <mergeCell ref="AH317:AK317"/>
    <mergeCell ref="J317:S317"/>
    <mergeCell ref="M248:N248"/>
    <mergeCell ref="D225:R225"/>
    <mergeCell ref="J323:S323"/>
    <mergeCell ref="J319:S319"/>
    <mergeCell ref="F323:I323"/>
    <mergeCell ref="T322:W322"/>
    <mergeCell ref="T324:W324"/>
    <mergeCell ref="P248:AK248"/>
    <mergeCell ref="D248:F248"/>
    <mergeCell ref="J248:K248"/>
    <mergeCell ref="A255:AK255"/>
    <mergeCell ref="A254:AK254"/>
    <mergeCell ref="D250:AK251"/>
    <mergeCell ref="F256:AK256"/>
    <mergeCell ref="J321:S321"/>
    <mergeCell ref="C292:G292"/>
    <mergeCell ref="R295:Z295"/>
    <mergeCell ref="P294:Q294"/>
    <mergeCell ref="AG299:AH299"/>
    <mergeCell ref="AE299:AF299"/>
    <mergeCell ref="AE293:AF293"/>
    <mergeCell ref="H300:I300"/>
    <mergeCell ref="AI301:AJ301"/>
    <mergeCell ref="H299:I299"/>
    <mergeCell ref="AH324:AK324"/>
    <mergeCell ref="B249:AK249"/>
    <mergeCell ref="A144:A149"/>
    <mergeCell ref="A139:A143"/>
    <mergeCell ref="A159:A199"/>
    <mergeCell ref="D158:H158"/>
    <mergeCell ref="B195:B199"/>
    <mergeCell ref="C166:C167"/>
    <mergeCell ref="D162:AK162"/>
    <mergeCell ref="B162:B164"/>
    <mergeCell ref="D164:G164"/>
    <mergeCell ref="F161:AK161"/>
    <mergeCell ref="C176:C177"/>
    <mergeCell ref="D178:E178"/>
    <mergeCell ref="D199:F199"/>
    <mergeCell ref="D174:E174"/>
    <mergeCell ref="D170:AK173"/>
    <mergeCell ref="D191:AK192"/>
    <mergeCell ref="D187:AK188"/>
    <mergeCell ref="C179:C180"/>
    <mergeCell ref="C156:C158"/>
    <mergeCell ref="I156:L156"/>
    <mergeCell ref="C191:C192"/>
    <mergeCell ref="C187:C188"/>
    <mergeCell ref="F178:AK178"/>
    <mergeCell ref="D180:E180"/>
    <mergeCell ref="G248:H248"/>
    <mergeCell ref="B246:B248"/>
    <mergeCell ref="B230:AK230"/>
    <mergeCell ref="D234:AK234"/>
    <mergeCell ref="O142:AK142"/>
    <mergeCell ref="D142:N142"/>
    <mergeCell ref="D140:AK141"/>
    <mergeCell ref="D168:G168"/>
    <mergeCell ref="I157:L157"/>
    <mergeCell ref="C170:C173"/>
    <mergeCell ref="C205:C206"/>
    <mergeCell ref="C237:C238"/>
    <mergeCell ref="D204:AK204"/>
    <mergeCell ref="D228:R228"/>
    <mergeCell ref="B224:AK224"/>
    <mergeCell ref="D216:K216"/>
    <mergeCell ref="P199:AK199"/>
    <mergeCell ref="D197:E197"/>
    <mergeCell ref="F185:AK185"/>
    <mergeCell ref="S228:AK228"/>
    <mergeCell ref="S225:AK225"/>
    <mergeCell ref="D189:E189"/>
    <mergeCell ref="B186:AK186"/>
    <mergeCell ref="D144:R144"/>
    <mergeCell ref="B190:AK190"/>
    <mergeCell ref="B166:B168"/>
    <mergeCell ref="I164:AK164"/>
    <mergeCell ref="D163:AK163"/>
    <mergeCell ref="H122:K122"/>
    <mergeCell ref="D96:F96"/>
    <mergeCell ref="C110:C113"/>
    <mergeCell ref="D110:AK113"/>
    <mergeCell ref="B108:AK108"/>
    <mergeCell ref="D185:E185"/>
    <mergeCell ref="C140:C141"/>
    <mergeCell ref="C150:C151"/>
    <mergeCell ref="S148:AK148"/>
    <mergeCell ref="F180:AK180"/>
    <mergeCell ref="O139:AK139"/>
    <mergeCell ref="B183:B185"/>
    <mergeCell ref="C183:C184"/>
    <mergeCell ref="D114:AK114"/>
    <mergeCell ref="B109:B114"/>
    <mergeCell ref="H125:K125"/>
    <mergeCell ref="D127:AK128"/>
    <mergeCell ref="B126:AK126"/>
    <mergeCell ref="B175:AK175"/>
    <mergeCell ref="F174:AK174"/>
    <mergeCell ref="A250:A252"/>
    <mergeCell ref="C296:G296"/>
    <mergeCell ref="R294:Z294"/>
    <mergeCell ref="H295:I295"/>
    <mergeCell ref="L294:M294"/>
    <mergeCell ref="N292:O292"/>
    <mergeCell ref="X262:AK262"/>
    <mergeCell ref="AA293:AB293"/>
    <mergeCell ref="L292:M292"/>
    <mergeCell ref="C275:C276"/>
    <mergeCell ref="D275:AK276"/>
    <mergeCell ref="S259:AK259"/>
    <mergeCell ref="D267:AK268"/>
    <mergeCell ref="G252:AK252"/>
    <mergeCell ref="X261:AK261"/>
    <mergeCell ref="D257:AK258"/>
    <mergeCell ref="D260:R260"/>
    <mergeCell ref="D259:R259"/>
    <mergeCell ref="S261:W262"/>
    <mergeCell ref="AI292:AJ292"/>
    <mergeCell ref="AG291:AH291"/>
    <mergeCell ref="AE292:AF292"/>
    <mergeCell ref="AC292:AD292"/>
    <mergeCell ref="P292:Q292"/>
    <mergeCell ref="F318:I318"/>
    <mergeCell ref="X321:AG321"/>
    <mergeCell ref="F320:I320"/>
    <mergeCell ref="AH320:AK320"/>
    <mergeCell ref="J320:S320"/>
    <mergeCell ref="X318:AG318"/>
    <mergeCell ref="T318:W318"/>
    <mergeCell ref="B317:E317"/>
    <mergeCell ref="B314:E314"/>
    <mergeCell ref="B316:E316"/>
    <mergeCell ref="F315:I315"/>
    <mergeCell ref="H301:I301"/>
    <mergeCell ref="P303:Q303"/>
    <mergeCell ref="L300:M300"/>
    <mergeCell ref="AG297:AH297"/>
    <mergeCell ref="C300:G300"/>
    <mergeCell ref="B304:AK304"/>
    <mergeCell ref="M309:N309"/>
    <mergeCell ref="L303:M303"/>
    <mergeCell ref="D305:AK306"/>
    <mergeCell ref="AC302:AD302"/>
    <mergeCell ref="J300:K300"/>
    <mergeCell ref="P299:Q299"/>
    <mergeCell ref="J302:K302"/>
    <mergeCell ref="AA301:AB301"/>
    <mergeCell ref="N301:O301"/>
    <mergeCell ref="P300:Q300"/>
    <mergeCell ref="N300:O300"/>
    <mergeCell ref="J299:K299"/>
    <mergeCell ref="G309:H309"/>
    <mergeCell ref="AE303:AF303"/>
    <mergeCell ref="AG300:AH300"/>
    <mergeCell ref="L296:M296"/>
    <mergeCell ref="AE295:AF295"/>
    <mergeCell ref="L299:M299"/>
    <mergeCell ref="A311:AK311"/>
    <mergeCell ref="AC300:AD300"/>
    <mergeCell ref="B310:AK310"/>
    <mergeCell ref="AI300:AJ300"/>
    <mergeCell ref="AE301:AF301"/>
    <mergeCell ref="AE300:AF300"/>
    <mergeCell ref="AA300:AB300"/>
    <mergeCell ref="AI303:AJ303"/>
    <mergeCell ref="AK287:AK303"/>
    <mergeCell ref="AC295:AD295"/>
    <mergeCell ref="AI296:AJ296"/>
    <mergeCell ref="AI294:AJ294"/>
    <mergeCell ref="AC297:AD297"/>
    <mergeCell ref="AI299:AJ299"/>
    <mergeCell ref="R302:Z302"/>
    <mergeCell ref="AE302:AF302"/>
    <mergeCell ref="AG301:AH301"/>
    <mergeCell ref="AA302:AB302"/>
    <mergeCell ref="AG302:AH302"/>
    <mergeCell ref="AA299:AB299"/>
    <mergeCell ref="J298:K298"/>
    <mergeCell ref="N298:O298"/>
    <mergeCell ref="N299:O299"/>
    <mergeCell ref="R298:Z298"/>
    <mergeCell ref="J293:K293"/>
    <mergeCell ref="AE298:AF298"/>
    <mergeCell ref="AC298:AD298"/>
    <mergeCell ref="AA298:AB298"/>
    <mergeCell ref="P298:Q298"/>
    <mergeCell ref="N297:O297"/>
    <mergeCell ref="N295:O295"/>
    <mergeCell ref="N293:O293"/>
    <mergeCell ref="AA294:AB294"/>
    <mergeCell ref="AA296:AB296"/>
    <mergeCell ref="AA297:AB297"/>
    <mergeCell ref="J295:K295"/>
    <mergeCell ref="L298:M298"/>
    <mergeCell ref="AC294:AD294"/>
    <mergeCell ref="P296:Q296"/>
    <mergeCell ref="AC296:AD296"/>
    <mergeCell ref="AE296:AF296"/>
    <mergeCell ref="AA295:AB295"/>
    <mergeCell ref="L295:M295"/>
    <mergeCell ref="AC299:AD299"/>
    <mergeCell ref="AI297:AJ297"/>
    <mergeCell ref="AG294:AH294"/>
    <mergeCell ref="AG296:AH296"/>
    <mergeCell ref="AI293:AJ293"/>
    <mergeCell ref="AG298:AH298"/>
    <mergeCell ref="AE294:AF294"/>
    <mergeCell ref="AI298:AJ298"/>
    <mergeCell ref="AI295:AJ295"/>
    <mergeCell ref="J297:K297"/>
    <mergeCell ref="P293:Q293"/>
    <mergeCell ref="R293:Z293"/>
    <mergeCell ref="R296:Z296"/>
    <mergeCell ref="P295:Q295"/>
    <mergeCell ref="AC293:AD293"/>
    <mergeCell ref="AG293:AH293"/>
    <mergeCell ref="AE297:AF297"/>
    <mergeCell ref="AG295:AH295"/>
    <mergeCell ref="N294:O294"/>
    <mergeCell ref="N296:O296"/>
    <mergeCell ref="R297:Z297"/>
    <mergeCell ref="L293:M293"/>
    <mergeCell ref="J296:K296"/>
    <mergeCell ref="J294:K294"/>
    <mergeCell ref="P297:Q297"/>
    <mergeCell ref="AI291:AJ291"/>
    <mergeCell ref="N291:O291"/>
    <mergeCell ref="R291:Z291"/>
    <mergeCell ref="AC291:AD291"/>
    <mergeCell ref="L289:M289"/>
    <mergeCell ref="R287:Z287"/>
    <mergeCell ref="J289:K289"/>
    <mergeCell ref="AC289:AD289"/>
    <mergeCell ref="AI288:AJ288"/>
    <mergeCell ref="N288:O288"/>
    <mergeCell ref="AI290:AJ290"/>
    <mergeCell ref="L291:M291"/>
    <mergeCell ref="AE291:AF291"/>
    <mergeCell ref="R288:AB288"/>
    <mergeCell ref="J287:M287"/>
    <mergeCell ref="L288:M288"/>
    <mergeCell ref="P291:Q291"/>
    <mergeCell ref="AC288:AD288"/>
    <mergeCell ref="AG287:AJ287"/>
    <mergeCell ref="H287:I287"/>
    <mergeCell ref="AE289:AF289"/>
    <mergeCell ref="AG290:AH290"/>
    <mergeCell ref="AA290:AB290"/>
    <mergeCell ref="AC290:AD290"/>
    <mergeCell ref="J290:K290"/>
    <mergeCell ref="A267:A309"/>
    <mergeCell ref="A266:AK266"/>
    <mergeCell ref="R289:Z289"/>
    <mergeCell ref="P289:Q289"/>
    <mergeCell ref="H296:I296"/>
    <mergeCell ref="C294:G294"/>
    <mergeCell ref="N289:O289"/>
    <mergeCell ref="P288:Q288"/>
    <mergeCell ref="AG288:AH288"/>
    <mergeCell ref="J283:K283"/>
    <mergeCell ref="P283:AK283"/>
    <mergeCell ref="AA287:AB287"/>
    <mergeCell ref="AA289:AB289"/>
    <mergeCell ref="AC287:AF287"/>
    <mergeCell ref="M283:N283"/>
    <mergeCell ref="N287:Q287"/>
    <mergeCell ref="J288:K288"/>
    <mergeCell ref="AI289:AJ289"/>
    <mergeCell ref="C288:I288"/>
    <mergeCell ref="AE288:AF288"/>
    <mergeCell ref="D283:F283"/>
    <mergeCell ref="D285:AK286"/>
    <mergeCell ref="C261:C262"/>
    <mergeCell ref="D269:O269"/>
    <mergeCell ref="P277:AK277"/>
    <mergeCell ref="B271:B273"/>
    <mergeCell ref="C279:C282"/>
    <mergeCell ref="D262:R262"/>
    <mergeCell ref="D277:O277"/>
    <mergeCell ref="G283:H283"/>
    <mergeCell ref="B284:AK284"/>
    <mergeCell ref="B279:B283"/>
    <mergeCell ref="C267:C268"/>
    <mergeCell ref="J273:AK273"/>
    <mergeCell ref="B270:AK270"/>
    <mergeCell ref="D271:AK272"/>
    <mergeCell ref="P269:AK269"/>
    <mergeCell ref="B278:AK278"/>
    <mergeCell ref="C271:C272"/>
    <mergeCell ref="B275:B277"/>
    <mergeCell ref="A263:AK263"/>
    <mergeCell ref="I281:AK282"/>
    <mergeCell ref="A1:AK1"/>
    <mergeCell ref="A52:AK52"/>
    <mergeCell ref="D75:AK75"/>
    <mergeCell ref="D62:AK62"/>
    <mergeCell ref="B70:B73"/>
    <mergeCell ref="B27:AK27"/>
    <mergeCell ref="M10:N10"/>
    <mergeCell ref="B43:AK43"/>
    <mergeCell ref="A51:AK51"/>
    <mergeCell ref="B13:B14"/>
    <mergeCell ref="B15:AK15"/>
    <mergeCell ref="D14:G14"/>
    <mergeCell ref="B17:B21"/>
    <mergeCell ref="C40:C41"/>
    <mergeCell ref="N21:AK21"/>
    <mergeCell ref="D40:AK41"/>
    <mergeCell ref="D68:AK68"/>
    <mergeCell ref="D29:AK29"/>
    <mergeCell ref="H55:AK55"/>
    <mergeCell ref="A29:A48"/>
    <mergeCell ref="A6:AK6"/>
    <mergeCell ref="A7:AK7"/>
    <mergeCell ref="D42:AK42"/>
    <mergeCell ref="A8:B10"/>
    <mergeCell ref="B130:AK130"/>
    <mergeCell ref="C132:C135"/>
    <mergeCell ref="D139:N139"/>
    <mergeCell ref="D116:AK118"/>
    <mergeCell ref="B116:B119"/>
    <mergeCell ref="D109:AK109"/>
    <mergeCell ref="C116:C118"/>
    <mergeCell ref="B104:AK104"/>
    <mergeCell ref="D123:AK124"/>
    <mergeCell ref="D129:K129"/>
    <mergeCell ref="D131:AK131"/>
    <mergeCell ref="D136:AK136"/>
    <mergeCell ref="L129:AK129"/>
    <mergeCell ref="B127:B129"/>
    <mergeCell ref="C127:C128"/>
    <mergeCell ref="B139:B142"/>
    <mergeCell ref="D242:AK243"/>
    <mergeCell ref="F203:AK203"/>
    <mergeCell ref="D132:AK135"/>
    <mergeCell ref="B169:AK169"/>
    <mergeCell ref="B161:C161"/>
    <mergeCell ref="C232:C233"/>
    <mergeCell ref="S229:AK229"/>
    <mergeCell ref="B213:AK213"/>
    <mergeCell ref="C219:C222"/>
    <mergeCell ref="D219:AK222"/>
    <mergeCell ref="B231:B234"/>
    <mergeCell ref="D223:AK223"/>
    <mergeCell ref="B217:AK217"/>
    <mergeCell ref="L216:AK216"/>
    <mergeCell ref="B218:B223"/>
    <mergeCell ref="B240:AK240"/>
    <mergeCell ref="C242:C243"/>
    <mergeCell ref="D214:AK215"/>
    <mergeCell ref="C214:C215"/>
    <mergeCell ref="D237:AK238"/>
    <mergeCell ref="B131:B136"/>
    <mergeCell ref="P181:AK181"/>
    <mergeCell ref="D181:F181"/>
    <mergeCell ref="B153:AK153"/>
    <mergeCell ref="A231:A248"/>
    <mergeCell ref="D244:AK244"/>
    <mergeCell ref="M156:AK156"/>
    <mergeCell ref="L212:AK212"/>
    <mergeCell ref="H212:K212"/>
    <mergeCell ref="B209:B212"/>
    <mergeCell ref="L209:AK209"/>
    <mergeCell ref="B204:B207"/>
    <mergeCell ref="B214:B216"/>
    <mergeCell ref="C210:C211"/>
    <mergeCell ref="H209:K209"/>
    <mergeCell ref="B208:AK208"/>
    <mergeCell ref="D176:AK177"/>
    <mergeCell ref="B159:AK159"/>
    <mergeCell ref="C162:C163"/>
    <mergeCell ref="C195:C196"/>
    <mergeCell ref="B182:AK182"/>
    <mergeCell ref="D157:H157"/>
    <mergeCell ref="B160:C160"/>
    <mergeCell ref="B194:AK194"/>
    <mergeCell ref="D198:AK198"/>
    <mergeCell ref="A204:A223"/>
    <mergeCell ref="D231:AK231"/>
    <mergeCell ref="D226:AK227"/>
    <mergeCell ref="M158:AK158"/>
    <mergeCell ref="D166:AK167"/>
    <mergeCell ref="D148:R148"/>
    <mergeCell ref="D150:AK151"/>
    <mergeCell ref="B150:B152"/>
    <mergeCell ref="C154:C155"/>
    <mergeCell ref="D160:E160"/>
    <mergeCell ref="F160:AK160"/>
    <mergeCell ref="B143:AK143"/>
    <mergeCell ref="D147:R147"/>
    <mergeCell ref="M157:AK157"/>
    <mergeCell ref="D179:AK179"/>
    <mergeCell ref="D152:I152"/>
    <mergeCell ref="D154:AK155"/>
    <mergeCell ref="D156:H156"/>
    <mergeCell ref="I158:L158"/>
    <mergeCell ref="S147:AK147"/>
    <mergeCell ref="A138:AK138"/>
    <mergeCell ref="C291:G291"/>
    <mergeCell ref="H291:I291"/>
    <mergeCell ref="AA291:AB291"/>
    <mergeCell ref="R290:Z290"/>
    <mergeCell ref="P290:Q290"/>
    <mergeCell ref="C145:C146"/>
    <mergeCell ref="C246:C247"/>
    <mergeCell ref="C285:C286"/>
    <mergeCell ref="D273:I273"/>
    <mergeCell ref="A264:AK264"/>
    <mergeCell ref="B267:B269"/>
    <mergeCell ref="B256:C256"/>
    <mergeCell ref="D256:E256"/>
    <mergeCell ref="D281:F282"/>
    <mergeCell ref="G281:H282"/>
    <mergeCell ref="D145:AK146"/>
    <mergeCell ref="B144:B146"/>
    <mergeCell ref="C298:G298"/>
    <mergeCell ref="B245:AK245"/>
    <mergeCell ref="H14:AK14"/>
    <mergeCell ref="D17:L17"/>
    <mergeCell ref="M17:AK17"/>
    <mergeCell ref="D241:AK241"/>
    <mergeCell ref="D39:AK39"/>
    <mergeCell ref="J152:AK152"/>
    <mergeCell ref="M92:N92"/>
    <mergeCell ref="B115:AK115"/>
    <mergeCell ref="D119:K119"/>
    <mergeCell ref="D107:K107"/>
    <mergeCell ref="D100:F100"/>
    <mergeCell ref="B236:B239"/>
    <mergeCell ref="C226:C227"/>
    <mergeCell ref="C18:C20"/>
    <mergeCell ref="B16:AK16"/>
    <mergeCell ref="D205:AK206"/>
    <mergeCell ref="B203:C203"/>
    <mergeCell ref="M199:N199"/>
    <mergeCell ref="D210:AK211"/>
    <mergeCell ref="D63:AK67"/>
    <mergeCell ref="D55:G55"/>
    <mergeCell ref="B74:AK74"/>
    <mergeCell ref="L297:M297"/>
    <mergeCell ref="C295:G295"/>
    <mergeCell ref="C293:G293"/>
    <mergeCell ref="C290:G290"/>
    <mergeCell ref="H290:I290"/>
    <mergeCell ref="AE290:AF290"/>
    <mergeCell ref="H292:I292"/>
    <mergeCell ref="R292:Z292"/>
    <mergeCell ref="J292:K292"/>
    <mergeCell ref="J291:K291"/>
    <mergeCell ref="H297:I297"/>
    <mergeCell ref="C297:G297"/>
    <mergeCell ref="N290:O290"/>
    <mergeCell ref="A5:AK5"/>
    <mergeCell ref="D13:AK13"/>
    <mergeCell ref="C8:C9"/>
    <mergeCell ref="C35:C36"/>
    <mergeCell ref="D8:AK9"/>
    <mergeCell ref="P10:AK10"/>
    <mergeCell ref="D10:F10"/>
    <mergeCell ref="D32:AK32"/>
    <mergeCell ref="D21:L21"/>
    <mergeCell ref="B22:AK22"/>
    <mergeCell ref="N26:AK26"/>
    <mergeCell ref="C30:C31"/>
    <mergeCell ref="D30:AK31"/>
    <mergeCell ref="M23:AK23"/>
    <mergeCell ref="B34:B37"/>
    <mergeCell ref="D26:L26"/>
    <mergeCell ref="B29:B32"/>
    <mergeCell ref="A12:AK12"/>
    <mergeCell ref="B11:AK11"/>
    <mergeCell ref="J10:K10"/>
    <mergeCell ref="G10:H10"/>
    <mergeCell ref="B23:B26"/>
    <mergeCell ref="B33:AK33"/>
    <mergeCell ref="D23:L23"/>
    <mergeCell ref="D35:AK36"/>
    <mergeCell ref="A28:AK28"/>
    <mergeCell ref="D47:R47"/>
    <mergeCell ref="D60:AK60"/>
    <mergeCell ref="A50:AK50"/>
    <mergeCell ref="B57:B60"/>
    <mergeCell ref="D57:AK57"/>
    <mergeCell ref="C58:C59"/>
    <mergeCell ref="D58:AK59"/>
    <mergeCell ref="D37:AK37"/>
    <mergeCell ref="B38:AK38"/>
    <mergeCell ref="A13:A26"/>
    <mergeCell ref="D18:AK20"/>
    <mergeCell ref="A49:AK49"/>
    <mergeCell ref="B44:B45"/>
    <mergeCell ref="D44:AK44"/>
    <mergeCell ref="D45:AK45"/>
    <mergeCell ref="B46:AK46"/>
    <mergeCell ref="S47:AK48"/>
    <mergeCell ref="AR287:AS287"/>
    <mergeCell ref="AP287:AQ287"/>
    <mergeCell ref="AO287:AO288"/>
    <mergeCell ref="AN286:AN288"/>
    <mergeCell ref="AO179:AP179"/>
    <mergeCell ref="AM181:AN181"/>
    <mergeCell ref="AO181:AP181"/>
    <mergeCell ref="AM203:AO203"/>
    <mergeCell ref="AO180:AP180"/>
    <mergeCell ref="AO199:AP199"/>
    <mergeCell ref="AU286:AX286"/>
    <mergeCell ref="AM256:AO257"/>
    <mergeCell ref="AO198:AP198"/>
    <mergeCell ref="D239:AK239"/>
    <mergeCell ref="D252:F252"/>
    <mergeCell ref="D232:AK233"/>
    <mergeCell ref="D236:AK236"/>
    <mergeCell ref="D246:AK247"/>
    <mergeCell ref="AM199:AN199"/>
    <mergeCell ref="D229:R229"/>
    <mergeCell ref="B235:AK235"/>
    <mergeCell ref="C250:C251"/>
    <mergeCell ref="B225:B227"/>
    <mergeCell ref="S260:AK260"/>
    <mergeCell ref="A265:AK265"/>
    <mergeCell ref="C257:C258"/>
    <mergeCell ref="D261:R261"/>
    <mergeCell ref="B250:B252"/>
    <mergeCell ref="A257:A260"/>
    <mergeCell ref="G199:H199"/>
    <mergeCell ref="B274:AK274"/>
    <mergeCell ref="B253:AK253"/>
    <mergeCell ref="B241:B244"/>
    <mergeCell ref="D207:AK207"/>
    <mergeCell ref="AN337:AP337"/>
    <mergeCell ref="A344:B344"/>
    <mergeCell ref="L343:AK343"/>
    <mergeCell ref="A339:AK339"/>
    <mergeCell ref="AI302:AJ302"/>
    <mergeCell ref="J325:S325"/>
    <mergeCell ref="D309:F309"/>
    <mergeCell ref="I308:AK308"/>
    <mergeCell ref="AH318:AK318"/>
    <mergeCell ref="C344:AK344"/>
    <mergeCell ref="C337:AK337"/>
    <mergeCell ref="C341:AK341"/>
    <mergeCell ref="A340:AK340"/>
    <mergeCell ref="H343:K343"/>
    <mergeCell ref="P302:Q302"/>
    <mergeCell ref="N338:AK338"/>
    <mergeCell ref="A341:B341"/>
    <mergeCell ref="C342:AK342"/>
    <mergeCell ref="A342:B342"/>
    <mergeCell ref="X313:AG313"/>
    <mergeCell ref="L302:M302"/>
    <mergeCell ref="B313:E313"/>
    <mergeCell ref="J315:S315"/>
    <mergeCell ref="B305:B309"/>
    <mergeCell ref="AN334:AP334"/>
    <mergeCell ref="AN336:AP336"/>
    <mergeCell ref="C336:L336"/>
    <mergeCell ref="A326:AK326"/>
    <mergeCell ref="B323:E323"/>
    <mergeCell ref="B324:E324"/>
    <mergeCell ref="F324:I324"/>
    <mergeCell ref="AN335:AP335"/>
    <mergeCell ref="AN326:AQ326"/>
    <mergeCell ref="AN333:AP333"/>
    <mergeCell ref="A333:B334"/>
    <mergeCell ref="X323:AG323"/>
    <mergeCell ref="C328:L328"/>
    <mergeCell ref="C330:L330"/>
    <mergeCell ref="N330:AK330"/>
    <mergeCell ref="N328:AK328"/>
    <mergeCell ref="C331:AK331"/>
    <mergeCell ref="C332:L332"/>
    <mergeCell ref="A331:B332"/>
    <mergeCell ref="C333:AK333"/>
    <mergeCell ref="F325:I325"/>
    <mergeCell ref="C329:AK329"/>
    <mergeCell ref="A327:B328"/>
    <mergeCell ref="C327:AK327"/>
    <mergeCell ref="AN332:AP332"/>
    <mergeCell ref="X322:AG322"/>
    <mergeCell ref="AH314:AK314"/>
    <mergeCell ref="B325:E325"/>
    <mergeCell ref="AH316:AK316"/>
    <mergeCell ref="T317:W317"/>
    <mergeCell ref="X315:AG315"/>
    <mergeCell ref="X324:AG324"/>
    <mergeCell ref="J322:S322"/>
    <mergeCell ref="X314:AG314"/>
    <mergeCell ref="X316:AG316"/>
    <mergeCell ref="T320:W320"/>
    <mergeCell ref="J318:S318"/>
    <mergeCell ref="X319:AG319"/>
    <mergeCell ref="T316:W316"/>
    <mergeCell ref="F314:I314"/>
    <mergeCell ref="B318:E318"/>
    <mergeCell ref="T314:W314"/>
    <mergeCell ref="B315:E315"/>
    <mergeCell ref="F322:I322"/>
    <mergeCell ref="AH315:AK315"/>
    <mergeCell ref="AH319:AK319"/>
    <mergeCell ref="B322:E322"/>
    <mergeCell ref="AH323:AK323"/>
    <mergeCell ref="A354:B354"/>
    <mergeCell ref="U356:Z356"/>
    <mergeCell ref="C353:G353"/>
    <mergeCell ref="D24:AK25"/>
    <mergeCell ref="C350:AK350"/>
    <mergeCell ref="H349:K349"/>
    <mergeCell ref="L349:AK349"/>
    <mergeCell ref="C335:AK335"/>
    <mergeCell ref="C90:C91"/>
    <mergeCell ref="A75:A96"/>
    <mergeCell ref="B93:AK93"/>
    <mergeCell ref="D103:F103"/>
    <mergeCell ref="D101:AK102"/>
    <mergeCell ref="G96:AK96"/>
    <mergeCell ref="B98:AK98"/>
    <mergeCell ref="B97:AK97"/>
    <mergeCell ref="B90:B92"/>
    <mergeCell ref="B100:B103"/>
    <mergeCell ref="D86:AK87"/>
    <mergeCell ref="A62:A74"/>
    <mergeCell ref="B69:AK69"/>
    <mergeCell ref="D90:AK91"/>
    <mergeCell ref="B85:B88"/>
    <mergeCell ref="C346:AK346"/>
    <mergeCell ref="H302:I302"/>
    <mergeCell ref="AC303:AD303"/>
    <mergeCell ref="C105:C106"/>
    <mergeCell ref="H353:K353"/>
    <mergeCell ref="A349:B349"/>
    <mergeCell ref="C345:G345"/>
    <mergeCell ref="C347:G347"/>
    <mergeCell ref="H294:I294"/>
    <mergeCell ref="C299:G299"/>
    <mergeCell ref="H298:I298"/>
    <mergeCell ref="H289:I289"/>
    <mergeCell ref="A121:AK121"/>
    <mergeCell ref="A122:A136"/>
    <mergeCell ref="L290:M290"/>
    <mergeCell ref="B285:B303"/>
    <mergeCell ref="R301:Z301"/>
    <mergeCell ref="AG289:AH289"/>
    <mergeCell ref="C287:G287"/>
    <mergeCell ref="C289:G289"/>
    <mergeCell ref="A351:B351"/>
    <mergeCell ref="A335:B336"/>
    <mergeCell ref="A350:B350"/>
    <mergeCell ref="P309:AK309"/>
    <mergeCell ref="H293:I293"/>
    <mergeCell ref="C101:C102"/>
    <mergeCell ref="B89:AK89"/>
    <mergeCell ref="D88:AK88"/>
    <mergeCell ref="P92:AK92"/>
    <mergeCell ref="D92:F92"/>
    <mergeCell ref="B84:AK84"/>
    <mergeCell ref="C86:C87"/>
    <mergeCell ref="A346:B346"/>
    <mergeCell ref="P301:Q301"/>
    <mergeCell ref="AA303:AB303"/>
    <mergeCell ref="J324:S324"/>
    <mergeCell ref="T319:W319"/>
    <mergeCell ref="D307:F307"/>
    <mergeCell ref="AH313:AK313"/>
    <mergeCell ref="AC301:AD301"/>
    <mergeCell ref="L301:M301"/>
    <mergeCell ref="C301:G301"/>
    <mergeCell ref="C302:G302"/>
    <mergeCell ref="H303:I303"/>
    <mergeCell ref="N302:O302"/>
    <mergeCell ref="N303:O303"/>
    <mergeCell ref="J301:K301"/>
    <mergeCell ref="J303:K303"/>
    <mergeCell ref="B319:E319"/>
    <mergeCell ref="D83:AK83"/>
    <mergeCell ref="H100:K100"/>
    <mergeCell ref="B62:B68"/>
    <mergeCell ref="C81:C82"/>
    <mergeCell ref="D71:AK72"/>
    <mergeCell ref="D81:AK82"/>
    <mergeCell ref="B53:B55"/>
    <mergeCell ref="B56:AK56"/>
    <mergeCell ref="D85:AK85"/>
    <mergeCell ref="G92:H92"/>
    <mergeCell ref="B80:B83"/>
    <mergeCell ref="C94:C95"/>
    <mergeCell ref="D94:AK95"/>
    <mergeCell ref="D80:AK80"/>
    <mergeCell ref="D73:AK73"/>
    <mergeCell ref="D70:AK70"/>
    <mergeCell ref="D76:AK77"/>
    <mergeCell ref="B75:B78"/>
    <mergeCell ref="C76:C77"/>
    <mergeCell ref="B61:AK61"/>
    <mergeCell ref="D78:AK78"/>
    <mergeCell ref="C351:G351"/>
    <mergeCell ref="AG303:AH303"/>
    <mergeCell ref="B320:E320"/>
    <mergeCell ref="N336:AK336"/>
    <mergeCell ref="L351:AK351"/>
    <mergeCell ref="C349:G349"/>
    <mergeCell ref="C305:C308"/>
    <mergeCell ref="J313:S313"/>
    <mergeCell ref="R303:Z303"/>
    <mergeCell ref="A337:B338"/>
    <mergeCell ref="C338:L338"/>
    <mergeCell ref="C303:G303"/>
    <mergeCell ref="T313:W313"/>
    <mergeCell ref="G307:H307"/>
    <mergeCell ref="D308:G308"/>
    <mergeCell ref="X317:AG317"/>
    <mergeCell ref="F313:I313"/>
    <mergeCell ref="J314:S314"/>
    <mergeCell ref="A312:A325"/>
    <mergeCell ref="H347:K347"/>
    <mergeCell ref="A329:B330"/>
    <mergeCell ref="B312:AK312"/>
    <mergeCell ref="B321:E321"/>
    <mergeCell ref="X320:AG320"/>
    <mergeCell ref="C3:AK3"/>
    <mergeCell ref="D279:AK280"/>
    <mergeCell ref="A2:AK2"/>
    <mergeCell ref="A99:AK99"/>
    <mergeCell ref="A100:A119"/>
    <mergeCell ref="D122:F122"/>
    <mergeCell ref="B122:B125"/>
    <mergeCell ref="B105:B107"/>
    <mergeCell ref="D105:AK106"/>
    <mergeCell ref="H103:K103"/>
    <mergeCell ref="L107:AK107"/>
    <mergeCell ref="C123:C124"/>
    <mergeCell ref="C24:C25"/>
    <mergeCell ref="D34:AK34"/>
    <mergeCell ref="C71:C72"/>
    <mergeCell ref="A120:AK120"/>
    <mergeCell ref="J92:K92"/>
    <mergeCell ref="M119:AK119"/>
    <mergeCell ref="D125:F125"/>
    <mergeCell ref="A53:A61"/>
    <mergeCell ref="B39:B42"/>
    <mergeCell ref="B94:B96"/>
    <mergeCell ref="D53:AK54"/>
    <mergeCell ref="B79:AK79"/>
  </mergeCells>
  <phoneticPr fontId="2"/>
  <conditionalFormatting sqref="B161:AK168">
    <cfRule type="expression" dxfId="0" priority="1" stopIfTrue="1">
      <formula>$AP$160=FALSE</formula>
    </cfRule>
  </conditionalFormatting>
  <dataValidations count="46">
    <dataValidation type="textLength" imeMode="off" operator="lessThanOrEqual" allowBlank="1" showInputMessage="1" showErrorMessage="1" sqref="H343:K343 H345:K345 H347:K347 H349:K349 H351:K351" xr:uid="{01A5E330-9A0D-4C74-B8FE-512BA2B373A3}">
      <formula1>4</formula1>
    </dataValidation>
    <dataValidation type="list" allowBlank="1" showInputMessage="1" showErrorMessage="1" sqref="C338:L338 C334:L334 C330:L330 C328 C332:L332 C336:L336" xr:uid="{24B3FE03-E862-430F-A378-81C55611DEEA}">
      <formula1>申請種目リスト</formula1>
    </dataValidation>
    <dataValidation type="list" allowBlank="1" showInputMessage="1" showErrorMessage="1" sqref="G248:H248 G92:H92" xr:uid="{D40A9717-0F8F-4779-B180-388EFBE1D60C}">
      <formula1>年リスト</formula1>
    </dataValidation>
    <dataValidation type="list" allowBlank="1" showInputMessage="1" showErrorMessage="1" sqref="J309 J283:K283 J10:K10 J248:K248 J92:K92 J181:K181 J199:K199" xr:uid="{62D14A21-E332-4199-BB8C-4149E30B786D}">
      <formula1>月リスト</formula1>
    </dataValidation>
    <dataValidation type="list" allowBlank="1" showInputMessage="1" showErrorMessage="1" sqref="M283:N283 M309 M92:N92 M248:N248 M10:N10 M181:N181 M199:N199" xr:uid="{DEDF4FBC-4F33-4499-A1FE-B9BC0F3947C4}">
      <formula1>日リスト</formula1>
    </dataValidation>
    <dataValidation type="list" allowBlank="1" showInputMessage="1" showErrorMessage="1" sqref="D277:O277" xr:uid="{336A1D4F-A0E3-4D2E-82F6-654A5D0119DB}">
      <formula1>許可区分リスト</formula1>
    </dataValidation>
    <dataValidation type="list" allowBlank="1" showInputMessage="1" showErrorMessage="1" sqref="D269:O269" xr:uid="{4B8A6E74-7840-41EF-B870-A93300C308BC}">
      <formula1>許可元リスト</formula1>
    </dataValidation>
    <dataValidation type="textLength" operator="lessThanOrEqual" allowBlank="1" showInputMessage="1" showErrorMessage="1" sqref="H353:K353" xr:uid="{7FE03F3A-32B9-4E40-857F-20852C03FAA9}">
      <formula1>4</formula1>
    </dataValidation>
    <dataValidation type="custom" imeMode="off" allowBlank="1" showInputMessage="1" showErrorMessage="1" sqref="D259:R260 D47:R48 D147:R148 D228:R229" xr:uid="{EB31C666-F8F6-4594-8B35-E03DC1EBB808}">
      <formula1>LENB(D47)&lt;=15</formula1>
    </dataValidation>
    <dataValidation type="custom" imeMode="hiragana" allowBlank="1" showInputMessage="1" showErrorMessage="1" error="エラーです。全角２０字以内で入力してください。" sqref="D239:AK239 D37:AK37 D83:AK83" xr:uid="{1C935D95-CDCC-4093-928A-82660C88B565}">
      <formula1>AND(D37=DBCS(D37),LENB(D37)&lt;=40)</formula1>
    </dataValidation>
    <dataValidation type="list" allowBlank="1" showInputMessage="1" showErrorMessage="1" sqref="D248:F248 D92:F92" xr:uid="{41A6D7B6-9F71-49A9-A205-9DAB64507CBE}">
      <formula1>元号リスト</formula1>
    </dataValidation>
    <dataValidation type="list" allowBlank="1" showInputMessage="1" showErrorMessage="1" sqref="D252:F252 D96:F96" xr:uid="{2C1D7A98-F787-41F4-B212-222AE256F2EA}">
      <formula1>性別リスト</formula1>
    </dataValidation>
    <dataValidation type="custom" imeMode="on" allowBlank="1" showInputMessage="1" showErrorMessage="1" error="エラーです。全角２５字以内で入力してください。_x000a_" sqref="D207:AK207 D234:AK234" xr:uid="{B874E73A-B6E7-48F2-B3FB-AC0495302CFE}">
      <formula1>AND(D207=DBCS(D207),LENB(D207)&lt;=50)</formula1>
    </dataValidation>
    <dataValidation type="list" allowBlank="1" showInputMessage="1" showErrorMessage="1" sqref="D216:K216 D107:K107 D129:K129" xr:uid="{F5700E5B-2327-4FEB-8437-DA0D6C3C4A04}">
      <formula1>都道府県リスト</formula1>
    </dataValidation>
    <dataValidation type="custom" imeMode="on" allowBlank="1" showInputMessage="1" showErrorMessage="1" error="エラーです。全角５５字以内で入力してください。" sqref="D223:AK223 D114:AK114 D136:AK136" xr:uid="{79A21768-5305-40B0-9C36-79B2E5636A34}">
      <formula1>AND(D114=DBCS(D114),LENB(D114)&lt;=110)</formula1>
    </dataValidation>
    <dataValidation type="textLength" imeMode="off" operator="equal" allowBlank="1" showInputMessage="1" showErrorMessage="1" error="３桁で入力してください。" sqref="D212:F212 D103:F103 D125:F125" xr:uid="{72AF6717-D303-4782-B7E3-7257599D4E5A}">
      <formula1>3</formula1>
    </dataValidation>
    <dataValidation type="textLength" imeMode="off" operator="equal" allowBlank="1" showInputMessage="1" showErrorMessage="1" error="４桁で入力してください。" sqref="H212:K212 H103:K103 H125:K125" xr:uid="{FEC40EE1-5C14-4AC6-BB60-88894FC49E09}">
      <formula1>4</formula1>
    </dataValidation>
    <dataValidation type="custom" imeMode="fullKatakana" allowBlank="1" showInputMessage="1" showErrorMessage="1" error="エラーです。全角３０字以内で入力してください。" sqref="D244:AK244" xr:uid="{BC9CCE50-C9F8-4EEE-88B0-05BC34BDCF53}">
      <formula1>AND(D244=DBCS(D244),LENB(D244)&lt;=60)</formula1>
    </dataValidation>
    <dataValidation type="custom" imeMode="hiragana" allowBlank="1" showInputMessage="1" showErrorMessage="1" error="エラーです。全角３５字以内で入力してください。" sqref="D32:AK32" xr:uid="{5DA2B8BA-04FD-45D1-8F45-E0485B27BEC9}">
      <formula1>AND(D32=DBCS(D32),LENB(D32)&lt;=70)</formula1>
    </dataValidation>
    <dataValidation type="custom" imeMode="fullKatakana" allowBlank="1" showInputMessage="1" showErrorMessage="1" error="エラーです。全角４０字以内で入力してください。" sqref="D42:AK42" xr:uid="{E651285A-0C53-4717-8203-FF7DB6308FD0}">
      <formula1>AND(D42=DBCS(D42),LENB(D42)&lt;=80)</formula1>
    </dataValidation>
    <dataValidation imeMode="fullKatakana" allowBlank="1" showInputMessage="1" showErrorMessage="1" sqref="D70:AK70" xr:uid="{09BD872B-44BA-4DEC-87BA-7E6ECDD53B7C}"/>
    <dataValidation type="custom" imeMode="fullKatakana" allowBlank="1" showInputMessage="1" showErrorMessage="1" sqref="H55" xr:uid="{BD62743A-B709-44BA-BBB3-96135C99DCAE}">
      <formula1>LENB(H55)&lt;=50</formula1>
    </dataValidation>
    <dataValidation type="custom" imeMode="on" allowBlank="1" showInputMessage="1" showErrorMessage="1" sqref="M21 M26" xr:uid="{85997CF2-6E1D-4A6B-BD7D-E891C45D042E}">
      <formula1>LENB(M21)&lt;=80</formula1>
    </dataValidation>
    <dataValidation type="list" allowBlank="1" showInputMessage="1" showErrorMessage="1" sqref="D55:G55" xr:uid="{71A1534F-2174-4A55-8579-93120C13A1F3}">
      <formula1>法個リスト</formula1>
    </dataValidation>
    <dataValidation type="custom" imeMode="fullKatakana" allowBlank="1" showInputMessage="1" showErrorMessage="1" error="エラーです。全角50字以内で入力してください。_x000a_" sqref="D73:AK73" xr:uid="{2E704434-FCB2-458C-A4B7-44B7A206C13F}">
      <formula1>AND(D73=DBCS(D73),LENB(D73)&lt;=100)</formula1>
    </dataValidation>
    <dataValidation type="list" allowBlank="1" showInputMessage="1" showErrorMessage="1" sqref="D14:G14" xr:uid="{BA3AFF20-F102-45A4-93BD-753CE42583E9}">
      <formula1>申請区分リスト</formula1>
    </dataValidation>
    <dataValidation type="list" allowBlank="1" showInputMessage="1" showErrorMessage="1" sqref="D119:K119" xr:uid="{E8493FAE-879E-48FB-9F9B-00DFCFFF5048}">
      <formula1>行政区リスト</formula1>
    </dataValidation>
    <dataValidation type="textLength" imeMode="off" operator="equal" allowBlank="1" showInputMessage="1" showErrorMessage="1" error="9桁の数字を入力してください。" sqref="D21:L21" xr:uid="{B78E2BF9-F8D9-433E-BFC3-B963A208F357}">
      <formula1>9</formula1>
    </dataValidation>
    <dataValidation type="custom" imeMode="hiragana" allowBlank="1" showInputMessage="1" showErrorMessage="1" error="エラーです。全角40字以内で入力してください。_x000a_" sqref="D68:AK68" xr:uid="{325B424B-C6AE-412D-9CBE-84D847A44BBA}">
      <formula1>AND(D68=DBCS(D68),LENB(D68)&lt;=80)</formula1>
    </dataValidation>
    <dataValidation type="custom" imeMode="hiragana" allowBlank="1" showInputMessage="1" showErrorMessage="1" error="エラーです。全角25字以内で入力してください。" sqref="D78:AK78" xr:uid="{C1DD4CB4-F75D-4471-8B24-4D324D240EBA}">
      <formula1>AND(D78=DBCS(D78),LENB(D78)&lt;=50)</formula1>
    </dataValidation>
    <dataValidation type="custom" imeMode="off" allowBlank="1" showInputMessage="1" showErrorMessage="1" error="入力は11桁までです。11桁を超える場合は、99999999999を入力してください。" sqref="D142:N142" xr:uid="{5B940EE7-C271-41B5-9527-11E797102C01}">
      <formula1>LENB(D142)&lt;=11</formula1>
    </dataValidation>
    <dataValidation type="custom" imeMode="off" allowBlank="1" showInputMessage="1" showErrorMessage="1" error="入力は6桁までです。6桁を超える場合は、999999を入力してください。" sqref="D152:I152" xr:uid="{2A69F29D-909D-42F4-A5C9-A17BB9FEBA76}">
      <formula1>LENB(D152)&lt;=6</formula1>
    </dataValidation>
    <dataValidation type="whole" imeMode="off" allowBlank="1" showInputMessage="1" showErrorMessage="1" sqref="D178:E178 D174:E174 D189:E189 D193:E193 D197:E197 D185:E185" xr:uid="{BD3598FF-99FD-4A2E-B1F6-7856D1EA57B9}">
      <formula1>0</formula1>
      <formula2>1</formula2>
    </dataValidation>
    <dataValidation type="custom" imeMode="off" allowBlank="1" showInputMessage="1" showErrorMessage="1" error="入力は4桁までです。4桁を超える場合は、9999を入力してください。" sqref="D164:G164" xr:uid="{7B8F4DCF-1174-46CD-99DE-2BFE610911C0}">
      <formula1>LENB(D164)&lt;=4</formula1>
    </dataValidation>
    <dataValidation type="custom" imeMode="off" allowBlank="1" showInputMessage="1" showErrorMessage="1" error="入力は4桁までです。4桁を超える場合は9999を入力してください。" sqref="D168:G168" xr:uid="{0D534258-64AC-4B4C-A8A4-66AE51A88D97}">
      <formula1>LENB(D168)&lt;=4</formula1>
    </dataValidation>
    <dataValidation type="list" allowBlank="1" showInputMessage="1" showErrorMessage="1" sqref="D356:F356" xr:uid="{C06C7C76-A58B-40B5-AE32-D9C15C98A738}">
      <formula1>"未確定,確定"</formula1>
    </dataValidation>
    <dataValidation type="list" allowBlank="1" showInputMessage="1" showErrorMessage="1" sqref="I156:L158" xr:uid="{F2B5E77A-6C2F-4850-9183-1F4E1F8693AB}">
      <formula1>"加入済,加入無,適用除外"</formula1>
    </dataValidation>
    <dataValidation type="list" allowBlank="1" showInputMessage="1" showErrorMessage="1" sqref="G10:H10" xr:uid="{1612BB62-4270-4376-AEF0-1CB774EF9048}">
      <formula1>"07,08"</formula1>
    </dataValidation>
    <dataValidation type="list" allowBlank="1" showInputMessage="1" showErrorMessage="1" sqref="G199:H199 G181:H181" xr:uid="{D9E59043-08AA-475B-9C66-67E565C8119F}">
      <formula1>$AU$163:$AU$170</formula1>
    </dataValidation>
    <dataValidation type="list" allowBlank="1" showInputMessage="1" showErrorMessage="1" sqref="G283:H283" xr:uid="{069B47C7-64DD-48AC-97A6-E2291E771D36}">
      <formula1>$BC$278:$BC$287</formula1>
    </dataValidation>
    <dataValidation type="list" allowBlank="1" showInputMessage="1" showErrorMessage="1" sqref="G309:H309" xr:uid="{97EAEA30-0AC3-493B-A4E3-74943DA623BC}">
      <formula1>$BC$282:$BC$287</formula1>
    </dataValidation>
    <dataValidation type="textLength" imeMode="off" operator="equal" allowBlank="1" showInputMessage="1" showErrorMessage="1" error="4桁の数字を入力してください。" sqref="D26:L26" xr:uid="{7611F8EC-C560-45E9-93D8-5EE13EB19B47}">
      <formula1>4</formula1>
    </dataValidation>
    <dataValidation type="list" allowBlank="1" showInputMessage="1" showErrorMessage="1" sqref="D283:F283" xr:uid="{29EF8955-E942-4849-B35D-F67829702CDD}">
      <formula1>"平成,令和"</formula1>
    </dataValidation>
    <dataValidation type="textLength" imeMode="off" operator="equal" allowBlank="1" showInputMessage="1" showErrorMessage="1" error="13桁で入力してください。不明の場合は「法人番号公表サイト」で確認してください。" sqref="D60:AK60" xr:uid="{5F10A3BD-87AB-48BE-A897-1873F8B853F2}">
      <formula1>13</formula1>
    </dataValidation>
    <dataValidation type="custom" imeMode="fullKatakana" allowBlank="1" showInputMessage="1" showErrorMessage="1" error="エラーです。全角３０字以内で入力してください。_x000a_" sqref="D88:AK88" xr:uid="{A34CCC07-6C01-4E5E-82C7-EA37A117A1E7}">
      <formula1>AND(D88=DBCS(D88),LENB(D88)&lt;=60)</formula1>
    </dataValidation>
    <dataValidation type="textLength" imeMode="off" operator="equal" allowBlank="1" showInputMessage="1" showErrorMessage="1" error="６桁で入力してください。" sqref="D273:I273" xr:uid="{BC671FD0-7656-4EC4-B6B9-3BAE18E0BF4C}">
      <formula1>6</formula1>
    </dataValidation>
  </dataValidations>
  <pageMargins left="0.86614173228346458" right="0.47244094488188981" top="0.59055118110236227" bottom="0.39370078740157483" header="0.19685039370078741" footer="0.19685039370078741"/>
  <pageSetup paperSize="9" scale="63" fitToHeight="20" orientation="portrait" r:id="rId1"/>
  <headerFooter alignWithMargins="0"/>
  <rowBreaks count="6" manualBreakCount="6">
    <brk id="27" max="36" man="1"/>
    <brk id="98" max="16383" man="1"/>
    <brk id="158" max="36" man="1"/>
    <brk id="200" max="36" man="1"/>
    <brk id="263" max="36" man="1"/>
    <brk id="310" max="36" man="1"/>
  </rowBreaks>
  <cellWatches>
    <cellWatch r="D14"/>
  </cellWatches>
  <ignoredErrors>
    <ignoredError sqref="G209 G10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102" r:id="rId4" name="Check Box 54">
              <controlPr locked="0" defaultSize="0" autoFill="0" autoLine="0" autoPict="0">
                <anchor moveWithCells="1">
                  <from>
                    <xdr:col>9</xdr:col>
                    <xdr:colOff>66675</xdr:colOff>
                    <xdr:row>288</xdr:row>
                    <xdr:rowOff>219075</xdr:rowOff>
                  </from>
                  <to>
                    <xdr:col>10</xdr:col>
                    <xdr:colOff>171450</xdr:colOff>
                    <xdr:row>290</xdr:row>
                    <xdr:rowOff>9525</xdr:rowOff>
                  </to>
                </anchor>
              </controlPr>
            </control>
          </mc:Choice>
        </mc:AlternateContent>
        <mc:AlternateContent xmlns:mc="http://schemas.openxmlformats.org/markup-compatibility/2006">
          <mc:Choice Requires="x14">
            <control shapeId="2104" r:id="rId5" name="Check Box 56">
              <controlPr locked="0" defaultSize="0" autoFill="0" autoLine="0" autoPict="0">
                <anchor moveWithCells="1">
                  <from>
                    <xdr:col>9</xdr:col>
                    <xdr:colOff>66675</xdr:colOff>
                    <xdr:row>288</xdr:row>
                    <xdr:rowOff>0</xdr:rowOff>
                  </from>
                  <to>
                    <xdr:col>10</xdr:col>
                    <xdr:colOff>171450</xdr:colOff>
                    <xdr:row>289</xdr:row>
                    <xdr:rowOff>9525</xdr:rowOff>
                  </to>
                </anchor>
              </controlPr>
            </control>
          </mc:Choice>
        </mc:AlternateContent>
        <mc:AlternateContent xmlns:mc="http://schemas.openxmlformats.org/markup-compatibility/2006">
          <mc:Choice Requires="x14">
            <control shapeId="2105" r:id="rId6" name="Check Box 57">
              <controlPr locked="0" defaultSize="0" autoFill="0" autoLine="0" autoPict="0">
                <anchor moveWithCells="1">
                  <from>
                    <xdr:col>11</xdr:col>
                    <xdr:colOff>57150</xdr:colOff>
                    <xdr:row>288</xdr:row>
                    <xdr:rowOff>219075</xdr:rowOff>
                  </from>
                  <to>
                    <xdr:col>12</xdr:col>
                    <xdr:colOff>171450</xdr:colOff>
                    <xdr:row>290</xdr:row>
                    <xdr:rowOff>9525</xdr:rowOff>
                  </to>
                </anchor>
              </controlPr>
            </control>
          </mc:Choice>
        </mc:AlternateContent>
        <mc:AlternateContent xmlns:mc="http://schemas.openxmlformats.org/markup-compatibility/2006">
          <mc:Choice Requires="x14">
            <control shapeId="2106" r:id="rId7" name="Check Box 58">
              <controlPr locked="0" defaultSize="0" autoFill="0" autoLine="0" autoPict="0">
                <anchor moveWithCells="1">
                  <from>
                    <xdr:col>11</xdr:col>
                    <xdr:colOff>57150</xdr:colOff>
                    <xdr:row>287</xdr:row>
                    <xdr:rowOff>219075</xdr:rowOff>
                  </from>
                  <to>
                    <xdr:col>12</xdr:col>
                    <xdr:colOff>171450</xdr:colOff>
                    <xdr:row>289</xdr:row>
                    <xdr:rowOff>9525</xdr:rowOff>
                  </to>
                </anchor>
              </controlPr>
            </control>
          </mc:Choice>
        </mc:AlternateContent>
        <mc:AlternateContent xmlns:mc="http://schemas.openxmlformats.org/markup-compatibility/2006">
          <mc:Choice Requires="x14">
            <control shapeId="2115" r:id="rId8" name="Check Box 67">
              <controlPr locked="0" defaultSize="0" autoFill="0" autoLine="0" autoPict="0">
                <anchor moveWithCells="1">
                  <from>
                    <xdr:col>9</xdr:col>
                    <xdr:colOff>66675</xdr:colOff>
                    <xdr:row>289</xdr:row>
                    <xdr:rowOff>219075</xdr:rowOff>
                  </from>
                  <to>
                    <xdr:col>10</xdr:col>
                    <xdr:colOff>171450</xdr:colOff>
                    <xdr:row>291</xdr:row>
                    <xdr:rowOff>9525</xdr:rowOff>
                  </to>
                </anchor>
              </controlPr>
            </control>
          </mc:Choice>
        </mc:AlternateContent>
        <mc:AlternateContent xmlns:mc="http://schemas.openxmlformats.org/markup-compatibility/2006">
          <mc:Choice Requires="x14">
            <control shapeId="2116" r:id="rId9" name="Check Box 68">
              <controlPr locked="0" defaultSize="0" autoFill="0" autoLine="0" autoPict="0">
                <anchor moveWithCells="1">
                  <from>
                    <xdr:col>9</xdr:col>
                    <xdr:colOff>66675</xdr:colOff>
                    <xdr:row>290</xdr:row>
                    <xdr:rowOff>219075</xdr:rowOff>
                  </from>
                  <to>
                    <xdr:col>10</xdr:col>
                    <xdr:colOff>171450</xdr:colOff>
                    <xdr:row>292</xdr:row>
                    <xdr:rowOff>9525</xdr:rowOff>
                  </to>
                </anchor>
              </controlPr>
            </control>
          </mc:Choice>
        </mc:AlternateContent>
        <mc:AlternateContent xmlns:mc="http://schemas.openxmlformats.org/markup-compatibility/2006">
          <mc:Choice Requires="x14">
            <control shapeId="2117" r:id="rId10" name="Check Box 69">
              <controlPr locked="0" defaultSize="0" autoFill="0" autoLine="0" autoPict="0">
                <anchor moveWithCells="1">
                  <from>
                    <xdr:col>9</xdr:col>
                    <xdr:colOff>66675</xdr:colOff>
                    <xdr:row>291</xdr:row>
                    <xdr:rowOff>219075</xdr:rowOff>
                  </from>
                  <to>
                    <xdr:col>10</xdr:col>
                    <xdr:colOff>171450</xdr:colOff>
                    <xdr:row>292</xdr:row>
                    <xdr:rowOff>219075</xdr:rowOff>
                  </to>
                </anchor>
              </controlPr>
            </control>
          </mc:Choice>
        </mc:AlternateContent>
        <mc:AlternateContent xmlns:mc="http://schemas.openxmlformats.org/markup-compatibility/2006">
          <mc:Choice Requires="x14">
            <control shapeId="2118" r:id="rId11" name="Check Box 70">
              <controlPr locked="0" defaultSize="0" autoFill="0" autoLine="0" autoPict="0">
                <anchor moveWithCells="1">
                  <from>
                    <xdr:col>9</xdr:col>
                    <xdr:colOff>66675</xdr:colOff>
                    <xdr:row>292</xdr:row>
                    <xdr:rowOff>209550</xdr:rowOff>
                  </from>
                  <to>
                    <xdr:col>10</xdr:col>
                    <xdr:colOff>171450</xdr:colOff>
                    <xdr:row>294</xdr:row>
                    <xdr:rowOff>0</xdr:rowOff>
                  </to>
                </anchor>
              </controlPr>
            </control>
          </mc:Choice>
        </mc:AlternateContent>
        <mc:AlternateContent xmlns:mc="http://schemas.openxmlformats.org/markup-compatibility/2006">
          <mc:Choice Requires="x14">
            <control shapeId="2119" r:id="rId12" name="Check Box 71">
              <controlPr locked="0" defaultSize="0" autoFill="0" autoLine="0" autoPict="0">
                <anchor moveWithCells="1">
                  <from>
                    <xdr:col>9</xdr:col>
                    <xdr:colOff>66675</xdr:colOff>
                    <xdr:row>293</xdr:row>
                    <xdr:rowOff>209550</xdr:rowOff>
                  </from>
                  <to>
                    <xdr:col>10</xdr:col>
                    <xdr:colOff>171450</xdr:colOff>
                    <xdr:row>295</xdr:row>
                    <xdr:rowOff>0</xdr:rowOff>
                  </to>
                </anchor>
              </controlPr>
            </control>
          </mc:Choice>
        </mc:AlternateContent>
        <mc:AlternateContent xmlns:mc="http://schemas.openxmlformats.org/markup-compatibility/2006">
          <mc:Choice Requires="x14">
            <control shapeId="2120" r:id="rId13" name="Check Box 72">
              <controlPr locked="0" defaultSize="0" autoFill="0" autoLine="0" autoPict="0">
                <anchor moveWithCells="1">
                  <from>
                    <xdr:col>9</xdr:col>
                    <xdr:colOff>66675</xdr:colOff>
                    <xdr:row>294</xdr:row>
                    <xdr:rowOff>209550</xdr:rowOff>
                  </from>
                  <to>
                    <xdr:col>10</xdr:col>
                    <xdr:colOff>171450</xdr:colOff>
                    <xdr:row>296</xdr:row>
                    <xdr:rowOff>0</xdr:rowOff>
                  </to>
                </anchor>
              </controlPr>
            </control>
          </mc:Choice>
        </mc:AlternateContent>
        <mc:AlternateContent xmlns:mc="http://schemas.openxmlformats.org/markup-compatibility/2006">
          <mc:Choice Requires="x14">
            <control shapeId="2121" r:id="rId14" name="Check Box 73">
              <controlPr locked="0" defaultSize="0" autoFill="0" autoLine="0" autoPict="0">
                <anchor moveWithCells="1">
                  <from>
                    <xdr:col>9</xdr:col>
                    <xdr:colOff>66675</xdr:colOff>
                    <xdr:row>295</xdr:row>
                    <xdr:rowOff>209550</xdr:rowOff>
                  </from>
                  <to>
                    <xdr:col>10</xdr:col>
                    <xdr:colOff>171450</xdr:colOff>
                    <xdr:row>296</xdr:row>
                    <xdr:rowOff>219075</xdr:rowOff>
                  </to>
                </anchor>
              </controlPr>
            </control>
          </mc:Choice>
        </mc:AlternateContent>
        <mc:AlternateContent xmlns:mc="http://schemas.openxmlformats.org/markup-compatibility/2006">
          <mc:Choice Requires="x14">
            <control shapeId="2122" r:id="rId15" name="Check Box 74">
              <controlPr defaultSize="0" autoFill="0" autoLine="0" autoPict="0">
                <anchor moveWithCells="1">
                  <from>
                    <xdr:col>9</xdr:col>
                    <xdr:colOff>66675</xdr:colOff>
                    <xdr:row>296</xdr:row>
                    <xdr:rowOff>200025</xdr:rowOff>
                  </from>
                  <to>
                    <xdr:col>10</xdr:col>
                    <xdr:colOff>171450</xdr:colOff>
                    <xdr:row>297</xdr:row>
                    <xdr:rowOff>219075</xdr:rowOff>
                  </to>
                </anchor>
              </controlPr>
            </control>
          </mc:Choice>
        </mc:AlternateContent>
        <mc:AlternateContent xmlns:mc="http://schemas.openxmlformats.org/markup-compatibility/2006">
          <mc:Choice Requires="x14">
            <control shapeId="2123" r:id="rId16" name="Check Box 75">
              <controlPr locked="0" defaultSize="0" autoFill="0" autoLine="0" autoPict="0">
                <anchor moveWithCells="1">
                  <from>
                    <xdr:col>11</xdr:col>
                    <xdr:colOff>66675</xdr:colOff>
                    <xdr:row>289</xdr:row>
                    <xdr:rowOff>219075</xdr:rowOff>
                  </from>
                  <to>
                    <xdr:col>12</xdr:col>
                    <xdr:colOff>180975</xdr:colOff>
                    <xdr:row>291</xdr:row>
                    <xdr:rowOff>9525</xdr:rowOff>
                  </to>
                </anchor>
              </controlPr>
            </control>
          </mc:Choice>
        </mc:AlternateContent>
        <mc:AlternateContent xmlns:mc="http://schemas.openxmlformats.org/markup-compatibility/2006">
          <mc:Choice Requires="x14">
            <control shapeId="2124" r:id="rId17" name="Check Box 76">
              <controlPr locked="0" defaultSize="0" autoFill="0" autoLine="0" autoPict="0">
                <anchor moveWithCells="1">
                  <from>
                    <xdr:col>11</xdr:col>
                    <xdr:colOff>66675</xdr:colOff>
                    <xdr:row>290</xdr:row>
                    <xdr:rowOff>219075</xdr:rowOff>
                  </from>
                  <to>
                    <xdr:col>12</xdr:col>
                    <xdr:colOff>180975</xdr:colOff>
                    <xdr:row>292</xdr:row>
                    <xdr:rowOff>9525</xdr:rowOff>
                  </to>
                </anchor>
              </controlPr>
            </control>
          </mc:Choice>
        </mc:AlternateContent>
        <mc:AlternateContent xmlns:mc="http://schemas.openxmlformats.org/markup-compatibility/2006">
          <mc:Choice Requires="x14">
            <control shapeId="2125" r:id="rId18" name="Check Box 77">
              <controlPr locked="0" defaultSize="0" autoFill="0" autoLine="0" autoPict="0">
                <anchor moveWithCells="1">
                  <from>
                    <xdr:col>11</xdr:col>
                    <xdr:colOff>66675</xdr:colOff>
                    <xdr:row>291</xdr:row>
                    <xdr:rowOff>219075</xdr:rowOff>
                  </from>
                  <to>
                    <xdr:col>12</xdr:col>
                    <xdr:colOff>180975</xdr:colOff>
                    <xdr:row>292</xdr:row>
                    <xdr:rowOff>219075</xdr:rowOff>
                  </to>
                </anchor>
              </controlPr>
            </control>
          </mc:Choice>
        </mc:AlternateContent>
        <mc:AlternateContent xmlns:mc="http://schemas.openxmlformats.org/markup-compatibility/2006">
          <mc:Choice Requires="x14">
            <control shapeId="2126" r:id="rId19" name="Check Box 78">
              <controlPr locked="0" defaultSize="0" autoFill="0" autoLine="0" autoPict="0">
                <anchor moveWithCells="1">
                  <from>
                    <xdr:col>11</xdr:col>
                    <xdr:colOff>66675</xdr:colOff>
                    <xdr:row>292</xdr:row>
                    <xdr:rowOff>209550</xdr:rowOff>
                  </from>
                  <to>
                    <xdr:col>12</xdr:col>
                    <xdr:colOff>180975</xdr:colOff>
                    <xdr:row>294</xdr:row>
                    <xdr:rowOff>0</xdr:rowOff>
                  </to>
                </anchor>
              </controlPr>
            </control>
          </mc:Choice>
        </mc:AlternateContent>
        <mc:AlternateContent xmlns:mc="http://schemas.openxmlformats.org/markup-compatibility/2006">
          <mc:Choice Requires="x14">
            <control shapeId="2127" r:id="rId20" name="Check Box 79">
              <controlPr locked="0" defaultSize="0" autoFill="0" autoLine="0" autoPict="0">
                <anchor moveWithCells="1">
                  <from>
                    <xdr:col>11</xdr:col>
                    <xdr:colOff>66675</xdr:colOff>
                    <xdr:row>293</xdr:row>
                    <xdr:rowOff>209550</xdr:rowOff>
                  </from>
                  <to>
                    <xdr:col>12</xdr:col>
                    <xdr:colOff>180975</xdr:colOff>
                    <xdr:row>295</xdr:row>
                    <xdr:rowOff>0</xdr:rowOff>
                  </to>
                </anchor>
              </controlPr>
            </control>
          </mc:Choice>
        </mc:AlternateContent>
        <mc:AlternateContent xmlns:mc="http://schemas.openxmlformats.org/markup-compatibility/2006">
          <mc:Choice Requires="x14">
            <control shapeId="2128" r:id="rId21" name="Check Box 80">
              <controlPr locked="0" defaultSize="0" autoFill="0" autoLine="0" autoPict="0">
                <anchor moveWithCells="1">
                  <from>
                    <xdr:col>11</xdr:col>
                    <xdr:colOff>66675</xdr:colOff>
                    <xdr:row>294</xdr:row>
                    <xdr:rowOff>209550</xdr:rowOff>
                  </from>
                  <to>
                    <xdr:col>12</xdr:col>
                    <xdr:colOff>180975</xdr:colOff>
                    <xdr:row>296</xdr:row>
                    <xdr:rowOff>0</xdr:rowOff>
                  </to>
                </anchor>
              </controlPr>
            </control>
          </mc:Choice>
        </mc:AlternateContent>
        <mc:AlternateContent xmlns:mc="http://schemas.openxmlformats.org/markup-compatibility/2006">
          <mc:Choice Requires="x14">
            <control shapeId="2129" r:id="rId22" name="Check Box 81">
              <controlPr locked="0" defaultSize="0" autoFill="0" autoLine="0" autoPict="0">
                <anchor moveWithCells="1">
                  <from>
                    <xdr:col>11</xdr:col>
                    <xdr:colOff>66675</xdr:colOff>
                    <xdr:row>295</xdr:row>
                    <xdr:rowOff>209550</xdr:rowOff>
                  </from>
                  <to>
                    <xdr:col>12</xdr:col>
                    <xdr:colOff>180975</xdr:colOff>
                    <xdr:row>296</xdr:row>
                    <xdr:rowOff>219075</xdr:rowOff>
                  </to>
                </anchor>
              </controlPr>
            </control>
          </mc:Choice>
        </mc:AlternateContent>
        <mc:AlternateContent xmlns:mc="http://schemas.openxmlformats.org/markup-compatibility/2006">
          <mc:Choice Requires="x14">
            <control shapeId="2130" r:id="rId23" name="Check Box 82">
              <controlPr defaultSize="0" autoFill="0" autoLine="0" autoPict="0">
                <anchor moveWithCells="1">
                  <from>
                    <xdr:col>11</xdr:col>
                    <xdr:colOff>66675</xdr:colOff>
                    <xdr:row>296</xdr:row>
                    <xdr:rowOff>200025</xdr:rowOff>
                  </from>
                  <to>
                    <xdr:col>12</xdr:col>
                    <xdr:colOff>180975</xdr:colOff>
                    <xdr:row>297</xdr:row>
                    <xdr:rowOff>219075</xdr:rowOff>
                  </to>
                </anchor>
              </controlPr>
            </control>
          </mc:Choice>
        </mc:AlternateContent>
        <mc:AlternateContent xmlns:mc="http://schemas.openxmlformats.org/markup-compatibility/2006">
          <mc:Choice Requires="x14">
            <control shapeId="2131" r:id="rId24" name="Check Box 83">
              <controlPr locked="0" defaultSize="0" autoFill="0" autoLine="0" autoPict="0">
                <anchor moveWithCells="1">
                  <from>
                    <xdr:col>28</xdr:col>
                    <xdr:colOff>104775</xdr:colOff>
                    <xdr:row>288</xdr:row>
                    <xdr:rowOff>0</xdr:rowOff>
                  </from>
                  <to>
                    <xdr:col>30</xdr:col>
                    <xdr:colOff>19050</xdr:colOff>
                    <xdr:row>289</xdr:row>
                    <xdr:rowOff>9525</xdr:rowOff>
                  </to>
                </anchor>
              </controlPr>
            </control>
          </mc:Choice>
        </mc:AlternateContent>
        <mc:AlternateContent xmlns:mc="http://schemas.openxmlformats.org/markup-compatibility/2006">
          <mc:Choice Requires="x14">
            <control shapeId="2132" r:id="rId25" name="Check Box 84">
              <controlPr locked="0" defaultSize="0" autoFill="0" autoLine="0" autoPict="0">
                <anchor moveWithCells="1">
                  <from>
                    <xdr:col>28</xdr:col>
                    <xdr:colOff>104775</xdr:colOff>
                    <xdr:row>288</xdr:row>
                    <xdr:rowOff>219075</xdr:rowOff>
                  </from>
                  <to>
                    <xdr:col>30</xdr:col>
                    <xdr:colOff>19050</xdr:colOff>
                    <xdr:row>290</xdr:row>
                    <xdr:rowOff>9525</xdr:rowOff>
                  </to>
                </anchor>
              </controlPr>
            </control>
          </mc:Choice>
        </mc:AlternateContent>
        <mc:AlternateContent xmlns:mc="http://schemas.openxmlformats.org/markup-compatibility/2006">
          <mc:Choice Requires="x14">
            <control shapeId="2133" r:id="rId26" name="Check Box 85">
              <controlPr locked="0" defaultSize="0" autoFill="0" autoLine="0" autoPict="0">
                <anchor moveWithCells="1">
                  <from>
                    <xdr:col>28</xdr:col>
                    <xdr:colOff>104775</xdr:colOff>
                    <xdr:row>289</xdr:row>
                    <xdr:rowOff>219075</xdr:rowOff>
                  </from>
                  <to>
                    <xdr:col>30</xdr:col>
                    <xdr:colOff>19050</xdr:colOff>
                    <xdr:row>291</xdr:row>
                    <xdr:rowOff>9525</xdr:rowOff>
                  </to>
                </anchor>
              </controlPr>
            </control>
          </mc:Choice>
        </mc:AlternateContent>
        <mc:AlternateContent xmlns:mc="http://schemas.openxmlformats.org/markup-compatibility/2006">
          <mc:Choice Requires="x14">
            <control shapeId="2134" r:id="rId27" name="Check Box 86">
              <controlPr locked="0" defaultSize="0" autoFill="0" autoLine="0" autoPict="0">
                <anchor moveWithCells="1">
                  <from>
                    <xdr:col>28</xdr:col>
                    <xdr:colOff>104775</xdr:colOff>
                    <xdr:row>290</xdr:row>
                    <xdr:rowOff>219075</xdr:rowOff>
                  </from>
                  <to>
                    <xdr:col>30</xdr:col>
                    <xdr:colOff>19050</xdr:colOff>
                    <xdr:row>292</xdr:row>
                    <xdr:rowOff>9525</xdr:rowOff>
                  </to>
                </anchor>
              </controlPr>
            </control>
          </mc:Choice>
        </mc:AlternateContent>
        <mc:AlternateContent xmlns:mc="http://schemas.openxmlformats.org/markup-compatibility/2006">
          <mc:Choice Requires="x14">
            <control shapeId="2135" r:id="rId28" name="Check Box 87">
              <controlPr locked="0" defaultSize="0" autoFill="0" autoLine="0" autoPict="0">
                <anchor moveWithCells="1">
                  <from>
                    <xdr:col>28</xdr:col>
                    <xdr:colOff>104775</xdr:colOff>
                    <xdr:row>291</xdr:row>
                    <xdr:rowOff>219075</xdr:rowOff>
                  </from>
                  <to>
                    <xdr:col>30</xdr:col>
                    <xdr:colOff>19050</xdr:colOff>
                    <xdr:row>292</xdr:row>
                    <xdr:rowOff>219075</xdr:rowOff>
                  </to>
                </anchor>
              </controlPr>
            </control>
          </mc:Choice>
        </mc:AlternateContent>
        <mc:AlternateContent xmlns:mc="http://schemas.openxmlformats.org/markup-compatibility/2006">
          <mc:Choice Requires="x14">
            <control shapeId="2136" r:id="rId29" name="Check Box 88">
              <controlPr locked="0" defaultSize="0" autoFill="0" autoLine="0" autoPict="0">
                <anchor moveWithCells="1">
                  <from>
                    <xdr:col>28</xdr:col>
                    <xdr:colOff>104775</xdr:colOff>
                    <xdr:row>292</xdr:row>
                    <xdr:rowOff>209550</xdr:rowOff>
                  </from>
                  <to>
                    <xdr:col>30</xdr:col>
                    <xdr:colOff>19050</xdr:colOff>
                    <xdr:row>294</xdr:row>
                    <xdr:rowOff>0</xdr:rowOff>
                  </to>
                </anchor>
              </controlPr>
            </control>
          </mc:Choice>
        </mc:AlternateContent>
        <mc:AlternateContent xmlns:mc="http://schemas.openxmlformats.org/markup-compatibility/2006">
          <mc:Choice Requires="x14">
            <control shapeId="2137" r:id="rId30" name="Check Box 89">
              <controlPr locked="0" defaultSize="0" autoFill="0" autoLine="0" autoPict="0">
                <anchor moveWithCells="1">
                  <from>
                    <xdr:col>28</xdr:col>
                    <xdr:colOff>104775</xdr:colOff>
                    <xdr:row>293</xdr:row>
                    <xdr:rowOff>209550</xdr:rowOff>
                  </from>
                  <to>
                    <xdr:col>30</xdr:col>
                    <xdr:colOff>19050</xdr:colOff>
                    <xdr:row>295</xdr:row>
                    <xdr:rowOff>0</xdr:rowOff>
                  </to>
                </anchor>
              </controlPr>
            </control>
          </mc:Choice>
        </mc:AlternateContent>
        <mc:AlternateContent xmlns:mc="http://schemas.openxmlformats.org/markup-compatibility/2006">
          <mc:Choice Requires="x14">
            <control shapeId="2138" r:id="rId31" name="Check Box 90">
              <controlPr locked="0" defaultSize="0" autoFill="0" autoLine="0" autoPict="0">
                <anchor moveWithCells="1">
                  <from>
                    <xdr:col>28</xdr:col>
                    <xdr:colOff>104775</xdr:colOff>
                    <xdr:row>294</xdr:row>
                    <xdr:rowOff>209550</xdr:rowOff>
                  </from>
                  <to>
                    <xdr:col>30</xdr:col>
                    <xdr:colOff>19050</xdr:colOff>
                    <xdr:row>296</xdr:row>
                    <xdr:rowOff>0</xdr:rowOff>
                  </to>
                </anchor>
              </controlPr>
            </control>
          </mc:Choice>
        </mc:AlternateContent>
        <mc:AlternateContent xmlns:mc="http://schemas.openxmlformats.org/markup-compatibility/2006">
          <mc:Choice Requires="x14">
            <control shapeId="2139" r:id="rId32" name="Check Box 91">
              <controlPr locked="0" defaultSize="0" autoFill="0" autoLine="0" autoPict="0">
                <anchor moveWithCells="1">
                  <from>
                    <xdr:col>28</xdr:col>
                    <xdr:colOff>104775</xdr:colOff>
                    <xdr:row>295</xdr:row>
                    <xdr:rowOff>209550</xdr:rowOff>
                  </from>
                  <to>
                    <xdr:col>30</xdr:col>
                    <xdr:colOff>19050</xdr:colOff>
                    <xdr:row>296</xdr:row>
                    <xdr:rowOff>219075</xdr:rowOff>
                  </to>
                </anchor>
              </controlPr>
            </control>
          </mc:Choice>
        </mc:AlternateContent>
        <mc:AlternateContent xmlns:mc="http://schemas.openxmlformats.org/markup-compatibility/2006">
          <mc:Choice Requires="x14">
            <control shapeId="2140" r:id="rId33" name="Check Box 92">
              <controlPr defaultSize="0" autoFill="0" autoLine="0" autoPict="0">
                <anchor moveWithCells="1">
                  <from>
                    <xdr:col>28</xdr:col>
                    <xdr:colOff>104775</xdr:colOff>
                    <xdr:row>296</xdr:row>
                    <xdr:rowOff>200025</xdr:rowOff>
                  </from>
                  <to>
                    <xdr:col>30</xdr:col>
                    <xdr:colOff>19050</xdr:colOff>
                    <xdr:row>297</xdr:row>
                    <xdr:rowOff>219075</xdr:rowOff>
                  </to>
                </anchor>
              </controlPr>
            </control>
          </mc:Choice>
        </mc:AlternateContent>
        <mc:AlternateContent xmlns:mc="http://schemas.openxmlformats.org/markup-compatibility/2006">
          <mc:Choice Requires="x14">
            <control shapeId="2141" r:id="rId34" name="Check Box 93">
              <controlPr locked="0" defaultSize="0" autoFill="0" autoLine="0" autoPict="0">
                <anchor moveWithCells="1">
                  <from>
                    <xdr:col>30</xdr:col>
                    <xdr:colOff>114300</xdr:colOff>
                    <xdr:row>288</xdr:row>
                    <xdr:rowOff>0</xdr:rowOff>
                  </from>
                  <to>
                    <xdr:col>32</xdr:col>
                    <xdr:colOff>19050</xdr:colOff>
                    <xdr:row>289</xdr:row>
                    <xdr:rowOff>9525</xdr:rowOff>
                  </to>
                </anchor>
              </controlPr>
            </control>
          </mc:Choice>
        </mc:AlternateContent>
        <mc:AlternateContent xmlns:mc="http://schemas.openxmlformats.org/markup-compatibility/2006">
          <mc:Choice Requires="x14">
            <control shapeId="2142" r:id="rId35" name="Check Box 94">
              <controlPr locked="0" defaultSize="0" autoFill="0" autoLine="0" autoPict="0">
                <anchor moveWithCells="1">
                  <from>
                    <xdr:col>30</xdr:col>
                    <xdr:colOff>114300</xdr:colOff>
                    <xdr:row>288</xdr:row>
                    <xdr:rowOff>219075</xdr:rowOff>
                  </from>
                  <to>
                    <xdr:col>32</xdr:col>
                    <xdr:colOff>19050</xdr:colOff>
                    <xdr:row>290</xdr:row>
                    <xdr:rowOff>9525</xdr:rowOff>
                  </to>
                </anchor>
              </controlPr>
            </control>
          </mc:Choice>
        </mc:AlternateContent>
        <mc:AlternateContent xmlns:mc="http://schemas.openxmlformats.org/markup-compatibility/2006">
          <mc:Choice Requires="x14">
            <control shapeId="2143" r:id="rId36" name="Check Box 95">
              <controlPr locked="0" defaultSize="0" autoFill="0" autoLine="0" autoPict="0">
                <anchor moveWithCells="1">
                  <from>
                    <xdr:col>30</xdr:col>
                    <xdr:colOff>114300</xdr:colOff>
                    <xdr:row>289</xdr:row>
                    <xdr:rowOff>219075</xdr:rowOff>
                  </from>
                  <to>
                    <xdr:col>32</xdr:col>
                    <xdr:colOff>19050</xdr:colOff>
                    <xdr:row>291</xdr:row>
                    <xdr:rowOff>9525</xdr:rowOff>
                  </to>
                </anchor>
              </controlPr>
            </control>
          </mc:Choice>
        </mc:AlternateContent>
        <mc:AlternateContent xmlns:mc="http://schemas.openxmlformats.org/markup-compatibility/2006">
          <mc:Choice Requires="x14">
            <control shapeId="2144" r:id="rId37" name="Check Box 96">
              <controlPr locked="0" defaultSize="0" autoFill="0" autoLine="0" autoPict="0">
                <anchor moveWithCells="1">
                  <from>
                    <xdr:col>30</xdr:col>
                    <xdr:colOff>114300</xdr:colOff>
                    <xdr:row>290</xdr:row>
                    <xdr:rowOff>219075</xdr:rowOff>
                  </from>
                  <to>
                    <xdr:col>32</xdr:col>
                    <xdr:colOff>19050</xdr:colOff>
                    <xdr:row>292</xdr:row>
                    <xdr:rowOff>9525</xdr:rowOff>
                  </to>
                </anchor>
              </controlPr>
            </control>
          </mc:Choice>
        </mc:AlternateContent>
        <mc:AlternateContent xmlns:mc="http://schemas.openxmlformats.org/markup-compatibility/2006">
          <mc:Choice Requires="x14">
            <control shapeId="2145" r:id="rId38" name="Check Box 97">
              <controlPr locked="0" defaultSize="0" autoFill="0" autoLine="0" autoPict="0">
                <anchor moveWithCells="1">
                  <from>
                    <xdr:col>30</xdr:col>
                    <xdr:colOff>114300</xdr:colOff>
                    <xdr:row>291</xdr:row>
                    <xdr:rowOff>219075</xdr:rowOff>
                  </from>
                  <to>
                    <xdr:col>32</xdr:col>
                    <xdr:colOff>19050</xdr:colOff>
                    <xdr:row>292</xdr:row>
                    <xdr:rowOff>219075</xdr:rowOff>
                  </to>
                </anchor>
              </controlPr>
            </control>
          </mc:Choice>
        </mc:AlternateContent>
        <mc:AlternateContent xmlns:mc="http://schemas.openxmlformats.org/markup-compatibility/2006">
          <mc:Choice Requires="x14">
            <control shapeId="2146" r:id="rId39" name="Check Box 98">
              <controlPr locked="0" defaultSize="0" autoFill="0" autoLine="0" autoPict="0">
                <anchor moveWithCells="1">
                  <from>
                    <xdr:col>30</xdr:col>
                    <xdr:colOff>114300</xdr:colOff>
                    <xdr:row>292</xdr:row>
                    <xdr:rowOff>209550</xdr:rowOff>
                  </from>
                  <to>
                    <xdr:col>32</xdr:col>
                    <xdr:colOff>19050</xdr:colOff>
                    <xdr:row>294</xdr:row>
                    <xdr:rowOff>0</xdr:rowOff>
                  </to>
                </anchor>
              </controlPr>
            </control>
          </mc:Choice>
        </mc:AlternateContent>
        <mc:AlternateContent xmlns:mc="http://schemas.openxmlformats.org/markup-compatibility/2006">
          <mc:Choice Requires="x14">
            <control shapeId="2147" r:id="rId40" name="Check Box 99">
              <controlPr locked="0" defaultSize="0" autoFill="0" autoLine="0" autoPict="0">
                <anchor moveWithCells="1">
                  <from>
                    <xdr:col>30</xdr:col>
                    <xdr:colOff>114300</xdr:colOff>
                    <xdr:row>293</xdr:row>
                    <xdr:rowOff>209550</xdr:rowOff>
                  </from>
                  <to>
                    <xdr:col>32</xdr:col>
                    <xdr:colOff>19050</xdr:colOff>
                    <xdr:row>295</xdr:row>
                    <xdr:rowOff>0</xdr:rowOff>
                  </to>
                </anchor>
              </controlPr>
            </control>
          </mc:Choice>
        </mc:AlternateContent>
        <mc:AlternateContent xmlns:mc="http://schemas.openxmlformats.org/markup-compatibility/2006">
          <mc:Choice Requires="x14">
            <control shapeId="2148" r:id="rId41" name="Check Box 100">
              <controlPr locked="0" defaultSize="0" autoFill="0" autoLine="0" autoPict="0">
                <anchor moveWithCells="1">
                  <from>
                    <xdr:col>30</xdr:col>
                    <xdr:colOff>114300</xdr:colOff>
                    <xdr:row>294</xdr:row>
                    <xdr:rowOff>209550</xdr:rowOff>
                  </from>
                  <to>
                    <xdr:col>32</xdr:col>
                    <xdr:colOff>19050</xdr:colOff>
                    <xdr:row>296</xdr:row>
                    <xdr:rowOff>0</xdr:rowOff>
                  </to>
                </anchor>
              </controlPr>
            </control>
          </mc:Choice>
        </mc:AlternateContent>
        <mc:AlternateContent xmlns:mc="http://schemas.openxmlformats.org/markup-compatibility/2006">
          <mc:Choice Requires="x14">
            <control shapeId="2149" r:id="rId42" name="Check Box 101">
              <controlPr locked="0" defaultSize="0" autoFill="0" autoLine="0" autoPict="0">
                <anchor moveWithCells="1">
                  <from>
                    <xdr:col>30</xdr:col>
                    <xdr:colOff>114300</xdr:colOff>
                    <xdr:row>295</xdr:row>
                    <xdr:rowOff>209550</xdr:rowOff>
                  </from>
                  <to>
                    <xdr:col>32</xdr:col>
                    <xdr:colOff>19050</xdr:colOff>
                    <xdr:row>296</xdr:row>
                    <xdr:rowOff>219075</xdr:rowOff>
                  </to>
                </anchor>
              </controlPr>
            </control>
          </mc:Choice>
        </mc:AlternateContent>
        <mc:AlternateContent xmlns:mc="http://schemas.openxmlformats.org/markup-compatibility/2006">
          <mc:Choice Requires="x14">
            <control shapeId="2150" r:id="rId43" name="Check Box 102">
              <controlPr defaultSize="0" autoFill="0" autoLine="0" autoPict="0">
                <anchor moveWithCells="1">
                  <from>
                    <xdr:col>30</xdr:col>
                    <xdr:colOff>114300</xdr:colOff>
                    <xdr:row>296</xdr:row>
                    <xdr:rowOff>200025</xdr:rowOff>
                  </from>
                  <to>
                    <xdr:col>32</xdr:col>
                    <xdr:colOff>19050</xdr:colOff>
                    <xdr:row>297</xdr:row>
                    <xdr:rowOff>219075</xdr:rowOff>
                  </to>
                </anchor>
              </controlPr>
            </control>
          </mc:Choice>
        </mc:AlternateContent>
        <mc:AlternateContent xmlns:mc="http://schemas.openxmlformats.org/markup-compatibility/2006">
          <mc:Choice Requires="x14">
            <control shapeId="2168" r:id="rId44" name="Check Box 120">
              <controlPr locked="0" defaultSize="0" autoFill="0" autoLine="0" autoPict="0">
                <anchor moveWithCells="1">
                  <from>
                    <xdr:col>9</xdr:col>
                    <xdr:colOff>66675</xdr:colOff>
                    <xdr:row>296</xdr:row>
                    <xdr:rowOff>200025</xdr:rowOff>
                  </from>
                  <to>
                    <xdr:col>10</xdr:col>
                    <xdr:colOff>171450</xdr:colOff>
                    <xdr:row>297</xdr:row>
                    <xdr:rowOff>219075</xdr:rowOff>
                  </to>
                </anchor>
              </controlPr>
            </control>
          </mc:Choice>
        </mc:AlternateContent>
        <mc:AlternateContent xmlns:mc="http://schemas.openxmlformats.org/markup-compatibility/2006">
          <mc:Choice Requires="x14">
            <control shapeId="2169" r:id="rId45" name="Check Box 121">
              <controlPr locked="0" defaultSize="0" autoFill="0" autoLine="0" autoPict="0">
                <anchor moveWithCells="1">
                  <from>
                    <xdr:col>9</xdr:col>
                    <xdr:colOff>66675</xdr:colOff>
                    <xdr:row>297</xdr:row>
                    <xdr:rowOff>200025</xdr:rowOff>
                  </from>
                  <to>
                    <xdr:col>10</xdr:col>
                    <xdr:colOff>171450</xdr:colOff>
                    <xdr:row>298</xdr:row>
                    <xdr:rowOff>219075</xdr:rowOff>
                  </to>
                </anchor>
              </controlPr>
            </control>
          </mc:Choice>
        </mc:AlternateContent>
        <mc:AlternateContent xmlns:mc="http://schemas.openxmlformats.org/markup-compatibility/2006">
          <mc:Choice Requires="x14">
            <control shapeId="2170" r:id="rId46" name="Check Box 122">
              <controlPr locked="0" defaultSize="0" autoFill="0" autoLine="0" autoPict="0">
                <anchor moveWithCells="1">
                  <from>
                    <xdr:col>9</xdr:col>
                    <xdr:colOff>66675</xdr:colOff>
                    <xdr:row>298</xdr:row>
                    <xdr:rowOff>200025</xdr:rowOff>
                  </from>
                  <to>
                    <xdr:col>10</xdr:col>
                    <xdr:colOff>171450</xdr:colOff>
                    <xdr:row>299</xdr:row>
                    <xdr:rowOff>219075</xdr:rowOff>
                  </to>
                </anchor>
              </controlPr>
            </control>
          </mc:Choice>
        </mc:AlternateContent>
        <mc:AlternateContent xmlns:mc="http://schemas.openxmlformats.org/markup-compatibility/2006">
          <mc:Choice Requires="x14">
            <control shapeId="2171" r:id="rId47" name="Check Box 123">
              <controlPr locked="0" defaultSize="0" autoFill="0" autoLine="0" autoPict="0">
                <anchor moveWithCells="1">
                  <from>
                    <xdr:col>9</xdr:col>
                    <xdr:colOff>66675</xdr:colOff>
                    <xdr:row>299</xdr:row>
                    <xdr:rowOff>200025</xdr:rowOff>
                  </from>
                  <to>
                    <xdr:col>10</xdr:col>
                    <xdr:colOff>171450</xdr:colOff>
                    <xdr:row>300</xdr:row>
                    <xdr:rowOff>209550</xdr:rowOff>
                  </to>
                </anchor>
              </controlPr>
            </control>
          </mc:Choice>
        </mc:AlternateContent>
        <mc:AlternateContent xmlns:mc="http://schemas.openxmlformats.org/markup-compatibility/2006">
          <mc:Choice Requires="x14">
            <control shapeId="2172" r:id="rId48" name="Check Box 124">
              <controlPr locked="0" defaultSize="0" autoFill="0" autoLine="0" autoPict="0">
                <anchor moveWithCells="1">
                  <from>
                    <xdr:col>9</xdr:col>
                    <xdr:colOff>66675</xdr:colOff>
                    <xdr:row>301</xdr:row>
                    <xdr:rowOff>190500</xdr:rowOff>
                  </from>
                  <to>
                    <xdr:col>10</xdr:col>
                    <xdr:colOff>171450</xdr:colOff>
                    <xdr:row>302</xdr:row>
                    <xdr:rowOff>209550</xdr:rowOff>
                  </to>
                </anchor>
              </controlPr>
            </control>
          </mc:Choice>
        </mc:AlternateContent>
        <mc:AlternateContent xmlns:mc="http://schemas.openxmlformats.org/markup-compatibility/2006">
          <mc:Choice Requires="x14">
            <control shapeId="2173" r:id="rId49" name="Check Box 125">
              <controlPr locked="0" defaultSize="0" autoFill="0" autoLine="0" autoPict="0">
                <anchor moveWithCells="1">
                  <from>
                    <xdr:col>11</xdr:col>
                    <xdr:colOff>66675</xdr:colOff>
                    <xdr:row>296</xdr:row>
                    <xdr:rowOff>200025</xdr:rowOff>
                  </from>
                  <to>
                    <xdr:col>12</xdr:col>
                    <xdr:colOff>180975</xdr:colOff>
                    <xdr:row>297</xdr:row>
                    <xdr:rowOff>219075</xdr:rowOff>
                  </to>
                </anchor>
              </controlPr>
            </control>
          </mc:Choice>
        </mc:AlternateContent>
        <mc:AlternateContent xmlns:mc="http://schemas.openxmlformats.org/markup-compatibility/2006">
          <mc:Choice Requires="x14">
            <control shapeId="2174" r:id="rId50" name="Check Box 126">
              <controlPr locked="0" defaultSize="0" autoFill="0" autoLine="0" autoPict="0">
                <anchor moveWithCells="1">
                  <from>
                    <xdr:col>11</xdr:col>
                    <xdr:colOff>66675</xdr:colOff>
                    <xdr:row>297</xdr:row>
                    <xdr:rowOff>200025</xdr:rowOff>
                  </from>
                  <to>
                    <xdr:col>12</xdr:col>
                    <xdr:colOff>180975</xdr:colOff>
                    <xdr:row>298</xdr:row>
                    <xdr:rowOff>219075</xdr:rowOff>
                  </to>
                </anchor>
              </controlPr>
            </control>
          </mc:Choice>
        </mc:AlternateContent>
        <mc:AlternateContent xmlns:mc="http://schemas.openxmlformats.org/markup-compatibility/2006">
          <mc:Choice Requires="x14">
            <control shapeId="2175" r:id="rId51" name="Check Box 127">
              <controlPr locked="0" defaultSize="0" autoFill="0" autoLine="0" autoPict="0">
                <anchor moveWithCells="1">
                  <from>
                    <xdr:col>11</xdr:col>
                    <xdr:colOff>66675</xdr:colOff>
                    <xdr:row>298</xdr:row>
                    <xdr:rowOff>200025</xdr:rowOff>
                  </from>
                  <to>
                    <xdr:col>12</xdr:col>
                    <xdr:colOff>180975</xdr:colOff>
                    <xdr:row>299</xdr:row>
                    <xdr:rowOff>219075</xdr:rowOff>
                  </to>
                </anchor>
              </controlPr>
            </control>
          </mc:Choice>
        </mc:AlternateContent>
        <mc:AlternateContent xmlns:mc="http://schemas.openxmlformats.org/markup-compatibility/2006">
          <mc:Choice Requires="x14">
            <control shapeId="2176" r:id="rId52" name="Check Box 128">
              <controlPr locked="0" defaultSize="0" autoFill="0" autoLine="0" autoPict="0">
                <anchor moveWithCells="1">
                  <from>
                    <xdr:col>11</xdr:col>
                    <xdr:colOff>66675</xdr:colOff>
                    <xdr:row>299</xdr:row>
                    <xdr:rowOff>200025</xdr:rowOff>
                  </from>
                  <to>
                    <xdr:col>12</xdr:col>
                    <xdr:colOff>180975</xdr:colOff>
                    <xdr:row>300</xdr:row>
                    <xdr:rowOff>209550</xdr:rowOff>
                  </to>
                </anchor>
              </controlPr>
            </control>
          </mc:Choice>
        </mc:AlternateContent>
        <mc:AlternateContent xmlns:mc="http://schemas.openxmlformats.org/markup-compatibility/2006">
          <mc:Choice Requires="x14">
            <control shapeId="2177" r:id="rId53" name="Check Box 129">
              <controlPr locked="0" defaultSize="0" autoFill="0" autoLine="0" autoPict="0">
                <anchor moveWithCells="1">
                  <from>
                    <xdr:col>11</xdr:col>
                    <xdr:colOff>66675</xdr:colOff>
                    <xdr:row>301</xdr:row>
                    <xdr:rowOff>190500</xdr:rowOff>
                  </from>
                  <to>
                    <xdr:col>12</xdr:col>
                    <xdr:colOff>180975</xdr:colOff>
                    <xdr:row>302</xdr:row>
                    <xdr:rowOff>209550</xdr:rowOff>
                  </to>
                </anchor>
              </controlPr>
            </control>
          </mc:Choice>
        </mc:AlternateContent>
        <mc:AlternateContent xmlns:mc="http://schemas.openxmlformats.org/markup-compatibility/2006">
          <mc:Choice Requires="x14">
            <control shapeId="2178" r:id="rId54" name="Check Box 130">
              <controlPr locked="0" defaultSize="0" autoFill="0" autoLine="0" autoPict="0">
                <anchor moveWithCells="1">
                  <from>
                    <xdr:col>28</xdr:col>
                    <xdr:colOff>104775</xdr:colOff>
                    <xdr:row>296</xdr:row>
                    <xdr:rowOff>200025</xdr:rowOff>
                  </from>
                  <to>
                    <xdr:col>30</xdr:col>
                    <xdr:colOff>19050</xdr:colOff>
                    <xdr:row>297</xdr:row>
                    <xdr:rowOff>219075</xdr:rowOff>
                  </to>
                </anchor>
              </controlPr>
            </control>
          </mc:Choice>
        </mc:AlternateContent>
        <mc:AlternateContent xmlns:mc="http://schemas.openxmlformats.org/markup-compatibility/2006">
          <mc:Choice Requires="x14">
            <control shapeId="2179" r:id="rId55" name="Check Box 131">
              <controlPr locked="0" defaultSize="0" autoFill="0" autoLine="0" autoPict="0">
                <anchor moveWithCells="1">
                  <from>
                    <xdr:col>28</xdr:col>
                    <xdr:colOff>104775</xdr:colOff>
                    <xdr:row>297</xdr:row>
                    <xdr:rowOff>200025</xdr:rowOff>
                  </from>
                  <to>
                    <xdr:col>30</xdr:col>
                    <xdr:colOff>19050</xdr:colOff>
                    <xdr:row>298</xdr:row>
                    <xdr:rowOff>219075</xdr:rowOff>
                  </to>
                </anchor>
              </controlPr>
            </control>
          </mc:Choice>
        </mc:AlternateContent>
        <mc:AlternateContent xmlns:mc="http://schemas.openxmlformats.org/markup-compatibility/2006">
          <mc:Choice Requires="x14">
            <control shapeId="2180" r:id="rId56" name="Check Box 132">
              <controlPr locked="0" defaultSize="0" autoFill="0" autoLine="0" autoPict="0">
                <anchor moveWithCells="1">
                  <from>
                    <xdr:col>28</xdr:col>
                    <xdr:colOff>104775</xdr:colOff>
                    <xdr:row>298</xdr:row>
                    <xdr:rowOff>200025</xdr:rowOff>
                  </from>
                  <to>
                    <xdr:col>30</xdr:col>
                    <xdr:colOff>19050</xdr:colOff>
                    <xdr:row>299</xdr:row>
                    <xdr:rowOff>219075</xdr:rowOff>
                  </to>
                </anchor>
              </controlPr>
            </control>
          </mc:Choice>
        </mc:AlternateContent>
        <mc:AlternateContent xmlns:mc="http://schemas.openxmlformats.org/markup-compatibility/2006">
          <mc:Choice Requires="x14">
            <control shapeId="2181" r:id="rId57" name="Check Box 133">
              <controlPr locked="0" defaultSize="0" autoFill="0" autoLine="0" autoPict="0">
                <anchor moveWithCells="1">
                  <from>
                    <xdr:col>28</xdr:col>
                    <xdr:colOff>104775</xdr:colOff>
                    <xdr:row>299</xdr:row>
                    <xdr:rowOff>200025</xdr:rowOff>
                  </from>
                  <to>
                    <xdr:col>30</xdr:col>
                    <xdr:colOff>19050</xdr:colOff>
                    <xdr:row>300</xdr:row>
                    <xdr:rowOff>209550</xdr:rowOff>
                  </to>
                </anchor>
              </controlPr>
            </control>
          </mc:Choice>
        </mc:AlternateContent>
        <mc:AlternateContent xmlns:mc="http://schemas.openxmlformats.org/markup-compatibility/2006">
          <mc:Choice Requires="x14">
            <control shapeId="2183" r:id="rId58" name="Check Box 135">
              <controlPr locked="0" defaultSize="0" autoFill="0" autoLine="0" autoPict="0">
                <anchor moveWithCells="1">
                  <from>
                    <xdr:col>30</xdr:col>
                    <xdr:colOff>114300</xdr:colOff>
                    <xdr:row>296</xdr:row>
                    <xdr:rowOff>200025</xdr:rowOff>
                  </from>
                  <to>
                    <xdr:col>32</xdr:col>
                    <xdr:colOff>19050</xdr:colOff>
                    <xdr:row>297</xdr:row>
                    <xdr:rowOff>219075</xdr:rowOff>
                  </to>
                </anchor>
              </controlPr>
            </control>
          </mc:Choice>
        </mc:AlternateContent>
        <mc:AlternateContent xmlns:mc="http://schemas.openxmlformats.org/markup-compatibility/2006">
          <mc:Choice Requires="x14">
            <control shapeId="2184" r:id="rId59" name="Check Box 136">
              <controlPr locked="0" defaultSize="0" autoFill="0" autoLine="0" autoPict="0">
                <anchor moveWithCells="1">
                  <from>
                    <xdr:col>30</xdr:col>
                    <xdr:colOff>114300</xdr:colOff>
                    <xdr:row>297</xdr:row>
                    <xdr:rowOff>200025</xdr:rowOff>
                  </from>
                  <to>
                    <xdr:col>32</xdr:col>
                    <xdr:colOff>19050</xdr:colOff>
                    <xdr:row>298</xdr:row>
                    <xdr:rowOff>219075</xdr:rowOff>
                  </to>
                </anchor>
              </controlPr>
            </control>
          </mc:Choice>
        </mc:AlternateContent>
        <mc:AlternateContent xmlns:mc="http://schemas.openxmlformats.org/markup-compatibility/2006">
          <mc:Choice Requires="x14">
            <control shapeId="2185" r:id="rId60" name="Check Box 137">
              <controlPr locked="0" defaultSize="0" autoFill="0" autoLine="0" autoPict="0">
                <anchor moveWithCells="1">
                  <from>
                    <xdr:col>30</xdr:col>
                    <xdr:colOff>114300</xdr:colOff>
                    <xdr:row>298</xdr:row>
                    <xdr:rowOff>200025</xdr:rowOff>
                  </from>
                  <to>
                    <xdr:col>32</xdr:col>
                    <xdr:colOff>19050</xdr:colOff>
                    <xdr:row>299</xdr:row>
                    <xdr:rowOff>219075</xdr:rowOff>
                  </to>
                </anchor>
              </controlPr>
            </control>
          </mc:Choice>
        </mc:AlternateContent>
        <mc:AlternateContent xmlns:mc="http://schemas.openxmlformats.org/markup-compatibility/2006">
          <mc:Choice Requires="x14">
            <control shapeId="2186" r:id="rId61" name="Check Box 138">
              <controlPr locked="0" defaultSize="0" autoFill="0" autoLine="0" autoPict="0">
                <anchor moveWithCells="1">
                  <from>
                    <xdr:col>30</xdr:col>
                    <xdr:colOff>114300</xdr:colOff>
                    <xdr:row>299</xdr:row>
                    <xdr:rowOff>200025</xdr:rowOff>
                  </from>
                  <to>
                    <xdr:col>32</xdr:col>
                    <xdr:colOff>19050</xdr:colOff>
                    <xdr:row>300</xdr:row>
                    <xdr:rowOff>209550</xdr:rowOff>
                  </to>
                </anchor>
              </controlPr>
            </control>
          </mc:Choice>
        </mc:AlternateContent>
        <mc:AlternateContent xmlns:mc="http://schemas.openxmlformats.org/markup-compatibility/2006">
          <mc:Choice Requires="x14">
            <control shapeId="2194" r:id="rId62" name="Check Box 146">
              <controlPr locked="0" defaultSize="0" autoFill="0" autoLine="0" autoPict="0">
                <anchor moveWithCells="1">
                  <from>
                    <xdr:col>13</xdr:col>
                    <xdr:colOff>76200</xdr:colOff>
                    <xdr:row>288</xdr:row>
                    <xdr:rowOff>0</xdr:rowOff>
                  </from>
                  <to>
                    <xdr:col>14</xdr:col>
                    <xdr:colOff>180975</xdr:colOff>
                    <xdr:row>289</xdr:row>
                    <xdr:rowOff>9525</xdr:rowOff>
                  </to>
                </anchor>
              </controlPr>
            </control>
          </mc:Choice>
        </mc:AlternateContent>
        <mc:AlternateContent xmlns:mc="http://schemas.openxmlformats.org/markup-compatibility/2006">
          <mc:Choice Requires="x14">
            <control shapeId="2195" r:id="rId63" name="Check Box 147">
              <controlPr locked="0" defaultSize="0" autoFill="0" autoLine="0" autoPict="0">
                <anchor moveWithCells="1">
                  <from>
                    <xdr:col>13</xdr:col>
                    <xdr:colOff>76200</xdr:colOff>
                    <xdr:row>288</xdr:row>
                    <xdr:rowOff>219075</xdr:rowOff>
                  </from>
                  <to>
                    <xdr:col>14</xdr:col>
                    <xdr:colOff>180975</xdr:colOff>
                    <xdr:row>290</xdr:row>
                    <xdr:rowOff>9525</xdr:rowOff>
                  </to>
                </anchor>
              </controlPr>
            </control>
          </mc:Choice>
        </mc:AlternateContent>
        <mc:AlternateContent xmlns:mc="http://schemas.openxmlformats.org/markup-compatibility/2006">
          <mc:Choice Requires="x14">
            <control shapeId="2196" r:id="rId64" name="Check Box 148">
              <controlPr locked="0" defaultSize="0" autoFill="0" autoLine="0" autoPict="0">
                <anchor moveWithCells="1">
                  <from>
                    <xdr:col>13</xdr:col>
                    <xdr:colOff>76200</xdr:colOff>
                    <xdr:row>289</xdr:row>
                    <xdr:rowOff>219075</xdr:rowOff>
                  </from>
                  <to>
                    <xdr:col>14</xdr:col>
                    <xdr:colOff>180975</xdr:colOff>
                    <xdr:row>291</xdr:row>
                    <xdr:rowOff>9525</xdr:rowOff>
                  </to>
                </anchor>
              </controlPr>
            </control>
          </mc:Choice>
        </mc:AlternateContent>
        <mc:AlternateContent xmlns:mc="http://schemas.openxmlformats.org/markup-compatibility/2006">
          <mc:Choice Requires="x14">
            <control shapeId="2197" r:id="rId65" name="Check Box 149">
              <controlPr locked="0" defaultSize="0" autoFill="0" autoLine="0" autoPict="0">
                <anchor moveWithCells="1">
                  <from>
                    <xdr:col>13</xdr:col>
                    <xdr:colOff>76200</xdr:colOff>
                    <xdr:row>290</xdr:row>
                    <xdr:rowOff>219075</xdr:rowOff>
                  </from>
                  <to>
                    <xdr:col>14</xdr:col>
                    <xdr:colOff>180975</xdr:colOff>
                    <xdr:row>292</xdr:row>
                    <xdr:rowOff>9525</xdr:rowOff>
                  </to>
                </anchor>
              </controlPr>
            </control>
          </mc:Choice>
        </mc:AlternateContent>
        <mc:AlternateContent xmlns:mc="http://schemas.openxmlformats.org/markup-compatibility/2006">
          <mc:Choice Requires="x14">
            <control shapeId="2198" r:id="rId66" name="Check Box 150">
              <controlPr locked="0" defaultSize="0" autoFill="0" autoLine="0" autoPict="0">
                <anchor moveWithCells="1">
                  <from>
                    <xdr:col>13</xdr:col>
                    <xdr:colOff>76200</xdr:colOff>
                    <xdr:row>291</xdr:row>
                    <xdr:rowOff>219075</xdr:rowOff>
                  </from>
                  <to>
                    <xdr:col>14</xdr:col>
                    <xdr:colOff>180975</xdr:colOff>
                    <xdr:row>292</xdr:row>
                    <xdr:rowOff>219075</xdr:rowOff>
                  </to>
                </anchor>
              </controlPr>
            </control>
          </mc:Choice>
        </mc:AlternateContent>
        <mc:AlternateContent xmlns:mc="http://schemas.openxmlformats.org/markup-compatibility/2006">
          <mc:Choice Requires="x14">
            <control shapeId="2199" r:id="rId67" name="Check Box 151">
              <controlPr locked="0" defaultSize="0" autoFill="0" autoLine="0" autoPict="0">
                <anchor moveWithCells="1">
                  <from>
                    <xdr:col>13</xdr:col>
                    <xdr:colOff>76200</xdr:colOff>
                    <xdr:row>292</xdr:row>
                    <xdr:rowOff>209550</xdr:rowOff>
                  </from>
                  <to>
                    <xdr:col>14</xdr:col>
                    <xdr:colOff>180975</xdr:colOff>
                    <xdr:row>294</xdr:row>
                    <xdr:rowOff>0</xdr:rowOff>
                  </to>
                </anchor>
              </controlPr>
            </control>
          </mc:Choice>
        </mc:AlternateContent>
        <mc:AlternateContent xmlns:mc="http://schemas.openxmlformats.org/markup-compatibility/2006">
          <mc:Choice Requires="x14">
            <control shapeId="2200" r:id="rId68" name="Check Box 152">
              <controlPr locked="0" defaultSize="0" autoFill="0" autoLine="0" autoPict="0">
                <anchor moveWithCells="1">
                  <from>
                    <xdr:col>13</xdr:col>
                    <xdr:colOff>76200</xdr:colOff>
                    <xdr:row>293</xdr:row>
                    <xdr:rowOff>209550</xdr:rowOff>
                  </from>
                  <to>
                    <xdr:col>14</xdr:col>
                    <xdr:colOff>180975</xdr:colOff>
                    <xdr:row>295</xdr:row>
                    <xdr:rowOff>0</xdr:rowOff>
                  </to>
                </anchor>
              </controlPr>
            </control>
          </mc:Choice>
        </mc:AlternateContent>
        <mc:AlternateContent xmlns:mc="http://schemas.openxmlformats.org/markup-compatibility/2006">
          <mc:Choice Requires="x14">
            <control shapeId="2201" r:id="rId69" name="Check Box 153">
              <controlPr locked="0" defaultSize="0" autoFill="0" autoLine="0" autoPict="0">
                <anchor moveWithCells="1">
                  <from>
                    <xdr:col>13</xdr:col>
                    <xdr:colOff>76200</xdr:colOff>
                    <xdr:row>294</xdr:row>
                    <xdr:rowOff>209550</xdr:rowOff>
                  </from>
                  <to>
                    <xdr:col>14</xdr:col>
                    <xdr:colOff>180975</xdr:colOff>
                    <xdr:row>296</xdr:row>
                    <xdr:rowOff>0</xdr:rowOff>
                  </to>
                </anchor>
              </controlPr>
            </control>
          </mc:Choice>
        </mc:AlternateContent>
        <mc:AlternateContent xmlns:mc="http://schemas.openxmlformats.org/markup-compatibility/2006">
          <mc:Choice Requires="x14">
            <control shapeId="2202" r:id="rId70" name="Check Box 154">
              <controlPr locked="0" defaultSize="0" autoFill="0" autoLine="0" autoPict="0">
                <anchor moveWithCells="1">
                  <from>
                    <xdr:col>13</xdr:col>
                    <xdr:colOff>76200</xdr:colOff>
                    <xdr:row>295</xdr:row>
                    <xdr:rowOff>209550</xdr:rowOff>
                  </from>
                  <to>
                    <xdr:col>14</xdr:col>
                    <xdr:colOff>180975</xdr:colOff>
                    <xdr:row>296</xdr:row>
                    <xdr:rowOff>219075</xdr:rowOff>
                  </to>
                </anchor>
              </controlPr>
            </control>
          </mc:Choice>
        </mc:AlternateContent>
        <mc:AlternateContent xmlns:mc="http://schemas.openxmlformats.org/markup-compatibility/2006">
          <mc:Choice Requires="x14">
            <control shapeId="2203" r:id="rId71" name="Check Box 155">
              <controlPr defaultSize="0" autoFill="0" autoLine="0" autoPict="0">
                <anchor moveWithCells="1">
                  <from>
                    <xdr:col>13</xdr:col>
                    <xdr:colOff>76200</xdr:colOff>
                    <xdr:row>296</xdr:row>
                    <xdr:rowOff>200025</xdr:rowOff>
                  </from>
                  <to>
                    <xdr:col>14</xdr:col>
                    <xdr:colOff>180975</xdr:colOff>
                    <xdr:row>297</xdr:row>
                    <xdr:rowOff>219075</xdr:rowOff>
                  </to>
                </anchor>
              </controlPr>
            </control>
          </mc:Choice>
        </mc:AlternateContent>
        <mc:AlternateContent xmlns:mc="http://schemas.openxmlformats.org/markup-compatibility/2006">
          <mc:Choice Requires="x14">
            <control shapeId="2204" r:id="rId72" name="Check Box 156">
              <controlPr locked="0" defaultSize="0" autoFill="0" autoLine="0" autoPict="0">
                <anchor moveWithCells="1">
                  <from>
                    <xdr:col>15</xdr:col>
                    <xdr:colOff>76200</xdr:colOff>
                    <xdr:row>288</xdr:row>
                    <xdr:rowOff>0</xdr:rowOff>
                  </from>
                  <to>
                    <xdr:col>16</xdr:col>
                    <xdr:colOff>190500</xdr:colOff>
                    <xdr:row>289</xdr:row>
                    <xdr:rowOff>9525</xdr:rowOff>
                  </to>
                </anchor>
              </controlPr>
            </control>
          </mc:Choice>
        </mc:AlternateContent>
        <mc:AlternateContent xmlns:mc="http://schemas.openxmlformats.org/markup-compatibility/2006">
          <mc:Choice Requires="x14">
            <control shapeId="2205" r:id="rId73" name="Check Box 157">
              <controlPr locked="0" defaultSize="0" autoFill="0" autoLine="0" autoPict="0">
                <anchor moveWithCells="1">
                  <from>
                    <xdr:col>15</xdr:col>
                    <xdr:colOff>76200</xdr:colOff>
                    <xdr:row>288</xdr:row>
                    <xdr:rowOff>219075</xdr:rowOff>
                  </from>
                  <to>
                    <xdr:col>16</xdr:col>
                    <xdr:colOff>190500</xdr:colOff>
                    <xdr:row>290</xdr:row>
                    <xdr:rowOff>9525</xdr:rowOff>
                  </to>
                </anchor>
              </controlPr>
            </control>
          </mc:Choice>
        </mc:AlternateContent>
        <mc:AlternateContent xmlns:mc="http://schemas.openxmlformats.org/markup-compatibility/2006">
          <mc:Choice Requires="x14">
            <control shapeId="2206" r:id="rId74" name="Check Box 158">
              <controlPr locked="0" defaultSize="0" autoFill="0" autoLine="0" autoPict="0">
                <anchor moveWithCells="1">
                  <from>
                    <xdr:col>15</xdr:col>
                    <xdr:colOff>76200</xdr:colOff>
                    <xdr:row>289</xdr:row>
                    <xdr:rowOff>219075</xdr:rowOff>
                  </from>
                  <to>
                    <xdr:col>16</xdr:col>
                    <xdr:colOff>190500</xdr:colOff>
                    <xdr:row>291</xdr:row>
                    <xdr:rowOff>9525</xdr:rowOff>
                  </to>
                </anchor>
              </controlPr>
            </control>
          </mc:Choice>
        </mc:AlternateContent>
        <mc:AlternateContent xmlns:mc="http://schemas.openxmlformats.org/markup-compatibility/2006">
          <mc:Choice Requires="x14">
            <control shapeId="2207" r:id="rId75" name="Check Box 159">
              <controlPr locked="0" defaultSize="0" autoFill="0" autoLine="0" autoPict="0">
                <anchor moveWithCells="1">
                  <from>
                    <xdr:col>15</xdr:col>
                    <xdr:colOff>76200</xdr:colOff>
                    <xdr:row>290</xdr:row>
                    <xdr:rowOff>219075</xdr:rowOff>
                  </from>
                  <to>
                    <xdr:col>16</xdr:col>
                    <xdr:colOff>190500</xdr:colOff>
                    <xdr:row>292</xdr:row>
                    <xdr:rowOff>9525</xdr:rowOff>
                  </to>
                </anchor>
              </controlPr>
            </control>
          </mc:Choice>
        </mc:AlternateContent>
        <mc:AlternateContent xmlns:mc="http://schemas.openxmlformats.org/markup-compatibility/2006">
          <mc:Choice Requires="x14">
            <control shapeId="2208" r:id="rId76" name="Check Box 160">
              <controlPr locked="0" defaultSize="0" autoFill="0" autoLine="0" autoPict="0">
                <anchor moveWithCells="1">
                  <from>
                    <xdr:col>15</xdr:col>
                    <xdr:colOff>76200</xdr:colOff>
                    <xdr:row>291</xdr:row>
                    <xdr:rowOff>219075</xdr:rowOff>
                  </from>
                  <to>
                    <xdr:col>16</xdr:col>
                    <xdr:colOff>190500</xdr:colOff>
                    <xdr:row>292</xdr:row>
                    <xdr:rowOff>219075</xdr:rowOff>
                  </to>
                </anchor>
              </controlPr>
            </control>
          </mc:Choice>
        </mc:AlternateContent>
        <mc:AlternateContent xmlns:mc="http://schemas.openxmlformats.org/markup-compatibility/2006">
          <mc:Choice Requires="x14">
            <control shapeId="2209" r:id="rId77" name="Check Box 161">
              <controlPr locked="0" defaultSize="0" autoFill="0" autoLine="0" autoPict="0">
                <anchor moveWithCells="1">
                  <from>
                    <xdr:col>15</xdr:col>
                    <xdr:colOff>76200</xdr:colOff>
                    <xdr:row>292</xdr:row>
                    <xdr:rowOff>209550</xdr:rowOff>
                  </from>
                  <to>
                    <xdr:col>16</xdr:col>
                    <xdr:colOff>190500</xdr:colOff>
                    <xdr:row>294</xdr:row>
                    <xdr:rowOff>0</xdr:rowOff>
                  </to>
                </anchor>
              </controlPr>
            </control>
          </mc:Choice>
        </mc:AlternateContent>
        <mc:AlternateContent xmlns:mc="http://schemas.openxmlformats.org/markup-compatibility/2006">
          <mc:Choice Requires="x14">
            <control shapeId="2210" r:id="rId78" name="Check Box 162">
              <controlPr locked="0" defaultSize="0" autoFill="0" autoLine="0" autoPict="0">
                <anchor moveWithCells="1">
                  <from>
                    <xdr:col>15</xdr:col>
                    <xdr:colOff>76200</xdr:colOff>
                    <xdr:row>293</xdr:row>
                    <xdr:rowOff>209550</xdr:rowOff>
                  </from>
                  <to>
                    <xdr:col>16</xdr:col>
                    <xdr:colOff>190500</xdr:colOff>
                    <xdr:row>295</xdr:row>
                    <xdr:rowOff>0</xdr:rowOff>
                  </to>
                </anchor>
              </controlPr>
            </control>
          </mc:Choice>
        </mc:AlternateContent>
        <mc:AlternateContent xmlns:mc="http://schemas.openxmlformats.org/markup-compatibility/2006">
          <mc:Choice Requires="x14">
            <control shapeId="2211" r:id="rId79" name="Check Box 163">
              <controlPr locked="0" defaultSize="0" autoFill="0" autoLine="0" autoPict="0">
                <anchor moveWithCells="1">
                  <from>
                    <xdr:col>15</xdr:col>
                    <xdr:colOff>76200</xdr:colOff>
                    <xdr:row>294</xdr:row>
                    <xdr:rowOff>209550</xdr:rowOff>
                  </from>
                  <to>
                    <xdr:col>16</xdr:col>
                    <xdr:colOff>190500</xdr:colOff>
                    <xdr:row>296</xdr:row>
                    <xdr:rowOff>0</xdr:rowOff>
                  </to>
                </anchor>
              </controlPr>
            </control>
          </mc:Choice>
        </mc:AlternateContent>
        <mc:AlternateContent xmlns:mc="http://schemas.openxmlformats.org/markup-compatibility/2006">
          <mc:Choice Requires="x14">
            <control shapeId="2212" r:id="rId80" name="Check Box 164">
              <controlPr locked="0" defaultSize="0" autoFill="0" autoLine="0" autoPict="0">
                <anchor moveWithCells="1">
                  <from>
                    <xdr:col>15</xdr:col>
                    <xdr:colOff>76200</xdr:colOff>
                    <xdr:row>295</xdr:row>
                    <xdr:rowOff>209550</xdr:rowOff>
                  </from>
                  <to>
                    <xdr:col>16</xdr:col>
                    <xdr:colOff>190500</xdr:colOff>
                    <xdr:row>296</xdr:row>
                    <xdr:rowOff>219075</xdr:rowOff>
                  </to>
                </anchor>
              </controlPr>
            </control>
          </mc:Choice>
        </mc:AlternateContent>
        <mc:AlternateContent xmlns:mc="http://schemas.openxmlformats.org/markup-compatibility/2006">
          <mc:Choice Requires="x14">
            <control shapeId="2213" r:id="rId81" name="Check Box 165">
              <controlPr defaultSize="0" autoFill="0" autoLine="0" autoPict="0">
                <anchor moveWithCells="1">
                  <from>
                    <xdr:col>15</xdr:col>
                    <xdr:colOff>76200</xdr:colOff>
                    <xdr:row>296</xdr:row>
                    <xdr:rowOff>200025</xdr:rowOff>
                  </from>
                  <to>
                    <xdr:col>16</xdr:col>
                    <xdr:colOff>190500</xdr:colOff>
                    <xdr:row>297</xdr:row>
                    <xdr:rowOff>219075</xdr:rowOff>
                  </to>
                </anchor>
              </controlPr>
            </control>
          </mc:Choice>
        </mc:AlternateContent>
        <mc:AlternateContent xmlns:mc="http://schemas.openxmlformats.org/markup-compatibility/2006">
          <mc:Choice Requires="x14">
            <control shapeId="2214" r:id="rId82" name="Check Box 166">
              <controlPr locked="0" defaultSize="0" autoFill="0" autoLine="0" autoPict="0">
                <anchor moveWithCells="1">
                  <from>
                    <xdr:col>13</xdr:col>
                    <xdr:colOff>76200</xdr:colOff>
                    <xdr:row>296</xdr:row>
                    <xdr:rowOff>200025</xdr:rowOff>
                  </from>
                  <to>
                    <xdr:col>14</xdr:col>
                    <xdr:colOff>180975</xdr:colOff>
                    <xdr:row>297</xdr:row>
                    <xdr:rowOff>219075</xdr:rowOff>
                  </to>
                </anchor>
              </controlPr>
            </control>
          </mc:Choice>
        </mc:AlternateContent>
        <mc:AlternateContent xmlns:mc="http://schemas.openxmlformats.org/markup-compatibility/2006">
          <mc:Choice Requires="x14">
            <control shapeId="2215" r:id="rId83" name="Check Box 167">
              <controlPr locked="0" defaultSize="0" autoFill="0" autoLine="0" autoPict="0">
                <anchor moveWithCells="1">
                  <from>
                    <xdr:col>13</xdr:col>
                    <xdr:colOff>76200</xdr:colOff>
                    <xdr:row>297</xdr:row>
                    <xdr:rowOff>200025</xdr:rowOff>
                  </from>
                  <to>
                    <xdr:col>14</xdr:col>
                    <xdr:colOff>180975</xdr:colOff>
                    <xdr:row>298</xdr:row>
                    <xdr:rowOff>219075</xdr:rowOff>
                  </to>
                </anchor>
              </controlPr>
            </control>
          </mc:Choice>
        </mc:AlternateContent>
        <mc:AlternateContent xmlns:mc="http://schemas.openxmlformats.org/markup-compatibility/2006">
          <mc:Choice Requires="x14">
            <control shapeId="2216" r:id="rId84" name="Check Box 168">
              <controlPr locked="0" defaultSize="0" autoFill="0" autoLine="0" autoPict="0">
                <anchor moveWithCells="1">
                  <from>
                    <xdr:col>13</xdr:col>
                    <xdr:colOff>76200</xdr:colOff>
                    <xdr:row>298</xdr:row>
                    <xdr:rowOff>200025</xdr:rowOff>
                  </from>
                  <to>
                    <xdr:col>14</xdr:col>
                    <xdr:colOff>180975</xdr:colOff>
                    <xdr:row>299</xdr:row>
                    <xdr:rowOff>219075</xdr:rowOff>
                  </to>
                </anchor>
              </controlPr>
            </control>
          </mc:Choice>
        </mc:AlternateContent>
        <mc:AlternateContent xmlns:mc="http://schemas.openxmlformats.org/markup-compatibility/2006">
          <mc:Choice Requires="x14">
            <control shapeId="2217" r:id="rId85" name="Check Box 169">
              <controlPr locked="0" defaultSize="0" autoFill="0" autoLine="0" autoPict="0">
                <anchor moveWithCells="1">
                  <from>
                    <xdr:col>13</xdr:col>
                    <xdr:colOff>76200</xdr:colOff>
                    <xdr:row>299</xdr:row>
                    <xdr:rowOff>200025</xdr:rowOff>
                  </from>
                  <to>
                    <xdr:col>14</xdr:col>
                    <xdr:colOff>180975</xdr:colOff>
                    <xdr:row>300</xdr:row>
                    <xdr:rowOff>209550</xdr:rowOff>
                  </to>
                </anchor>
              </controlPr>
            </control>
          </mc:Choice>
        </mc:AlternateContent>
        <mc:AlternateContent xmlns:mc="http://schemas.openxmlformats.org/markup-compatibility/2006">
          <mc:Choice Requires="x14">
            <control shapeId="2218" r:id="rId86" name="Check Box 170">
              <controlPr locked="0" defaultSize="0" autoFill="0" autoLine="0" autoPict="0">
                <anchor moveWithCells="1">
                  <from>
                    <xdr:col>13</xdr:col>
                    <xdr:colOff>76200</xdr:colOff>
                    <xdr:row>301</xdr:row>
                    <xdr:rowOff>190500</xdr:rowOff>
                  </from>
                  <to>
                    <xdr:col>14</xdr:col>
                    <xdr:colOff>180975</xdr:colOff>
                    <xdr:row>302</xdr:row>
                    <xdr:rowOff>209550</xdr:rowOff>
                  </to>
                </anchor>
              </controlPr>
            </control>
          </mc:Choice>
        </mc:AlternateContent>
        <mc:AlternateContent xmlns:mc="http://schemas.openxmlformats.org/markup-compatibility/2006">
          <mc:Choice Requires="x14">
            <control shapeId="2219" r:id="rId87" name="Check Box 171">
              <controlPr locked="0" defaultSize="0" autoFill="0" autoLine="0" autoPict="0">
                <anchor moveWithCells="1">
                  <from>
                    <xdr:col>15</xdr:col>
                    <xdr:colOff>76200</xdr:colOff>
                    <xdr:row>296</xdr:row>
                    <xdr:rowOff>200025</xdr:rowOff>
                  </from>
                  <to>
                    <xdr:col>16</xdr:col>
                    <xdr:colOff>190500</xdr:colOff>
                    <xdr:row>297</xdr:row>
                    <xdr:rowOff>219075</xdr:rowOff>
                  </to>
                </anchor>
              </controlPr>
            </control>
          </mc:Choice>
        </mc:AlternateContent>
        <mc:AlternateContent xmlns:mc="http://schemas.openxmlformats.org/markup-compatibility/2006">
          <mc:Choice Requires="x14">
            <control shapeId="2220" r:id="rId88" name="Check Box 172">
              <controlPr locked="0" defaultSize="0" autoFill="0" autoLine="0" autoPict="0">
                <anchor moveWithCells="1">
                  <from>
                    <xdr:col>15</xdr:col>
                    <xdr:colOff>76200</xdr:colOff>
                    <xdr:row>297</xdr:row>
                    <xdr:rowOff>200025</xdr:rowOff>
                  </from>
                  <to>
                    <xdr:col>16</xdr:col>
                    <xdr:colOff>190500</xdr:colOff>
                    <xdr:row>298</xdr:row>
                    <xdr:rowOff>219075</xdr:rowOff>
                  </to>
                </anchor>
              </controlPr>
            </control>
          </mc:Choice>
        </mc:AlternateContent>
        <mc:AlternateContent xmlns:mc="http://schemas.openxmlformats.org/markup-compatibility/2006">
          <mc:Choice Requires="x14">
            <control shapeId="2221" r:id="rId89" name="Check Box 173">
              <controlPr locked="0" defaultSize="0" autoFill="0" autoLine="0" autoPict="0">
                <anchor moveWithCells="1">
                  <from>
                    <xdr:col>15</xdr:col>
                    <xdr:colOff>76200</xdr:colOff>
                    <xdr:row>298</xdr:row>
                    <xdr:rowOff>200025</xdr:rowOff>
                  </from>
                  <to>
                    <xdr:col>16</xdr:col>
                    <xdr:colOff>190500</xdr:colOff>
                    <xdr:row>299</xdr:row>
                    <xdr:rowOff>219075</xdr:rowOff>
                  </to>
                </anchor>
              </controlPr>
            </control>
          </mc:Choice>
        </mc:AlternateContent>
        <mc:AlternateContent xmlns:mc="http://schemas.openxmlformats.org/markup-compatibility/2006">
          <mc:Choice Requires="x14">
            <control shapeId="2222" r:id="rId90" name="Check Box 174">
              <controlPr locked="0" defaultSize="0" autoFill="0" autoLine="0" autoPict="0">
                <anchor moveWithCells="1">
                  <from>
                    <xdr:col>15</xdr:col>
                    <xdr:colOff>76200</xdr:colOff>
                    <xdr:row>299</xdr:row>
                    <xdr:rowOff>200025</xdr:rowOff>
                  </from>
                  <to>
                    <xdr:col>16</xdr:col>
                    <xdr:colOff>190500</xdr:colOff>
                    <xdr:row>300</xdr:row>
                    <xdr:rowOff>209550</xdr:rowOff>
                  </to>
                </anchor>
              </controlPr>
            </control>
          </mc:Choice>
        </mc:AlternateContent>
        <mc:AlternateContent xmlns:mc="http://schemas.openxmlformats.org/markup-compatibility/2006">
          <mc:Choice Requires="x14">
            <control shapeId="2223" r:id="rId91" name="Check Box 175">
              <controlPr locked="0" defaultSize="0" autoFill="0" autoLine="0" autoPict="0">
                <anchor moveWithCells="1">
                  <from>
                    <xdr:col>15</xdr:col>
                    <xdr:colOff>76200</xdr:colOff>
                    <xdr:row>301</xdr:row>
                    <xdr:rowOff>190500</xdr:rowOff>
                  </from>
                  <to>
                    <xdr:col>16</xdr:col>
                    <xdr:colOff>190500</xdr:colOff>
                    <xdr:row>302</xdr:row>
                    <xdr:rowOff>209550</xdr:rowOff>
                  </to>
                </anchor>
              </controlPr>
            </control>
          </mc:Choice>
        </mc:AlternateContent>
        <mc:AlternateContent xmlns:mc="http://schemas.openxmlformats.org/markup-compatibility/2006">
          <mc:Choice Requires="x14">
            <control shapeId="2224" r:id="rId92" name="Check Box 176">
              <controlPr locked="0" defaultSize="0" autoFill="0" autoLine="0" autoPict="0">
                <anchor moveWithCells="1">
                  <from>
                    <xdr:col>32</xdr:col>
                    <xdr:colOff>114300</xdr:colOff>
                    <xdr:row>288</xdr:row>
                    <xdr:rowOff>0</xdr:rowOff>
                  </from>
                  <to>
                    <xdr:col>34</xdr:col>
                    <xdr:colOff>28575</xdr:colOff>
                    <xdr:row>289</xdr:row>
                    <xdr:rowOff>9525</xdr:rowOff>
                  </to>
                </anchor>
              </controlPr>
            </control>
          </mc:Choice>
        </mc:AlternateContent>
        <mc:AlternateContent xmlns:mc="http://schemas.openxmlformats.org/markup-compatibility/2006">
          <mc:Choice Requires="x14">
            <control shapeId="2225" r:id="rId93" name="Check Box 177">
              <controlPr locked="0" defaultSize="0" autoFill="0" autoLine="0" autoPict="0">
                <anchor moveWithCells="1">
                  <from>
                    <xdr:col>32</xdr:col>
                    <xdr:colOff>114300</xdr:colOff>
                    <xdr:row>288</xdr:row>
                    <xdr:rowOff>219075</xdr:rowOff>
                  </from>
                  <to>
                    <xdr:col>34</xdr:col>
                    <xdr:colOff>28575</xdr:colOff>
                    <xdr:row>290</xdr:row>
                    <xdr:rowOff>9525</xdr:rowOff>
                  </to>
                </anchor>
              </controlPr>
            </control>
          </mc:Choice>
        </mc:AlternateContent>
        <mc:AlternateContent xmlns:mc="http://schemas.openxmlformats.org/markup-compatibility/2006">
          <mc:Choice Requires="x14">
            <control shapeId="2226" r:id="rId94" name="Check Box 178">
              <controlPr locked="0" defaultSize="0" autoFill="0" autoLine="0" autoPict="0">
                <anchor moveWithCells="1">
                  <from>
                    <xdr:col>32</xdr:col>
                    <xdr:colOff>114300</xdr:colOff>
                    <xdr:row>289</xdr:row>
                    <xdr:rowOff>219075</xdr:rowOff>
                  </from>
                  <to>
                    <xdr:col>34</xdr:col>
                    <xdr:colOff>28575</xdr:colOff>
                    <xdr:row>291</xdr:row>
                    <xdr:rowOff>9525</xdr:rowOff>
                  </to>
                </anchor>
              </controlPr>
            </control>
          </mc:Choice>
        </mc:AlternateContent>
        <mc:AlternateContent xmlns:mc="http://schemas.openxmlformats.org/markup-compatibility/2006">
          <mc:Choice Requires="x14">
            <control shapeId="2227" r:id="rId95" name="Check Box 179">
              <controlPr locked="0" defaultSize="0" autoFill="0" autoLine="0" autoPict="0">
                <anchor moveWithCells="1">
                  <from>
                    <xdr:col>32</xdr:col>
                    <xdr:colOff>114300</xdr:colOff>
                    <xdr:row>290</xdr:row>
                    <xdr:rowOff>219075</xdr:rowOff>
                  </from>
                  <to>
                    <xdr:col>34</xdr:col>
                    <xdr:colOff>28575</xdr:colOff>
                    <xdr:row>292</xdr:row>
                    <xdr:rowOff>9525</xdr:rowOff>
                  </to>
                </anchor>
              </controlPr>
            </control>
          </mc:Choice>
        </mc:AlternateContent>
        <mc:AlternateContent xmlns:mc="http://schemas.openxmlformats.org/markup-compatibility/2006">
          <mc:Choice Requires="x14">
            <control shapeId="2228" r:id="rId96" name="Check Box 180">
              <controlPr locked="0" defaultSize="0" autoFill="0" autoLine="0" autoPict="0">
                <anchor moveWithCells="1">
                  <from>
                    <xdr:col>32</xdr:col>
                    <xdr:colOff>114300</xdr:colOff>
                    <xdr:row>291</xdr:row>
                    <xdr:rowOff>219075</xdr:rowOff>
                  </from>
                  <to>
                    <xdr:col>34</xdr:col>
                    <xdr:colOff>28575</xdr:colOff>
                    <xdr:row>292</xdr:row>
                    <xdr:rowOff>219075</xdr:rowOff>
                  </to>
                </anchor>
              </controlPr>
            </control>
          </mc:Choice>
        </mc:AlternateContent>
        <mc:AlternateContent xmlns:mc="http://schemas.openxmlformats.org/markup-compatibility/2006">
          <mc:Choice Requires="x14">
            <control shapeId="2229" r:id="rId97" name="Check Box 181">
              <controlPr locked="0" defaultSize="0" autoFill="0" autoLine="0" autoPict="0">
                <anchor moveWithCells="1">
                  <from>
                    <xdr:col>32</xdr:col>
                    <xdr:colOff>114300</xdr:colOff>
                    <xdr:row>292</xdr:row>
                    <xdr:rowOff>209550</xdr:rowOff>
                  </from>
                  <to>
                    <xdr:col>34</xdr:col>
                    <xdr:colOff>28575</xdr:colOff>
                    <xdr:row>294</xdr:row>
                    <xdr:rowOff>0</xdr:rowOff>
                  </to>
                </anchor>
              </controlPr>
            </control>
          </mc:Choice>
        </mc:AlternateContent>
        <mc:AlternateContent xmlns:mc="http://schemas.openxmlformats.org/markup-compatibility/2006">
          <mc:Choice Requires="x14">
            <control shapeId="2230" r:id="rId98" name="Check Box 182">
              <controlPr locked="0" defaultSize="0" autoFill="0" autoLine="0" autoPict="0">
                <anchor moveWithCells="1">
                  <from>
                    <xdr:col>32</xdr:col>
                    <xdr:colOff>114300</xdr:colOff>
                    <xdr:row>293</xdr:row>
                    <xdr:rowOff>209550</xdr:rowOff>
                  </from>
                  <to>
                    <xdr:col>34</xdr:col>
                    <xdr:colOff>28575</xdr:colOff>
                    <xdr:row>295</xdr:row>
                    <xdr:rowOff>0</xdr:rowOff>
                  </to>
                </anchor>
              </controlPr>
            </control>
          </mc:Choice>
        </mc:AlternateContent>
        <mc:AlternateContent xmlns:mc="http://schemas.openxmlformats.org/markup-compatibility/2006">
          <mc:Choice Requires="x14">
            <control shapeId="2231" r:id="rId99" name="Check Box 183">
              <controlPr locked="0" defaultSize="0" autoFill="0" autoLine="0" autoPict="0">
                <anchor moveWithCells="1">
                  <from>
                    <xdr:col>32</xdr:col>
                    <xdr:colOff>114300</xdr:colOff>
                    <xdr:row>294</xdr:row>
                    <xdr:rowOff>209550</xdr:rowOff>
                  </from>
                  <to>
                    <xdr:col>34</xdr:col>
                    <xdr:colOff>28575</xdr:colOff>
                    <xdr:row>296</xdr:row>
                    <xdr:rowOff>0</xdr:rowOff>
                  </to>
                </anchor>
              </controlPr>
            </control>
          </mc:Choice>
        </mc:AlternateContent>
        <mc:AlternateContent xmlns:mc="http://schemas.openxmlformats.org/markup-compatibility/2006">
          <mc:Choice Requires="x14">
            <control shapeId="2232" r:id="rId100" name="Check Box 184">
              <controlPr locked="0" defaultSize="0" autoFill="0" autoLine="0" autoPict="0">
                <anchor moveWithCells="1">
                  <from>
                    <xdr:col>32</xdr:col>
                    <xdr:colOff>114300</xdr:colOff>
                    <xdr:row>295</xdr:row>
                    <xdr:rowOff>209550</xdr:rowOff>
                  </from>
                  <to>
                    <xdr:col>34</xdr:col>
                    <xdr:colOff>28575</xdr:colOff>
                    <xdr:row>296</xdr:row>
                    <xdr:rowOff>219075</xdr:rowOff>
                  </to>
                </anchor>
              </controlPr>
            </control>
          </mc:Choice>
        </mc:AlternateContent>
        <mc:AlternateContent xmlns:mc="http://schemas.openxmlformats.org/markup-compatibility/2006">
          <mc:Choice Requires="x14">
            <control shapeId="2233" r:id="rId101" name="Check Box 185">
              <controlPr defaultSize="0" autoFill="0" autoLine="0" autoPict="0">
                <anchor moveWithCells="1">
                  <from>
                    <xdr:col>32</xdr:col>
                    <xdr:colOff>114300</xdr:colOff>
                    <xdr:row>296</xdr:row>
                    <xdr:rowOff>200025</xdr:rowOff>
                  </from>
                  <to>
                    <xdr:col>34</xdr:col>
                    <xdr:colOff>28575</xdr:colOff>
                    <xdr:row>297</xdr:row>
                    <xdr:rowOff>219075</xdr:rowOff>
                  </to>
                </anchor>
              </controlPr>
            </control>
          </mc:Choice>
        </mc:AlternateContent>
        <mc:AlternateContent xmlns:mc="http://schemas.openxmlformats.org/markup-compatibility/2006">
          <mc:Choice Requires="x14">
            <control shapeId="2234" r:id="rId102" name="Check Box 186">
              <controlPr locked="0" defaultSize="0" autoFill="0" autoLine="0" autoPict="0">
                <anchor moveWithCells="1">
                  <from>
                    <xdr:col>34</xdr:col>
                    <xdr:colOff>123825</xdr:colOff>
                    <xdr:row>288</xdr:row>
                    <xdr:rowOff>0</xdr:rowOff>
                  </from>
                  <to>
                    <xdr:col>36</xdr:col>
                    <xdr:colOff>28575</xdr:colOff>
                    <xdr:row>289</xdr:row>
                    <xdr:rowOff>9525</xdr:rowOff>
                  </to>
                </anchor>
              </controlPr>
            </control>
          </mc:Choice>
        </mc:AlternateContent>
        <mc:AlternateContent xmlns:mc="http://schemas.openxmlformats.org/markup-compatibility/2006">
          <mc:Choice Requires="x14">
            <control shapeId="2235" r:id="rId103" name="Check Box 187">
              <controlPr locked="0" defaultSize="0" autoFill="0" autoLine="0" autoPict="0">
                <anchor moveWithCells="1">
                  <from>
                    <xdr:col>34</xdr:col>
                    <xdr:colOff>123825</xdr:colOff>
                    <xdr:row>288</xdr:row>
                    <xdr:rowOff>219075</xdr:rowOff>
                  </from>
                  <to>
                    <xdr:col>36</xdr:col>
                    <xdr:colOff>28575</xdr:colOff>
                    <xdr:row>290</xdr:row>
                    <xdr:rowOff>9525</xdr:rowOff>
                  </to>
                </anchor>
              </controlPr>
            </control>
          </mc:Choice>
        </mc:AlternateContent>
        <mc:AlternateContent xmlns:mc="http://schemas.openxmlformats.org/markup-compatibility/2006">
          <mc:Choice Requires="x14">
            <control shapeId="2236" r:id="rId104" name="Check Box 188">
              <controlPr locked="0" defaultSize="0" autoFill="0" autoLine="0" autoPict="0">
                <anchor moveWithCells="1">
                  <from>
                    <xdr:col>34</xdr:col>
                    <xdr:colOff>123825</xdr:colOff>
                    <xdr:row>289</xdr:row>
                    <xdr:rowOff>219075</xdr:rowOff>
                  </from>
                  <to>
                    <xdr:col>36</xdr:col>
                    <xdr:colOff>28575</xdr:colOff>
                    <xdr:row>291</xdr:row>
                    <xdr:rowOff>9525</xdr:rowOff>
                  </to>
                </anchor>
              </controlPr>
            </control>
          </mc:Choice>
        </mc:AlternateContent>
        <mc:AlternateContent xmlns:mc="http://schemas.openxmlformats.org/markup-compatibility/2006">
          <mc:Choice Requires="x14">
            <control shapeId="2237" r:id="rId105" name="Check Box 189">
              <controlPr locked="0" defaultSize="0" autoFill="0" autoLine="0" autoPict="0">
                <anchor moveWithCells="1">
                  <from>
                    <xdr:col>34</xdr:col>
                    <xdr:colOff>123825</xdr:colOff>
                    <xdr:row>290</xdr:row>
                    <xdr:rowOff>219075</xdr:rowOff>
                  </from>
                  <to>
                    <xdr:col>36</xdr:col>
                    <xdr:colOff>28575</xdr:colOff>
                    <xdr:row>292</xdr:row>
                    <xdr:rowOff>9525</xdr:rowOff>
                  </to>
                </anchor>
              </controlPr>
            </control>
          </mc:Choice>
        </mc:AlternateContent>
        <mc:AlternateContent xmlns:mc="http://schemas.openxmlformats.org/markup-compatibility/2006">
          <mc:Choice Requires="x14">
            <control shapeId="2238" r:id="rId106" name="Check Box 190">
              <controlPr locked="0" defaultSize="0" autoFill="0" autoLine="0" autoPict="0">
                <anchor moveWithCells="1">
                  <from>
                    <xdr:col>34</xdr:col>
                    <xdr:colOff>123825</xdr:colOff>
                    <xdr:row>291</xdr:row>
                    <xdr:rowOff>219075</xdr:rowOff>
                  </from>
                  <to>
                    <xdr:col>36</xdr:col>
                    <xdr:colOff>28575</xdr:colOff>
                    <xdr:row>292</xdr:row>
                    <xdr:rowOff>219075</xdr:rowOff>
                  </to>
                </anchor>
              </controlPr>
            </control>
          </mc:Choice>
        </mc:AlternateContent>
        <mc:AlternateContent xmlns:mc="http://schemas.openxmlformats.org/markup-compatibility/2006">
          <mc:Choice Requires="x14">
            <control shapeId="2239" r:id="rId107" name="Check Box 191">
              <controlPr locked="0" defaultSize="0" autoFill="0" autoLine="0" autoPict="0">
                <anchor moveWithCells="1">
                  <from>
                    <xdr:col>34</xdr:col>
                    <xdr:colOff>123825</xdr:colOff>
                    <xdr:row>292</xdr:row>
                    <xdr:rowOff>209550</xdr:rowOff>
                  </from>
                  <to>
                    <xdr:col>36</xdr:col>
                    <xdr:colOff>28575</xdr:colOff>
                    <xdr:row>294</xdr:row>
                    <xdr:rowOff>0</xdr:rowOff>
                  </to>
                </anchor>
              </controlPr>
            </control>
          </mc:Choice>
        </mc:AlternateContent>
        <mc:AlternateContent xmlns:mc="http://schemas.openxmlformats.org/markup-compatibility/2006">
          <mc:Choice Requires="x14">
            <control shapeId="2240" r:id="rId108" name="Check Box 192">
              <controlPr locked="0" defaultSize="0" autoFill="0" autoLine="0" autoPict="0">
                <anchor moveWithCells="1">
                  <from>
                    <xdr:col>34</xdr:col>
                    <xdr:colOff>123825</xdr:colOff>
                    <xdr:row>293</xdr:row>
                    <xdr:rowOff>209550</xdr:rowOff>
                  </from>
                  <to>
                    <xdr:col>36</xdr:col>
                    <xdr:colOff>28575</xdr:colOff>
                    <xdr:row>295</xdr:row>
                    <xdr:rowOff>0</xdr:rowOff>
                  </to>
                </anchor>
              </controlPr>
            </control>
          </mc:Choice>
        </mc:AlternateContent>
        <mc:AlternateContent xmlns:mc="http://schemas.openxmlformats.org/markup-compatibility/2006">
          <mc:Choice Requires="x14">
            <control shapeId="2241" r:id="rId109" name="Check Box 193">
              <controlPr locked="0" defaultSize="0" autoFill="0" autoLine="0" autoPict="0">
                <anchor moveWithCells="1">
                  <from>
                    <xdr:col>34</xdr:col>
                    <xdr:colOff>123825</xdr:colOff>
                    <xdr:row>294</xdr:row>
                    <xdr:rowOff>209550</xdr:rowOff>
                  </from>
                  <to>
                    <xdr:col>36</xdr:col>
                    <xdr:colOff>28575</xdr:colOff>
                    <xdr:row>296</xdr:row>
                    <xdr:rowOff>0</xdr:rowOff>
                  </to>
                </anchor>
              </controlPr>
            </control>
          </mc:Choice>
        </mc:AlternateContent>
        <mc:AlternateContent xmlns:mc="http://schemas.openxmlformats.org/markup-compatibility/2006">
          <mc:Choice Requires="x14">
            <control shapeId="2242" r:id="rId110" name="Check Box 194">
              <controlPr locked="0" defaultSize="0" autoFill="0" autoLine="0" autoPict="0">
                <anchor moveWithCells="1">
                  <from>
                    <xdr:col>34</xdr:col>
                    <xdr:colOff>123825</xdr:colOff>
                    <xdr:row>295</xdr:row>
                    <xdr:rowOff>209550</xdr:rowOff>
                  </from>
                  <to>
                    <xdr:col>36</xdr:col>
                    <xdr:colOff>28575</xdr:colOff>
                    <xdr:row>296</xdr:row>
                    <xdr:rowOff>219075</xdr:rowOff>
                  </to>
                </anchor>
              </controlPr>
            </control>
          </mc:Choice>
        </mc:AlternateContent>
        <mc:AlternateContent xmlns:mc="http://schemas.openxmlformats.org/markup-compatibility/2006">
          <mc:Choice Requires="x14">
            <control shapeId="2243" r:id="rId111" name="Check Box 195">
              <controlPr defaultSize="0" autoFill="0" autoLine="0" autoPict="0">
                <anchor moveWithCells="1">
                  <from>
                    <xdr:col>34</xdr:col>
                    <xdr:colOff>123825</xdr:colOff>
                    <xdr:row>296</xdr:row>
                    <xdr:rowOff>200025</xdr:rowOff>
                  </from>
                  <to>
                    <xdr:col>36</xdr:col>
                    <xdr:colOff>28575</xdr:colOff>
                    <xdr:row>297</xdr:row>
                    <xdr:rowOff>219075</xdr:rowOff>
                  </to>
                </anchor>
              </controlPr>
            </control>
          </mc:Choice>
        </mc:AlternateContent>
        <mc:AlternateContent xmlns:mc="http://schemas.openxmlformats.org/markup-compatibility/2006">
          <mc:Choice Requires="x14">
            <control shapeId="2244" r:id="rId112" name="Check Box 196">
              <controlPr locked="0" defaultSize="0" autoFill="0" autoLine="0" autoPict="0">
                <anchor moveWithCells="1">
                  <from>
                    <xdr:col>32</xdr:col>
                    <xdr:colOff>114300</xdr:colOff>
                    <xdr:row>296</xdr:row>
                    <xdr:rowOff>200025</xdr:rowOff>
                  </from>
                  <to>
                    <xdr:col>34</xdr:col>
                    <xdr:colOff>28575</xdr:colOff>
                    <xdr:row>297</xdr:row>
                    <xdr:rowOff>219075</xdr:rowOff>
                  </to>
                </anchor>
              </controlPr>
            </control>
          </mc:Choice>
        </mc:AlternateContent>
        <mc:AlternateContent xmlns:mc="http://schemas.openxmlformats.org/markup-compatibility/2006">
          <mc:Choice Requires="x14">
            <control shapeId="2245" r:id="rId113" name="Check Box 197">
              <controlPr locked="0" defaultSize="0" autoFill="0" autoLine="0" autoPict="0">
                <anchor moveWithCells="1">
                  <from>
                    <xdr:col>32</xdr:col>
                    <xdr:colOff>114300</xdr:colOff>
                    <xdr:row>297</xdr:row>
                    <xdr:rowOff>200025</xdr:rowOff>
                  </from>
                  <to>
                    <xdr:col>34</xdr:col>
                    <xdr:colOff>28575</xdr:colOff>
                    <xdr:row>298</xdr:row>
                    <xdr:rowOff>219075</xdr:rowOff>
                  </to>
                </anchor>
              </controlPr>
            </control>
          </mc:Choice>
        </mc:AlternateContent>
        <mc:AlternateContent xmlns:mc="http://schemas.openxmlformats.org/markup-compatibility/2006">
          <mc:Choice Requires="x14">
            <control shapeId="2246" r:id="rId114" name="Check Box 198">
              <controlPr locked="0" defaultSize="0" autoFill="0" autoLine="0" autoPict="0">
                <anchor moveWithCells="1">
                  <from>
                    <xdr:col>32</xdr:col>
                    <xdr:colOff>114300</xdr:colOff>
                    <xdr:row>298</xdr:row>
                    <xdr:rowOff>200025</xdr:rowOff>
                  </from>
                  <to>
                    <xdr:col>34</xdr:col>
                    <xdr:colOff>28575</xdr:colOff>
                    <xdr:row>299</xdr:row>
                    <xdr:rowOff>219075</xdr:rowOff>
                  </to>
                </anchor>
              </controlPr>
            </control>
          </mc:Choice>
        </mc:AlternateContent>
        <mc:AlternateContent xmlns:mc="http://schemas.openxmlformats.org/markup-compatibility/2006">
          <mc:Choice Requires="x14">
            <control shapeId="2247" r:id="rId115" name="Check Box 199">
              <controlPr locked="0" defaultSize="0" autoFill="0" autoLine="0" autoPict="0">
                <anchor moveWithCells="1">
                  <from>
                    <xdr:col>32</xdr:col>
                    <xdr:colOff>114300</xdr:colOff>
                    <xdr:row>299</xdr:row>
                    <xdr:rowOff>200025</xdr:rowOff>
                  </from>
                  <to>
                    <xdr:col>34</xdr:col>
                    <xdr:colOff>28575</xdr:colOff>
                    <xdr:row>300</xdr:row>
                    <xdr:rowOff>209550</xdr:rowOff>
                  </to>
                </anchor>
              </controlPr>
            </control>
          </mc:Choice>
        </mc:AlternateContent>
        <mc:AlternateContent xmlns:mc="http://schemas.openxmlformats.org/markup-compatibility/2006">
          <mc:Choice Requires="x14">
            <control shapeId="2249" r:id="rId116" name="Check Box 201">
              <controlPr locked="0" defaultSize="0" autoFill="0" autoLine="0" autoPict="0">
                <anchor moveWithCells="1">
                  <from>
                    <xdr:col>34</xdr:col>
                    <xdr:colOff>123825</xdr:colOff>
                    <xdr:row>296</xdr:row>
                    <xdr:rowOff>200025</xdr:rowOff>
                  </from>
                  <to>
                    <xdr:col>36</xdr:col>
                    <xdr:colOff>28575</xdr:colOff>
                    <xdr:row>297</xdr:row>
                    <xdr:rowOff>219075</xdr:rowOff>
                  </to>
                </anchor>
              </controlPr>
            </control>
          </mc:Choice>
        </mc:AlternateContent>
        <mc:AlternateContent xmlns:mc="http://schemas.openxmlformats.org/markup-compatibility/2006">
          <mc:Choice Requires="x14">
            <control shapeId="2250" r:id="rId117" name="Check Box 202">
              <controlPr locked="0" defaultSize="0" autoFill="0" autoLine="0" autoPict="0">
                <anchor moveWithCells="1">
                  <from>
                    <xdr:col>34</xdr:col>
                    <xdr:colOff>123825</xdr:colOff>
                    <xdr:row>297</xdr:row>
                    <xdr:rowOff>200025</xdr:rowOff>
                  </from>
                  <to>
                    <xdr:col>36</xdr:col>
                    <xdr:colOff>28575</xdr:colOff>
                    <xdr:row>298</xdr:row>
                    <xdr:rowOff>219075</xdr:rowOff>
                  </to>
                </anchor>
              </controlPr>
            </control>
          </mc:Choice>
        </mc:AlternateContent>
        <mc:AlternateContent xmlns:mc="http://schemas.openxmlformats.org/markup-compatibility/2006">
          <mc:Choice Requires="x14">
            <control shapeId="2251" r:id="rId118" name="Check Box 203">
              <controlPr locked="0" defaultSize="0" autoFill="0" autoLine="0" autoPict="0">
                <anchor moveWithCells="1">
                  <from>
                    <xdr:col>34</xdr:col>
                    <xdr:colOff>123825</xdr:colOff>
                    <xdr:row>298</xdr:row>
                    <xdr:rowOff>200025</xdr:rowOff>
                  </from>
                  <to>
                    <xdr:col>36</xdr:col>
                    <xdr:colOff>28575</xdr:colOff>
                    <xdr:row>299</xdr:row>
                    <xdr:rowOff>219075</xdr:rowOff>
                  </to>
                </anchor>
              </controlPr>
            </control>
          </mc:Choice>
        </mc:AlternateContent>
        <mc:AlternateContent xmlns:mc="http://schemas.openxmlformats.org/markup-compatibility/2006">
          <mc:Choice Requires="x14">
            <control shapeId="2252" r:id="rId119" name="Check Box 204">
              <controlPr locked="0" defaultSize="0" autoFill="0" autoLine="0" autoPict="0">
                <anchor moveWithCells="1">
                  <from>
                    <xdr:col>34</xdr:col>
                    <xdr:colOff>123825</xdr:colOff>
                    <xdr:row>299</xdr:row>
                    <xdr:rowOff>200025</xdr:rowOff>
                  </from>
                  <to>
                    <xdr:col>36</xdr:col>
                    <xdr:colOff>28575</xdr:colOff>
                    <xdr:row>300</xdr:row>
                    <xdr:rowOff>209550</xdr:rowOff>
                  </to>
                </anchor>
              </controlPr>
            </control>
          </mc:Choice>
        </mc:AlternateContent>
        <mc:AlternateContent xmlns:mc="http://schemas.openxmlformats.org/markup-compatibility/2006">
          <mc:Choice Requires="x14">
            <control shapeId="2309" r:id="rId120" name="Check Box 261">
              <controlPr locked="0" defaultSize="0" autoFill="0" autoLine="0" autoPict="0">
                <anchor moveWithCells="1">
                  <from>
                    <xdr:col>3</xdr:col>
                    <xdr:colOff>200025</xdr:colOff>
                    <xdr:row>178</xdr:row>
                    <xdr:rowOff>228600</xdr:rowOff>
                  </from>
                  <to>
                    <xdr:col>5</xdr:col>
                    <xdr:colOff>0</xdr:colOff>
                    <xdr:row>180</xdr:row>
                    <xdr:rowOff>0</xdr:rowOff>
                  </to>
                </anchor>
              </controlPr>
            </control>
          </mc:Choice>
        </mc:AlternateContent>
        <mc:AlternateContent xmlns:mc="http://schemas.openxmlformats.org/markup-compatibility/2006">
          <mc:Choice Requires="x14">
            <control shapeId="2328" r:id="rId121" name="Check Box 280">
              <controlPr locked="0" defaultSize="0" autoFill="0" autoLine="0" autoPict="0">
                <anchor moveWithCells="1">
                  <from>
                    <xdr:col>6</xdr:col>
                    <xdr:colOff>104775</xdr:colOff>
                    <xdr:row>305</xdr:row>
                    <xdr:rowOff>76200</xdr:rowOff>
                  </from>
                  <to>
                    <xdr:col>8</xdr:col>
                    <xdr:colOff>9525</xdr:colOff>
                    <xdr:row>306</xdr:row>
                    <xdr:rowOff>228600</xdr:rowOff>
                  </to>
                </anchor>
              </controlPr>
            </control>
          </mc:Choice>
        </mc:AlternateContent>
        <mc:AlternateContent xmlns:mc="http://schemas.openxmlformats.org/markup-compatibility/2006">
          <mc:Choice Requires="x14">
            <control shapeId="2329" r:id="rId122" name="Check Box 281">
              <controlPr locked="0" defaultSize="0" autoFill="0" autoLine="0" autoPict="0">
                <anchor moveWithCells="1">
                  <from>
                    <xdr:col>6</xdr:col>
                    <xdr:colOff>104775</xdr:colOff>
                    <xdr:row>306</xdr:row>
                    <xdr:rowOff>228600</xdr:rowOff>
                  </from>
                  <to>
                    <xdr:col>8</xdr:col>
                    <xdr:colOff>9525</xdr:colOff>
                    <xdr:row>308</xdr:row>
                    <xdr:rowOff>0</xdr:rowOff>
                  </to>
                </anchor>
              </controlPr>
            </control>
          </mc:Choice>
        </mc:AlternateContent>
        <mc:AlternateContent xmlns:mc="http://schemas.openxmlformats.org/markup-compatibility/2006">
          <mc:Choice Requires="x14">
            <control shapeId="2332" r:id="rId123" name="Check Box 284">
              <controlPr locked="0" defaultSize="0" autoFill="0" autoLine="0" autoPict="0">
                <anchor moveWithCells="1">
                  <from>
                    <xdr:col>6</xdr:col>
                    <xdr:colOff>104775</xdr:colOff>
                    <xdr:row>279</xdr:row>
                    <xdr:rowOff>76200</xdr:rowOff>
                  </from>
                  <to>
                    <xdr:col>8</xdr:col>
                    <xdr:colOff>9525</xdr:colOff>
                    <xdr:row>281</xdr:row>
                    <xdr:rowOff>85725</xdr:rowOff>
                  </to>
                </anchor>
              </controlPr>
            </control>
          </mc:Choice>
        </mc:AlternateContent>
        <mc:AlternateContent xmlns:mc="http://schemas.openxmlformats.org/markup-compatibility/2006">
          <mc:Choice Requires="x14">
            <control shapeId="2542" r:id="rId124" name="Check Box 494">
              <controlPr locked="0" defaultSize="0" autoFill="0" autoLine="0" autoPict="0">
                <anchor moveWithCells="1">
                  <from>
                    <xdr:col>9</xdr:col>
                    <xdr:colOff>66675</xdr:colOff>
                    <xdr:row>300</xdr:row>
                    <xdr:rowOff>190500</xdr:rowOff>
                  </from>
                  <to>
                    <xdr:col>10</xdr:col>
                    <xdr:colOff>171450</xdr:colOff>
                    <xdr:row>301</xdr:row>
                    <xdr:rowOff>209550</xdr:rowOff>
                  </to>
                </anchor>
              </controlPr>
            </control>
          </mc:Choice>
        </mc:AlternateContent>
        <mc:AlternateContent xmlns:mc="http://schemas.openxmlformats.org/markup-compatibility/2006">
          <mc:Choice Requires="x14">
            <control shapeId="2543" r:id="rId125" name="Check Box 495">
              <controlPr locked="0" defaultSize="0" autoFill="0" autoLine="0" autoPict="0">
                <anchor moveWithCells="1">
                  <from>
                    <xdr:col>11</xdr:col>
                    <xdr:colOff>66675</xdr:colOff>
                    <xdr:row>300</xdr:row>
                    <xdr:rowOff>190500</xdr:rowOff>
                  </from>
                  <to>
                    <xdr:col>12</xdr:col>
                    <xdr:colOff>180975</xdr:colOff>
                    <xdr:row>301</xdr:row>
                    <xdr:rowOff>209550</xdr:rowOff>
                  </to>
                </anchor>
              </controlPr>
            </control>
          </mc:Choice>
        </mc:AlternateContent>
        <mc:AlternateContent xmlns:mc="http://schemas.openxmlformats.org/markup-compatibility/2006">
          <mc:Choice Requires="x14">
            <control shapeId="2544" r:id="rId126" name="Check Box 496">
              <controlPr locked="0" defaultSize="0" autoFill="0" autoLine="0" autoPict="0">
                <anchor moveWithCells="1">
                  <from>
                    <xdr:col>28</xdr:col>
                    <xdr:colOff>104775</xdr:colOff>
                    <xdr:row>300</xdr:row>
                    <xdr:rowOff>190500</xdr:rowOff>
                  </from>
                  <to>
                    <xdr:col>30</xdr:col>
                    <xdr:colOff>19050</xdr:colOff>
                    <xdr:row>301</xdr:row>
                    <xdr:rowOff>209550</xdr:rowOff>
                  </to>
                </anchor>
              </controlPr>
            </control>
          </mc:Choice>
        </mc:AlternateContent>
        <mc:AlternateContent xmlns:mc="http://schemas.openxmlformats.org/markup-compatibility/2006">
          <mc:Choice Requires="x14">
            <control shapeId="2545" r:id="rId127" name="Check Box 497">
              <controlPr locked="0" defaultSize="0" autoFill="0" autoLine="0" autoPict="0">
                <anchor moveWithCells="1">
                  <from>
                    <xdr:col>30</xdr:col>
                    <xdr:colOff>114300</xdr:colOff>
                    <xdr:row>300</xdr:row>
                    <xdr:rowOff>190500</xdr:rowOff>
                  </from>
                  <to>
                    <xdr:col>32</xdr:col>
                    <xdr:colOff>19050</xdr:colOff>
                    <xdr:row>301</xdr:row>
                    <xdr:rowOff>209550</xdr:rowOff>
                  </to>
                </anchor>
              </controlPr>
            </control>
          </mc:Choice>
        </mc:AlternateContent>
        <mc:AlternateContent xmlns:mc="http://schemas.openxmlformats.org/markup-compatibility/2006">
          <mc:Choice Requires="x14">
            <control shapeId="2546" r:id="rId128" name="Check Box 498">
              <controlPr locked="0" defaultSize="0" autoFill="0" autoLine="0" autoPict="0">
                <anchor moveWithCells="1">
                  <from>
                    <xdr:col>13</xdr:col>
                    <xdr:colOff>76200</xdr:colOff>
                    <xdr:row>300</xdr:row>
                    <xdr:rowOff>190500</xdr:rowOff>
                  </from>
                  <to>
                    <xdr:col>14</xdr:col>
                    <xdr:colOff>180975</xdr:colOff>
                    <xdr:row>301</xdr:row>
                    <xdr:rowOff>209550</xdr:rowOff>
                  </to>
                </anchor>
              </controlPr>
            </control>
          </mc:Choice>
        </mc:AlternateContent>
        <mc:AlternateContent xmlns:mc="http://schemas.openxmlformats.org/markup-compatibility/2006">
          <mc:Choice Requires="x14">
            <control shapeId="2547" r:id="rId129" name="Check Box 499">
              <controlPr locked="0" defaultSize="0" autoFill="0" autoLine="0" autoPict="0">
                <anchor moveWithCells="1">
                  <from>
                    <xdr:col>15</xdr:col>
                    <xdr:colOff>76200</xdr:colOff>
                    <xdr:row>300</xdr:row>
                    <xdr:rowOff>190500</xdr:rowOff>
                  </from>
                  <to>
                    <xdr:col>16</xdr:col>
                    <xdr:colOff>190500</xdr:colOff>
                    <xdr:row>301</xdr:row>
                    <xdr:rowOff>209550</xdr:rowOff>
                  </to>
                </anchor>
              </controlPr>
            </control>
          </mc:Choice>
        </mc:AlternateContent>
        <mc:AlternateContent xmlns:mc="http://schemas.openxmlformats.org/markup-compatibility/2006">
          <mc:Choice Requires="x14">
            <control shapeId="2548" r:id="rId130" name="Check Box 500">
              <controlPr locked="0" defaultSize="0" autoFill="0" autoLine="0" autoPict="0">
                <anchor moveWithCells="1">
                  <from>
                    <xdr:col>32</xdr:col>
                    <xdr:colOff>114300</xdr:colOff>
                    <xdr:row>300</xdr:row>
                    <xdr:rowOff>190500</xdr:rowOff>
                  </from>
                  <to>
                    <xdr:col>34</xdr:col>
                    <xdr:colOff>28575</xdr:colOff>
                    <xdr:row>301</xdr:row>
                    <xdr:rowOff>209550</xdr:rowOff>
                  </to>
                </anchor>
              </controlPr>
            </control>
          </mc:Choice>
        </mc:AlternateContent>
        <mc:AlternateContent xmlns:mc="http://schemas.openxmlformats.org/markup-compatibility/2006">
          <mc:Choice Requires="x14">
            <control shapeId="2549" r:id="rId131" name="Check Box 501">
              <controlPr locked="0" defaultSize="0" autoFill="0" autoLine="0" autoPict="0">
                <anchor moveWithCells="1">
                  <from>
                    <xdr:col>34</xdr:col>
                    <xdr:colOff>123825</xdr:colOff>
                    <xdr:row>300</xdr:row>
                    <xdr:rowOff>190500</xdr:rowOff>
                  </from>
                  <to>
                    <xdr:col>36</xdr:col>
                    <xdr:colOff>28575</xdr:colOff>
                    <xdr:row>301</xdr:row>
                    <xdr:rowOff>209550</xdr:rowOff>
                  </to>
                </anchor>
              </controlPr>
            </control>
          </mc:Choice>
        </mc:AlternateContent>
        <mc:AlternateContent xmlns:mc="http://schemas.openxmlformats.org/markup-compatibility/2006">
          <mc:Choice Requires="x14">
            <control shapeId="15561" r:id="rId132" name="Check Box 1225">
              <controlPr locked="0" defaultSize="0" autoFill="0" autoLine="0" autoPict="0">
                <anchor moveWithCells="1">
                  <from>
                    <xdr:col>3</xdr:col>
                    <xdr:colOff>171450</xdr:colOff>
                    <xdr:row>201</xdr:row>
                    <xdr:rowOff>600075</xdr:rowOff>
                  </from>
                  <to>
                    <xdr:col>4</xdr:col>
                    <xdr:colOff>219075</xdr:colOff>
                    <xdr:row>203</xdr:row>
                    <xdr:rowOff>9525</xdr:rowOff>
                  </to>
                </anchor>
              </controlPr>
            </control>
          </mc:Choice>
        </mc:AlternateContent>
        <mc:AlternateContent xmlns:mc="http://schemas.openxmlformats.org/markup-compatibility/2006">
          <mc:Choice Requires="x14">
            <control shapeId="15592" r:id="rId133" name="Check Box 1256">
              <controlPr locked="0" defaultSize="0" autoFill="0" autoLine="0" autoPict="0">
                <anchor moveWithCells="1">
                  <from>
                    <xdr:col>3</xdr:col>
                    <xdr:colOff>171450</xdr:colOff>
                    <xdr:row>255</xdr:row>
                    <xdr:rowOff>9525</xdr:rowOff>
                  </from>
                  <to>
                    <xdr:col>4</xdr:col>
                    <xdr:colOff>219075</xdr:colOff>
                    <xdr:row>256</xdr:row>
                    <xdr:rowOff>28575</xdr:rowOff>
                  </to>
                </anchor>
              </controlPr>
            </control>
          </mc:Choice>
        </mc:AlternateContent>
        <mc:AlternateContent xmlns:mc="http://schemas.openxmlformats.org/markup-compatibility/2006">
          <mc:Choice Requires="x14">
            <control shapeId="15704" r:id="rId134" name="Check Box 1368">
              <controlPr locked="0" defaultSize="0" autoFill="0" autoLine="0" autoPict="0">
                <anchor moveWithCells="1">
                  <from>
                    <xdr:col>3</xdr:col>
                    <xdr:colOff>152400</xdr:colOff>
                    <xdr:row>160</xdr:row>
                    <xdr:rowOff>200025</xdr:rowOff>
                  </from>
                  <to>
                    <xdr:col>4</xdr:col>
                    <xdr:colOff>200025</xdr:colOff>
                    <xdr:row>160</xdr:row>
                    <xdr:rowOff>447675</xdr:rowOff>
                  </to>
                </anchor>
              </controlPr>
            </control>
          </mc:Choice>
        </mc:AlternateContent>
        <mc:AlternateContent xmlns:mc="http://schemas.openxmlformats.org/markup-compatibility/2006">
          <mc:Choice Requires="x14">
            <control shapeId="16124" r:id="rId135" name="Check Box 1788">
              <controlPr locked="0" defaultSize="0" autoFill="0" autoLine="0" autoPict="0">
                <anchor moveWithCells="1">
                  <from>
                    <xdr:col>3</xdr:col>
                    <xdr:colOff>152400</xdr:colOff>
                    <xdr:row>159</xdr:row>
                    <xdr:rowOff>200025</xdr:rowOff>
                  </from>
                  <to>
                    <xdr:col>4</xdr:col>
                    <xdr:colOff>209550</xdr:colOff>
                    <xdr:row>159</xdr:row>
                    <xdr:rowOff>447675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92561-4EB8-482B-8870-FD23824FBEB6}">
  <sheetPr codeName="Sheet5"/>
  <dimension ref="B1:AO59"/>
  <sheetViews>
    <sheetView view="pageBreakPreview" zoomScale="115" zoomScaleNormal="100" zoomScaleSheetLayoutView="115" workbookViewId="0"/>
  </sheetViews>
  <sheetFormatPr defaultRowHeight="13.5" x14ac:dyDescent="0.15"/>
  <cols>
    <col min="1" max="1" width="4.875" style="70" customWidth="1"/>
    <col min="2" max="2" width="3.125" style="70" customWidth="1"/>
    <col min="3" max="29" width="2.625" style="70" customWidth="1"/>
    <col min="30" max="30" width="3.375" style="70" customWidth="1"/>
    <col min="31" max="34" width="2.625" style="70" customWidth="1"/>
    <col min="35" max="35" width="3.25" style="70" customWidth="1"/>
    <col min="36" max="37" width="15.625" style="72" customWidth="1"/>
    <col min="38" max="41" width="3.625" style="72" customWidth="1"/>
    <col min="42" max="46" width="3.625" style="70" customWidth="1"/>
    <col min="47" max="47" width="9" style="70" customWidth="1"/>
    <col min="48" max="16384" width="9" style="70"/>
  </cols>
  <sheetData>
    <row r="1" spans="2:37" ht="38.1" customHeight="1" x14ac:dyDescent="0.15">
      <c r="B1" s="702" t="s">
        <v>612</v>
      </c>
      <c r="C1" s="703"/>
      <c r="D1" s="703"/>
      <c r="E1" s="703"/>
      <c r="F1" s="703"/>
      <c r="G1" s="703"/>
      <c r="H1" s="703"/>
      <c r="I1" s="703"/>
      <c r="J1" s="703"/>
      <c r="K1" s="703"/>
      <c r="L1" s="703"/>
      <c r="M1" s="703"/>
      <c r="N1" s="703"/>
      <c r="O1" s="703"/>
      <c r="P1" s="703"/>
      <c r="Q1" s="703"/>
      <c r="R1" s="703"/>
      <c r="S1" s="703"/>
      <c r="T1" s="703"/>
      <c r="U1" s="703"/>
      <c r="V1" s="703"/>
      <c r="W1" s="703"/>
      <c r="X1" s="703"/>
      <c r="Y1" s="703"/>
      <c r="Z1" s="703"/>
      <c r="AA1" s="703"/>
      <c r="AB1" s="703"/>
      <c r="AC1" s="703"/>
      <c r="AD1" s="703"/>
      <c r="AE1" s="703"/>
      <c r="AF1" s="703"/>
      <c r="AG1" s="703"/>
      <c r="AH1" s="703"/>
      <c r="AI1" s="703"/>
    </row>
    <row r="2" spans="2:37" ht="11.25" customHeight="1" x14ac:dyDescent="0.15">
      <c r="B2" s="89"/>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row>
    <row r="3" spans="2:37" ht="21" x14ac:dyDescent="0.15">
      <c r="B3" s="704" t="s">
        <v>940</v>
      </c>
      <c r="C3" s="704"/>
      <c r="D3" s="704"/>
      <c r="E3" s="704"/>
      <c r="F3" s="704"/>
      <c r="G3" s="704"/>
      <c r="H3" s="704"/>
      <c r="I3" s="704"/>
      <c r="J3" s="704"/>
      <c r="K3" s="704"/>
      <c r="L3" s="704"/>
      <c r="M3" s="704"/>
      <c r="N3" s="704"/>
      <c r="O3" s="704"/>
      <c r="P3" s="704"/>
      <c r="Q3" s="704"/>
      <c r="R3" s="704"/>
      <c r="S3" s="704"/>
      <c r="T3" s="704"/>
      <c r="U3" s="704"/>
      <c r="V3" s="704"/>
      <c r="W3" s="704"/>
      <c r="X3" s="704"/>
      <c r="Y3" s="704"/>
      <c r="Z3" s="704"/>
      <c r="AA3" s="704"/>
      <c r="AB3" s="704"/>
      <c r="AC3" s="704"/>
      <c r="AD3" s="704"/>
      <c r="AE3" s="704"/>
      <c r="AF3" s="704"/>
      <c r="AG3" s="704"/>
      <c r="AH3" s="704"/>
      <c r="AI3" s="704"/>
    </row>
    <row r="4" spans="2:37" ht="14.25" customHeight="1" x14ac:dyDescent="0.15">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row>
    <row r="5" spans="2:37" ht="17.25" x14ac:dyDescent="0.15">
      <c r="B5" s="76"/>
      <c r="Y5" s="705" t="str">
        <f>IF(入力シート!G10="","令和　　年　　月　　日",入力シート!D10&amp;入力シート!G10&amp;入力シート!I10&amp;入力シート!J10&amp;入力シート!L10&amp;入力シート!M10&amp;入力シート!O10)</f>
        <v>令和　　年　　月　　日</v>
      </c>
      <c r="Z5" s="705"/>
      <c r="AA5" s="705"/>
      <c r="AB5" s="705"/>
      <c r="AC5" s="705"/>
      <c r="AD5" s="705"/>
      <c r="AE5" s="705"/>
      <c r="AF5" s="705"/>
      <c r="AG5" s="705"/>
      <c r="AK5" s="73"/>
    </row>
    <row r="6" spans="2:37" ht="17.25" x14ac:dyDescent="0.15">
      <c r="B6" s="89"/>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row>
    <row r="7" spans="2:37" x14ac:dyDescent="0.15">
      <c r="B7" s="70" t="s">
        <v>124</v>
      </c>
    </row>
    <row r="8" spans="2:37" ht="17.25" x14ac:dyDescent="0.15">
      <c r="B8" s="74" t="s">
        <v>125</v>
      </c>
    </row>
    <row r="9" spans="2:37" ht="17.25" x14ac:dyDescent="0.15">
      <c r="B9" s="74" t="s">
        <v>126</v>
      </c>
    </row>
    <row r="10" spans="2:37" ht="17.25" x14ac:dyDescent="0.15">
      <c r="B10" s="74" t="s">
        <v>127</v>
      </c>
    </row>
    <row r="11" spans="2:37" ht="17.25" x14ac:dyDescent="0.15">
      <c r="B11" s="74" t="s">
        <v>128</v>
      </c>
    </row>
    <row r="12" spans="2:37" ht="17.25" x14ac:dyDescent="0.15">
      <c r="B12" s="74" t="s">
        <v>129</v>
      </c>
      <c r="S12" s="706" t="str">
        <f>IF(入力シート!D129=0,"","(登)"&amp;IF(LEFT(入力シート!D129,2)="04",入力シート!D136,MID(入力シート!D129,4,4)&amp;入力シート!D136))</f>
        <v/>
      </c>
      <c r="T12" s="706"/>
      <c r="U12" s="706"/>
      <c r="V12" s="706"/>
      <c r="W12" s="706"/>
      <c r="X12" s="706"/>
      <c r="Y12" s="706"/>
      <c r="Z12" s="706"/>
      <c r="AA12" s="706"/>
      <c r="AB12" s="706"/>
      <c r="AC12" s="706"/>
      <c r="AD12" s="706"/>
      <c r="AE12" s="706"/>
      <c r="AF12" s="706"/>
      <c r="AG12" s="706"/>
      <c r="AH12" s="706"/>
    </row>
    <row r="13" spans="2:37" ht="13.5" customHeight="1" x14ac:dyDescent="0.15">
      <c r="S13" s="706"/>
      <c r="T13" s="706"/>
      <c r="U13" s="706"/>
      <c r="V13" s="706"/>
      <c r="W13" s="706"/>
      <c r="X13" s="706"/>
      <c r="Y13" s="706"/>
      <c r="Z13" s="706"/>
      <c r="AA13" s="706"/>
      <c r="AB13" s="706"/>
      <c r="AC13" s="706"/>
      <c r="AD13" s="706"/>
      <c r="AE13" s="706"/>
      <c r="AF13" s="706"/>
      <c r="AG13" s="706"/>
      <c r="AH13" s="706"/>
    </row>
    <row r="14" spans="2:37" x14ac:dyDescent="0.15">
      <c r="S14" s="706"/>
      <c r="T14" s="706"/>
      <c r="U14" s="706"/>
      <c r="V14" s="706"/>
      <c r="W14" s="706"/>
      <c r="X14" s="706"/>
      <c r="Y14" s="706"/>
      <c r="Z14" s="706"/>
      <c r="AA14" s="706"/>
      <c r="AB14" s="706"/>
      <c r="AC14" s="706"/>
      <c r="AD14" s="706"/>
      <c r="AE14" s="706"/>
      <c r="AF14" s="706"/>
      <c r="AG14" s="706"/>
      <c r="AH14" s="706"/>
    </row>
    <row r="15" spans="2:37" x14ac:dyDescent="0.15">
      <c r="S15" s="707" t="str">
        <f>MID(入力シート!D107,4,4)&amp;入力シート!D114</f>
        <v/>
      </c>
      <c r="T15" s="708"/>
      <c r="U15" s="708"/>
      <c r="V15" s="708"/>
      <c r="W15" s="708"/>
      <c r="X15" s="708"/>
      <c r="Y15" s="708"/>
      <c r="Z15" s="708"/>
      <c r="AA15" s="708"/>
      <c r="AB15" s="708"/>
      <c r="AC15" s="708"/>
      <c r="AD15" s="708"/>
      <c r="AE15" s="708"/>
      <c r="AF15" s="708"/>
      <c r="AG15" s="708"/>
      <c r="AH15" s="708"/>
    </row>
    <row r="16" spans="2:37" ht="17.25" customHeight="1" x14ac:dyDescent="0.15">
      <c r="M16" s="709" t="s">
        <v>130</v>
      </c>
      <c r="N16" s="709"/>
      <c r="O16" s="709"/>
      <c r="P16" s="709"/>
      <c r="Q16" s="709"/>
      <c r="S16" s="708"/>
      <c r="T16" s="708"/>
      <c r="U16" s="708"/>
      <c r="V16" s="708"/>
      <c r="W16" s="708"/>
      <c r="X16" s="708"/>
      <c r="Y16" s="708"/>
      <c r="Z16" s="708"/>
      <c r="AA16" s="708"/>
      <c r="AB16" s="708"/>
      <c r="AC16" s="708"/>
      <c r="AD16" s="708"/>
      <c r="AE16" s="708"/>
      <c r="AF16" s="708"/>
      <c r="AG16" s="708"/>
      <c r="AH16" s="708"/>
    </row>
    <row r="17" spans="3:38" ht="17.25" customHeight="1" x14ac:dyDescent="0.15">
      <c r="S17" s="708"/>
      <c r="T17" s="708"/>
      <c r="U17" s="708"/>
      <c r="V17" s="708"/>
      <c r="W17" s="708"/>
      <c r="X17" s="708"/>
      <c r="Y17" s="708"/>
      <c r="Z17" s="708"/>
      <c r="AA17" s="708"/>
      <c r="AB17" s="708"/>
      <c r="AC17" s="708"/>
      <c r="AD17" s="708"/>
      <c r="AE17" s="708"/>
      <c r="AF17" s="708"/>
      <c r="AG17" s="708"/>
      <c r="AH17" s="708"/>
    </row>
    <row r="18" spans="3:38" ht="17.25" customHeight="1" x14ac:dyDescent="0.15">
      <c r="M18" s="709" t="s">
        <v>145</v>
      </c>
      <c r="N18" s="709"/>
      <c r="O18" s="709"/>
      <c r="P18" s="709"/>
      <c r="Q18" s="709"/>
      <c r="S18" s="710" t="str">
        <f>IF(入力シート!D68=0,"",入力シート!D68)</f>
        <v/>
      </c>
      <c r="T18" s="710"/>
      <c r="U18" s="710"/>
      <c r="V18" s="710"/>
      <c r="W18" s="710"/>
      <c r="X18" s="710"/>
      <c r="Y18" s="710"/>
      <c r="Z18" s="710"/>
      <c r="AA18" s="710"/>
      <c r="AB18" s="710"/>
      <c r="AC18" s="710"/>
      <c r="AD18" s="710"/>
      <c r="AE18" s="710"/>
      <c r="AF18" s="710"/>
      <c r="AG18" s="710"/>
      <c r="AH18" s="710"/>
    </row>
    <row r="19" spans="3:38" x14ac:dyDescent="0.15">
      <c r="G19" s="79"/>
      <c r="H19" s="72"/>
      <c r="I19" s="72"/>
      <c r="J19" s="72"/>
      <c r="K19" s="72"/>
      <c r="S19" s="710"/>
      <c r="T19" s="710"/>
      <c r="U19" s="710"/>
      <c r="V19" s="710"/>
      <c r="W19" s="710"/>
      <c r="X19" s="710"/>
      <c r="Y19" s="710"/>
      <c r="Z19" s="710"/>
      <c r="AA19" s="710"/>
      <c r="AB19" s="710"/>
      <c r="AC19" s="710"/>
      <c r="AD19" s="710"/>
      <c r="AE19" s="710"/>
      <c r="AF19" s="710"/>
      <c r="AG19" s="710"/>
      <c r="AH19" s="710"/>
    </row>
    <row r="20" spans="3:38" x14ac:dyDescent="0.15">
      <c r="S20" s="80"/>
    </row>
    <row r="21" spans="3:38" ht="17.25" customHeight="1" x14ac:dyDescent="0.15">
      <c r="M21" s="709" t="s">
        <v>134</v>
      </c>
      <c r="N21" s="709"/>
      <c r="O21" s="709"/>
      <c r="P21" s="709"/>
      <c r="Q21" s="709"/>
      <c r="S21" s="710" t="str">
        <f>IF(入力シート!D78=0,"",入力シート!D78)&amp;" "&amp;IF(入力シート!D83=0,"",入力シート!D83)</f>
        <v xml:space="preserve"> </v>
      </c>
      <c r="T21" s="710"/>
      <c r="U21" s="710"/>
      <c r="V21" s="710"/>
      <c r="W21" s="710"/>
      <c r="X21" s="710"/>
      <c r="Y21" s="710"/>
      <c r="Z21" s="710"/>
      <c r="AA21" s="710"/>
      <c r="AB21" s="710"/>
      <c r="AC21" s="710"/>
      <c r="AD21" s="710"/>
      <c r="AE21" s="710"/>
      <c r="AF21" s="710"/>
      <c r="AG21" s="710"/>
      <c r="AH21" s="710"/>
      <c r="AL21" s="92"/>
    </row>
    <row r="22" spans="3:38" x14ac:dyDescent="0.15">
      <c r="S22" s="710"/>
      <c r="T22" s="710"/>
      <c r="U22" s="710"/>
      <c r="V22" s="710"/>
      <c r="W22" s="710"/>
      <c r="X22" s="710"/>
      <c r="Y22" s="710"/>
      <c r="Z22" s="710"/>
      <c r="AA22" s="710"/>
      <c r="AB22" s="710"/>
      <c r="AC22" s="710"/>
      <c r="AD22" s="710"/>
      <c r="AE22" s="710"/>
      <c r="AF22" s="710"/>
      <c r="AG22" s="710"/>
      <c r="AH22" s="710"/>
    </row>
    <row r="23" spans="3:38" x14ac:dyDescent="0.15">
      <c r="M23" s="711" t="s">
        <v>915</v>
      </c>
      <c r="N23" s="711"/>
      <c r="O23" s="711"/>
      <c r="P23" s="711"/>
      <c r="Q23" s="711"/>
      <c r="R23" s="93"/>
      <c r="S23" s="712" t="str">
        <f>IF(入力シート!D92=0,"",入力シート!D92)</f>
        <v/>
      </c>
      <c r="T23" s="712"/>
      <c r="U23" s="712" t="str">
        <f>IF(入力シート!G92=0,"",入力シート!G92)</f>
        <v/>
      </c>
      <c r="V23" s="712"/>
      <c r="W23" s="93" t="s">
        <v>220</v>
      </c>
      <c r="X23" s="712" t="str">
        <f>IF(入力シート!J92=0,"",入力シート!J92)</f>
        <v/>
      </c>
      <c r="Y23" s="712"/>
      <c r="Z23" s="93" t="s">
        <v>916</v>
      </c>
      <c r="AA23" s="712" t="str">
        <f>IF(入力シート!M92=0,"",入力シート!M92)</f>
        <v/>
      </c>
      <c r="AB23" s="712"/>
      <c r="AC23" s="93" t="s">
        <v>917</v>
      </c>
      <c r="AD23" s="94"/>
    </row>
    <row r="24" spans="3:38" x14ac:dyDescent="0.15">
      <c r="M24" s="711" t="s">
        <v>918</v>
      </c>
      <c r="N24" s="711"/>
      <c r="O24" s="711"/>
      <c r="P24" s="711"/>
      <c r="Q24" s="711"/>
      <c r="R24" s="93"/>
      <c r="S24" s="712" t="str">
        <f>IF(入力シート!D96=0,"",入力シート!D96)</f>
        <v/>
      </c>
      <c r="T24" s="712"/>
      <c r="U24" s="712" t="s">
        <v>919</v>
      </c>
      <c r="V24" s="712"/>
      <c r="W24" s="93"/>
      <c r="X24" s="93"/>
      <c r="Y24" s="93"/>
      <c r="Z24" s="93"/>
      <c r="AA24" s="93"/>
      <c r="AB24" s="93"/>
      <c r="AC24" s="93"/>
      <c r="AD24" s="93"/>
    </row>
    <row r="26" spans="3:38" x14ac:dyDescent="0.15">
      <c r="D26" s="70" t="s">
        <v>941</v>
      </c>
    </row>
    <row r="27" spans="3:38" x14ac:dyDescent="0.15">
      <c r="C27" s="70" t="s">
        <v>724</v>
      </c>
    </row>
    <row r="28" spans="3:38" x14ac:dyDescent="0.15">
      <c r="C28" s="70" t="s">
        <v>725</v>
      </c>
    </row>
    <row r="31" spans="3:38" x14ac:dyDescent="0.15">
      <c r="C31" s="70" t="s">
        <v>0</v>
      </c>
    </row>
    <row r="33" spans="3:4" x14ac:dyDescent="0.15">
      <c r="D33" s="70" t="s">
        <v>1</v>
      </c>
    </row>
    <row r="35" spans="3:4" x14ac:dyDescent="0.15">
      <c r="D35" s="70" t="s">
        <v>2</v>
      </c>
    </row>
    <row r="36" spans="3:4" x14ac:dyDescent="0.15">
      <c r="D36" s="70" t="s">
        <v>3</v>
      </c>
    </row>
    <row r="37" spans="3:4" x14ac:dyDescent="0.15">
      <c r="D37" s="70" t="s">
        <v>4</v>
      </c>
    </row>
    <row r="39" spans="3:4" x14ac:dyDescent="0.15">
      <c r="D39" s="70" t="s">
        <v>5</v>
      </c>
    </row>
    <row r="40" spans="3:4" x14ac:dyDescent="0.15">
      <c r="D40" s="70" t="s">
        <v>6</v>
      </c>
    </row>
    <row r="41" spans="3:4" x14ac:dyDescent="0.15">
      <c r="D41" s="70" t="s">
        <v>7</v>
      </c>
    </row>
    <row r="42" spans="3:4" x14ac:dyDescent="0.15">
      <c r="D42" s="70" t="s">
        <v>8</v>
      </c>
    </row>
    <row r="45" spans="3:4" x14ac:dyDescent="0.15">
      <c r="C45" s="70" t="s">
        <v>9</v>
      </c>
    </row>
    <row r="46" spans="3:4" x14ac:dyDescent="0.15">
      <c r="D46" s="70" t="s">
        <v>933</v>
      </c>
    </row>
    <row r="47" spans="3:4" x14ac:dyDescent="0.15">
      <c r="D47" s="70" t="s">
        <v>934</v>
      </c>
    </row>
    <row r="48" spans="3:4" x14ac:dyDescent="0.15">
      <c r="D48" s="70" t="s">
        <v>935</v>
      </c>
    </row>
    <row r="50" spans="2:35" x14ac:dyDescent="0.15">
      <c r="D50" s="70" t="s">
        <v>936</v>
      </c>
    </row>
    <row r="51" spans="2:35" x14ac:dyDescent="0.15">
      <c r="D51" s="70" t="s">
        <v>937</v>
      </c>
    </row>
    <row r="52" spans="2:35" x14ac:dyDescent="0.15">
      <c r="D52" s="70" t="s">
        <v>938</v>
      </c>
    </row>
    <row r="54" spans="2:35" x14ac:dyDescent="0.15">
      <c r="B54" s="95" t="s">
        <v>442</v>
      </c>
    </row>
    <row r="55" spans="2:35" ht="19.5" customHeight="1" x14ac:dyDescent="0.15">
      <c r="B55" s="721" t="s">
        <v>441</v>
      </c>
      <c r="C55" s="722"/>
      <c r="D55" s="723" t="str">
        <f>IF(入力シート!D32=0,"",入力シート!D32)</f>
        <v/>
      </c>
      <c r="E55" s="724"/>
      <c r="F55" s="724"/>
      <c r="G55" s="724"/>
      <c r="H55" s="725"/>
      <c r="I55" s="721" t="s">
        <v>215</v>
      </c>
      <c r="J55" s="721"/>
      <c r="K55" s="718" t="str">
        <f>IF(入力シート!D42=0,"",入力シート!D42)</f>
        <v/>
      </c>
      <c r="L55" s="719"/>
      <c r="M55" s="719"/>
      <c r="N55" s="719"/>
      <c r="O55" s="719"/>
      <c r="P55" s="719"/>
      <c r="Q55" s="719"/>
      <c r="R55" s="720"/>
      <c r="S55" s="721" t="s">
        <v>440</v>
      </c>
      <c r="T55" s="722"/>
      <c r="U55" s="717" t="str">
        <f>IF(入力シート!D47=0,"",入力シート!D47)</f>
        <v/>
      </c>
      <c r="V55" s="717"/>
      <c r="W55" s="717"/>
      <c r="X55" s="717"/>
      <c r="Y55" s="717"/>
      <c r="Z55" s="717"/>
      <c r="AA55" s="717"/>
      <c r="AB55" s="95"/>
      <c r="AC55" s="35"/>
      <c r="AD55" s="35"/>
      <c r="AF55" s="96"/>
    </row>
    <row r="56" spans="2:35" ht="21.4" customHeight="1" x14ac:dyDescent="0.15">
      <c r="B56" s="722"/>
      <c r="C56" s="722"/>
      <c r="D56" s="726"/>
      <c r="E56" s="727"/>
      <c r="F56" s="727"/>
      <c r="G56" s="727"/>
      <c r="H56" s="728"/>
      <c r="I56" s="721"/>
      <c r="J56" s="721"/>
      <c r="K56" s="718" t="str">
        <f>IF(入力シート!D37=0,"",入力シート!D37)</f>
        <v/>
      </c>
      <c r="L56" s="719"/>
      <c r="M56" s="719"/>
      <c r="N56" s="719"/>
      <c r="O56" s="719"/>
      <c r="P56" s="719"/>
      <c r="Q56" s="719"/>
      <c r="R56" s="720"/>
      <c r="S56" s="722"/>
      <c r="T56" s="722"/>
      <c r="U56" s="717"/>
      <c r="V56" s="717"/>
      <c r="W56" s="717"/>
      <c r="X56" s="717"/>
      <c r="Y56" s="717"/>
      <c r="Z56" s="717"/>
      <c r="AA56" s="717"/>
      <c r="AB56" s="95"/>
      <c r="AC56" s="35"/>
      <c r="AD56" s="35"/>
      <c r="AF56" s="96"/>
    </row>
    <row r="57" spans="2:35" ht="20.65" customHeight="1" x14ac:dyDescent="0.15">
      <c r="AI57" s="97"/>
    </row>
    <row r="58" spans="2:35" x14ac:dyDescent="0.15">
      <c r="AI58" s="97"/>
    </row>
    <row r="59" spans="2:35" x14ac:dyDescent="0.15">
      <c r="Y59" s="713" t="str">
        <f ca="1">入力シート!N356</f>
        <v/>
      </c>
      <c r="Z59" s="714"/>
      <c r="AA59" s="714"/>
      <c r="AB59" s="714"/>
      <c r="AC59" s="714"/>
      <c r="AD59" s="715" t="str">
        <f ca="1">入力シート!U356</f>
        <v/>
      </c>
      <c r="AE59" s="716"/>
      <c r="AF59" s="716"/>
      <c r="AG59" s="716"/>
      <c r="AH59" s="716"/>
      <c r="AI59" s="97"/>
    </row>
  </sheetData>
  <sheetProtection algorithmName="SHA-512" hashValue="YLbdXEtCt/1OEupW1LvifuAnkBFKZ7Dd2rgWJrU33TiWBEyRFHZQ5Z8m9oKv7l+Lp8xfxzX2LP516LMf93ctkw==" saltValue="o6hTjxpXZSkhUAa8gr9y8g==" spinCount="100000" sheet="1" selectLockedCells="1"/>
  <mergeCells count="27">
    <mergeCell ref="B55:C56"/>
    <mergeCell ref="D55:H56"/>
    <mergeCell ref="I55:J56"/>
    <mergeCell ref="K55:R55"/>
    <mergeCell ref="S55:T56"/>
    <mergeCell ref="Y59:AC59"/>
    <mergeCell ref="AD59:AH59"/>
    <mergeCell ref="M24:Q24"/>
    <mergeCell ref="S24:T24"/>
    <mergeCell ref="U24:V24"/>
    <mergeCell ref="U55:AA56"/>
    <mergeCell ref="K56:R56"/>
    <mergeCell ref="M18:Q18"/>
    <mergeCell ref="S18:AH19"/>
    <mergeCell ref="M21:Q21"/>
    <mergeCell ref="S21:AH22"/>
    <mergeCell ref="M23:Q23"/>
    <mergeCell ref="S23:T23"/>
    <mergeCell ref="U23:V23"/>
    <mergeCell ref="X23:Y23"/>
    <mergeCell ref="AA23:AB23"/>
    <mergeCell ref="B1:AI1"/>
    <mergeCell ref="B3:AI3"/>
    <mergeCell ref="Y5:AG5"/>
    <mergeCell ref="S12:AH14"/>
    <mergeCell ref="S15:AH17"/>
    <mergeCell ref="M16:Q16"/>
  </mergeCells>
  <phoneticPr fontId="2"/>
  <pageMargins left="0.74803149606299213" right="0.39370078740157483" top="0.55118110236220474" bottom="0.35433070866141736" header="0.51181102362204722" footer="0.19685039370078741"/>
  <pageSetup paperSize="9" scale="8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EC8BD-42C4-4279-A8D7-39BE142F4BFF}">
  <sheetPr codeName="Sheet4"/>
  <dimension ref="A1:L65"/>
  <sheetViews>
    <sheetView workbookViewId="0">
      <selection activeCell="A10" sqref="A10"/>
    </sheetView>
  </sheetViews>
  <sheetFormatPr defaultRowHeight="13.5" x14ac:dyDescent="0.15"/>
  <cols>
    <col min="1" max="6" width="9" style="2"/>
    <col min="7" max="7" width="13.625" style="2" customWidth="1"/>
    <col min="8" max="8" width="20.25" style="2" customWidth="1"/>
    <col min="9" max="9" width="17.875" style="2" customWidth="1"/>
    <col min="10" max="10" width="31" style="2" customWidth="1"/>
    <col min="11" max="11" width="7" style="2" customWidth="1"/>
    <col min="12" max="16384" width="9" style="2"/>
  </cols>
  <sheetData>
    <row r="1" spans="1:12" x14ac:dyDescent="0.15">
      <c r="A1" s="2" t="s">
        <v>56</v>
      </c>
      <c r="B1" s="2" t="s">
        <v>46</v>
      </c>
      <c r="C1" s="2" t="s">
        <v>47</v>
      </c>
      <c r="D1" s="2" t="s">
        <v>48</v>
      </c>
      <c r="E1" s="2" t="s">
        <v>49</v>
      </c>
      <c r="F1" s="2" t="s">
        <v>50</v>
      </c>
      <c r="G1" s="2" t="s">
        <v>51</v>
      </c>
      <c r="H1" s="7" t="s">
        <v>335</v>
      </c>
      <c r="I1" s="2" t="s">
        <v>52</v>
      </c>
      <c r="J1" s="2" t="s">
        <v>53</v>
      </c>
      <c r="K1" s="2" t="s">
        <v>54</v>
      </c>
    </row>
    <row r="2" spans="1:12" x14ac:dyDescent="0.15">
      <c r="A2" s="4" t="s">
        <v>57</v>
      </c>
      <c r="B2" s="3" t="s">
        <v>224</v>
      </c>
      <c r="C2" s="8" t="s">
        <v>513</v>
      </c>
      <c r="D2" s="9" t="s">
        <v>513</v>
      </c>
      <c r="E2" s="8" t="s">
        <v>513</v>
      </c>
      <c r="F2" s="8" t="s">
        <v>132</v>
      </c>
      <c r="G2" s="7" t="s">
        <v>288</v>
      </c>
      <c r="H2" s="7" t="s">
        <v>336</v>
      </c>
      <c r="I2" s="8" t="s">
        <v>394</v>
      </c>
      <c r="J2" s="6" t="s">
        <v>396</v>
      </c>
      <c r="K2" s="5" t="s">
        <v>514</v>
      </c>
      <c r="L2" s="2" t="s">
        <v>675</v>
      </c>
    </row>
    <row r="3" spans="1:12" x14ac:dyDescent="0.15">
      <c r="A3" s="4" t="s">
        <v>58</v>
      </c>
      <c r="B3" s="3" t="s">
        <v>221</v>
      </c>
      <c r="C3" s="8" t="s">
        <v>226</v>
      </c>
      <c r="D3" s="9" t="s">
        <v>515</v>
      </c>
      <c r="E3" s="8" t="s">
        <v>226</v>
      </c>
      <c r="F3" s="8" t="s">
        <v>133</v>
      </c>
      <c r="G3" s="7" t="s">
        <v>289</v>
      </c>
      <c r="H3" s="7" t="s">
        <v>337</v>
      </c>
      <c r="I3" s="8" t="s">
        <v>395</v>
      </c>
      <c r="J3" s="6" t="s">
        <v>397</v>
      </c>
      <c r="K3" s="5" t="s">
        <v>676</v>
      </c>
      <c r="L3" s="2" t="s">
        <v>651</v>
      </c>
    </row>
    <row r="4" spans="1:12" x14ac:dyDescent="0.15">
      <c r="B4" s="3" t="s">
        <v>225</v>
      </c>
      <c r="C4" s="8" t="s">
        <v>227</v>
      </c>
      <c r="D4" s="9" t="s">
        <v>516</v>
      </c>
      <c r="E4" s="8" t="s">
        <v>227</v>
      </c>
      <c r="G4" s="7" t="s">
        <v>290</v>
      </c>
      <c r="H4" s="7" t="s">
        <v>338</v>
      </c>
      <c r="J4" s="6" t="s">
        <v>398</v>
      </c>
      <c r="K4" s="5" t="s">
        <v>677</v>
      </c>
      <c r="L4" s="2" t="s">
        <v>34</v>
      </c>
    </row>
    <row r="5" spans="1:12" x14ac:dyDescent="0.15">
      <c r="B5" s="3" t="s">
        <v>894</v>
      </c>
      <c r="C5" s="8" t="s">
        <v>228</v>
      </c>
      <c r="D5" s="9" t="s">
        <v>517</v>
      </c>
      <c r="E5" s="8" t="s">
        <v>228</v>
      </c>
      <c r="G5" s="7" t="s">
        <v>291</v>
      </c>
      <c r="H5" s="7" t="s">
        <v>339</v>
      </c>
      <c r="J5" s="6" t="s">
        <v>399</v>
      </c>
      <c r="K5" s="5" t="s">
        <v>678</v>
      </c>
      <c r="L5" s="2" t="s">
        <v>652</v>
      </c>
    </row>
    <row r="6" spans="1:12" x14ac:dyDescent="0.15">
      <c r="B6" s="3"/>
      <c r="C6" s="8" t="s">
        <v>229</v>
      </c>
      <c r="D6" s="9" t="s">
        <v>518</v>
      </c>
      <c r="E6" s="8" t="s">
        <v>229</v>
      </c>
      <c r="G6" s="7" t="s">
        <v>292</v>
      </c>
      <c r="H6" s="7" t="s">
        <v>340</v>
      </c>
      <c r="J6" s="6" t="s">
        <v>400</v>
      </c>
      <c r="K6" s="5" t="s">
        <v>679</v>
      </c>
      <c r="L6" s="2" t="s">
        <v>711</v>
      </c>
    </row>
    <row r="7" spans="1:12" x14ac:dyDescent="0.15">
      <c r="C7" s="8" t="s">
        <v>230</v>
      </c>
      <c r="D7" s="9" t="s">
        <v>519</v>
      </c>
      <c r="E7" s="8" t="s">
        <v>230</v>
      </c>
      <c r="G7" s="7" t="s">
        <v>293</v>
      </c>
      <c r="H7" s="7" t="s">
        <v>341</v>
      </c>
      <c r="J7" s="6" t="s">
        <v>401</v>
      </c>
      <c r="K7" s="5" t="s">
        <v>680</v>
      </c>
      <c r="L7" s="2" t="s">
        <v>714</v>
      </c>
    </row>
    <row r="8" spans="1:12" x14ac:dyDescent="0.15">
      <c r="C8" s="8" t="s">
        <v>231</v>
      </c>
      <c r="D8" s="9" t="s">
        <v>520</v>
      </c>
      <c r="E8" s="8" t="s">
        <v>231</v>
      </c>
      <c r="G8" s="7" t="s">
        <v>294</v>
      </c>
      <c r="H8" s="7" t="s">
        <v>342</v>
      </c>
      <c r="J8" s="6" t="s">
        <v>402</v>
      </c>
      <c r="K8" s="5" t="s">
        <v>681</v>
      </c>
      <c r="L8" s="2" t="s">
        <v>715</v>
      </c>
    </row>
    <row r="9" spans="1:12" x14ac:dyDescent="0.15">
      <c r="A9" s="2" t="s">
        <v>558</v>
      </c>
      <c r="C9" s="8" t="s">
        <v>232</v>
      </c>
      <c r="D9" s="9" t="s">
        <v>521</v>
      </c>
      <c r="E9" s="8" t="s">
        <v>232</v>
      </c>
      <c r="G9" s="7" t="s">
        <v>295</v>
      </c>
      <c r="H9" s="7" t="s">
        <v>343</v>
      </c>
      <c r="J9" s="6" t="s">
        <v>403</v>
      </c>
      <c r="K9" s="5" t="s">
        <v>682</v>
      </c>
      <c r="L9" s="2" t="s">
        <v>716</v>
      </c>
    </row>
    <row r="10" spans="1:12" x14ac:dyDescent="0.15">
      <c r="A10" s="4" t="s">
        <v>559</v>
      </c>
      <c r="C10" s="8" t="s">
        <v>233</v>
      </c>
      <c r="D10" s="9" t="s">
        <v>437</v>
      </c>
      <c r="E10" s="8" t="s">
        <v>233</v>
      </c>
      <c r="G10" s="7" t="s">
        <v>296</v>
      </c>
      <c r="H10" s="7" t="s">
        <v>344</v>
      </c>
      <c r="J10" s="6" t="s">
        <v>404</v>
      </c>
      <c r="K10" s="5" t="s">
        <v>683</v>
      </c>
      <c r="L10" s="2" t="s">
        <v>34</v>
      </c>
    </row>
    <row r="11" spans="1:12" x14ac:dyDescent="0.15">
      <c r="A11" s="4" t="s">
        <v>552</v>
      </c>
      <c r="C11" s="8" t="s">
        <v>234</v>
      </c>
      <c r="D11" s="9" t="s">
        <v>522</v>
      </c>
      <c r="E11" s="8" t="s">
        <v>234</v>
      </c>
      <c r="G11" s="7" t="s">
        <v>297</v>
      </c>
      <c r="H11" s="7" t="s">
        <v>345</v>
      </c>
      <c r="J11" s="6" t="s">
        <v>405</v>
      </c>
      <c r="K11" s="5" t="s">
        <v>684</v>
      </c>
      <c r="L11" s="2" t="s">
        <v>717</v>
      </c>
    </row>
    <row r="12" spans="1:12" x14ac:dyDescent="0.15">
      <c r="C12" s="8" t="s">
        <v>235</v>
      </c>
      <c r="D12" s="9" t="s">
        <v>523</v>
      </c>
      <c r="E12" s="8" t="s">
        <v>235</v>
      </c>
      <c r="G12" s="7" t="s">
        <v>298</v>
      </c>
      <c r="H12" s="7" t="s">
        <v>346</v>
      </c>
      <c r="J12" s="6" t="s">
        <v>406</v>
      </c>
      <c r="K12" s="5" t="s">
        <v>685</v>
      </c>
      <c r="L12" s="2" t="s">
        <v>718</v>
      </c>
    </row>
    <row r="13" spans="1:12" x14ac:dyDescent="0.15">
      <c r="A13" s="2" t="s">
        <v>560</v>
      </c>
      <c r="C13" s="8" t="s">
        <v>236</v>
      </c>
      <c r="D13" s="9" t="s">
        <v>524</v>
      </c>
      <c r="E13" s="8" t="s">
        <v>236</v>
      </c>
      <c r="G13" s="7" t="s">
        <v>299</v>
      </c>
      <c r="H13" s="7" t="s">
        <v>347</v>
      </c>
      <c r="J13" s="6" t="s">
        <v>461</v>
      </c>
      <c r="K13" s="5" t="s">
        <v>686</v>
      </c>
      <c r="L13" s="2" t="s">
        <v>719</v>
      </c>
    </row>
    <row r="14" spans="1:12" x14ac:dyDescent="0.15">
      <c r="A14" s="4" t="s">
        <v>561</v>
      </c>
      <c r="C14" s="8" t="s">
        <v>237</v>
      </c>
      <c r="E14" s="8" t="s">
        <v>237</v>
      </c>
      <c r="G14" s="7" t="s">
        <v>300</v>
      </c>
      <c r="H14" s="7" t="s">
        <v>356</v>
      </c>
      <c r="J14" s="6" t="s">
        <v>407</v>
      </c>
      <c r="K14" s="5" t="s">
        <v>687</v>
      </c>
      <c r="L14" s="2" t="s">
        <v>719</v>
      </c>
    </row>
    <row r="15" spans="1:12" x14ac:dyDescent="0.15">
      <c r="A15" s="4" t="s">
        <v>557</v>
      </c>
      <c r="C15" s="8" t="s">
        <v>238</v>
      </c>
      <c r="E15" s="8" t="s">
        <v>238</v>
      </c>
      <c r="G15" s="7" t="s">
        <v>301</v>
      </c>
      <c r="H15" s="7" t="s">
        <v>357</v>
      </c>
      <c r="J15" s="6" t="s">
        <v>408</v>
      </c>
      <c r="K15" s="5" t="s">
        <v>688</v>
      </c>
      <c r="L15" s="2" t="s">
        <v>719</v>
      </c>
    </row>
    <row r="16" spans="1:12" x14ac:dyDescent="0.15">
      <c r="A16" s="4" t="s">
        <v>562</v>
      </c>
      <c r="C16" s="8" t="s">
        <v>239</v>
      </c>
      <c r="E16" s="8" t="s">
        <v>239</v>
      </c>
      <c r="G16" s="7" t="s">
        <v>302</v>
      </c>
      <c r="H16" s="7" t="s">
        <v>358</v>
      </c>
      <c r="J16" s="6" t="s">
        <v>409</v>
      </c>
      <c r="K16" s="5" t="s">
        <v>689</v>
      </c>
      <c r="L16" s="2" t="s">
        <v>892</v>
      </c>
    </row>
    <row r="17" spans="1:12" x14ac:dyDescent="0.15">
      <c r="A17" s="4" t="s">
        <v>563</v>
      </c>
      <c r="C17" s="8" t="s">
        <v>240</v>
      </c>
      <c r="E17" s="8" t="s">
        <v>240</v>
      </c>
      <c r="G17" s="7" t="s">
        <v>303</v>
      </c>
      <c r="H17" s="7" t="s">
        <v>359</v>
      </c>
      <c r="J17" s="6" t="s">
        <v>410</v>
      </c>
      <c r="K17" s="5" t="s">
        <v>690</v>
      </c>
      <c r="L17" s="2" t="s">
        <v>716</v>
      </c>
    </row>
    <row r="18" spans="1:12" x14ac:dyDescent="0.15">
      <c r="A18" s="4" t="s">
        <v>564</v>
      </c>
      <c r="C18" s="8" t="s">
        <v>241</v>
      </c>
      <c r="E18" s="8" t="s">
        <v>241</v>
      </c>
      <c r="G18" s="7" t="s">
        <v>304</v>
      </c>
      <c r="H18" s="7" t="s">
        <v>360</v>
      </c>
      <c r="J18" s="6" t="s">
        <v>411</v>
      </c>
      <c r="K18" s="5" t="s">
        <v>691</v>
      </c>
      <c r="L18" s="2" t="s">
        <v>720</v>
      </c>
    </row>
    <row r="19" spans="1:12" x14ac:dyDescent="0.15">
      <c r="A19" s="4" t="s">
        <v>565</v>
      </c>
      <c r="C19" s="8" t="s">
        <v>242</v>
      </c>
      <c r="E19" s="8" t="s">
        <v>242</v>
      </c>
      <c r="G19" s="7" t="s">
        <v>305</v>
      </c>
      <c r="H19" s="7" t="s">
        <v>361</v>
      </c>
      <c r="J19" s="6" t="s">
        <v>412</v>
      </c>
      <c r="K19" s="5" t="s">
        <v>692</v>
      </c>
      <c r="L19" s="2" t="s">
        <v>721</v>
      </c>
    </row>
    <row r="20" spans="1:12" x14ac:dyDescent="0.15">
      <c r="A20" s="4" t="s">
        <v>566</v>
      </c>
      <c r="C20" s="8" t="s">
        <v>243</v>
      </c>
      <c r="E20" s="8" t="s">
        <v>243</v>
      </c>
      <c r="G20" s="7" t="s">
        <v>306</v>
      </c>
      <c r="H20" s="7" t="s">
        <v>362</v>
      </c>
      <c r="J20" s="6" t="s">
        <v>413</v>
      </c>
      <c r="K20" s="5" t="s">
        <v>693</v>
      </c>
      <c r="L20" s="2" t="s">
        <v>722</v>
      </c>
    </row>
    <row r="21" spans="1:12" x14ac:dyDescent="0.15">
      <c r="C21" s="8" t="s">
        <v>244</v>
      </c>
      <c r="E21" s="8" t="s">
        <v>244</v>
      </c>
      <c r="G21" s="7" t="s">
        <v>307</v>
      </c>
      <c r="H21" s="7" t="s">
        <v>363</v>
      </c>
      <c r="J21" s="6" t="s">
        <v>414</v>
      </c>
      <c r="K21" s="5" t="s">
        <v>694</v>
      </c>
      <c r="L21" s="2" t="s">
        <v>723</v>
      </c>
    </row>
    <row r="22" spans="1:12" x14ac:dyDescent="0.15">
      <c r="A22" s="2" t="s">
        <v>848</v>
      </c>
      <c r="C22" s="8" t="s">
        <v>245</v>
      </c>
      <c r="E22" s="8" t="s">
        <v>245</v>
      </c>
      <c r="G22" s="7" t="s">
        <v>308</v>
      </c>
      <c r="H22" s="7" t="s">
        <v>364</v>
      </c>
      <c r="J22" s="6" t="s">
        <v>415</v>
      </c>
      <c r="K22" s="5" t="s">
        <v>695</v>
      </c>
      <c r="L22" s="2" t="s">
        <v>10</v>
      </c>
    </row>
    <row r="23" spans="1:12" x14ac:dyDescent="0.15">
      <c r="A23" s="4" t="s">
        <v>849</v>
      </c>
      <c r="C23" s="8" t="s">
        <v>246</v>
      </c>
      <c r="E23" s="8" t="s">
        <v>246</v>
      </c>
      <c r="G23" s="7" t="s">
        <v>309</v>
      </c>
      <c r="H23" s="7" t="s">
        <v>365</v>
      </c>
      <c r="J23" s="6" t="s">
        <v>462</v>
      </c>
      <c r="K23" s="5" t="s">
        <v>696</v>
      </c>
      <c r="L23" s="2" t="s">
        <v>11</v>
      </c>
    </row>
    <row r="24" spans="1:12" x14ac:dyDescent="0.15">
      <c r="A24" s="4" t="s">
        <v>850</v>
      </c>
      <c r="C24" s="8" t="s">
        <v>247</v>
      </c>
      <c r="E24" s="8" t="s">
        <v>247</v>
      </c>
      <c r="G24" s="7" t="s">
        <v>310</v>
      </c>
      <c r="H24" s="7" t="s">
        <v>366</v>
      </c>
      <c r="J24" s="6" t="s">
        <v>416</v>
      </c>
      <c r="K24" s="5" t="s">
        <v>697</v>
      </c>
      <c r="L24" s="2" t="s">
        <v>12</v>
      </c>
    </row>
    <row r="25" spans="1:12" x14ac:dyDescent="0.15">
      <c r="A25" s="4" t="s">
        <v>851</v>
      </c>
      <c r="C25" s="8" t="s">
        <v>248</v>
      </c>
      <c r="E25" s="8" t="s">
        <v>248</v>
      </c>
      <c r="G25" s="7" t="s">
        <v>311</v>
      </c>
      <c r="H25" s="7" t="s">
        <v>367</v>
      </c>
      <c r="J25" s="6" t="s">
        <v>417</v>
      </c>
      <c r="K25" s="5" t="s">
        <v>698</v>
      </c>
      <c r="L25" s="2" t="s">
        <v>13</v>
      </c>
    </row>
    <row r="26" spans="1:12" x14ac:dyDescent="0.15">
      <c r="C26" s="8" t="s">
        <v>222</v>
      </c>
      <c r="E26" s="8" t="s">
        <v>222</v>
      </c>
      <c r="G26" s="7" t="s">
        <v>312</v>
      </c>
      <c r="H26" s="7" t="s">
        <v>368</v>
      </c>
      <c r="J26" s="6" t="s">
        <v>418</v>
      </c>
      <c r="K26" s="5" t="s">
        <v>699</v>
      </c>
      <c r="L26" s="2" t="s">
        <v>14</v>
      </c>
    </row>
    <row r="27" spans="1:12" x14ac:dyDescent="0.15">
      <c r="A27"/>
      <c r="C27" s="8" t="s">
        <v>249</v>
      </c>
      <c r="E27" s="8" t="s">
        <v>249</v>
      </c>
      <c r="G27" s="7" t="s">
        <v>313</v>
      </c>
      <c r="H27" s="7" t="s">
        <v>369</v>
      </c>
      <c r="J27" s="6" t="s">
        <v>419</v>
      </c>
      <c r="K27" s="5" t="s">
        <v>700</v>
      </c>
      <c r="L27" s="2" t="s">
        <v>15</v>
      </c>
    </row>
    <row r="28" spans="1:12" x14ac:dyDescent="0.15">
      <c r="A28"/>
      <c r="C28" s="8" t="s">
        <v>250</v>
      </c>
      <c r="E28" s="8" t="s">
        <v>250</v>
      </c>
      <c r="G28" s="7" t="s">
        <v>314</v>
      </c>
      <c r="H28" s="7" t="s">
        <v>370</v>
      </c>
      <c r="J28" s="6" t="s">
        <v>420</v>
      </c>
      <c r="K28" s="5" t="s">
        <v>701</v>
      </c>
      <c r="L28" s="2" t="s">
        <v>16</v>
      </c>
    </row>
    <row r="29" spans="1:12" x14ac:dyDescent="0.15">
      <c r="A29"/>
      <c r="C29" s="8" t="s">
        <v>251</v>
      </c>
      <c r="E29" s="8" t="s">
        <v>251</v>
      </c>
      <c r="G29" s="7" t="s">
        <v>315</v>
      </c>
      <c r="H29" s="7" t="s">
        <v>371</v>
      </c>
      <c r="J29" s="6" t="s">
        <v>421</v>
      </c>
      <c r="K29" s="5" t="s">
        <v>702</v>
      </c>
      <c r="L29" s="2" t="s">
        <v>26</v>
      </c>
    </row>
    <row r="30" spans="1:12" x14ac:dyDescent="0.15">
      <c r="C30" s="8" t="s">
        <v>252</v>
      </c>
      <c r="E30" s="8" t="s">
        <v>252</v>
      </c>
      <c r="G30" s="7" t="s">
        <v>316</v>
      </c>
      <c r="H30" s="7" t="s">
        <v>372</v>
      </c>
      <c r="J30" s="6" t="s">
        <v>713</v>
      </c>
      <c r="K30" s="5" t="s">
        <v>703</v>
      </c>
      <c r="L30" s="2" t="s">
        <v>27</v>
      </c>
    </row>
    <row r="31" spans="1:12" x14ac:dyDescent="0.15">
      <c r="C31" s="8" t="s">
        <v>253</v>
      </c>
      <c r="E31" s="8" t="s">
        <v>253</v>
      </c>
      <c r="G31" s="7" t="s">
        <v>317</v>
      </c>
      <c r="H31" s="7" t="s">
        <v>373</v>
      </c>
      <c r="J31" s="6" t="s">
        <v>422</v>
      </c>
      <c r="K31" s="5" t="s">
        <v>704</v>
      </c>
      <c r="L31" s="2" t="s">
        <v>28</v>
      </c>
    </row>
    <row r="32" spans="1:12" x14ac:dyDescent="0.15">
      <c r="C32" s="8" t="s">
        <v>254</v>
      </c>
      <c r="E32" s="8" t="s">
        <v>254</v>
      </c>
      <c r="G32" s="7" t="s">
        <v>318</v>
      </c>
      <c r="H32" s="7" t="s">
        <v>374</v>
      </c>
      <c r="J32" s="6" t="s">
        <v>423</v>
      </c>
      <c r="K32" s="5" t="s">
        <v>705</v>
      </c>
      <c r="L32" s="2" t="s">
        <v>35</v>
      </c>
    </row>
    <row r="33" spans="3:12" x14ac:dyDescent="0.15">
      <c r="C33" s="8" t="s">
        <v>255</v>
      </c>
      <c r="G33" s="7" t="s">
        <v>319</v>
      </c>
      <c r="H33" s="7" t="s">
        <v>378</v>
      </c>
      <c r="J33" s="6" t="s">
        <v>650</v>
      </c>
      <c r="K33" s="5" t="s">
        <v>706</v>
      </c>
      <c r="L33" s="2" t="s">
        <v>36</v>
      </c>
    </row>
    <row r="34" spans="3:12" x14ac:dyDescent="0.15">
      <c r="C34" s="8" t="s">
        <v>256</v>
      </c>
      <c r="G34" s="7" t="s">
        <v>320</v>
      </c>
      <c r="H34" s="7" t="s">
        <v>379</v>
      </c>
      <c r="J34" s="6" t="s">
        <v>641</v>
      </c>
      <c r="K34" s="5" t="s">
        <v>707</v>
      </c>
      <c r="L34" s="2" t="s">
        <v>29</v>
      </c>
    </row>
    <row r="35" spans="3:12" x14ac:dyDescent="0.15">
      <c r="C35" s="8" t="s">
        <v>257</v>
      </c>
      <c r="G35" s="7" t="s">
        <v>321</v>
      </c>
      <c r="H35" s="7" t="s">
        <v>380</v>
      </c>
      <c r="J35" s="6" t="s">
        <v>424</v>
      </c>
      <c r="K35" s="5" t="s">
        <v>708</v>
      </c>
      <c r="L35" s="2" t="s">
        <v>30</v>
      </c>
    </row>
    <row r="36" spans="3:12" x14ac:dyDescent="0.15">
      <c r="C36" s="8" t="s">
        <v>258</v>
      </c>
      <c r="G36" s="7" t="s">
        <v>322</v>
      </c>
      <c r="H36" s="7" t="s">
        <v>381</v>
      </c>
      <c r="J36" s="6" t="s">
        <v>31</v>
      </c>
      <c r="K36" s="5" t="s">
        <v>709</v>
      </c>
      <c r="L36" s="2" t="s">
        <v>32</v>
      </c>
    </row>
    <row r="37" spans="3:12" x14ac:dyDescent="0.15">
      <c r="C37" s="8" t="s">
        <v>259</v>
      </c>
      <c r="G37" s="7" t="s">
        <v>323</v>
      </c>
      <c r="H37" s="7" t="s">
        <v>382</v>
      </c>
      <c r="J37" s="6" t="s">
        <v>425</v>
      </c>
      <c r="K37" s="5" t="s">
        <v>710</v>
      </c>
      <c r="L37" s="2" t="s">
        <v>33</v>
      </c>
    </row>
    <row r="38" spans="3:12" x14ac:dyDescent="0.15">
      <c r="C38" s="8" t="s">
        <v>260</v>
      </c>
      <c r="G38" s="7" t="s">
        <v>324</v>
      </c>
      <c r="H38" s="7" t="s">
        <v>383</v>
      </c>
      <c r="J38" s="2" t="s">
        <v>525</v>
      </c>
      <c r="K38" s="5" t="s">
        <v>526</v>
      </c>
      <c r="L38" s="10"/>
    </row>
    <row r="39" spans="3:12" x14ac:dyDescent="0.15">
      <c r="C39" s="8" t="s">
        <v>261</v>
      </c>
      <c r="G39" s="7" t="s">
        <v>325</v>
      </c>
      <c r="H39" s="7" t="s">
        <v>384</v>
      </c>
    </row>
    <row r="40" spans="3:12" x14ac:dyDescent="0.15">
      <c r="C40" s="8" t="s">
        <v>262</v>
      </c>
      <c r="G40" s="7" t="s">
        <v>326</v>
      </c>
      <c r="H40" s="7" t="s">
        <v>385</v>
      </c>
    </row>
    <row r="41" spans="3:12" x14ac:dyDescent="0.15">
      <c r="C41" s="8" t="s">
        <v>263</v>
      </c>
      <c r="G41" s="7" t="s">
        <v>327</v>
      </c>
      <c r="H41" s="7" t="s">
        <v>386</v>
      </c>
    </row>
    <row r="42" spans="3:12" x14ac:dyDescent="0.15">
      <c r="C42" s="8" t="s">
        <v>264</v>
      </c>
      <c r="G42" s="7" t="s">
        <v>328</v>
      </c>
      <c r="H42" s="7" t="s">
        <v>387</v>
      </c>
    </row>
    <row r="43" spans="3:12" x14ac:dyDescent="0.15">
      <c r="C43" s="8" t="s">
        <v>265</v>
      </c>
      <c r="G43" s="7" t="s">
        <v>329</v>
      </c>
      <c r="H43" s="7" t="s">
        <v>388</v>
      </c>
    </row>
    <row r="44" spans="3:12" x14ac:dyDescent="0.15">
      <c r="C44" s="8" t="s">
        <v>266</v>
      </c>
      <c r="G44" s="7" t="s">
        <v>330</v>
      </c>
      <c r="H44" s="7" t="s">
        <v>389</v>
      </c>
    </row>
    <row r="45" spans="3:12" x14ac:dyDescent="0.15">
      <c r="C45" s="8" t="s">
        <v>267</v>
      </c>
      <c r="G45" s="7" t="s">
        <v>331</v>
      </c>
      <c r="H45" s="7" t="s">
        <v>390</v>
      </c>
    </row>
    <row r="46" spans="3:12" x14ac:dyDescent="0.15">
      <c r="C46" s="8" t="s">
        <v>268</v>
      </c>
      <c r="G46" s="7" t="s">
        <v>332</v>
      </c>
      <c r="H46" s="7" t="s">
        <v>391</v>
      </c>
    </row>
    <row r="47" spans="3:12" x14ac:dyDescent="0.15">
      <c r="C47" s="8" t="s">
        <v>269</v>
      </c>
      <c r="G47" s="7" t="s">
        <v>333</v>
      </c>
      <c r="H47" s="7" t="s">
        <v>392</v>
      </c>
    </row>
    <row r="48" spans="3:12" x14ac:dyDescent="0.15">
      <c r="C48" s="8" t="s">
        <v>270</v>
      </c>
      <c r="G48" s="7" t="s">
        <v>334</v>
      </c>
      <c r="H48" s="7" t="s">
        <v>393</v>
      </c>
    </row>
    <row r="49" spans="3:3" x14ac:dyDescent="0.15">
      <c r="C49" s="8" t="s">
        <v>271</v>
      </c>
    </row>
    <row r="50" spans="3:3" x14ac:dyDescent="0.15">
      <c r="C50" s="8" t="s">
        <v>272</v>
      </c>
    </row>
    <row r="51" spans="3:3" x14ac:dyDescent="0.15">
      <c r="C51" s="8" t="s">
        <v>273</v>
      </c>
    </row>
    <row r="52" spans="3:3" x14ac:dyDescent="0.15">
      <c r="C52" s="8" t="s">
        <v>274</v>
      </c>
    </row>
    <row r="53" spans="3:3" x14ac:dyDescent="0.15">
      <c r="C53" s="8" t="s">
        <v>275</v>
      </c>
    </row>
    <row r="54" spans="3:3" x14ac:dyDescent="0.15">
      <c r="C54" s="8" t="s">
        <v>276</v>
      </c>
    </row>
    <row r="55" spans="3:3" x14ac:dyDescent="0.15">
      <c r="C55" s="8" t="s">
        <v>277</v>
      </c>
    </row>
    <row r="56" spans="3:3" x14ac:dyDescent="0.15">
      <c r="C56" s="8" t="s">
        <v>278</v>
      </c>
    </row>
    <row r="57" spans="3:3" x14ac:dyDescent="0.15">
      <c r="C57" s="8" t="s">
        <v>279</v>
      </c>
    </row>
    <row r="58" spans="3:3" x14ac:dyDescent="0.15">
      <c r="C58" s="8" t="s">
        <v>280</v>
      </c>
    </row>
    <row r="59" spans="3:3" x14ac:dyDescent="0.15">
      <c r="C59" s="8" t="s">
        <v>281</v>
      </c>
    </row>
    <row r="60" spans="3:3" x14ac:dyDescent="0.15">
      <c r="C60" s="8" t="s">
        <v>282</v>
      </c>
    </row>
    <row r="61" spans="3:3" x14ac:dyDescent="0.15">
      <c r="C61" s="8" t="s">
        <v>283</v>
      </c>
    </row>
    <row r="62" spans="3:3" x14ac:dyDescent="0.15">
      <c r="C62" s="8" t="s">
        <v>284</v>
      </c>
    </row>
    <row r="63" spans="3:3" x14ac:dyDescent="0.15">
      <c r="C63" s="8" t="s">
        <v>285</v>
      </c>
    </row>
    <row r="64" spans="3:3" x14ac:dyDescent="0.15">
      <c r="C64" s="8" t="s">
        <v>286</v>
      </c>
    </row>
    <row r="65" spans="3:3" x14ac:dyDescent="0.15">
      <c r="C65" s="8" t="s">
        <v>287</v>
      </c>
    </row>
  </sheetData>
  <phoneticPr fontId="2"/>
  <pageMargins left="0.75" right="0.75" top="1" bottom="1" header="0.51200000000000001" footer="0.51200000000000001"/>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DE376-0884-48E0-8F31-BF1D7CCE7169}">
  <sheetPr codeName="Sheet6">
    <tabColor rgb="FF00B0F0"/>
  </sheetPr>
  <dimension ref="A1:S98"/>
  <sheetViews>
    <sheetView view="pageBreakPreview" zoomScale="115" zoomScaleNormal="100" zoomScaleSheetLayoutView="115" workbookViewId="0">
      <selection activeCell="D34" sqref="D34:H34"/>
    </sheetView>
  </sheetViews>
  <sheetFormatPr defaultRowHeight="14.25" x14ac:dyDescent="0.15"/>
  <cols>
    <col min="1" max="1" width="5.625" style="26" customWidth="1"/>
    <col min="2" max="2" width="3.125" style="26" customWidth="1"/>
    <col min="3" max="3" width="10.5" style="26" customWidth="1"/>
    <col min="4" max="4" width="4.25" style="26" customWidth="1"/>
    <col min="5" max="5" width="6.25" style="26" customWidth="1"/>
    <col min="6" max="6" width="2.625" style="26" customWidth="1"/>
    <col min="7" max="7" width="3.875" style="26" customWidth="1"/>
    <col min="8" max="8" width="6.625" style="26" customWidth="1"/>
    <col min="9" max="9" width="8.625" style="26" customWidth="1"/>
    <col min="10" max="10" width="7.625" style="26" customWidth="1"/>
    <col min="11" max="11" width="6.5" style="26" customWidth="1"/>
    <col min="12" max="12" width="3.75" style="26" customWidth="1"/>
    <col min="13" max="18" width="2.875" style="26" customWidth="1"/>
    <col min="19" max="19" width="5.625" style="26" customWidth="1"/>
    <col min="20" max="20" width="9" style="26" customWidth="1"/>
    <col min="21" max="16384" width="9" style="26"/>
  </cols>
  <sheetData>
    <row r="1" spans="1:19" ht="28.5" customHeight="1" x14ac:dyDescent="0.15">
      <c r="A1" s="729" t="s">
        <v>815</v>
      </c>
      <c r="B1" s="729"/>
      <c r="C1" s="729"/>
      <c r="D1" s="729"/>
      <c r="E1" s="729"/>
      <c r="F1" s="729"/>
      <c r="G1" s="729"/>
      <c r="H1" s="729"/>
      <c r="I1" s="729"/>
      <c r="J1" s="729"/>
      <c r="K1" s="729"/>
      <c r="L1" s="729"/>
      <c r="M1" s="729"/>
      <c r="N1" s="729"/>
      <c r="O1" s="729"/>
      <c r="P1" s="729"/>
      <c r="Q1" s="729"/>
      <c r="R1" s="729"/>
      <c r="S1" s="729"/>
    </row>
    <row r="2" spans="1:19" ht="18" customHeight="1" x14ac:dyDescent="0.15">
      <c r="A2" s="29"/>
      <c r="B2" s="29"/>
      <c r="C2" s="29"/>
      <c r="D2" s="29"/>
      <c r="E2" s="29"/>
      <c r="F2" s="29"/>
      <c r="G2" s="29"/>
      <c r="H2" s="29"/>
      <c r="I2" s="29"/>
      <c r="J2" s="29"/>
      <c r="K2" s="29"/>
      <c r="L2" s="29"/>
      <c r="M2" s="29"/>
      <c r="N2" s="29"/>
      <c r="O2" s="29"/>
      <c r="P2" s="29"/>
      <c r="Q2" s="29"/>
      <c r="R2" s="29"/>
      <c r="S2" s="29"/>
    </row>
    <row r="3" spans="1:19" ht="18" customHeight="1" x14ac:dyDescent="0.15">
      <c r="A3" s="29" t="s">
        <v>124</v>
      </c>
      <c r="B3" s="29"/>
      <c r="C3" s="29"/>
      <c r="D3" s="29"/>
      <c r="E3" s="29"/>
      <c r="F3" s="29"/>
      <c r="G3" s="29"/>
      <c r="H3" s="29"/>
      <c r="I3" s="29"/>
      <c r="J3" s="29"/>
      <c r="K3" s="733" t="str">
        <f>IF(入力シート!G10="","令和　　年　　月　　日",入力シート!D10&amp;入力シート!G10&amp;入力シート!I10&amp;入力シート!J10&amp;入力シート!L10&amp;入力シート!M10&amp;入力シート!O10)</f>
        <v>令和　　年　　月　　日</v>
      </c>
      <c r="L3" s="733"/>
      <c r="M3" s="733"/>
      <c r="N3" s="733"/>
      <c r="O3" s="733"/>
      <c r="P3" s="733"/>
      <c r="Q3" s="733"/>
      <c r="R3" s="733"/>
      <c r="S3" s="27"/>
    </row>
    <row r="4" spans="1:19" ht="18" customHeight="1" x14ac:dyDescent="0.15">
      <c r="A4" s="29"/>
      <c r="B4" s="29" t="s">
        <v>816</v>
      </c>
      <c r="C4" s="30"/>
      <c r="D4" s="30"/>
      <c r="E4" s="30"/>
      <c r="F4" s="29"/>
      <c r="G4" s="29"/>
      <c r="H4" s="29"/>
      <c r="I4" s="29"/>
      <c r="J4" s="29"/>
      <c r="K4" s="29"/>
      <c r="L4" s="29"/>
      <c r="M4" s="29"/>
      <c r="N4" s="29"/>
      <c r="O4" s="29"/>
      <c r="P4" s="29"/>
      <c r="Q4" s="29"/>
      <c r="R4" s="29"/>
      <c r="S4" s="29"/>
    </row>
    <row r="5" spans="1:19" ht="18" customHeight="1" x14ac:dyDescent="0.15">
      <c r="A5" s="29"/>
      <c r="B5" s="29" t="s">
        <v>126</v>
      </c>
      <c r="C5" s="30"/>
      <c r="D5" s="30"/>
      <c r="E5" s="30"/>
      <c r="F5" s="29"/>
      <c r="G5" s="29"/>
      <c r="H5" s="29"/>
      <c r="I5" s="29"/>
      <c r="J5" s="29"/>
      <c r="K5" s="29"/>
      <c r="L5" s="29"/>
      <c r="M5" s="29"/>
      <c r="N5" s="29"/>
      <c r="O5" s="29"/>
      <c r="P5" s="29"/>
      <c r="Q5" s="29"/>
      <c r="R5" s="29"/>
      <c r="S5" s="29"/>
    </row>
    <row r="6" spans="1:19" ht="18" customHeight="1" x14ac:dyDescent="0.15">
      <c r="A6" s="29"/>
      <c r="B6" s="29" t="s">
        <v>127</v>
      </c>
      <c r="C6" s="30"/>
      <c r="D6" s="30"/>
      <c r="E6" s="30"/>
      <c r="F6" s="29"/>
      <c r="G6" s="29"/>
      <c r="H6" s="29"/>
      <c r="I6" s="29"/>
      <c r="J6" s="29"/>
      <c r="K6" s="29"/>
      <c r="L6" s="29"/>
      <c r="M6" s="29"/>
      <c r="N6" s="29"/>
      <c r="O6" s="29"/>
      <c r="P6" s="29"/>
      <c r="Q6" s="29"/>
      <c r="R6" s="29"/>
      <c r="S6" s="29"/>
    </row>
    <row r="7" spans="1:19" ht="18" customHeight="1" x14ac:dyDescent="0.15">
      <c r="A7" s="29"/>
      <c r="B7" s="29" t="s">
        <v>128</v>
      </c>
      <c r="C7" s="30"/>
      <c r="D7" s="30"/>
      <c r="E7" s="30"/>
      <c r="F7" s="29"/>
      <c r="G7" s="29"/>
      <c r="H7" s="29"/>
      <c r="I7" s="29"/>
      <c r="J7" s="29"/>
      <c r="K7" s="29"/>
      <c r="L7" s="29"/>
      <c r="M7" s="29"/>
      <c r="N7" s="29"/>
      <c r="O7" s="29"/>
      <c r="P7" s="29"/>
      <c r="Q7" s="29"/>
      <c r="R7" s="29"/>
      <c r="S7" s="29"/>
    </row>
    <row r="8" spans="1:19" ht="18" customHeight="1" x14ac:dyDescent="0.15">
      <c r="A8" s="29"/>
      <c r="B8" s="29" t="s">
        <v>129</v>
      </c>
      <c r="C8" s="30"/>
      <c r="D8" s="30"/>
      <c r="E8" s="30"/>
      <c r="F8" s="29"/>
      <c r="G8" s="29"/>
      <c r="H8" s="29"/>
      <c r="I8" s="29"/>
      <c r="J8" s="29"/>
      <c r="K8" s="29"/>
      <c r="L8" s="29"/>
      <c r="M8" s="29"/>
      <c r="N8" s="29"/>
      <c r="O8" s="29"/>
      <c r="P8" s="29"/>
      <c r="Q8" s="29"/>
      <c r="R8" s="29"/>
      <c r="S8" s="29"/>
    </row>
    <row r="9" spans="1:19" ht="22.5" customHeight="1" x14ac:dyDescent="0.15">
      <c r="A9" s="29"/>
      <c r="B9" s="31"/>
      <c r="C9" s="31"/>
      <c r="D9" s="31"/>
      <c r="E9" s="31"/>
      <c r="F9" s="735" t="s">
        <v>817</v>
      </c>
      <c r="G9" s="735"/>
      <c r="H9" s="735"/>
      <c r="I9" s="734" t="str">
        <f>MID(入力シート!D107,4,4)&amp;入力シート!D114</f>
        <v/>
      </c>
      <c r="J9" s="734"/>
      <c r="K9" s="734"/>
      <c r="L9" s="734"/>
      <c r="M9" s="734"/>
      <c r="N9" s="734"/>
      <c r="O9" s="734"/>
      <c r="P9" s="734"/>
      <c r="Q9" s="734"/>
      <c r="R9" s="29"/>
      <c r="S9" s="29"/>
    </row>
    <row r="10" spans="1:19" ht="22.5" customHeight="1" x14ac:dyDescent="0.15">
      <c r="A10" s="29"/>
      <c r="B10" s="29"/>
      <c r="C10" s="29"/>
      <c r="D10" s="29"/>
      <c r="E10" s="29"/>
      <c r="F10" s="735"/>
      <c r="G10" s="735"/>
      <c r="H10" s="735"/>
      <c r="I10" s="734"/>
      <c r="J10" s="734"/>
      <c r="K10" s="734"/>
      <c r="L10" s="734"/>
      <c r="M10" s="734"/>
      <c r="N10" s="734"/>
      <c r="O10" s="734"/>
      <c r="P10" s="734"/>
      <c r="Q10" s="734"/>
      <c r="R10" s="32"/>
      <c r="S10" s="29"/>
    </row>
    <row r="11" spans="1:19" ht="22.5" customHeight="1" x14ac:dyDescent="0.15">
      <c r="A11" s="29"/>
      <c r="B11" s="29"/>
      <c r="C11" s="29"/>
      <c r="D11" s="29"/>
      <c r="E11" s="29"/>
      <c r="F11" s="730" t="s">
        <v>145</v>
      </c>
      <c r="G11" s="730"/>
      <c r="H11" s="730"/>
      <c r="I11" s="731" t="str">
        <f>IF(入力シート!D68=0,"",入力シート!D68)</f>
        <v/>
      </c>
      <c r="J11" s="731"/>
      <c r="K11" s="731"/>
      <c r="L11" s="731"/>
      <c r="M11" s="731"/>
      <c r="N11" s="731"/>
      <c r="O11" s="731"/>
      <c r="P11" s="731"/>
      <c r="Q11" s="731"/>
      <c r="R11" s="32"/>
      <c r="S11" s="29"/>
    </row>
    <row r="12" spans="1:19" ht="22.5" customHeight="1" x14ac:dyDescent="0.15">
      <c r="A12" s="29"/>
      <c r="B12" s="29"/>
      <c r="C12" s="29"/>
      <c r="D12" s="29"/>
      <c r="E12" s="29"/>
      <c r="F12" s="732" t="s">
        <v>134</v>
      </c>
      <c r="G12" s="732"/>
      <c r="H12" s="732"/>
      <c r="I12" s="731" t="str">
        <f>IF(入力シート!D78=0,"",入力シート!D78)&amp;" "&amp;IF(入力シート!D83=0,"",入力シート!D83)</f>
        <v xml:space="preserve"> </v>
      </c>
      <c r="J12" s="731"/>
      <c r="K12" s="731"/>
      <c r="L12" s="731"/>
      <c r="M12" s="731"/>
      <c r="N12" s="731"/>
      <c r="O12" s="731"/>
      <c r="P12" s="731"/>
      <c r="Q12" s="731"/>
      <c r="R12" s="32"/>
      <c r="S12" s="29"/>
    </row>
    <row r="13" spans="1:19" ht="22.5" customHeight="1" x14ac:dyDescent="0.15">
      <c r="A13" s="29"/>
      <c r="B13" s="29"/>
      <c r="C13" s="29"/>
      <c r="D13" s="29"/>
      <c r="E13" s="29"/>
      <c r="F13" s="33"/>
      <c r="G13" s="33"/>
      <c r="H13" s="33"/>
      <c r="I13" s="32"/>
      <c r="J13" s="32"/>
      <c r="K13" s="32"/>
      <c r="L13" s="32"/>
      <c r="M13" s="32"/>
      <c r="N13" s="32"/>
      <c r="O13" s="32"/>
      <c r="P13" s="32"/>
      <c r="Q13" s="32"/>
      <c r="R13" s="32"/>
      <c r="S13" s="29"/>
    </row>
    <row r="14" spans="1:19" ht="22.5" customHeight="1" x14ac:dyDescent="0.15">
      <c r="A14" s="34" t="s">
        <v>818</v>
      </c>
      <c r="B14" s="745" t="s">
        <v>861</v>
      </c>
      <c r="C14" s="745"/>
      <c r="D14" s="745"/>
      <c r="E14" s="745"/>
      <c r="F14" s="745"/>
      <c r="G14" s="745"/>
      <c r="H14" s="745"/>
      <c r="I14" s="745"/>
      <c r="J14" s="745"/>
      <c r="K14" s="745"/>
      <c r="L14" s="745"/>
      <c r="M14" s="745"/>
      <c r="N14" s="745"/>
      <c r="O14" s="745"/>
      <c r="P14" s="745"/>
      <c r="Q14" s="745"/>
      <c r="R14" s="745"/>
      <c r="S14" s="34"/>
    </row>
    <row r="15" spans="1:19" ht="22.5" customHeight="1" x14ac:dyDescent="0.15">
      <c r="A15" s="34"/>
      <c r="B15" s="745" t="s">
        <v>862</v>
      </c>
      <c r="C15" s="745"/>
      <c r="D15" s="745"/>
      <c r="E15" s="745"/>
      <c r="F15" s="745"/>
      <c r="G15" s="745"/>
      <c r="H15" s="745"/>
      <c r="I15" s="745"/>
      <c r="J15" s="745"/>
      <c r="K15" s="745"/>
      <c r="L15" s="745"/>
      <c r="M15" s="745"/>
      <c r="N15" s="745"/>
      <c r="O15" s="745"/>
      <c r="P15" s="745"/>
      <c r="Q15" s="745"/>
      <c r="R15" s="745"/>
      <c r="S15" s="34"/>
    </row>
    <row r="16" spans="1:19" ht="39.75" customHeight="1" x14ac:dyDescent="0.15">
      <c r="A16" s="29"/>
      <c r="B16" s="29"/>
      <c r="C16" s="29"/>
      <c r="D16" s="29"/>
      <c r="E16" s="29"/>
      <c r="F16" s="29"/>
      <c r="G16" s="29"/>
      <c r="H16" s="29"/>
      <c r="I16" s="35" t="s">
        <v>138</v>
      </c>
      <c r="J16" s="35"/>
      <c r="K16" s="29"/>
      <c r="L16" s="29"/>
      <c r="M16" s="29"/>
      <c r="N16" s="29"/>
      <c r="O16" s="29"/>
      <c r="P16" s="29"/>
      <c r="Q16" s="29"/>
      <c r="R16" s="29"/>
      <c r="S16" s="29"/>
    </row>
    <row r="17" spans="1:19" ht="18.75" customHeight="1" x14ac:dyDescent="0.15">
      <c r="A17" s="36" t="s">
        <v>819</v>
      </c>
      <c r="B17" s="37" t="s">
        <v>864</v>
      </c>
      <c r="C17" s="38"/>
      <c r="D17" s="38"/>
      <c r="E17" s="38"/>
      <c r="F17" s="38"/>
      <c r="G17" s="38"/>
      <c r="H17" s="38"/>
      <c r="I17" s="38"/>
      <c r="J17" s="38"/>
      <c r="K17" s="38"/>
      <c r="L17" s="38"/>
      <c r="M17" s="38"/>
      <c r="N17" s="38"/>
      <c r="O17" s="38"/>
      <c r="P17" s="38"/>
      <c r="Q17" s="38"/>
      <c r="R17" s="38"/>
      <c r="S17" s="27"/>
    </row>
    <row r="18" spans="1:19" ht="18.75" customHeight="1" x14ac:dyDescent="0.15">
      <c r="A18" s="27"/>
      <c r="B18" s="39"/>
      <c r="C18" s="38"/>
      <c r="D18" s="38"/>
      <c r="E18" s="38"/>
      <c r="F18" s="38"/>
      <c r="G18" s="38"/>
      <c r="H18" s="38"/>
      <c r="I18" s="38"/>
      <c r="J18" s="38"/>
      <c r="K18" s="38"/>
      <c r="L18" s="38"/>
      <c r="M18" s="38"/>
      <c r="N18" s="38"/>
      <c r="O18" s="38"/>
      <c r="P18" s="38"/>
      <c r="Q18" s="38"/>
      <c r="R18" s="38"/>
      <c r="S18" s="27"/>
    </row>
    <row r="19" spans="1:19" ht="18.75" customHeight="1" x14ac:dyDescent="0.15">
      <c r="A19" s="27"/>
      <c r="B19" s="40">
        <v>1</v>
      </c>
      <c r="C19" s="27" t="s">
        <v>820</v>
      </c>
      <c r="D19" s="27"/>
      <c r="E19" s="27"/>
      <c r="F19" s="38"/>
      <c r="G19" s="38"/>
      <c r="H19" s="38"/>
      <c r="I19" s="38"/>
      <c r="J19" s="41" t="s">
        <v>821</v>
      </c>
      <c r="K19" s="38"/>
      <c r="L19" s="38"/>
      <c r="M19" s="38"/>
      <c r="N19" s="38"/>
      <c r="O19" s="38"/>
      <c r="P19" s="38"/>
      <c r="Q19" s="38"/>
      <c r="R19" s="38"/>
      <c r="S19" s="27"/>
    </row>
    <row r="20" spans="1:19" ht="18.75" customHeight="1" x14ac:dyDescent="0.15">
      <c r="A20" s="38"/>
      <c r="B20" s="40">
        <v>2</v>
      </c>
      <c r="C20" s="27" t="s">
        <v>822</v>
      </c>
      <c r="D20" s="27"/>
      <c r="E20" s="27"/>
      <c r="F20" s="38"/>
      <c r="G20" s="38"/>
      <c r="H20" s="38"/>
      <c r="I20" s="38"/>
      <c r="J20" s="41" t="s">
        <v>823</v>
      </c>
      <c r="K20" s="38"/>
      <c r="L20" s="38"/>
      <c r="M20" s="38"/>
      <c r="N20" s="38"/>
      <c r="O20" s="38"/>
      <c r="P20" s="38"/>
      <c r="Q20" s="38"/>
      <c r="R20" s="38"/>
      <c r="S20" s="38"/>
    </row>
    <row r="21" spans="1:19" ht="18.75" customHeight="1" x14ac:dyDescent="0.15">
      <c r="A21" s="38"/>
      <c r="B21" s="40">
        <v>3</v>
      </c>
      <c r="C21" s="27" t="s">
        <v>824</v>
      </c>
      <c r="D21" s="27"/>
      <c r="E21" s="27"/>
      <c r="F21" s="38"/>
      <c r="G21" s="38"/>
      <c r="H21" s="38"/>
      <c r="I21" s="38"/>
      <c r="J21" s="41" t="s">
        <v>825</v>
      </c>
      <c r="K21" s="38"/>
      <c r="L21" s="38"/>
      <c r="M21" s="38"/>
      <c r="N21" s="38"/>
      <c r="O21" s="38"/>
      <c r="P21" s="38"/>
      <c r="Q21" s="38"/>
      <c r="R21" s="38"/>
      <c r="S21" s="38"/>
    </row>
    <row r="22" spans="1:19" ht="18.75" customHeight="1" x14ac:dyDescent="0.15">
      <c r="A22" s="39"/>
      <c r="B22" s="40">
        <v>4</v>
      </c>
      <c r="C22" s="27" t="s">
        <v>826</v>
      </c>
      <c r="D22" s="27"/>
      <c r="E22" s="27"/>
      <c r="F22" s="38"/>
      <c r="G22" s="38"/>
      <c r="H22" s="38"/>
      <c r="I22" s="38"/>
      <c r="J22" s="41" t="s">
        <v>827</v>
      </c>
      <c r="K22" s="38"/>
      <c r="L22" s="38"/>
      <c r="M22" s="38"/>
      <c r="N22" s="38"/>
      <c r="O22" s="38"/>
      <c r="P22" s="38"/>
      <c r="Q22" s="38"/>
      <c r="R22" s="38"/>
      <c r="S22" s="38"/>
    </row>
    <row r="23" spans="1:19" ht="18.75" customHeight="1" x14ac:dyDescent="0.15">
      <c r="A23" s="39"/>
      <c r="B23" s="38"/>
      <c r="C23" s="38"/>
      <c r="D23" s="38"/>
      <c r="E23" s="38"/>
      <c r="F23" s="38"/>
      <c r="G23" s="38"/>
      <c r="H23" s="38"/>
      <c r="I23" s="38"/>
      <c r="J23" s="41" t="s">
        <v>828</v>
      </c>
      <c r="K23" s="38"/>
      <c r="L23" s="38"/>
      <c r="M23" s="38"/>
      <c r="N23" s="38"/>
      <c r="O23" s="38"/>
      <c r="P23" s="38"/>
      <c r="Q23" s="38"/>
      <c r="R23" s="38"/>
      <c r="S23" s="38"/>
    </row>
    <row r="24" spans="1:19" ht="18.75" customHeight="1" x14ac:dyDescent="0.15">
      <c r="A24" s="39"/>
      <c r="B24" s="38"/>
      <c r="C24" s="38"/>
      <c r="D24" s="38"/>
      <c r="E24" s="38"/>
      <c r="F24" s="38"/>
      <c r="G24" s="38"/>
      <c r="H24" s="38"/>
      <c r="I24" s="38"/>
      <c r="J24" s="41" t="s">
        <v>829</v>
      </c>
      <c r="K24" s="38"/>
      <c r="L24" s="38"/>
      <c r="M24" s="38"/>
      <c r="N24" s="38"/>
      <c r="O24" s="38"/>
      <c r="P24" s="38"/>
      <c r="Q24" s="38"/>
      <c r="R24" s="38"/>
      <c r="S24" s="38"/>
    </row>
    <row r="25" spans="1:19" ht="18.75" customHeight="1" thickBot="1" x14ac:dyDescent="0.2">
      <c r="A25" s="39"/>
      <c r="B25" s="38"/>
      <c r="C25" s="38"/>
      <c r="D25" s="38"/>
      <c r="E25" s="38"/>
      <c r="F25" s="38"/>
      <c r="G25" s="38"/>
      <c r="H25" s="38"/>
      <c r="I25" s="38"/>
      <c r="J25" s="38"/>
      <c r="K25" s="38"/>
      <c r="L25" s="38"/>
      <c r="M25" s="38"/>
      <c r="N25" s="38"/>
      <c r="O25" s="38"/>
      <c r="P25" s="38"/>
      <c r="Q25" s="38"/>
      <c r="R25" s="38"/>
      <c r="S25" s="38"/>
    </row>
    <row r="26" spans="1:19" ht="18.75" customHeight="1" x14ac:dyDescent="0.15">
      <c r="A26" s="39"/>
      <c r="B26" s="42"/>
      <c r="C26" s="43"/>
      <c r="D26" s="43"/>
      <c r="E26" s="43"/>
      <c r="F26" s="43"/>
      <c r="G26" s="43"/>
      <c r="H26" s="43"/>
      <c r="I26" s="43"/>
      <c r="J26" s="43"/>
      <c r="K26" s="43"/>
      <c r="L26" s="43"/>
      <c r="M26" s="43"/>
      <c r="N26" s="43"/>
      <c r="O26" s="43"/>
      <c r="P26" s="43"/>
      <c r="Q26" s="43"/>
      <c r="R26" s="44"/>
      <c r="S26" s="38"/>
    </row>
    <row r="27" spans="1:19" ht="40.5" customHeight="1" x14ac:dyDescent="0.15">
      <c r="A27" s="39"/>
      <c r="B27" s="45" t="s">
        <v>830</v>
      </c>
      <c r="C27" s="27" t="s">
        <v>831</v>
      </c>
      <c r="D27" s="27"/>
      <c r="E27" s="27"/>
      <c r="F27" s="27"/>
      <c r="G27" s="28"/>
      <c r="H27" s="743"/>
      <c r="I27" s="744"/>
      <c r="J27" s="744"/>
      <c r="K27" s="744"/>
      <c r="L27" s="744"/>
      <c r="M27" s="744"/>
      <c r="N27" s="744"/>
      <c r="O27" s="744"/>
      <c r="P27" s="744"/>
      <c r="Q27" s="744"/>
      <c r="R27" s="47"/>
      <c r="S27" s="38"/>
    </row>
    <row r="28" spans="1:19" ht="18.75" customHeight="1" x14ac:dyDescent="0.15">
      <c r="A28" s="39"/>
      <c r="B28" s="45" t="s">
        <v>830</v>
      </c>
      <c r="C28" s="27" t="s">
        <v>832</v>
      </c>
      <c r="D28" s="46" t="s">
        <v>833</v>
      </c>
      <c r="E28" s="742"/>
      <c r="F28" s="742"/>
      <c r="G28" s="27"/>
      <c r="H28" s="27"/>
      <c r="I28" s="27"/>
      <c r="J28" s="27"/>
      <c r="K28" s="27"/>
      <c r="L28" s="27"/>
      <c r="M28" s="27"/>
      <c r="N28" s="27"/>
      <c r="O28" s="27"/>
      <c r="P28" s="27"/>
      <c r="Q28" s="27"/>
      <c r="R28" s="47"/>
      <c r="S28" s="38"/>
    </row>
    <row r="29" spans="1:19" ht="18.75" customHeight="1" x14ac:dyDescent="0.15">
      <c r="A29" s="39"/>
      <c r="B29" s="45"/>
      <c r="C29" s="27"/>
      <c r="D29" s="741" t="s">
        <v>748</v>
      </c>
      <c r="E29" s="741"/>
      <c r="F29" s="742"/>
      <c r="G29" s="742"/>
      <c r="H29" s="742"/>
      <c r="I29" s="742"/>
      <c r="J29" s="742"/>
      <c r="K29" s="742"/>
      <c r="L29" s="742"/>
      <c r="M29" s="742"/>
      <c r="N29" s="742"/>
      <c r="O29" s="742"/>
      <c r="P29" s="742"/>
      <c r="Q29" s="742"/>
      <c r="R29" s="47"/>
      <c r="S29" s="38"/>
    </row>
    <row r="30" spans="1:19" ht="18.75" customHeight="1" x14ac:dyDescent="0.15">
      <c r="A30" s="39"/>
      <c r="B30" s="45"/>
      <c r="C30" s="27"/>
      <c r="D30" s="736"/>
      <c r="E30" s="736"/>
      <c r="F30" s="736"/>
      <c r="G30" s="736"/>
      <c r="H30" s="736"/>
      <c r="I30" s="736"/>
      <c r="J30" s="736"/>
      <c r="K30" s="736"/>
      <c r="L30" s="736"/>
      <c r="M30" s="736"/>
      <c r="N30" s="736"/>
      <c r="O30" s="736"/>
      <c r="P30" s="736"/>
      <c r="Q30" s="736"/>
      <c r="R30" s="47"/>
      <c r="S30" s="38"/>
    </row>
    <row r="31" spans="1:19" ht="18.75" customHeight="1" x14ac:dyDescent="0.15">
      <c r="A31" s="39"/>
      <c r="B31" s="45"/>
      <c r="C31" s="27"/>
      <c r="D31" s="27"/>
      <c r="E31" s="27"/>
      <c r="F31" s="27"/>
      <c r="G31" s="27"/>
      <c r="H31" s="27"/>
      <c r="I31" s="27"/>
      <c r="J31" s="27"/>
      <c r="K31" s="27"/>
      <c r="L31" s="27"/>
      <c r="M31" s="27"/>
      <c r="N31" s="27"/>
      <c r="O31" s="27"/>
      <c r="P31" s="27"/>
      <c r="Q31" s="27"/>
      <c r="R31" s="47"/>
      <c r="S31" s="38"/>
    </row>
    <row r="32" spans="1:19" ht="18.75" customHeight="1" x14ac:dyDescent="0.15">
      <c r="A32" s="39"/>
      <c r="B32" s="45" t="s">
        <v>830</v>
      </c>
      <c r="C32" s="27" t="s">
        <v>63</v>
      </c>
      <c r="D32" s="739"/>
      <c r="E32" s="739"/>
      <c r="F32" s="57" t="s">
        <v>834</v>
      </c>
      <c r="G32" s="739"/>
      <c r="H32" s="739"/>
      <c r="I32" s="51" t="s">
        <v>830</v>
      </c>
      <c r="J32" s="27" t="s">
        <v>835</v>
      </c>
      <c r="K32" s="739"/>
      <c r="L32" s="739"/>
      <c r="M32" s="57" t="s">
        <v>834</v>
      </c>
      <c r="N32" s="739"/>
      <c r="O32" s="739"/>
      <c r="P32" s="739"/>
      <c r="Q32" s="739"/>
      <c r="R32" s="47"/>
      <c r="S32" s="38"/>
    </row>
    <row r="33" spans="1:19" ht="18.75" customHeight="1" x14ac:dyDescent="0.15">
      <c r="A33" s="39"/>
      <c r="B33" s="45"/>
      <c r="C33" s="27"/>
      <c r="D33" s="27"/>
      <c r="E33" s="27"/>
      <c r="F33" s="27"/>
      <c r="G33" s="27"/>
      <c r="H33" s="27"/>
      <c r="I33" s="27"/>
      <c r="J33" s="27"/>
      <c r="K33" s="27"/>
      <c r="L33" s="27"/>
      <c r="M33" s="27"/>
      <c r="N33" s="27"/>
      <c r="O33" s="27"/>
      <c r="P33" s="27"/>
      <c r="Q33" s="27"/>
      <c r="R33" s="47"/>
      <c r="S33" s="38"/>
    </row>
    <row r="34" spans="1:19" ht="40.5" customHeight="1" x14ac:dyDescent="0.15">
      <c r="A34" s="39"/>
      <c r="B34" s="45" t="s">
        <v>830</v>
      </c>
      <c r="C34" s="27" t="s">
        <v>836</v>
      </c>
      <c r="D34" s="740"/>
      <c r="E34" s="740"/>
      <c r="F34" s="740"/>
      <c r="G34" s="740"/>
      <c r="H34" s="740"/>
      <c r="I34" s="27"/>
      <c r="J34" s="27"/>
      <c r="K34" s="27"/>
      <c r="L34" s="27"/>
      <c r="M34" s="27"/>
      <c r="N34" s="27"/>
      <c r="O34" s="27"/>
      <c r="P34" s="27"/>
      <c r="Q34" s="27"/>
      <c r="R34" s="47"/>
      <c r="S34" s="38"/>
    </row>
    <row r="35" spans="1:19" ht="18.75" customHeight="1" thickBot="1" x14ac:dyDescent="0.2">
      <c r="A35" s="39"/>
      <c r="B35" s="48"/>
      <c r="C35" s="49"/>
      <c r="D35" s="49"/>
      <c r="E35" s="49"/>
      <c r="F35" s="49"/>
      <c r="G35" s="49"/>
      <c r="H35" s="49"/>
      <c r="I35" s="49"/>
      <c r="J35" s="49"/>
      <c r="K35" s="49"/>
      <c r="L35" s="49"/>
      <c r="M35" s="49"/>
      <c r="N35" s="49"/>
      <c r="O35" s="49"/>
      <c r="P35" s="49"/>
      <c r="Q35" s="49"/>
      <c r="R35" s="50"/>
      <c r="S35" s="38"/>
    </row>
    <row r="36" spans="1:19" ht="17.25" customHeight="1" x14ac:dyDescent="0.15">
      <c r="A36" s="39"/>
      <c r="B36" s="38"/>
      <c r="C36" s="38"/>
      <c r="D36" s="38"/>
      <c r="E36" s="38"/>
      <c r="F36" s="38"/>
      <c r="G36" s="38"/>
      <c r="H36" s="38"/>
      <c r="I36" s="38"/>
      <c r="J36" s="38"/>
      <c r="K36" s="38"/>
      <c r="L36" s="38"/>
      <c r="M36" s="38"/>
      <c r="N36" s="38"/>
      <c r="O36" s="38"/>
      <c r="P36" s="38"/>
      <c r="Q36" s="38"/>
      <c r="R36" s="38"/>
      <c r="S36" s="38"/>
    </row>
    <row r="37" spans="1:19" ht="18" customHeight="1" x14ac:dyDescent="0.15">
      <c r="A37" s="39"/>
      <c r="B37" s="41" t="s">
        <v>837</v>
      </c>
      <c r="C37" s="27"/>
      <c r="D37" s="38"/>
      <c r="E37" s="38"/>
      <c r="F37" s="38"/>
      <c r="G37" s="38"/>
      <c r="H37" s="38"/>
      <c r="I37" s="38"/>
      <c r="J37" s="38"/>
      <c r="K37" s="38"/>
      <c r="L37" s="38"/>
      <c r="M37" s="38"/>
      <c r="N37" s="38"/>
      <c r="O37" s="38"/>
      <c r="P37" s="38"/>
      <c r="Q37" s="38"/>
      <c r="R37" s="38"/>
      <c r="S37" s="38"/>
    </row>
    <row r="38" spans="1:19" ht="18" customHeight="1" x14ac:dyDescent="0.15">
      <c r="A38" s="29"/>
      <c r="B38" s="51" t="s">
        <v>838</v>
      </c>
      <c r="C38" s="27" t="s">
        <v>839</v>
      </c>
      <c r="D38" s="38"/>
      <c r="E38" s="38"/>
      <c r="F38" s="38"/>
      <c r="G38" s="38"/>
      <c r="H38" s="38"/>
      <c r="I38" s="38"/>
      <c r="J38" s="38"/>
      <c r="K38" s="38"/>
      <c r="L38" s="38"/>
      <c r="M38" s="38"/>
      <c r="N38" s="38"/>
      <c r="O38" s="38"/>
      <c r="P38" s="38"/>
      <c r="Q38" s="38"/>
      <c r="R38" s="38"/>
      <c r="S38" s="29"/>
    </row>
    <row r="39" spans="1:19" ht="18" customHeight="1" x14ac:dyDescent="0.15">
      <c r="A39" s="52"/>
      <c r="B39" s="51" t="s">
        <v>840</v>
      </c>
      <c r="C39" s="27" t="s">
        <v>841</v>
      </c>
      <c r="D39" s="38"/>
      <c r="E39" s="38"/>
      <c r="F39" s="38"/>
      <c r="G39" s="38"/>
      <c r="H39" s="38"/>
      <c r="I39" s="38"/>
      <c r="J39" s="38"/>
      <c r="K39" s="38"/>
      <c r="L39" s="38"/>
      <c r="M39" s="38"/>
      <c r="N39" s="38"/>
      <c r="O39" s="38"/>
      <c r="P39" s="38"/>
      <c r="Q39" s="38"/>
      <c r="R39" s="38"/>
      <c r="S39" s="29"/>
    </row>
    <row r="40" spans="1:19" ht="18" customHeight="1" x14ac:dyDescent="0.15">
      <c r="A40" s="52"/>
      <c r="B40" s="27"/>
      <c r="C40" s="53" t="s">
        <v>842</v>
      </c>
      <c r="D40" s="38"/>
      <c r="E40" s="38"/>
      <c r="F40" s="38"/>
      <c r="G40" s="38"/>
      <c r="H40" s="38"/>
      <c r="I40" s="38"/>
      <c r="J40" s="38"/>
      <c r="K40" s="38"/>
      <c r="L40" s="38"/>
      <c r="M40" s="38"/>
      <c r="N40" s="38"/>
      <c r="O40" s="38"/>
      <c r="P40" s="38"/>
      <c r="Q40" s="38"/>
      <c r="R40" s="38"/>
      <c r="S40" s="29"/>
    </row>
    <row r="41" spans="1:19" ht="18" customHeight="1" x14ac:dyDescent="0.15">
      <c r="A41" s="52"/>
      <c r="B41" s="54" t="s">
        <v>843</v>
      </c>
      <c r="C41" s="55" t="s">
        <v>924</v>
      </c>
      <c r="D41" s="38"/>
      <c r="E41" s="38"/>
      <c r="F41" s="38"/>
      <c r="G41" s="38"/>
      <c r="H41" s="38"/>
      <c r="I41" s="38"/>
      <c r="J41" s="38"/>
      <c r="K41" s="38"/>
      <c r="L41" s="38"/>
      <c r="M41" s="38"/>
      <c r="N41" s="38"/>
      <c r="O41" s="38"/>
      <c r="P41" s="38"/>
      <c r="Q41" s="38"/>
      <c r="R41" s="38"/>
      <c r="S41" s="29"/>
    </row>
    <row r="42" spans="1:19" ht="18" customHeight="1" x14ac:dyDescent="0.15">
      <c r="A42" s="52"/>
      <c r="B42" s="38"/>
      <c r="C42" s="56"/>
      <c r="D42" s="38"/>
      <c r="E42" s="38"/>
      <c r="F42" s="38"/>
      <c r="G42" s="38"/>
      <c r="H42" s="38"/>
      <c r="I42" s="38"/>
      <c r="J42" s="38"/>
      <c r="K42" s="38"/>
      <c r="L42" s="737" t="str">
        <f ca="1">入力シート!U356</f>
        <v/>
      </c>
      <c r="M42" s="738"/>
      <c r="N42" s="738"/>
      <c r="O42" s="738"/>
      <c r="P42" s="738"/>
      <c r="Q42" s="38"/>
      <c r="R42" s="38"/>
      <c r="S42" s="29"/>
    </row>
    <row r="43" spans="1:19" ht="15" customHeight="1" x14ac:dyDescent="0.15">
      <c r="A43" s="52"/>
      <c r="B43" s="38"/>
      <c r="C43" s="56"/>
      <c r="D43" s="38"/>
      <c r="E43" s="38"/>
      <c r="F43" s="38"/>
      <c r="G43" s="38"/>
      <c r="H43" s="38"/>
      <c r="I43" s="38"/>
      <c r="J43" s="38"/>
      <c r="K43" s="38"/>
      <c r="L43" s="38"/>
      <c r="M43" s="38"/>
      <c r="N43" s="38"/>
      <c r="O43" s="38"/>
      <c r="P43" s="38"/>
      <c r="Q43" s="38"/>
      <c r="R43" s="38"/>
      <c r="S43" s="27"/>
    </row>
    <row r="44" spans="1:19" ht="15" customHeight="1" x14ac:dyDescent="0.15">
      <c r="A44" s="52"/>
      <c r="B44" s="58" t="s">
        <v>863</v>
      </c>
      <c r="C44" s="56"/>
      <c r="D44" s="38"/>
      <c r="E44" s="38"/>
      <c r="F44" s="38"/>
      <c r="G44" s="38"/>
      <c r="H44" s="38"/>
      <c r="I44" s="59"/>
      <c r="J44" s="38"/>
      <c r="K44" s="38"/>
      <c r="L44" s="38"/>
      <c r="M44" s="38"/>
      <c r="N44" s="38"/>
      <c r="O44" s="38"/>
      <c r="P44" s="38"/>
      <c r="Q44" s="38"/>
      <c r="R44" s="38"/>
      <c r="S44" s="29"/>
    </row>
    <row r="45" spans="1:19" ht="15" customHeight="1" x14ac:dyDescent="0.15">
      <c r="A45" s="52"/>
      <c r="B45" s="60" t="s">
        <v>921</v>
      </c>
      <c r="C45" s="61"/>
      <c r="D45" s="62"/>
      <c r="E45" s="62"/>
      <c r="F45" s="62"/>
      <c r="G45" s="62"/>
      <c r="H45" s="62"/>
      <c r="I45" s="62"/>
      <c r="J45" s="62"/>
      <c r="K45" s="62"/>
      <c r="L45" s="62"/>
      <c r="M45" s="62"/>
      <c r="N45" s="62"/>
      <c r="O45" s="62"/>
      <c r="P45" s="62"/>
      <c r="Q45" s="62"/>
      <c r="R45" s="63"/>
      <c r="S45" s="29"/>
    </row>
    <row r="46" spans="1:19" ht="15" customHeight="1" x14ac:dyDescent="0.15">
      <c r="A46" s="52"/>
      <c r="B46" s="64"/>
      <c r="C46" s="27"/>
      <c r="D46" s="27"/>
      <c r="E46" s="27"/>
      <c r="F46" s="27"/>
      <c r="G46" s="27"/>
      <c r="H46" s="27"/>
      <c r="I46" s="27"/>
      <c r="J46" s="27"/>
      <c r="K46" s="27"/>
      <c r="L46" s="27"/>
      <c r="M46" s="27"/>
      <c r="N46" s="27"/>
      <c r="O46" s="27"/>
      <c r="P46" s="27"/>
      <c r="Q46" s="27"/>
      <c r="R46" s="65"/>
      <c r="S46" s="29"/>
    </row>
    <row r="47" spans="1:19" ht="15" customHeight="1" x14ac:dyDescent="0.15">
      <c r="A47" s="52"/>
      <c r="B47" s="64"/>
      <c r="C47" s="27" t="s">
        <v>844</v>
      </c>
      <c r="D47" s="27"/>
      <c r="E47" s="27"/>
      <c r="F47" s="27"/>
      <c r="G47" s="27"/>
      <c r="H47" s="27"/>
      <c r="I47" s="27"/>
      <c r="J47" s="27"/>
      <c r="K47" s="27"/>
      <c r="L47" s="27"/>
      <c r="M47" s="27"/>
      <c r="N47" s="27"/>
      <c r="O47" s="27"/>
      <c r="P47" s="27"/>
      <c r="Q47" s="27"/>
      <c r="R47" s="65"/>
      <c r="S47" s="29"/>
    </row>
    <row r="48" spans="1:19" ht="15" customHeight="1" x14ac:dyDescent="0.15">
      <c r="A48" s="52"/>
      <c r="B48" s="64"/>
      <c r="C48" s="27"/>
      <c r="D48" s="27"/>
      <c r="E48" s="27"/>
      <c r="F48" s="27"/>
      <c r="G48" s="27"/>
      <c r="H48" s="27"/>
      <c r="I48" s="27"/>
      <c r="J48" s="27"/>
      <c r="K48" s="27"/>
      <c r="L48" s="27"/>
      <c r="M48" s="27"/>
      <c r="N48" s="27"/>
      <c r="O48" s="27"/>
      <c r="P48" s="27"/>
      <c r="Q48" s="27"/>
      <c r="R48" s="65"/>
      <c r="S48" s="29"/>
    </row>
    <row r="49" spans="1:19" ht="15" customHeight="1" x14ac:dyDescent="0.15">
      <c r="A49" s="52"/>
      <c r="B49" s="64"/>
      <c r="C49" s="27" t="s">
        <v>845</v>
      </c>
      <c r="D49" s="27"/>
      <c r="E49" s="27"/>
      <c r="F49" s="27"/>
      <c r="G49" s="27"/>
      <c r="H49" s="27"/>
      <c r="I49" s="27"/>
      <c r="J49" s="27"/>
      <c r="K49" s="27"/>
      <c r="L49" s="27"/>
      <c r="M49" s="27"/>
      <c r="N49" s="27"/>
      <c r="O49" s="27"/>
      <c r="P49" s="27"/>
      <c r="Q49" s="27"/>
      <c r="R49" s="65"/>
      <c r="S49" s="29"/>
    </row>
    <row r="50" spans="1:19" ht="15" customHeight="1" x14ac:dyDescent="0.15">
      <c r="A50" s="52"/>
      <c r="B50" s="64"/>
      <c r="C50" s="27" t="s">
        <v>1193</v>
      </c>
      <c r="D50" s="27"/>
      <c r="E50" s="27"/>
      <c r="F50" s="27"/>
      <c r="G50" s="27"/>
      <c r="H50" s="27"/>
      <c r="I50" s="27"/>
      <c r="J50" s="27"/>
      <c r="K50" s="27"/>
      <c r="L50" s="27"/>
      <c r="M50" s="27"/>
      <c r="N50" s="27"/>
      <c r="O50" s="27"/>
      <c r="P50" s="27"/>
      <c r="Q50" s="27"/>
      <c r="R50" s="65"/>
      <c r="S50" s="29"/>
    </row>
    <row r="51" spans="1:19" ht="15" customHeight="1" x14ac:dyDescent="0.15">
      <c r="A51" s="52"/>
      <c r="B51" s="64"/>
      <c r="C51" s="27"/>
      <c r="D51" s="27"/>
      <c r="E51" s="27"/>
      <c r="F51" s="27"/>
      <c r="G51" s="27"/>
      <c r="H51" s="27"/>
      <c r="I51" s="27"/>
      <c r="J51" s="27"/>
      <c r="K51" s="27"/>
      <c r="L51" s="27"/>
      <c r="M51" s="27"/>
      <c r="N51" s="27"/>
      <c r="O51" s="27"/>
      <c r="P51" s="27"/>
      <c r="Q51" s="27"/>
      <c r="R51" s="65"/>
      <c r="S51" s="29"/>
    </row>
    <row r="52" spans="1:19" ht="15" customHeight="1" x14ac:dyDescent="0.15">
      <c r="A52" s="52"/>
      <c r="B52" s="64"/>
      <c r="C52" s="27"/>
      <c r="D52" s="27"/>
      <c r="E52" s="27"/>
      <c r="F52" s="27"/>
      <c r="G52" s="27"/>
      <c r="H52" s="27"/>
      <c r="I52" s="27"/>
      <c r="J52" s="27"/>
      <c r="K52" s="27"/>
      <c r="L52" s="27"/>
      <c r="M52" s="27"/>
      <c r="N52" s="27"/>
      <c r="O52" s="27"/>
      <c r="P52" s="27"/>
      <c r="Q52" s="27"/>
      <c r="R52" s="65"/>
      <c r="S52" s="29"/>
    </row>
    <row r="53" spans="1:19" ht="15" customHeight="1" x14ac:dyDescent="0.15">
      <c r="A53" s="52"/>
      <c r="B53" s="64"/>
      <c r="C53" s="27"/>
      <c r="D53" s="27"/>
      <c r="E53" s="27"/>
      <c r="F53" s="27"/>
      <c r="G53" s="27"/>
      <c r="H53" s="27"/>
      <c r="I53" s="27"/>
      <c r="J53" s="27"/>
      <c r="K53" s="27"/>
      <c r="L53" s="27"/>
      <c r="M53" s="27"/>
      <c r="N53" s="27"/>
      <c r="O53" s="27"/>
      <c r="P53" s="27"/>
      <c r="Q53" s="27"/>
      <c r="R53" s="65"/>
      <c r="S53" s="29"/>
    </row>
    <row r="54" spans="1:19" ht="15" customHeight="1" x14ac:dyDescent="0.15">
      <c r="A54" s="52"/>
      <c r="B54" s="64"/>
      <c r="C54" s="27"/>
      <c r="D54" s="27"/>
      <c r="E54" s="27"/>
      <c r="F54" s="27"/>
      <c r="G54" s="27"/>
      <c r="H54" s="27"/>
      <c r="I54" s="27"/>
      <c r="J54" s="27"/>
      <c r="K54" s="27"/>
      <c r="L54" s="27"/>
      <c r="M54" s="27"/>
      <c r="N54" s="27"/>
      <c r="O54" s="27"/>
      <c r="P54" s="27"/>
      <c r="Q54" s="27"/>
      <c r="R54" s="65"/>
      <c r="S54" s="29"/>
    </row>
    <row r="55" spans="1:19" ht="15" customHeight="1" x14ac:dyDescent="0.15">
      <c r="A55" s="52"/>
      <c r="B55" s="64"/>
      <c r="C55" s="27"/>
      <c r="D55" s="27"/>
      <c r="E55" s="27"/>
      <c r="F55" s="27"/>
      <c r="G55" s="27"/>
      <c r="H55" s="27"/>
      <c r="I55" s="27"/>
      <c r="J55" s="27"/>
      <c r="K55" s="27"/>
      <c r="L55" s="27"/>
      <c r="M55" s="27"/>
      <c r="N55" s="27"/>
      <c r="O55" s="27"/>
      <c r="P55" s="27"/>
      <c r="Q55" s="27"/>
      <c r="R55" s="65"/>
      <c r="S55" s="29"/>
    </row>
    <row r="56" spans="1:19" ht="15" customHeight="1" x14ac:dyDescent="0.15">
      <c r="A56" s="52"/>
      <c r="B56" s="64"/>
      <c r="C56" s="27"/>
      <c r="D56" s="27"/>
      <c r="E56" s="27"/>
      <c r="F56" s="27"/>
      <c r="G56" s="27"/>
      <c r="H56" s="27"/>
      <c r="I56" s="27"/>
      <c r="J56" s="27"/>
      <c r="K56" s="27"/>
      <c r="L56" s="27"/>
      <c r="M56" s="27"/>
      <c r="N56" s="27"/>
      <c r="O56" s="27"/>
      <c r="P56" s="27"/>
      <c r="Q56" s="27"/>
      <c r="R56" s="65"/>
      <c r="S56" s="29"/>
    </row>
    <row r="57" spans="1:19" ht="15" customHeight="1" x14ac:dyDescent="0.15">
      <c r="A57" s="52"/>
      <c r="B57" s="64"/>
      <c r="C57" s="27"/>
      <c r="D57" s="27"/>
      <c r="E57" s="27"/>
      <c r="F57" s="27"/>
      <c r="G57" s="27"/>
      <c r="H57" s="27"/>
      <c r="I57" s="66" t="s">
        <v>920</v>
      </c>
      <c r="J57" s="27"/>
      <c r="K57" s="27"/>
      <c r="L57" s="27"/>
      <c r="M57" s="27"/>
      <c r="N57" s="27"/>
      <c r="O57" s="27"/>
      <c r="P57" s="27"/>
      <c r="Q57" s="27"/>
      <c r="R57" s="65"/>
      <c r="S57" s="29"/>
    </row>
    <row r="58" spans="1:19" ht="15" customHeight="1" x14ac:dyDescent="0.15">
      <c r="A58" s="52"/>
      <c r="B58" s="64"/>
      <c r="C58" s="27"/>
      <c r="D58" s="27"/>
      <c r="E58" s="27"/>
      <c r="F58" s="27"/>
      <c r="G58" s="27"/>
      <c r="H58" s="27"/>
      <c r="I58" s="27"/>
      <c r="J58" s="27"/>
      <c r="K58" s="27"/>
      <c r="L58" s="27"/>
      <c r="M58" s="27"/>
      <c r="N58" s="27"/>
      <c r="O58" s="27"/>
      <c r="P58" s="27"/>
      <c r="Q58" s="27"/>
      <c r="R58" s="65"/>
      <c r="S58" s="29"/>
    </row>
    <row r="59" spans="1:19" ht="15" customHeight="1" x14ac:dyDescent="0.15">
      <c r="A59" s="52"/>
      <c r="B59" s="64"/>
      <c r="C59" s="27"/>
      <c r="D59" s="27"/>
      <c r="E59" s="27"/>
      <c r="F59" s="27"/>
      <c r="G59" s="27"/>
      <c r="H59" s="27"/>
      <c r="I59" s="27"/>
      <c r="J59" s="27"/>
      <c r="K59" s="27"/>
      <c r="L59" s="27"/>
      <c r="M59" s="27"/>
      <c r="N59" s="27"/>
      <c r="O59" s="27"/>
      <c r="P59" s="27"/>
      <c r="Q59" s="27"/>
      <c r="R59" s="65"/>
      <c r="S59" s="29"/>
    </row>
    <row r="60" spans="1:19" ht="15" customHeight="1" x14ac:dyDescent="0.15">
      <c r="A60" s="52"/>
      <c r="B60" s="64"/>
      <c r="C60" s="27"/>
      <c r="D60" s="27"/>
      <c r="E60" s="27"/>
      <c r="F60" s="27"/>
      <c r="G60" s="27"/>
      <c r="H60" s="27"/>
      <c r="I60" s="27"/>
      <c r="J60" s="27"/>
      <c r="K60" s="27"/>
      <c r="L60" s="27"/>
      <c r="M60" s="27"/>
      <c r="N60" s="27"/>
      <c r="O60" s="27"/>
      <c r="P60" s="27"/>
      <c r="Q60" s="27"/>
      <c r="R60" s="65"/>
      <c r="S60" s="29"/>
    </row>
    <row r="61" spans="1:19" ht="15" customHeight="1" x14ac:dyDescent="0.15">
      <c r="A61" s="52"/>
      <c r="B61" s="64"/>
      <c r="C61" s="27"/>
      <c r="D61" s="27"/>
      <c r="E61" s="27"/>
      <c r="F61" s="27"/>
      <c r="G61" s="27"/>
      <c r="H61" s="27"/>
      <c r="I61" s="27"/>
      <c r="J61" s="27"/>
      <c r="K61" s="27"/>
      <c r="L61" s="27"/>
      <c r="M61" s="27"/>
      <c r="N61" s="27"/>
      <c r="O61" s="27"/>
      <c r="P61" s="27"/>
      <c r="Q61" s="27"/>
      <c r="R61" s="65"/>
      <c r="S61" s="29"/>
    </row>
    <row r="62" spans="1:19" ht="15" customHeight="1" x14ac:dyDescent="0.15">
      <c r="A62" s="52"/>
      <c r="B62" s="64"/>
      <c r="C62" s="27"/>
      <c r="D62" s="27"/>
      <c r="E62" s="27"/>
      <c r="F62" s="27"/>
      <c r="G62" s="27"/>
      <c r="H62" s="27"/>
      <c r="I62" s="27"/>
      <c r="J62" s="27"/>
      <c r="K62" s="27"/>
      <c r="L62" s="27"/>
      <c r="M62" s="27"/>
      <c r="N62" s="27"/>
      <c r="O62" s="27"/>
      <c r="P62" s="27"/>
      <c r="Q62" s="27"/>
      <c r="R62" s="65"/>
      <c r="S62" s="29"/>
    </row>
    <row r="63" spans="1:19" ht="15" customHeight="1" x14ac:dyDescent="0.15">
      <c r="A63" s="52"/>
      <c r="B63" s="64"/>
      <c r="C63" s="27"/>
      <c r="D63" s="27"/>
      <c r="E63" s="27"/>
      <c r="F63" s="27"/>
      <c r="G63" s="27"/>
      <c r="H63" s="27"/>
      <c r="I63" s="27"/>
      <c r="J63" s="27"/>
      <c r="K63" s="27"/>
      <c r="L63" s="27"/>
      <c r="M63" s="27"/>
      <c r="N63" s="27"/>
      <c r="O63" s="27"/>
      <c r="P63" s="27"/>
      <c r="Q63" s="27"/>
      <c r="R63" s="65"/>
      <c r="S63" s="29"/>
    </row>
    <row r="64" spans="1:19" ht="15" customHeight="1" x14ac:dyDescent="0.15">
      <c r="A64" s="52"/>
      <c r="B64" s="64"/>
      <c r="C64" s="27"/>
      <c r="D64" s="27"/>
      <c r="E64" s="27"/>
      <c r="F64" s="27"/>
      <c r="G64" s="27"/>
      <c r="H64" s="27"/>
      <c r="I64" s="27"/>
      <c r="J64" s="27"/>
      <c r="K64" s="27"/>
      <c r="L64" s="27"/>
      <c r="M64" s="27"/>
      <c r="N64" s="27"/>
      <c r="O64" s="27"/>
      <c r="P64" s="27"/>
      <c r="Q64" s="27"/>
      <c r="R64" s="65"/>
      <c r="S64" s="29"/>
    </row>
    <row r="65" spans="1:19" ht="15" customHeight="1" x14ac:dyDescent="0.15">
      <c r="A65" s="52"/>
      <c r="B65" s="64"/>
      <c r="C65" s="27"/>
      <c r="D65" s="27"/>
      <c r="E65" s="27"/>
      <c r="F65" s="27"/>
      <c r="G65" s="27"/>
      <c r="H65" s="27"/>
      <c r="I65" s="27"/>
      <c r="J65" s="27"/>
      <c r="K65" s="27"/>
      <c r="L65" s="27"/>
      <c r="M65" s="27"/>
      <c r="N65" s="27"/>
      <c r="O65" s="27"/>
      <c r="P65" s="27"/>
      <c r="Q65" s="27"/>
      <c r="R65" s="65"/>
      <c r="S65" s="29"/>
    </row>
    <row r="66" spans="1:19" ht="15" customHeight="1" x14ac:dyDescent="0.15">
      <c r="A66" s="52"/>
      <c r="B66" s="64"/>
      <c r="C66" s="27"/>
      <c r="D66" s="27"/>
      <c r="E66" s="27"/>
      <c r="F66" s="27"/>
      <c r="G66" s="27"/>
      <c r="H66" s="27"/>
      <c r="I66" s="27"/>
      <c r="J66" s="27"/>
      <c r="K66" s="27"/>
      <c r="L66" s="27"/>
      <c r="M66" s="27"/>
      <c r="N66" s="27"/>
      <c r="O66" s="27"/>
      <c r="P66" s="27"/>
      <c r="Q66" s="27"/>
      <c r="R66" s="65"/>
      <c r="S66" s="29"/>
    </row>
    <row r="67" spans="1:19" ht="15" customHeight="1" x14ac:dyDescent="0.15">
      <c r="A67" s="52"/>
      <c r="B67" s="64"/>
      <c r="C67" s="27"/>
      <c r="D67" s="27"/>
      <c r="E67" s="27"/>
      <c r="F67" s="27"/>
      <c r="G67" s="27"/>
      <c r="H67" s="27"/>
      <c r="I67" s="27"/>
      <c r="J67" s="27"/>
      <c r="K67" s="27"/>
      <c r="L67" s="27"/>
      <c r="M67" s="27"/>
      <c r="N67" s="27"/>
      <c r="O67" s="27"/>
      <c r="P67" s="27"/>
      <c r="Q67" s="27"/>
      <c r="R67" s="65"/>
      <c r="S67" s="29"/>
    </row>
    <row r="68" spans="1:19" ht="15" customHeight="1" x14ac:dyDescent="0.15">
      <c r="A68" s="52"/>
      <c r="B68" s="64"/>
      <c r="C68" s="27"/>
      <c r="D68" s="27"/>
      <c r="E68" s="27"/>
      <c r="F68" s="27"/>
      <c r="G68" s="27"/>
      <c r="H68" s="27"/>
      <c r="I68" s="27"/>
      <c r="J68" s="27"/>
      <c r="K68" s="27"/>
      <c r="L68" s="27"/>
      <c r="M68" s="27"/>
      <c r="N68" s="27"/>
      <c r="O68" s="27"/>
      <c r="P68" s="27"/>
      <c r="Q68" s="27"/>
      <c r="R68" s="65"/>
      <c r="S68" s="29"/>
    </row>
    <row r="69" spans="1:19" ht="15" customHeight="1" x14ac:dyDescent="0.15">
      <c r="A69" s="52"/>
      <c r="B69" s="67"/>
      <c r="C69" s="68"/>
      <c r="D69" s="68"/>
      <c r="E69" s="68"/>
      <c r="F69" s="68"/>
      <c r="G69" s="68"/>
      <c r="H69" s="68"/>
      <c r="I69" s="68"/>
      <c r="J69" s="68"/>
      <c r="K69" s="68"/>
      <c r="L69" s="68"/>
      <c r="M69" s="68"/>
      <c r="N69" s="68"/>
      <c r="O69" s="68"/>
      <c r="P69" s="68"/>
      <c r="Q69" s="68"/>
      <c r="R69" s="69"/>
      <c r="S69" s="29"/>
    </row>
    <row r="70" spans="1:19" ht="15" customHeight="1" x14ac:dyDescent="0.15">
      <c r="A70" s="52"/>
      <c r="B70" s="60" t="s">
        <v>922</v>
      </c>
      <c r="C70" s="61"/>
      <c r="D70" s="62"/>
      <c r="E70" s="62"/>
      <c r="F70" s="62"/>
      <c r="G70" s="62"/>
      <c r="H70" s="62"/>
      <c r="I70" s="62"/>
      <c r="J70" s="62"/>
      <c r="K70" s="27"/>
      <c r="L70" s="27"/>
      <c r="M70" s="27"/>
      <c r="N70" s="27"/>
      <c r="O70" s="27"/>
      <c r="P70" s="27"/>
      <c r="Q70" s="27"/>
      <c r="R70" s="65"/>
      <c r="S70" s="29"/>
    </row>
    <row r="71" spans="1:19" ht="15" customHeight="1" x14ac:dyDescent="0.15">
      <c r="A71" s="52"/>
      <c r="B71" s="64"/>
      <c r="C71" s="27"/>
      <c r="D71" s="27"/>
      <c r="E71" s="27"/>
      <c r="F71" s="27"/>
      <c r="G71" s="27"/>
      <c r="H71" s="27"/>
      <c r="I71" s="27"/>
      <c r="J71" s="27"/>
      <c r="K71" s="27"/>
      <c r="L71" s="27"/>
      <c r="M71" s="27"/>
      <c r="N71" s="27"/>
      <c r="O71" s="27"/>
      <c r="P71" s="27"/>
      <c r="Q71" s="27"/>
      <c r="R71" s="65"/>
      <c r="S71" s="29"/>
    </row>
    <row r="72" spans="1:19" ht="15" customHeight="1" x14ac:dyDescent="0.15">
      <c r="A72" s="52"/>
      <c r="B72" s="64"/>
      <c r="C72" s="27"/>
      <c r="D72" s="27"/>
      <c r="E72" s="27"/>
      <c r="F72" s="27"/>
      <c r="G72" s="27"/>
      <c r="H72" s="27"/>
      <c r="I72" s="27"/>
      <c r="J72" s="27"/>
      <c r="K72" s="27"/>
      <c r="L72" s="27"/>
      <c r="M72" s="27"/>
      <c r="N72" s="27"/>
      <c r="O72" s="27"/>
      <c r="P72" s="27"/>
      <c r="Q72" s="27"/>
      <c r="R72" s="65"/>
      <c r="S72" s="29"/>
    </row>
    <row r="73" spans="1:19" ht="15" customHeight="1" x14ac:dyDescent="0.15">
      <c r="A73" s="52"/>
      <c r="B73" s="64"/>
      <c r="C73" s="27"/>
      <c r="D73" s="27"/>
      <c r="E73" s="27"/>
      <c r="F73" s="27"/>
      <c r="G73" s="27"/>
      <c r="H73" s="27"/>
      <c r="I73" s="27"/>
      <c r="J73" s="27"/>
      <c r="K73" s="27"/>
      <c r="L73" s="27"/>
      <c r="M73" s="27"/>
      <c r="N73" s="27"/>
      <c r="O73" s="27"/>
      <c r="P73" s="27"/>
      <c r="Q73" s="27"/>
      <c r="R73" s="65"/>
      <c r="S73" s="29"/>
    </row>
    <row r="74" spans="1:19" ht="15" customHeight="1" x14ac:dyDescent="0.15">
      <c r="A74" s="52"/>
      <c r="B74" s="64"/>
      <c r="C74" s="27"/>
      <c r="D74" s="27"/>
      <c r="E74" s="27"/>
      <c r="F74" s="27"/>
      <c r="G74" s="27"/>
      <c r="H74" s="27"/>
      <c r="I74" s="27"/>
      <c r="J74" s="27"/>
      <c r="K74" s="27"/>
      <c r="L74" s="27"/>
      <c r="M74" s="27"/>
      <c r="N74" s="27"/>
      <c r="O74" s="27"/>
      <c r="P74" s="27"/>
      <c r="Q74" s="27"/>
      <c r="R74" s="65"/>
      <c r="S74" s="29"/>
    </row>
    <row r="75" spans="1:19" ht="15" customHeight="1" x14ac:dyDescent="0.15">
      <c r="A75" s="52"/>
      <c r="B75" s="64"/>
      <c r="C75" s="27"/>
      <c r="D75" s="27"/>
      <c r="E75" s="27"/>
      <c r="F75" s="27"/>
      <c r="G75" s="27"/>
      <c r="H75" s="27"/>
      <c r="I75" s="27"/>
      <c r="J75" s="27"/>
      <c r="K75" s="27"/>
      <c r="L75" s="27"/>
      <c r="M75" s="27"/>
      <c r="N75" s="27"/>
      <c r="O75" s="27"/>
      <c r="P75" s="27"/>
      <c r="Q75" s="27"/>
      <c r="R75" s="65"/>
      <c r="S75" s="29"/>
    </row>
    <row r="76" spans="1:19" ht="15" customHeight="1" x14ac:dyDescent="0.15">
      <c r="A76" s="52"/>
      <c r="B76" s="64"/>
      <c r="C76" s="27"/>
      <c r="D76" s="27"/>
      <c r="E76" s="27"/>
      <c r="F76" s="27"/>
      <c r="G76" s="27"/>
      <c r="H76" s="27"/>
      <c r="I76" s="27"/>
      <c r="J76" s="27"/>
      <c r="K76" s="27"/>
      <c r="L76" s="27"/>
      <c r="M76" s="27"/>
      <c r="N76" s="27"/>
      <c r="O76" s="27"/>
      <c r="P76" s="27"/>
      <c r="Q76" s="27"/>
      <c r="R76" s="65"/>
      <c r="S76" s="29"/>
    </row>
    <row r="77" spans="1:19" ht="15" customHeight="1" x14ac:dyDescent="0.15">
      <c r="A77" s="52"/>
      <c r="B77" s="64"/>
      <c r="C77" s="27"/>
      <c r="D77" s="27"/>
      <c r="E77" s="27"/>
      <c r="F77" s="27"/>
      <c r="G77" s="27"/>
      <c r="H77" s="27"/>
      <c r="I77" s="27"/>
      <c r="J77" s="27"/>
      <c r="K77" s="27"/>
      <c r="L77" s="27"/>
      <c r="M77" s="27"/>
      <c r="N77" s="27"/>
      <c r="O77" s="27"/>
      <c r="P77" s="27"/>
      <c r="Q77" s="27"/>
      <c r="R77" s="65"/>
      <c r="S77" s="29"/>
    </row>
    <row r="78" spans="1:19" ht="15" customHeight="1" x14ac:dyDescent="0.15">
      <c r="A78" s="52"/>
      <c r="B78" s="64"/>
      <c r="C78" s="27"/>
      <c r="D78" s="27"/>
      <c r="E78" s="27"/>
      <c r="F78" s="27"/>
      <c r="G78" s="27"/>
      <c r="H78" s="27"/>
      <c r="I78" s="27"/>
      <c r="J78" s="27"/>
      <c r="K78" s="27"/>
      <c r="L78" s="27"/>
      <c r="M78" s="27"/>
      <c r="N78" s="27"/>
      <c r="O78" s="27"/>
      <c r="P78" s="27"/>
      <c r="Q78" s="27"/>
      <c r="R78" s="65"/>
      <c r="S78" s="29"/>
    </row>
    <row r="79" spans="1:19" ht="15" customHeight="1" x14ac:dyDescent="0.15">
      <c r="A79" s="52"/>
      <c r="B79" s="64"/>
      <c r="C79" s="27"/>
      <c r="D79" s="27"/>
      <c r="E79" s="27"/>
      <c r="F79" s="27"/>
      <c r="G79" s="27"/>
      <c r="H79" s="27"/>
      <c r="I79" s="27"/>
      <c r="J79" s="27"/>
      <c r="K79" s="27"/>
      <c r="L79" s="27"/>
      <c r="M79" s="27"/>
      <c r="N79" s="27"/>
      <c r="O79" s="27"/>
      <c r="P79" s="27"/>
      <c r="Q79" s="27"/>
      <c r="R79" s="65"/>
      <c r="S79" s="29"/>
    </row>
    <row r="80" spans="1:19" ht="15" customHeight="1" x14ac:dyDescent="0.15">
      <c r="A80" s="52"/>
      <c r="B80" s="64"/>
      <c r="C80" s="27"/>
      <c r="D80" s="27"/>
      <c r="E80" s="27"/>
      <c r="F80" s="27"/>
      <c r="G80" s="27"/>
      <c r="H80" s="27"/>
      <c r="I80" s="27"/>
      <c r="J80" s="27"/>
      <c r="K80" s="27"/>
      <c r="L80" s="27"/>
      <c r="M80" s="27"/>
      <c r="N80" s="27"/>
      <c r="O80" s="27"/>
      <c r="P80" s="27"/>
      <c r="Q80" s="27"/>
      <c r="R80" s="65"/>
      <c r="S80" s="29"/>
    </row>
    <row r="81" spans="1:19" ht="15" customHeight="1" x14ac:dyDescent="0.15">
      <c r="A81" s="52"/>
      <c r="B81" s="64"/>
      <c r="C81" s="27"/>
      <c r="D81" s="27"/>
      <c r="E81" s="27"/>
      <c r="F81" s="27"/>
      <c r="G81" s="27"/>
      <c r="H81" s="27"/>
      <c r="I81" s="27"/>
      <c r="J81" s="27"/>
      <c r="K81" s="27"/>
      <c r="L81" s="27"/>
      <c r="M81" s="27"/>
      <c r="N81" s="27"/>
      <c r="O81" s="27"/>
      <c r="P81" s="27"/>
      <c r="Q81" s="27"/>
      <c r="R81" s="65"/>
      <c r="S81" s="29"/>
    </row>
    <row r="82" spans="1:19" ht="15" customHeight="1" x14ac:dyDescent="0.15">
      <c r="A82" s="52"/>
      <c r="B82" s="64"/>
      <c r="C82" s="27"/>
      <c r="D82" s="27"/>
      <c r="E82" s="27"/>
      <c r="F82" s="27"/>
      <c r="G82" s="27"/>
      <c r="H82" s="27"/>
      <c r="I82" s="66" t="s">
        <v>920</v>
      </c>
      <c r="J82" s="27"/>
      <c r="K82" s="27"/>
      <c r="L82" s="27"/>
      <c r="M82" s="27"/>
      <c r="N82" s="27"/>
      <c r="O82" s="27"/>
      <c r="P82" s="27"/>
      <c r="Q82" s="27"/>
      <c r="R82" s="65"/>
      <c r="S82" s="29"/>
    </row>
    <row r="83" spans="1:19" ht="15" customHeight="1" x14ac:dyDescent="0.15">
      <c r="A83" s="52"/>
      <c r="B83" s="64"/>
      <c r="C83" s="27"/>
      <c r="D83" s="27"/>
      <c r="E83" s="27"/>
      <c r="F83" s="27"/>
      <c r="G83" s="27"/>
      <c r="H83" s="27"/>
      <c r="I83" s="27"/>
      <c r="J83" s="27"/>
      <c r="K83" s="27"/>
      <c r="L83" s="27"/>
      <c r="M83" s="27"/>
      <c r="N83" s="27"/>
      <c r="O83" s="27"/>
      <c r="P83" s="27"/>
      <c r="Q83" s="27"/>
      <c r="R83" s="65"/>
      <c r="S83" s="29"/>
    </row>
    <row r="84" spans="1:19" ht="15" customHeight="1" x14ac:dyDescent="0.15">
      <c r="A84" s="52"/>
      <c r="B84" s="64"/>
      <c r="C84" s="27"/>
      <c r="D84" s="27"/>
      <c r="E84" s="27"/>
      <c r="F84" s="27"/>
      <c r="G84" s="27"/>
      <c r="H84" s="27"/>
      <c r="I84" s="27"/>
      <c r="J84" s="27"/>
      <c r="K84" s="27"/>
      <c r="L84" s="27"/>
      <c r="M84" s="27"/>
      <c r="N84" s="27"/>
      <c r="O84" s="27"/>
      <c r="P84" s="27"/>
      <c r="Q84" s="27"/>
      <c r="R84" s="65"/>
      <c r="S84" s="29"/>
    </row>
    <row r="85" spans="1:19" ht="15" customHeight="1" x14ac:dyDescent="0.15">
      <c r="A85" s="52"/>
      <c r="B85" s="64"/>
      <c r="C85" s="27"/>
      <c r="D85" s="27"/>
      <c r="E85" s="27"/>
      <c r="F85" s="27"/>
      <c r="G85" s="27"/>
      <c r="H85" s="27"/>
      <c r="I85" s="27"/>
      <c r="J85" s="27"/>
      <c r="K85" s="27"/>
      <c r="L85" s="27"/>
      <c r="M85" s="27"/>
      <c r="N85" s="27"/>
      <c r="O85" s="27"/>
      <c r="P85" s="27"/>
      <c r="Q85" s="27"/>
      <c r="R85" s="65"/>
      <c r="S85" s="29"/>
    </row>
    <row r="86" spans="1:19" ht="15" customHeight="1" x14ac:dyDescent="0.15">
      <c r="A86" s="52"/>
      <c r="B86" s="64"/>
      <c r="C86" s="27"/>
      <c r="D86" s="27"/>
      <c r="E86" s="27"/>
      <c r="F86" s="27"/>
      <c r="G86" s="27"/>
      <c r="H86" s="27"/>
      <c r="I86" s="27"/>
      <c r="J86" s="27"/>
      <c r="K86" s="27"/>
      <c r="L86" s="27"/>
      <c r="M86" s="27"/>
      <c r="N86" s="27"/>
      <c r="O86" s="27"/>
      <c r="P86" s="27"/>
      <c r="Q86" s="27"/>
      <c r="R86" s="65"/>
      <c r="S86" s="29"/>
    </row>
    <row r="87" spans="1:19" ht="15" customHeight="1" x14ac:dyDescent="0.15">
      <c r="A87" s="52"/>
      <c r="B87" s="64"/>
      <c r="C87" s="27"/>
      <c r="D87" s="27"/>
      <c r="E87" s="27"/>
      <c r="F87" s="27"/>
      <c r="G87" s="27"/>
      <c r="H87" s="27"/>
      <c r="I87" s="27"/>
      <c r="J87" s="27"/>
      <c r="K87" s="27"/>
      <c r="L87" s="27"/>
      <c r="M87" s="27"/>
      <c r="N87" s="27"/>
      <c r="O87" s="27"/>
      <c r="P87" s="27"/>
      <c r="Q87" s="27"/>
      <c r="R87" s="65"/>
      <c r="S87" s="29"/>
    </row>
    <row r="88" spans="1:19" ht="15" customHeight="1" x14ac:dyDescent="0.15">
      <c r="A88" s="52"/>
      <c r="B88" s="64"/>
      <c r="C88" s="27"/>
      <c r="D88" s="27"/>
      <c r="E88" s="27"/>
      <c r="F88" s="27"/>
      <c r="G88" s="27"/>
      <c r="H88" s="27"/>
      <c r="I88" s="27"/>
      <c r="J88" s="27"/>
      <c r="K88" s="27"/>
      <c r="L88" s="27"/>
      <c r="M88" s="27"/>
      <c r="N88" s="27"/>
      <c r="O88" s="27"/>
      <c r="P88" s="27"/>
      <c r="Q88" s="27"/>
      <c r="R88" s="65"/>
      <c r="S88" s="29"/>
    </row>
    <row r="89" spans="1:19" ht="15" customHeight="1" x14ac:dyDescent="0.15">
      <c r="A89" s="52"/>
      <c r="B89" s="64"/>
      <c r="C89" s="27"/>
      <c r="D89" s="27"/>
      <c r="E89" s="27"/>
      <c r="F89" s="27"/>
      <c r="G89" s="27"/>
      <c r="H89" s="27"/>
      <c r="I89" s="27"/>
      <c r="J89" s="27"/>
      <c r="K89" s="27"/>
      <c r="L89" s="27"/>
      <c r="M89" s="27"/>
      <c r="N89" s="27"/>
      <c r="O89" s="27"/>
      <c r="P89" s="27"/>
      <c r="Q89" s="27"/>
      <c r="R89" s="65"/>
      <c r="S89" s="29"/>
    </row>
    <row r="90" spans="1:19" ht="15" customHeight="1" x14ac:dyDescent="0.15">
      <c r="A90" s="52"/>
      <c r="B90" s="64"/>
      <c r="C90" s="27"/>
      <c r="D90" s="27"/>
      <c r="E90" s="27"/>
      <c r="F90" s="27"/>
      <c r="G90" s="27"/>
      <c r="H90" s="27"/>
      <c r="I90" s="27"/>
      <c r="J90" s="27"/>
      <c r="K90" s="27"/>
      <c r="L90" s="27"/>
      <c r="M90" s="27"/>
      <c r="N90" s="27"/>
      <c r="O90" s="27"/>
      <c r="P90" s="27"/>
      <c r="Q90" s="27"/>
      <c r="R90" s="65"/>
      <c r="S90" s="29"/>
    </row>
    <row r="91" spans="1:19" ht="15" customHeight="1" x14ac:dyDescent="0.15">
      <c r="A91" s="52"/>
      <c r="B91" s="64"/>
      <c r="C91" s="27"/>
      <c r="D91" s="27"/>
      <c r="E91" s="27"/>
      <c r="F91" s="27"/>
      <c r="G91" s="27"/>
      <c r="H91" s="27"/>
      <c r="I91" s="27"/>
      <c r="J91" s="27"/>
      <c r="K91" s="27"/>
      <c r="L91" s="27"/>
      <c r="M91" s="27"/>
      <c r="N91" s="27"/>
      <c r="O91" s="27"/>
      <c r="P91" s="27"/>
      <c r="Q91" s="27"/>
      <c r="R91" s="65"/>
      <c r="S91" s="29"/>
    </row>
    <row r="92" spans="1:19" ht="15" customHeight="1" x14ac:dyDescent="0.15">
      <c r="A92" s="52"/>
      <c r="B92" s="64"/>
      <c r="C92" s="27"/>
      <c r="D92" s="27"/>
      <c r="E92" s="27"/>
      <c r="F92" s="27"/>
      <c r="G92" s="27"/>
      <c r="H92" s="27"/>
      <c r="I92" s="27"/>
      <c r="J92" s="27"/>
      <c r="K92" s="27"/>
      <c r="L92" s="27"/>
      <c r="M92" s="27"/>
      <c r="N92" s="27"/>
      <c r="O92" s="27"/>
      <c r="P92" s="27"/>
      <c r="Q92" s="27"/>
      <c r="R92" s="65"/>
      <c r="S92" s="29"/>
    </row>
    <row r="93" spans="1:19" ht="15" customHeight="1" x14ac:dyDescent="0.15">
      <c r="A93" s="52"/>
      <c r="B93" s="64"/>
      <c r="C93" s="27"/>
      <c r="D93" s="27"/>
      <c r="E93" s="27"/>
      <c r="F93" s="27"/>
      <c r="G93" s="27"/>
      <c r="H93" s="27"/>
      <c r="I93" s="27"/>
      <c r="J93" s="27"/>
      <c r="K93" s="27"/>
      <c r="L93" s="27"/>
      <c r="M93" s="27"/>
      <c r="N93" s="27"/>
      <c r="O93" s="27"/>
      <c r="P93" s="27"/>
      <c r="Q93" s="27"/>
      <c r="R93" s="65"/>
      <c r="S93" s="29"/>
    </row>
    <row r="94" spans="1:19" ht="15" customHeight="1" x14ac:dyDescent="0.15">
      <c r="A94" s="52"/>
      <c r="B94" s="67"/>
      <c r="C94" s="68"/>
      <c r="D94" s="68"/>
      <c r="E94" s="68"/>
      <c r="F94" s="68"/>
      <c r="G94" s="68"/>
      <c r="H94" s="68"/>
      <c r="I94" s="68"/>
      <c r="J94" s="68"/>
      <c r="K94" s="68"/>
      <c r="L94" s="68"/>
      <c r="M94" s="68"/>
      <c r="N94" s="68"/>
      <c r="O94" s="68"/>
      <c r="P94" s="68"/>
      <c r="Q94" s="68"/>
      <c r="R94" s="69"/>
      <c r="S94" s="29"/>
    </row>
    <row r="95" spans="1:19" ht="18" customHeight="1" x14ac:dyDescent="0.15">
      <c r="A95" s="52"/>
      <c r="B95" s="27" t="s">
        <v>837</v>
      </c>
      <c r="C95" s="27"/>
      <c r="D95" s="38"/>
      <c r="E95" s="38"/>
      <c r="F95" s="38"/>
      <c r="G95" s="38"/>
      <c r="H95" s="38"/>
      <c r="I95" s="38"/>
      <c r="J95" s="38"/>
      <c r="K95" s="38"/>
      <c r="L95" s="38"/>
      <c r="M95" s="38"/>
      <c r="N95" s="38"/>
      <c r="O95" s="38"/>
      <c r="P95" s="38"/>
      <c r="Q95" s="38"/>
      <c r="R95" s="38"/>
      <c r="S95" s="29"/>
    </row>
    <row r="96" spans="1:19" ht="18" customHeight="1" x14ac:dyDescent="0.15">
      <c r="A96" s="52"/>
      <c r="B96" s="27"/>
      <c r="C96" s="27" t="s">
        <v>923</v>
      </c>
      <c r="D96" s="38"/>
      <c r="E96" s="38"/>
      <c r="F96" s="38"/>
      <c r="G96" s="38"/>
      <c r="H96" s="38"/>
      <c r="I96" s="38"/>
      <c r="J96" s="38"/>
      <c r="K96" s="38"/>
      <c r="L96" s="38"/>
      <c r="M96" s="38"/>
      <c r="N96" s="38"/>
      <c r="O96" s="38"/>
      <c r="P96" s="38"/>
      <c r="Q96" s="38"/>
      <c r="R96" s="38"/>
      <c r="S96" s="29"/>
    </row>
    <row r="97" spans="1:19" ht="18" customHeight="1" x14ac:dyDescent="0.15">
      <c r="A97" s="52"/>
      <c r="B97" s="27"/>
      <c r="C97" s="27"/>
      <c r="D97" s="38"/>
      <c r="E97" s="38"/>
      <c r="F97" s="38"/>
      <c r="G97" s="38"/>
      <c r="H97" s="38"/>
      <c r="I97" s="38"/>
      <c r="J97" s="38"/>
      <c r="K97" s="38"/>
      <c r="L97" s="38"/>
      <c r="M97" s="38"/>
      <c r="N97" s="38"/>
      <c r="O97" s="38"/>
      <c r="P97" s="38"/>
      <c r="Q97" s="38"/>
      <c r="R97" s="38"/>
      <c r="S97" s="29"/>
    </row>
    <row r="98" spans="1:19" ht="15" customHeight="1" x14ac:dyDescent="0.15">
      <c r="A98" s="29"/>
      <c r="B98" s="38"/>
      <c r="C98" s="38"/>
      <c r="D98" s="38"/>
      <c r="E98" s="38"/>
      <c r="F98" s="38"/>
      <c r="G98" s="38"/>
      <c r="H98" s="38"/>
      <c r="I98" s="38"/>
      <c r="J98" s="38"/>
      <c r="K98" s="38"/>
      <c r="L98" s="38"/>
      <c r="M98" s="38"/>
      <c r="N98" s="38"/>
      <c r="O98" s="38"/>
      <c r="P98" s="38"/>
      <c r="Q98" s="38"/>
      <c r="R98" s="38"/>
      <c r="S98" s="29"/>
    </row>
  </sheetData>
  <sheetProtection algorithmName="SHA-512" hashValue="iXXANwDLMEwQpQsZsN66asoskOX7Ht6/1iD+BjHYQTQcLa9ElvdHOw3OXtiS2nRm+LRW7/ojcuZCunDYmPAWjA==" saltValue="61Y6ce+3yQHPX78QNe8gBA==" spinCount="100000" sheet="1" selectLockedCells="1"/>
  <mergeCells count="21">
    <mergeCell ref="D29:E29"/>
    <mergeCell ref="F29:Q29"/>
    <mergeCell ref="E28:F28"/>
    <mergeCell ref="H27:Q27"/>
    <mergeCell ref="B14:R14"/>
    <mergeCell ref="B15:R15"/>
    <mergeCell ref="D30:Q30"/>
    <mergeCell ref="L42:P42"/>
    <mergeCell ref="D32:E32"/>
    <mergeCell ref="G32:H32"/>
    <mergeCell ref="K32:L32"/>
    <mergeCell ref="N32:Q32"/>
    <mergeCell ref="D34:H34"/>
    <mergeCell ref="A1:S1"/>
    <mergeCell ref="F11:H11"/>
    <mergeCell ref="I11:Q11"/>
    <mergeCell ref="F12:H12"/>
    <mergeCell ref="I12:Q12"/>
    <mergeCell ref="K3:R3"/>
    <mergeCell ref="I9:Q10"/>
    <mergeCell ref="F9:H10"/>
  </mergeCells>
  <phoneticPr fontId="2"/>
  <pageMargins left="0.70866141732283472" right="0.70866141732283472" top="0.74803149606299213" bottom="0.74803149606299213" header="0.31496062992125984" footer="0.31496062992125984"/>
  <pageSetup paperSize="9" scale="91" orientation="portrait" r:id="rId1"/>
  <rowBreaks count="1" manualBreakCount="1">
    <brk id="42" max="18"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0CCEF-AB5E-4E84-B0F3-8217FA4AD89B}">
  <sheetPr codeName="Sheet7">
    <tabColor rgb="FF00B0F0"/>
    <pageSetUpPr fitToPage="1"/>
  </sheetPr>
  <dimension ref="A1:AT72"/>
  <sheetViews>
    <sheetView view="pageBreakPreview" zoomScaleNormal="100" zoomScaleSheetLayoutView="100" workbookViewId="0">
      <selection activeCell="O23" sqref="O23:V24"/>
    </sheetView>
  </sheetViews>
  <sheetFormatPr defaultRowHeight="13.5" x14ac:dyDescent="0.15"/>
  <cols>
    <col min="1" max="46" width="2.875" style="2" customWidth="1"/>
    <col min="47" max="54" width="3.125" style="2" customWidth="1"/>
    <col min="55" max="16384" width="9" style="2"/>
  </cols>
  <sheetData>
    <row r="1" spans="1:46" ht="27" customHeight="1" x14ac:dyDescent="0.15">
      <c r="A1" s="746" t="s">
        <v>927</v>
      </c>
      <c r="B1" s="746"/>
      <c r="C1" s="746"/>
      <c r="D1" s="746"/>
      <c r="E1" s="746"/>
      <c r="F1" s="746"/>
      <c r="G1" s="746"/>
      <c r="H1" s="746"/>
      <c r="I1" s="746"/>
      <c r="J1" s="746"/>
      <c r="K1" s="746"/>
      <c r="L1" s="746"/>
      <c r="M1" s="746"/>
      <c r="N1" s="746"/>
      <c r="O1" s="746"/>
      <c r="P1" s="746"/>
      <c r="Q1" s="746"/>
      <c r="R1" s="746"/>
      <c r="S1" s="746"/>
      <c r="T1" s="746"/>
      <c r="U1" s="746"/>
      <c r="V1" s="746"/>
      <c r="W1" s="746"/>
      <c r="X1" s="746"/>
      <c r="Y1" s="746"/>
      <c r="Z1" s="746"/>
      <c r="AA1" s="746"/>
      <c r="AB1" s="746"/>
      <c r="AC1" s="746"/>
      <c r="AD1" s="746"/>
      <c r="AE1" s="746"/>
      <c r="AF1" s="746"/>
      <c r="AG1" s="746"/>
      <c r="AH1" s="746"/>
      <c r="AI1" s="746"/>
      <c r="AJ1" s="746"/>
      <c r="AK1" s="746"/>
      <c r="AL1" s="746"/>
      <c r="AM1" s="746"/>
      <c r="AN1" s="746"/>
      <c r="AO1" s="746"/>
      <c r="AP1" s="746"/>
      <c r="AQ1" s="746"/>
      <c r="AR1" s="746"/>
      <c r="AS1" s="746"/>
      <c r="AT1" s="746"/>
    </row>
    <row r="2" spans="1:46" ht="27.4" customHeight="1" x14ac:dyDescent="0.15">
      <c r="A2" s="811" t="str">
        <f>入力シート!D68&amp;"   "&amp;入力シート!D207</f>
        <v xml:space="preserve">   </v>
      </c>
      <c r="B2" s="812"/>
      <c r="C2" s="812"/>
      <c r="D2" s="812"/>
      <c r="E2" s="812"/>
      <c r="F2" s="812"/>
      <c r="G2" s="812"/>
      <c r="H2" s="812"/>
      <c r="I2" s="812"/>
      <c r="J2" s="812"/>
      <c r="K2" s="812"/>
      <c r="L2" s="812"/>
      <c r="M2" s="812"/>
      <c r="N2" s="812"/>
      <c r="O2" s="812"/>
      <c r="P2" s="812"/>
      <c r="Q2" s="812"/>
      <c r="R2" s="812"/>
      <c r="S2" s="812"/>
      <c r="T2" s="812"/>
      <c r="U2" s="812"/>
      <c r="V2" s="812"/>
      <c r="W2" s="812"/>
      <c r="X2" s="812"/>
      <c r="Y2" s="812"/>
      <c r="Z2" s="812"/>
      <c r="AA2" s="812"/>
      <c r="AB2" s="813"/>
      <c r="AC2" s="786"/>
      <c r="AD2" s="787"/>
      <c r="AE2" s="787"/>
      <c r="AF2" s="787"/>
      <c r="AG2" s="787"/>
      <c r="AH2" s="787"/>
      <c r="AI2" s="787"/>
      <c r="AJ2" s="787"/>
      <c r="AK2" s="788"/>
      <c r="AL2" s="814" t="str">
        <f>IF(入力シート!D107="","",IF(LEFT(入力シート!D107,2)="04","県内","県外"))</f>
        <v/>
      </c>
      <c r="AM2" s="814"/>
      <c r="AN2" s="814"/>
      <c r="AO2" s="814" t="str">
        <f>IF(入力シート!C328="","",LEFT(入力シート!C328,2))</f>
        <v/>
      </c>
      <c r="AP2" s="814"/>
      <c r="AQ2" s="814"/>
      <c r="AR2" s="814" t="str">
        <f>IF(入力シート!D73="","",LEFT(入力シート!D73,2))</f>
        <v/>
      </c>
      <c r="AS2" s="814"/>
      <c r="AT2" s="814"/>
    </row>
    <row r="3" spans="1:46" x14ac:dyDescent="0.15">
      <c r="A3" s="783" t="s">
        <v>455</v>
      </c>
      <c r="B3" s="784"/>
      <c r="C3" s="784"/>
      <c r="D3" s="785"/>
      <c r="E3" s="810" t="s">
        <v>584</v>
      </c>
      <c r="F3" s="810"/>
      <c r="G3" s="810"/>
      <c r="H3" s="810"/>
      <c r="I3" s="810"/>
      <c r="J3" s="810"/>
      <c r="K3" s="810"/>
      <c r="L3" s="810" t="s">
        <v>585</v>
      </c>
      <c r="M3" s="810"/>
      <c r="N3" s="810"/>
      <c r="O3" s="810"/>
      <c r="P3" s="810"/>
      <c r="Q3" s="810"/>
      <c r="R3" s="810"/>
      <c r="S3" s="810" t="s">
        <v>586</v>
      </c>
      <c r="T3" s="810"/>
      <c r="U3" s="810"/>
      <c r="V3" s="810"/>
      <c r="W3" s="810"/>
      <c r="X3" s="810"/>
      <c r="Y3" s="810"/>
      <c r="Z3" s="810" t="s">
        <v>613</v>
      </c>
      <c r="AA3" s="810"/>
      <c r="AB3" s="810"/>
      <c r="AC3" s="810"/>
      <c r="AD3" s="810"/>
      <c r="AE3" s="810"/>
      <c r="AF3" s="810"/>
      <c r="AG3" s="810" t="s">
        <v>614</v>
      </c>
      <c r="AH3" s="810"/>
      <c r="AI3" s="810"/>
      <c r="AJ3" s="810"/>
      <c r="AK3" s="810"/>
      <c r="AL3" s="810"/>
      <c r="AM3" s="810"/>
      <c r="AN3" s="810" t="s">
        <v>615</v>
      </c>
      <c r="AO3" s="810"/>
      <c r="AP3" s="810"/>
      <c r="AQ3" s="810"/>
      <c r="AR3" s="810"/>
      <c r="AS3" s="810"/>
      <c r="AT3" s="810"/>
    </row>
    <row r="4" spans="1:46" x14ac:dyDescent="0.15">
      <c r="A4" s="815"/>
      <c r="B4" s="816"/>
      <c r="C4" s="816"/>
      <c r="D4" s="817"/>
      <c r="E4" s="789" t="str">
        <f>IF(入力シート!C328=0,"",入力シート!C328)</f>
        <v/>
      </c>
      <c r="F4" s="790"/>
      <c r="G4" s="790"/>
      <c r="H4" s="790"/>
      <c r="I4" s="790"/>
      <c r="J4" s="790"/>
      <c r="K4" s="791"/>
      <c r="L4" s="789" t="str">
        <f>IF(入力シート!C330=0,"",入力シート!C330)</f>
        <v/>
      </c>
      <c r="M4" s="790"/>
      <c r="N4" s="790"/>
      <c r="O4" s="790"/>
      <c r="P4" s="790"/>
      <c r="Q4" s="790"/>
      <c r="R4" s="791"/>
      <c r="S4" s="789" t="str">
        <f>IF(入力シート!C332=0,"",入力シート!C332)</f>
        <v/>
      </c>
      <c r="T4" s="790"/>
      <c r="U4" s="790"/>
      <c r="V4" s="790"/>
      <c r="W4" s="790"/>
      <c r="X4" s="790"/>
      <c r="Y4" s="791"/>
      <c r="Z4" s="789" t="str">
        <f>IF(入力シート!C334=0,"",入力シート!C334)</f>
        <v/>
      </c>
      <c r="AA4" s="790"/>
      <c r="AB4" s="790"/>
      <c r="AC4" s="790"/>
      <c r="AD4" s="790"/>
      <c r="AE4" s="790"/>
      <c r="AF4" s="791"/>
      <c r="AG4" s="789" t="str">
        <f>IF(入力シート!C336=0,"",入力シート!C336)</f>
        <v/>
      </c>
      <c r="AH4" s="790"/>
      <c r="AI4" s="790"/>
      <c r="AJ4" s="790"/>
      <c r="AK4" s="790"/>
      <c r="AL4" s="790"/>
      <c r="AM4" s="791"/>
      <c r="AN4" s="789" t="str">
        <f>IF(入力シート!C338=0,"",入力シート!C338)</f>
        <v/>
      </c>
      <c r="AO4" s="790"/>
      <c r="AP4" s="790"/>
      <c r="AQ4" s="790"/>
      <c r="AR4" s="790"/>
      <c r="AS4" s="790"/>
      <c r="AT4" s="791"/>
    </row>
    <row r="5" spans="1:46" x14ac:dyDescent="0.15">
      <c r="A5" s="786"/>
      <c r="B5" s="787"/>
      <c r="C5" s="787"/>
      <c r="D5" s="788"/>
      <c r="E5" s="792"/>
      <c r="F5" s="793"/>
      <c r="G5" s="793"/>
      <c r="H5" s="793"/>
      <c r="I5" s="793"/>
      <c r="J5" s="793"/>
      <c r="K5" s="794"/>
      <c r="L5" s="792"/>
      <c r="M5" s="793"/>
      <c r="N5" s="793"/>
      <c r="O5" s="793"/>
      <c r="P5" s="793"/>
      <c r="Q5" s="793"/>
      <c r="R5" s="794"/>
      <c r="S5" s="792"/>
      <c r="T5" s="793"/>
      <c r="U5" s="793"/>
      <c r="V5" s="793"/>
      <c r="W5" s="793"/>
      <c r="X5" s="793"/>
      <c r="Y5" s="794"/>
      <c r="Z5" s="792"/>
      <c r="AA5" s="793"/>
      <c r="AB5" s="793"/>
      <c r="AC5" s="793"/>
      <c r="AD5" s="793"/>
      <c r="AE5" s="793"/>
      <c r="AF5" s="794"/>
      <c r="AG5" s="792"/>
      <c r="AH5" s="793"/>
      <c r="AI5" s="793"/>
      <c r="AJ5" s="793"/>
      <c r="AK5" s="793"/>
      <c r="AL5" s="793"/>
      <c r="AM5" s="794"/>
      <c r="AN5" s="792"/>
      <c r="AO5" s="793"/>
      <c r="AP5" s="793"/>
      <c r="AQ5" s="793"/>
      <c r="AR5" s="793"/>
      <c r="AS5" s="793"/>
      <c r="AT5" s="794"/>
    </row>
    <row r="6" spans="1:46" ht="7.5" customHeight="1" x14ac:dyDescent="0.15">
      <c r="A6" s="782"/>
      <c r="B6" s="782"/>
      <c r="C6" s="782"/>
      <c r="D6" s="782"/>
      <c r="E6" s="782"/>
      <c r="F6" s="782"/>
      <c r="G6" s="782"/>
      <c r="H6" s="782"/>
      <c r="I6" s="782"/>
      <c r="J6" s="782"/>
      <c r="K6" s="782"/>
      <c r="L6" s="782"/>
      <c r="M6" s="782"/>
      <c r="N6" s="782"/>
      <c r="O6" s="782"/>
      <c r="P6" s="782"/>
      <c r="Q6" s="782"/>
      <c r="R6" s="782"/>
      <c r="S6" s="782"/>
      <c r="T6" s="782"/>
      <c r="U6" s="782"/>
      <c r="V6" s="782"/>
      <c r="W6" s="782"/>
      <c r="X6" s="782"/>
      <c r="Y6" s="782"/>
      <c r="Z6" s="782"/>
      <c r="AA6" s="782"/>
      <c r="AB6" s="782"/>
      <c r="AC6" s="782"/>
      <c r="AD6" s="782"/>
      <c r="AE6" s="782"/>
      <c r="AF6" s="782"/>
      <c r="AG6" s="782"/>
      <c r="AH6" s="782"/>
      <c r="AI6" s="782"/>
      <c r="AJ6" s="782"/>
      <c r="AK6" s="782"/>
      <c r="AL6" s="782"/>
      <c r="AM6" s="782"/>
      <c r="AN6" s="782"/>
      <c r="AO6" s="782"/>
      <c r="AP6" s="782"/>
      <c r="AQ6" s="782"/>
      <c r="AR6" s="782"/>
      <c r="AS6" s="782"/>
      <c r="AT6" s="782"/>
    </row>
    <row r="7" spans="1:46" x14ac:dyDescent="0.15">
      <c r="A7" s="783" t="s">
        <v>728</v>
      </c>
      <c r="B7" s="784"/>
      <c r="C7" s="784"/>
      <c r="D7" s="784"/>
      <c r="E7" s="784"/>
      <c r="F7" s="784"/>
      <c r="G7" s="784"/>
      <c r="H7" s="784"/>
      <c r="I7" s="784"/>
      <c r="J7" s="784"/>
      <c r="K7" s="784"/>
      <c r="L7" s="785"/>
      <c r="M7" s="789" t="s">
        <v>729</v>
      </c>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0"/>
      <c r="AM7" s="790"/>
      <c r="AN7" s="790"/>
      <c r="AO7" s="790"/>
      <c r="AP7" s="790"/>
      <c r="AQ7" s="790"/>
      <c r="AR7" s="790"/>
      <c r="AS7" s="790"/>
      <c r="AT7" s="791"/>
    </row>
    <row r="8" spans="1:46" ht="14.45" customHeight="1" x14ac:dyDescent="0.15">
      <c r="A8" s="786"/>
      <c r="B8" s="787"/>
      <c r="C8" s="787"/>
      <c r="D8" s="787"/>
      <c r="E8" s="787"/>
      <c r="F8" s="787"/>
      <c r="G8" s="787"/>
      <c r="H8" s="787"/>
      <c r="I8" s="787"/>
      <c r="J8" s="787"/>
      <c r="K8" s="787"/>
      <c r="L8" s="788"/>
      <c r="M8" s="792"/>
      <c r="N8" s="793"/>
      <c r="O8" s="793"/>
      <c r="P8" s="793"/>
      <c r="Q8" s="793"/>
      <c r="R8" s="793"/>
      <c r="S8" s="793"/>
      <c r="T8" s="793"/>
      <c r="U8" s="793"/>
      <c r="V8" s="793"/>
      <c r="W8" s="793"/>
      <c r="X8" s="793"/>
      <c r="Y8" s="793"/>
      <c r="Z8" s="793"/>
      <c r="AA8" s="793"/>
      <c r="AB8" s="793"/>
      <c r="AC8" s="793"/>
      <c r="AD8" s="793"/>
      <c r="AE8" s="793"/>
      <c r="AF8" s="793"/>
      <c r="AG8" s="793"/>
      <c r="AH8" s="793"/>
      <c r="AI8" s="793"/>
      <c r="AJ8" s="793"/>
      <c r="AK8" s="793"/>
      <c r="AL8" s="793"/>
      <c r="AM8" s="793"/>
      <c r="AN8" s="793"/>
      <c r="AO8" s="793"/>
      <c r="AP8" s="793"/>
      <c r="AQ8" s="793"/>
      <c r="AR8" s="793"/>
      <c r="AS8" s="793"/>
      <c r="AT8" s="794"/>
    </row>
    <row r="9" spans="1:46" ht="14.45" customHeight="1" x14ac:dyDescent="0.15">
      <c r="A9" s="795" t="s">
        <v>730</v>
      </c>
      <c r="B9" s="796"/>
      <c r="C9" s="796"/>
      <c r="D9" s="796"/>
      <c r="E9" s="796"/>
      <c r="F9" s="796"/>
      <c r="G9" s="796"/>
      <c r="H9" s="796" t="s">
        <v>731</v>
      </c>
      <c r="I9" s="796"/>
      <c r="J9" s="796"/>
      <c r="K9" s="796"/>
      <c r="L9" s="796"/>
      <c r="M9" s="799" t="s">
        <v>732</v>
      </c>
      <c r="N9" s="796"/>
      <c r="O9" s="796" t="s">
        <v>733</v>
      </c>
      <c r="P9" s="796"/>
      <c r="Q9" s="796"/>
      <c r="R9" s="796"/>
      <c r="S9" s="796"/>
      <c r="T9" s="796"/>
      <c r="U9" s="796"/>
      <c r="V9" s="796"/>
      <c r="W9" s="800" t="s">
        <v>734</v>
      </c>
      <c r="X9" s="800"/>
      <c r="Y9" s="800"/>
      <c r="Z9" s="801"/>
      <c r="AA9" s="796" t="s">
        <v>735</v>
      </c>
      <c r="AB9" s="796"/>
      <c r="AC9" s="796"/>
      <c r="AD9" s="796"/>
      <c r="AE9" s="796"/>
      <c r="AF9" s="796"/>
      <c r="AG9" s="796"/>
      <c r="AH9" s="796"/>
      <c r="AI9" s="796"/>
      <c r="AJ9" s="796"/>
      <c r="AK9" s="804" t="s">
        <v>736</v>
      </c>
      <c r="AL9" s="804"/>
      <c r="AM9" s="804"/>
      <c r="AN9" s="804"/>
      <c r="AO9" s="804"/>
      <c r="AP9" s="804"/>
      <c r="AQ9" s="806" t="s">
        <v>737</v>
      </c>
      <c r="AR9" s="806"/>
      <c r="AS9" s="806"/>
      <c r="AT9" s="807"/>
    </row>
    <row r="10" spans="1:46" ht="14.45" customHeight="1" x14ac:dyDescent="0.15">
      <c r="A10" s="797"/>
      <c r="B10" s="798"/>
      <c r="C10" s="798"/>
      <c r="D10" s="798"/>
      <c r="E10" s="798"/>
      <c r="F10" s="798"/>
      <c r="G10" s="798"/>
      <c r="H10" s="798"/>
      <c r="I10" s="798"/>
      <c r="J10" s="798"/>
      <c r="K10" s="798"/>
      <c r="L10" s="798"/>
      <c r="M10" s="798"/>
      <c r="N10" s="798"/>
      <c r="O10" s="798"/>
      <c r="P10" s="798"/>
      <c r="Q10" s="798"/>
      <c r="R10" s="798"/>
      <c r="S10" s="798"/>
      <c r="T10" s="798"/>
      <c r="U10" s="798"/>
      <c r="V10" s="798"/>
      <c r="W10" s="802"/>
      <c r="X10" s="802"/>
      <c r="Y10" s="802"/>
      <c r="Z10" s="803"/>
      <c r="AA10" s="798"/>
      <c r="AB10" s="798"/>
      <c r="AC10" s="798"/>
      <c r="AD10" s="798"/>
      <c r="AE10" s="798"/>
      <c r="AF10" s="798"/>
      <c r="AG10" s="798"/>
      <c r="AH10" s="798"/>
      <c r="AI10" s="798"/>
      <c r="AJ10" s="798"/>
      <c r="AK10" s="805"/>
      <c r="AL10" s="805"/>
      <c r="AM10" s="805"/>
      <c r="AN10" s="805"/>
      <c r="AO10" s="805"/>
      <c r="AP10" s="805"/>
      <c r="AQ10" s="808" t="s">
        <v>738</v>
      </c>
      <c r="AR10" s="808"/>
      <c r="AS10" s="808"/>
      <c r="AT10" s="809"/>
    </row>
    <row r="11" spans="1:46" ht="13.15" customHeight="1" x14ac:dyDescent="0.15">
      <c r="A11" s="773"/>
      <c r="B11" s="774"/>
      <c r="C11" s="774"/>
      <c r="D11" s="774"/>
      <c r="E11" s="774"/>
      <c r="F11" s="774"/>
      <c r="G11" s="774"/>
      <c r="H11" s="775"/>
      <c r="I11" s="775"/>
      <c r="J11" s="775"/>
      <c r="K11" s="775"/>
      <c r="L11" s="775"/>
      <c r="M11" s="761"/>
      <c r="N11" s="761"/>
      <c r="O11" s="776"/>
      <c r="P11" s="776"/>
      <c r="Q11" s="776"/>
      <c r="R11" s="776"/>
      <c r="S11" s="776"/>
      <c r="T11" s="776"/>
      <c r="U11" s="776"/>
      <c r="V11" s="776"/>
      <c r="W11" s="777"/>
      <c r="X11" s="777"/>
      <c r="Y11" s="777"/>
      <c r="Z11" s="777"/>
      <c r="AA11" s="778"/>
      <c r="AB11" s="779"/>
      <c r="AC11" s="779"/>
      <c r="AD11" s="779"/>
      <c r="AE11" s="779"/>
      <c r="AF11" s="779"/>
      <c r="AG11" s="779"/>
      <c r="AH11" s="779"/>
      <c r="AI11" s="779"/>
      <c r="AJ11" s="780"/>
      <c r="AK11" s="781"/>
      <c r="AL11" s="781"/>
      <c r="AM11" s="781"/>
      <c r="AN11" s="781"/>
      <c r="AO11" s="781"/>
      <c r="AP11" s="781"/>
      <c r="AQ11" s="753"/>
      <c r="AR11" s="753"/>
      <c r="AS11" s="753"/>
      <c r="AT11" s="754"/>
    </row>
    <row r="12" spans="1:46" ht="13.15" customHeight="1" x14ac:dyDescent="0.15">
      <c r="A12" s="757"/>
      <c r="B12" s="758"/>
      <c r="C12" s="758"/>
      <c r="D12" s="758"/>
      <c r="E12" s="758"/>
      <c r="F12" s="758"/>
      <c r="G12" s="758"/>
      <c r="H12" s="761"/>
      <c r="I12" s="761"/>
      <c r="J12" s="761"/>
      <c r="K12" s="761"/>
      <c r="L12" s="761"/>
      <c r="M12" s="761"/>
      <c r="N12" s="761"/>
      <c r="O12" s="763"/>
      <c r="P12" s="763"/>
      <c r="Q12" s="763"/>
      <c r="R12" s="763"/>
      <c r="S12" s="763"/>
      <c r="T12" s="763"/>
      <c r="U12" s="763"/>
      <c r="V12" s="763"/>
      <c r="W12" s="765"/>
      <c r="X12" s="765"/>
      <c r="Y12" s="765"/>
      <c r="Z12" s="765"/>
      <c r="AA12" s="770"/>
      <c r="AB12" s="771"/>
      <c r="AC12" s="771"/>
      <c r="AD12" s="771"/>
      <c r="AE12" s="771"/>
      <c r="AF12" s="771"/>
      <c r="AG12" s="771"/>
      <c r="AH12" s="771"/>
      <c r="AI12" s="771"/>
      <c r="AJ12" s="772"/>
      <c r="AK12" s="751"/>
      <c r="AL12" s="751"/>
      <c r="AM12" s="751"/>
      <c r="AN12" s="751"/>
      <c r="AO12" s="751"/>
      <c r="AP12" s="751"/>
      <c r="AQ12" s="753"/>
      <c r="AR12" s="753"/>
      <c r="AS12" s="753"/>
      <c r="AT12" s="754"/>
    </row>
    <row r="13" spans="1:46" ht="13.15" customHeight="1" x14ac:dyDescent="0.15">
      <c r="A13" s="757"/>
      <c r="B13" s="758"/>
      <c r="C13" s="758"/>
      <c r="D13" s="758"/>
      <c r="E13" s="758"/>
      <c r="F13" s="758"/>
      <c r="G13" s="758"/>
      <c r="H13" s="761"/>
      <c r="I13" s="761"/>
      <c r="J13" s="761"/>
      <c r="K13" s="761"/>
      <c r="L13" s="761"/>
      <c r="M13" s="761"/>
      <c r="N13" s="761"/>
      <c r="O13" s="763"/>
      <c r="P13" s="763"/>
      <c r="Q13" s="763"/>
      <c r="R13" s="763"/>
      <c r="S13" s="763"/>
      <c r="T13" s="763"/>
      <c r="U13" s="763"/>
      <c r="V13" s="763"/>
      <c r="W13" s="765"/>
      <c r="X13" s="765"/>
      <c r="Y13" s="765"/>
      <c r="Z13" s="765"/>
      <c r="AA13" s="749"/>
      <c r="AB13" s="749"/>
      <c r="AC13" s="749"/>
      <c r="AD13" s="749"/>
      <c r="AE13" s="749"/>
      <c r="AF13" s="749"/>
      <c r="AG13" s="749"/>
      <c r="AH13" s="749"/>
      <c r="AI13" s="749"/>
      <c r="AJ13" s="749"/>
      <c r="AK13" s="751"/>
      <c r="AL13" s="751"/>
      <c r="AM13" s="751"/>
      <c r="AN13" s="751"/>
      <c r="AO13" s="751"/>
      <c r="AP13" s="751"/>
      <c r="AQ13" s="753"/>
      <c r="AR13" s="753"/>
      <c r="AS13" s="753"/>
      <c r="AT13" s="754"/>
    </row>
    <row r="14" spans="1:46" ht="13.15" customHeight="1" x14ac:dyDescent="0.15">
      <c r="A14" s="757"/>
      <c r="B14" s="758"/>
      <c r="C14" s="758"/>
      <c r="D14" s="758"/>
      <c r="E14" s="758"/>
      <c r="F14" s="758"/>
      <c r="G14" s="758"/>
      <c r="H14" s="761"/>
      <c r="I14" s="761"/>
      <c r="J14" s="761"/>
      <c r="K14" s="761"/>
      <c r="L14" s="761"/>
      <c r="M14" s="761"/>
      <c r="N14" s="761"/>
      <c r="O14" s="763"/>
      <c r="P14" s="763"/>
      <c r="Q14" s="763"/>
      <c r="R14" s="763"/>
      <c r="S14" s="763"/>
      <c r="T14" s="763"/>
      <c r="U14" s="763"/>
      <c r="V14" s="763"/>
      <c r="W14" s="765"/>
      <c r="X14" s="765"/>
      <c r="Y14" s="765"/>
      <c r="Z14" s="765"/>
      <c r="AA14" s="749"/>
      <c r="AB14" s="749"/>
      <c r="AC14" s="749"/>
      <c r="AD14" s="749"/>
      <c r="AE14" s="749"/>
      <c r="AF14" s="749"/>
      <c r="AG14" s="749"/>
      <c r="AH14" s="749"/>
      <c r="AI14" s="749"/>
      <c r="AJ14" s="749"/>
      <c r="AK14" s="751"/>
      <c r="AL14" s="751"/>
      <c r="AM14" s="751"/>
      <c r="AN14" s="751"/>
      <c r="AO14" s="751"/>
      <c r="AP14" s="751"/>
      <c r="AQ14" s="753"/>
      <c r="AR14" s="753"/>
      <c r="AS14" s="753"/>
      <c r="AT14" s="754"/>
    </row>
    <row r="15" spans="1:46" ht="13.15" customHeight="1" x14ac:dyDescent="0.15">
      <c r="A15" s="757"/>
      <c r="B15" s="758"/>
      <c r="C15" s="758"/>
      <c r="D15" s="758"/>
      <c r="E15" s="758"/>
      <c r="F15" s="758"/>
      <c r="G15" s="758"/>
      <c r="H15" s="761"/>
      <c r="I15" s="761"/>
      <c r="J15" s="761"/>
      <c r="K15" s="761"/>
      <c r="L15" s="761"/>
      <c r="M15" s="761"/>
      <c r="N15" s="761"/>
      <c r="O15" s="763"/>
      <c r="P15" s="763"/>
      <c r="Q15" s="763"/>
      <c r="R15" s="763"/>
      <c r="S15" s="763"/>
      <c r="T15" s="763"/>
      <c r="U15" s="763"/>
      <c r="V15" s="763"/>
      <c r="W15" s="765"/>
      <c r="X15" s="765"/>
      <c r="Y15" s="765"/>
      <c r="Z15" s="765"/>
      <c r="AA15" s="749"/>
      <c r="AB15" s="749"/>
      <c r="AC15" s="749"/>
      <c r="AD15" s="749"/>
      <c r="AE15" s="749"/>
      <c r="AF15" s="749"/>
      <c r="AG15" s="749"/>
      <c r="AH15" s="749"/>
      <c r="AI15" s="749"/>
      <c r="AJ15" s="749"/>
      <c r="AK15" s="751"/>
      <c r="AL15" s="751"/>
      <c r="AM15" s="751"/>
      <c r="AN15" s="751"/>
      <c r="AO15" s="751"/>
      <c r="AP15" s="751"/>
      <c r="AQ15" s="753"/>
      <c r="AR15" s="753"/>
      <c r="AS15" s="753"/>
      <c r="AT15" s="754"/>
    </row>
    <row r="16" spans="1:46" ht="13.15" customHeight="1" x14ac:dyDescent="0.15">
      <c r="A16" s="757"/>
      <c r="B16" s="758"/>
      <c r="C16" s="758"/>
      <c r="D16" s="758"/>
      <c r="E16" s="758"/>
      <c r="F16" s="758"/>
      <c r="G16" s="758"/>
      <c r="H16" s="761"/>
      <c r="I16" s="761"/>
      <c r="J16" s="761"/>
      <c r="K16" s="761"/>
      <c r="L16" s="761"/>
      <c r="M16" s="761"/>
      <c r="N16" s="761"/>
      <c r="O16" s="763"/>
      <c r="P16" s="763"/>
      <c r="Q16" s="763"/>
      <c r="R16" s="763"/>
      <c r="S16" s="763"/>
      <c r="T16" s="763"/>
      <c r="U16" s="763"/>
      <c r="V16" s="763"/>
      <c r="W16" s="765"/>
      <c r="X16" s="765"/>
      <c r="Y16" s="765"/>
      <c r="Z16" s="765"/>
      <c r="AA16" s="749"/>
      <c r="AB16" s="749"/>
      <c r="AC16" s="749"/>
      <c r="AD16" s="749"/>
      <c r="AE16" s="749"/>
      <c r="AF16" s="749"/>
      <c r="AG16" s="749"/>
      <c r="AH16" s="749"/>
      <c r="AI16" s="749"/>
      <c r="AJ16" s="749"/>
      <c r="AK16" s="751"/>
      <c r="AL16" s="751"/>
      <c r="AM16" s="751"/>
      <c r="AN16" s="751"/>
      <c r="AO16" s="751"/>
      <c r="AP16" s="751"/>
      <c r="AQ16" s="753"/>
      <c r="AR16" s="753"/>
      <c r="AS16" s="753"/>
      <c r="AT16" s="754"/>
    </row>
    <row r="17" spans="1:46" ht="13.15" customHeight="1" x14ac:dyDescent="0.15">
      <c r="A17" s="757"/>
      <c r="B17" s="758"/>
      <c r="C17" s="758"/>
      <c r="D17" s="758"/>
      <c r="E17" s="758"/>
      <c r="F17" s="758"/>
      <c r="G17" s="758"/>
      <c r="H17" s="761"/>
      <c r="I17" s="761"/>
      <c r="J17" s="761"/>
      <c r="K17" s="761"/>
      <c r="L17" s="761"/>
      <c r="M17" s="761"/>
      <c r="N17" s="761"/>
      <c r="O17" s="763"/>
      <c r="P17" s="763"/>
      <c r="Q17" s="763"/>
      <c r="R17" s="763"/>
      <c r="S17" s="763"/>
      <c r="T17" s="763"/>
      <c r="U17" s="763"/>
      <c r="V17" s="763"/>
      <c r="W17" s="765"/>
      <c r="X17" s="765"/>
      <c r="Y17" s="765"/>
      <c r="Z17" s="765"/>
      <c r="AA17" s="749"/>
      <c r="AB17" s="749"/>
      <c r="AC17" s="749"/>
      <c r="AD17" s="749"/>
      <c r="AE17" s="749"/>
      <c r="AF17" s="749"/>
      <c r="AG17" s="749"/>
      <c r="AH17" s="749"/>
      <c r="AI17" s="749"/>
      <c r="AJ17" s="749"/>
      <c r="AK17" s="751"/>
      <c r="AL17" s="751"/>
      <c r="AM17" s="751"/>
      <c r="AN17" s="751"/>
      <c r="AO17" s="751"/>
      <c r="AP17" s="751"/>
      <c r="AQ17" s="753"/>
      <c r="AR17" s="753"/>
      <c r="AS17" s="753"/>
      <c r="AT17" s="754"/>
    </row>
    <row r="18" spans="1:46" ht="13.15" customHeight="1" x14ac:dyDescent="0.15">
      <c r="A18" s="757"/>
      <c r="B18" s="758"/>
      <c r="C18" s="758"/>
      <c r="D18" s="758"/>
      <c r="E18" s="758"/>
      <c r="F18" s="758"/>
      <c r="G18" s="758"/>
      <c r="H18" s="761"/>
      <c r="I18" s="761"/>
      <c r="J18" s="761"/>
      <c r="K18" s="761"/>
      <c r="L18" s="761"/>
      <c r="M18" s="761"/>
      <c r="N18" s="761"/>
      <c r="O18" s="763"/>
      <c r="P18" s="763"/>
      <c r="Q18" s="763"/>
      <c r="R18" s="763"/>
      <c r="S18" s="763"/>
      <c r="T18" s="763"/>
      <c r="U18" s="763"/>
      <c r="V18" s="763"/>
      <c r="W18" s="765"/>
      <c r="X18" s="765"/>
      <c r="Y18" s="765"/>
      <c r="Z18" s="765"/>
      <c r="AA18" s="749"/>
      <c r="AB18" s="749"/>
      <c r="AC18" s="749"/>
      <c r="AD18" s="749"/>
      <c r="AE18" s="749"/>
      <c r="AF18" s="749"/>
      <c r="AG18" s="749"/>
      <c r="AH18" s="749"/>
      <c r="AI18" s="749"/>
      <c r="AJ18" s="749"/>
      <c r="AK18" s="751"/>
      <c r="AL18" s="751"/>
      <c r="AM18" s="751"/>
      <c r="AN18" s="751"/>
      <c r="AO18" s="751"/>
      <c r="AP18" s="751"/>
      <c r="AQ18" s="753"/>
      <c r="AR18" s="753"/>
      <c r="AS18" s="753"/>
      <c r="AT18" s="754"/>
    </row>
    <row r="19" spans="1:46" ht="13.15" customHeight="1" x14ac:dyDescent="0.15">
      <c r="A19" s="757"/>
      <c r="B19" s="758"/>
      <c r="C19" s="758"/>
      <c r="D19" s="758"/>
      <c r="E19" s="758"/>
      <c r="F19" s="758"/>
      <c r="G19" s="758"/>
      <c r="H19" s="761"/>
      <c r="I19" s="761"/>
      <c r="J19" s="761"/>
      <c r="K19" s="761"/>
      <c r="L19" s="761"/>
      <c r="M19" s="761"/>
      <c r="N19" s="761"/>
      <c r="O19" s="763"/>
      <c r="P19" s="763"/>
      <c r="Q19" s="763"/>
      <c r="R19" s="763"/>
      <c r="S19" s="763"/>
      <c r="T19" s="763"/>
      <c r="U19" s="763"/>
      <c r="V19" s="763"/>
      <c r="W19" s="765"/>
      <c r="X19" s="765"/>
      <c r="Y19" s="765"/>
      <c r="Z19" s="765"/>
      <c r="AA19" s="767"/>
      <c r="AB19" s="768"/>
      <c r="AC19" s="768"/>
      <c r="AD19" s="768"/>
      <c r="AE19" s="768"/>
      <c r="AF19" s="768"/>
      <c r="AG19" s="768"/>
      <c r="AH19" s="768"/>
      <c r="AI19" s="768"/>
      <c r="AJ19" s="769"/>
      <c r="AK19" s="751"/>
      <c r="AL19" s="751"/>
      <c r="AM19" s="751"/>
      <c r="AN19" s="751"/>
      <c r="AO19" s="751"/>
      <c r="AP19" s="751"/>
      <c r="AQ19" s="753"/>
      <c r="AR19" s="753"/>
      <c r="AS19" s="753"/>
      <c r="AT19" s="754"/>
    </row>
    <row r="20" spans="1:46" ht="13.15" customHeight="1" x14ac:dyDescent="0.15">
      <c r="A20" s="757"/>
      <c r="B20" s="758"/>
      <c r="C20" s="758"/>
      <c r="D20" s="758"/>
      <c r="E20" s="758"/>
      <c r="F20" s="758"/>
      <c r="G20" s="758"/>
      <c r="H20" s="761"/>
      <c r="I20" s="761"/>
      <c r="J20" s="761"/>
      <c r="K20" s="761"/>
      <c r="L20" s="761"/>
      <c r="M20" s="761"/>
      <c r="N20" s="761"/>
      <c r="O20" s="763"/>
      <c r="P20" s="763"/>
      <c r="Q20" s="763"/>
      <c r="R20" s="763"/>
      <c r="S20" s="763"/>
      <c r="T20" s="763"/>
      <c r="U20" s="763"/>
      <c r="V20" s="763"/>
      <c r="W20" s="765"/>
      <c r="X20" s="765"/>
      <c r="Y20" s="765"/>
      <c r="Z20" s="765"/>
      <c r="AA20" s="770"/>
      <c r="AB20" s="771"/>
      <c r="AC20" s="771"/>
      <c r="AD20" s="771"/>
      <c r="AE20" s="771"/>
      <c r="AF20" s="771"/>
      <c r="AG20" s="771"/>
      <c r="AH20" s="771"/>
      <c r="AI20" s="771"/>
      <c r="AJ20" s="772"/>
      <c r="AK20" s="751"/>
      <c r="AL20" s="751"/>
      <c r="AM20" s="751"/>
      <c r="AN20" s="751"/>
      <c r="AO20" s="751"/>
      <c r="AP20" s="751"/>
      <c r="AQ20" s="753"/>
      <c r="AR20" s="753"/>
      <c r="AS20" s="753"/>
      <c r="AT20" s="754"/>
    </row>
    <row r="21" spans="1:46" ht="13.15" customHeight="1" x14ac:dyDescent="0.15">
      <c r="A21" s="757"/>
      <c r="B21" s="758"/>
      <c r="C21" s="758"/>
      <c r="D21" s="758"/>
      <c r="E21" s="758"/>
      <c r="F21" s="758"/>
      <c r="G21" s="758"/>
      <c r="H21" s="761"/>
      <c r="I21" s="761"/>
      <c r="J21" s="761"/>
      <c r="K21" s="761"/>
      <c r="L21" s="761"/>
      <c r="M21" s="761"/>
      <c r="N21" s="761"/>
      <c r="O21" s="763"/>
      <c r="P21" s="763"/>
      <c r="Q21" s="763"/>
      <c r="R21" s="763"/>
      <c r="S21" s="763"/>
      <c r="T21" s="763"/>
      <c r="U21" s="763"/>
      <c r="V21" s="763"/>
      <c r="W21" s="765"/>
      <c r="X21" s="765"/>
      <c r="Y21" s="765"/>
      <c r="Z21" s="765"/>
      <c r="AA21" s="749"/>
      <c r="AB21" s="749"/>
      <c r="AC21" s="749"/>
      <c r="AD21" s="749"/>
      <c r="AE21" s="749"/>
      <c r="AF21" s="749"/>
      <c r="AG21" s="749"/>
      <c r="AH21" s="749"/>
      <c r="AI21" s="749"/>
      <c r="AJ21" s="749"/>
      <c r="AK21" s="751"/>
      <c r="AL21" s="751"/>
      <c r="AM21" s="751"/>
      <c r="AN21" s="751"/>
      <c r="AO21" s="751"/>
      <c r="AP21" s="751"/>
      <c r="AQ21" s="753"/>
      <c r="AR21" s="753"/>
      <c r="AS21" s="753"/>
      <c r="AT21" s="754"/>
    </row>
    <row r="22" spans="1:46" ht="13.15" customHeight="1" x14ac:dyDescent="0.15">
      <c r="A22" s="757"/>
      <c r="B22" s="758"/>
      <c r="C22" s="758"/>
      <c r="D22" s="758"/>
      <c r="E22" s="758"/>
      <c r="F22" s="758"/>
      <c r="G22" s="758"/>
      <c r="H22" s="761"/>
      <c r="I22" s="761"/>
      <c r="J22" s="761"/>
      <c r="K22" s="761"/>
      <c r="L22" s="761"/>
      <c r="M22" s="761"/>
      <c r="N22" s="761"/>
      <c r="O22" s="763"/>
      <c r="P22" s="763"/>
      <c r="Q22" s="763"/>
      <c r="R22" s="763"/>
      <c r="S22" s="763"/>
      <c r="T22" s="763"/>
      <c r="U22" s="763"/>
      <c r="V22" s="763"/>
      <c r="W22" s="765"/>
      <c r="X22" s="765"/>
      <c r="Y22" s="765"/>
      <c r="Z22" s="765"/>
      <c r="AA22" s="749"/>
      <c r="AB22" s="749"/>
      <c r="AC22" s="749"/>
      <c r="AD22" s="749"/>
      <c r="AE22" s="749"/>
      <c r="AF22" s="749"/>
      <c r="AG22" s="749"/>
      <c r="AH22" s="749"/>
      <c r="AI22" s="749"/>
      <c r="AJ22" s="749"/>
      <c r="AK22" s="751"/>
      <c r="AL22" s="751"/>
      <c r="AM22" s="751"/>
      <c r="AN22" s="751"/>
      <c r="AO22" s="751"/>
      <c r="AP22" s="751"/>
      <c r="AQ22" s="753"/>
      <c r="AR22" s="753"/>
      <c r="AS22" s="753"/>
      <c r="AT22" s="754"/>
    </row>
    <row r="23" spans="1:46" ht="13.15" customHeight="1" x14ac:dyDescent="0.15">
      <c r="A23" s="757"/>
      <c r="B23" s="758"/>
      <c r="C23" s="758"/>
      <c r="D23" s="758"/>
      <c r="E23" s="758"/>
      <c r="F23" s="758"/>
      <c r="G23" s="758"/>
      <c r="H23" s="761"/>
      <c r="I23" s="761"/>
      <c r="J23" s="761"/>
      <c r="K23" s="761"/>
      <c r="L23" s="761"/>
      <c r="M23" s="761"/>
      <c r="N23" s="761"/>
      <c r="O23" s="763"/>
      <c r="P23" s="763"/>
      <c r="Q23" s="763"/>
      <c r="R23" s="763"/>
      <c r="S23" s="763"/>
      <c r="T23" s="763"/>
      <c r="U23" s="763"/>
      <c r="V23" s="763"/>
      <c r="W23" s="765"/>
      <c r="X23" s="765"/>
      <c r="Y23" s="765"/>
      <c r="Z23" s="765"/>
      <c r="AA23" s="749"/>
      <c r="AB23" s="749"/>
      <c r="AC23" s="749"/>
      <c r="AD23" s="749"/>
      <c r="AE23" s="749"/>
      <c r="AF23" s="749"/>
      <c r="AG23" s="749"/>
      <c r="AH23" s="749"/>
      <c r="AI23" s="749"/>
      <c r="AJ23" s="749"/>
      <c r="AK23" s="751"/>
      <c r="AL23" s="751"/>
      <c r="AM23" s="751"/>
      <c r="AN23" s="751"/>
      <c r="AO23" s="751"/>
      <c r="AP23" s="751"/>
      <c r="AQ23" s="753"/>
      <c r="AR23" s="753"/>
      <c r="AS23" s="753"/>
      <c r="AT23" s="754"/>
    </row>
    <row r="24" spans="1:46" ht="13.15" customHeight="1" x14ac:dyDescent="0.15">
      <c r="A24" s="757"/>
      <c r="B24" s="758"/>
      <c r="C24" s="758"/>
      <c r="D24" s="758"/>
      <c r="E24" s="758"/>
      <c r="F24" s="758"/>
      <c r="G24" s="758"/>
      <c r="H24" s="761"/>
      <c r="I24" s="761"/>
      <c r="J24" s="761"/>
      <c r="K24" s="761"/>
      <c r="L24" s="761"/>
      <c r="M24" s="761"/>
      <c r="N24" s="761"/>
      <c r="O24" s="763"/>
      <c r="P24" s="763"/>
      <c r="Q24" s="763"/>
      <c r="R24" s="763"/>
      <c r="S24" s="763"/>
      <c r="T24" s="763"/>
      <c r="U24" s="763"/>
      <c r="V24" s="763"/>
      <c r="W24" s="765"/>
      <c r="X24" s="765"/>
      <c r="Y24" s="765"/>
      <c r="Z24" s="765"/>
      <c r="AA24" s="749"/>
      <c r="AB24" s="749"/>
      <c r="AC24" s="749"/>
      <c r="AD24" s="749"/>
      <c r="AE24" s="749"/>
      <c r="AF24" s="749"/>
      <c r="AG24" s="749"/>
      <c r="AH24" s="749"/>
      <c r="AI24" s="749"/>
      <c r="AJ24" s="749"/>
      <c r="AK24" s="751"/>
      <c r="AL24" s="751"/>
      <c r="AM24" s="751"/>
      <c r="AN24" s="751"/>
      <c r="AO24" s="751"/>
      <c r="AP24" s="751"/>
      <c r="AQ24" s="753"/>
      <c r="AR24" s="753"/>
      <c r="AS24" s="753"/>
      <c r="AT24" s="754"/>
    </row>
    <row r="25" spans="1:46" ht="13.15" customHeight="1" x14ac:dyDescent="0.15">
      <c r="A25" s="757"/>
      <c r="B25" s="758"/>
      <c r="C25" s="758"/>
      <c r="D25" s="758"/>
      <c r="E25" s="758"/>
      <c r="F25" s="758"/>
      <c r="G25" s="758"/>
      <c r="H25" s="761"/>
      <c r="I25" s="761"/>
      <c r="J25" s="761"/>
      <c r="K25" s="761"/>
      <c r="L25" s="761"/>
      <c r="M25" s="761"/>
      <c r="N25" s="761"/>
      <c r="O25" s="763"/>
      <c r="P25" s="763"/>
      <c r="Q25" s="763"/>
      <c r="R25" s="763"/>
      <c r="S25" s="763"/>
      <c r="T25" s="763"/>
      <c r="U25" s="763"/>
      <c r="V25" s="763"/>
      <c r="W25" s="765"/>
      <c r="X25" s="765"/>
      <c r="Y25" s="765"/>
      <c r="Z25" s="765"/>
      <c r="AA25" s="749"/>
      <c r="AB25" s="749"/>
      <c r="AC25" s="749"/>
      <c r="AD25" s="749"/>
      <c r="AE25" s="749"/>
      <c r="AF25" s="749"/>
      <c r="AG25" s="749"/>
      <c r="AH25" s="749"/>
      <c r="AI25" s="749"/>
      <c r="AJ25" s="749"/>
      <c r="AK25" s="751"/>
      <c r="AL25" s="751"/>
      <c r="AM25" s="751"/>
      <c r="AN25" s="751"/>
      <c r="AO25" s="751"/>
      <c r="AP25" s="751"/>
      <c r="AQ25" s="753"/>
      <c r="AR25" s="753"/>
      <c r="AS25" s="753"/>
      <c r="AT25" s="754"/>
    </row>
    <row r="26" spans="1:46" ht="13.15" customHeight="1" x14ac:dyDescent="0.15">
      <c r="A26" s="757"/>
      <c r="B26" s="758"/>
      <c r="C26" s="758"/>
      <c r="D26" s="758"/>
      <c r="E26" s="758"/>
      <c r="F26" s="758"/>
      <c r="G26" s="758"/>
      <c r="H26" s="761"/>
      <c r="I26" s="761"/>
      <c r="J26" s="761"/>
      <c r="K26" s="761"/>
      <c r="L26" s="761"/>
      <c r="M26" s="761"/>
      <c r="N26" s="761"/>
      <c r="O26" s="763"/>
      <c r="P26" s="763"/>
      <c r="Q26" s="763"/>
      <c r="R26" s="763"/>
      <c r="S26" s="763"/>
      <c r="T26" s="763"/>
      <c r="U26" s="763"/>
      <c r="V26" s="763"/>
      <c r="W26" s="765"/>
      <c r="X26" s="765"/>
      <c r="Y26" s="765"/>
      <c r="Z26" s="765"/>
      <c r="AA26" s="749"/>
      <c r="AB26" s="749"/>
      <c r="AC26" s="749"/>
      <c r="AD26" s="749"/>
      <c r="AE26" s="749"/>
      <c r="AF26" s="749"/>
      <c r="AG26" s="749"/>
      <c r="AH26" s="749"/>
      <c r="AI26" s="749"/>
      <c r="AJ26" s="749"/>
      <c r="AK26" s="751"/>
      <c r="AL26" s="751"/>
      <c r="AM26" s="751"/>
      <c r="AN26" s="751"/>
      <c r="AO26" s="751"/>
      <c r="AP26" s="751"/>
      <c r="AQ26" s="753"/>
      <c r="AR26" s="753"/>
      <c r="AS26" s="753"/>
      <c r="AT26" s="754"/>
    </row>
    <row r="27" spans="1:46" ht="13.15" customHeight="1" x14ac:dyDescent="0.15">
      <c r="A27" s="757"/>
      <c r="B27" s="758"/>
      <c r="C27" s="758"/>
      <c r="D27" s="758"/>
      <c r="E27" s="758"/>
      <c r="F27" s="758"/>
      <c r="G27" s="758"/>
      <c r="H27" s="761"/>
      <c r="I27" s="761"/>
      <c r="J27" s="761"/>
      <c r="K27" s="761"/>
      <c r="L27" s="761"/>
      <c r="M27" s="761"/>
      <c r="N27" s="761"/>
      <c r="O27" s="763"/>
      <c r="P27" s="763"/>
      <c r="Q27" s="763"/>
      <c r="R27" s="763"/>
      <c r="S27" s="763"/>
      <c r="T27" s="763"/>
      <c r="U27" s="763"/>
      <c r="V27" s="763"/>
      <c r="W27" s="765"/>
      <c r="X27" s="765"/>
      <c r="Y27" s="765"/>
      <c r="Z27" s="765"/>
      <c r="AA27" s="749"/>
      <c r="AB27" s="749"/>
      <c r="AC27" s="749"/>
      <c r="AD27" s="749"/>
      <c r="AE27" s="749"/>
      <c r="AF27" s="749"/>
      <c r="AG27" s="749"/>
      <c r="AH27" s="749"/>
      <c r="AI27" s="749"/>
      <c r="AJ27" s="749"/>
      <c r="AK27" s="751"/>
      <c r="AL27" s="751"/>
      <c r="AM27" s="751"/>
      <c r="AN27" s="751"/>
      <c r="AO27" s="751"/>
      <c r="AP27" s="751"/>
      <c r="AQ27" s="753"/>
      <c r="AR27" s="753"/>
      <c r="AS27" s="753"/>
      <c r="AT27" s="754"/>
    </row>
    <row r="28" spans="1:46" ht="13.15" customHeight="1" x14ac:dyDescent="0.15">
      <c r="A28" s="757"/>
      <c r="B28" s="758"/>
      <c r="C28" s="758"/>
      <c r="D28" s="758"/>
      <c r="E28" s="758"/>
      <c r="F28" s="758"/>
      <c r="G28" s="758"/>
      <c r="H28" s="761"/>
      <c r="I28" s="761"/>
      <c r="J28" s="761"/>
      <c r="K28" s="761"/>
      <c r="L28" s="761"/>
      <c r="M28" s="761"/>
      <c r="N28" s="761"/>
      <c r="O28" s="763"/>
      <c r="P28" s="763"/>
      <c r="Q28" s="763"/>
      <c r="R28" s="763"/>
      <c r="S28" s="763"/>
      <c r="T28" s="763"/>
      <c r="U28" s="763"/>
      <c r="V28" s="763"/>
      <c r="W28" s="765"/>
      <c r="X28" s="765"/>
      <c r="Y28" s="765"/>
      <c r="Z28" s="765"/>
      <c r="AA28" s="749"/>
      <c r="AB28" s="749"/>
      <c r="AC28" s="749"/>
      <c r="AD28" s="749"/>
      <c r="AE28" s="749"/>
      <c r="AF28" s="749"/>
      <c r="AG28" s="749"/>
      <c r="AH28" s="749"/>
      <c r="AI28" s="749"/>
      <c r="AJ28" s="749"/>
      <c r="AK28" s="751"/>
      <c r="AL28" s="751"/>
      <c r="AM28" s="751"/>
      <c r="AN28" s="751"/>
      <c r="AO28" s="751"/>
      <c r="AP28" s="751"/>
      <c r="AQ28" s="753"/>
      <c r="AR28" s="753"/>
      <c r="AS28" s="753"/>
      <c r="AT28" s="754"/>
    </row>
    <row r="29" spans="1:46" ht="13.15" customHeight="1" x14ac:dyDescent="0.15">
      <c r="A29" s="757"/>
      <c r="B29" s="758"/>
      <c r="C29" s="758"/>
      <c r="D29" s="758"/>
      <c r="E29" s="758"/>
      <c r="F29" s="758"/>
      <c r="G29" s="758"/>
      <c r="H29" s="761"/>
      <c r="I29" s="761"/>
      <c r="J29" s="761"/>
      <c r="K29" s="761"/>
      <c r="L29" s="761"/>
      <c r="M29" s="761"/>
      <c r="N29" s="761"/>
      <c r="O29" s="763"/>
      <c r="P29" s="763"/>
      <c r="Q29" s="763"/>
      <c r="R29" s="763"/>
      <c r="S29" s="763"/>
      <c r="T29" s="763"/>
      <c r="U29" s="763"/>
      <c r="V29" s="763"/>
      <c r="W29" s="765"/>
      <c r="X29" s="765"/>
      <c r="Y29" s="765"/>
      <c r="Z29" s="765"/>
      <c r="AA29" s="749"/>
      <c r="AB29" s="749"/>
      <c r="AC29" s="749"/>
      <c r="AD29" s="749"/>
      <c r="AE29" s="749"/>
      <c r="AF29" s="749"/>
      <c r="AG29" s="749"/>
      <c r="AH29" s="749"/>
      <c r="AI29" s="749"/>
      <c r="AJ29" s="749"/>
      <c r="AK29" s="751"/>
      <c r="AL29" s="751"/>
      <c r="AM29" s="751"/>
      <c r="AN29" s="751"/>
      <c r="AO29" s="751"/>
      <c r="AP29" s="751"/>
      <c r="AQ29" s="753"/>
      <c r="AR29" s="753"/>
      <c r="AS29" s="753"/>
      <c r="AT29" s="754"/>
    </row>
    <row r="30" spans="1:46" ht="13.15" customHeight="1" x14ac:dyDescent="0.15">
      <c r="A30" s="757"/>
      <c r="B30" s="758"/>
      <c r="C30" s="758"/>
      <c r="D30" s="758"/>
      <c r="E30" s="758"/>
      <c r="F30" s="758"/>
      <c r="G30" s="758"/>
      <c r="H30" s="761"/>
      <c r="I30" s="761"/>
      <c r="J30" s="761"/>
      <c r="K30" s="761"/>
      <c r="L30" s="761"/>
      <c r="M30" s="761"/>
      <c r="N30" s="761"/>
      <c r="O30" s="763"/>
      <c r="P30" s="763"/>
      <c r="Q30" s="763"/>
      <c r="R30" s="763"/>
      <c r="S30" s="763"/>
      <c r="T30" s="763"/>
      <c r="U30" s="763"/>
      <c r="V30" s="763"/>
      <c r="W30" s="765"/>
      <c r="X30" s="765"/>
      <c r="Y30" s="765"/>
      <c r="Z30" s="765"/>
      <c r="AA30" s="749"/>
      <c r="AB30" s="749"/>
      <c r="AC30" s="749"/>
      <c r="AD30" s="749"/>
      <c r="AE30" s="749"/>
      <c r="AF30" s="749"/>
      <c r="AG30" s="749"/>
      <c r="AH30" s="749"/>
      <c r="AI30" s="749"/>
      <c r="AJ30" s="749"/>
      <c r="AK30" s="751"/>
      <c r="AL30" s="751"/>
      <c r="AM30" s="751"/>
      <c r="AN30" s="751"/>
      <c r="AO30" s="751"/>
      <c r="AP30" s="751"/>
      <c r="AQ30" s="753"/>
      <c r="AR30" s="753"/>
      <c r="AS30" s="753"/>
      <c r="AT30" s="754"/>
    </row>
    <row r="31" spans="1:46" ht="13.15" customHeight="1" x14ac:dyDescent="0.15">
      <c r="A31" s="757"/>
      <c r="B31" s="758"/>
      <c r="C31" s="758"/>
      <c r="D31" s="758"/>
      <c r="E31" s="758"/>
      <c r="F31" s="758"/>
      <c r="G31" s="758"/>
      <c r="H31" s="761"/>
      <c r="I31" s="761"/>
      <c r="J31" s="761"/>
      <c r="K31" s="761"/>
      <c r="L31" s="761"/>
      <c r="M31" s="761"/>
      <c r="N31" s="761"/>
      <c r="O31" s="763"/>
      <c r="P31" s="763"/>
      <c r="Q31" s="763"/>
      <c r="R31" s="763"/>
      <c r="S31" s="763"/>
      <c r="T31" s="763"/>
      <c r="U31" s="763"/>
      <c r="V31" s="763"/>
      <c r="W31" s="765"/>
      <c r="X31" s="765"/>
      <c r="Y31" s="765"/>
      <c r="Z31" s="765"/>
      <c r="AA31" s="749"/>
      <c r="AB31" s="749"/>
      <c r="AC31" s="749"/>
      <c r="AD31" s="749"/>
      <c r="AE31" s="749"/>
      <c r="AF31" s="749"/>
      <c r="AG31" s="749"/>
      <c r="AH31" s="749"/>
      <c r="AI31" s="749"/>
      <c r="AJ31" s="749"/>
      <c r="AK31" s="751"/>
      <c r="AL31" s="751"/>
      <c r="AM31" s="751"/>
      <c r="AN31" s="751"/>
      <c r="AO31" s="751"/>
      <c r="AP31" s="751"/>
      <c r="AQ31" s="753"/>
      <c r="AR31" s="753"/>
      <c r="AS31" s="753"/>
      <c r="AT31" s="754"/>
    </row>
    <row r="32" spans="1:46" ht="13.15" customHeight="1" x14ac:dyDescent="0.15">
      <c r="A32" s="757"/>
      <c r="B32" s="758"/>
      <c r="C32" s="758"/>
      <c r="D32" s="758"/>
      <c r="E32" s="758"/>
      <c r="F32" s="758"/>
      <c r="G32" s="758"/>
      <c r="H32" s="761"/>
      <c r="I32" s="761"/>
      <c r="J32" s="761"/>
      <c r="K32" s="761"/>
      <c r="L32" s="761"/>
      <c r="M32" s="761"/>
      <c r="N32" s="761"/>
      <c r="O32" s="763"/>
      <c r="P32" s="763"/>
      <c r="Q32" s="763"/>
      <c r="R32" s="763"/>
      <c r="S32" s="763"/>
      <c r="T32" s="763"/>
      <c r="U32" s="763"/>
      <c r="V32" s="763"/>
      <c r="W32" s="765"/>
      <c r="X32" s="765"/>
      <c r="Y32" s="765"/>
      <c r="Z32" s="765"/>
      <c r="AA32" s="749"/>
      <c r="AB32" s="749"/>
      <c r="AC32" s="749"/>
      <c r="AD32" s="749"/>
      <c r="AE32" s="749"/>
      <c r="AF32" s="749"/>
      <c r="AG32" s="749"/>
      <c r="AH32" s="749"/>
      <c r="AI32" s="749"/>
      <c r="AJ32" s="749"/>
      <c r="AK32" s="751"/>
      <c r="AL32" s="751"/>
      <c r="AM32" s="751"/>
      <c r="AN32" s="751"/>
      <c r="AO32" s="751"/>
      <c r="AP32" s="751"/>
      <c r="AQ32" s="753"/>
      <c r="AR32" s="753"/>
      <c r="AS32" s="753"/>
      <c r="AT32" s="754"/>
    </row>
    <row r="33" spans="1:46" ht="14.45" customHeight="1" x14ac:dyDescent="0.15">
      <c r="A33" s="757"/>
      <c r="B33" s="758"/>
      <c r="C33" s="758"/>
      <c r="D33" s="758"/>
      <c r="E33" s="758"/>
      <c r="F33" s="758"/>
      <c r="G33" s="758"/>
      <c r="H33" s="761"/>
      <c r="I33" s="761"/>
      <c r="J33" s="761"/>
      <c r="K33" s="761"/>
      <c r="L33" s="761"/>
      <c r="M33" s="761"/>
      <c r="N33" s="761"/>
      <c r="O33" s="763"/>
      <c r="P33" s="763"/>
      <c r="Q33" s="763"/>
      <c r="R33" s="763"/>
      <c r="S33" s="763"/>
      <c r="T33" s="763"/>
      <c r="U33" s="763"/>
      <c r="V33" s="763"/>
      <c r="W33" s="765"/>
      <c r="X33" s="765"/>
      <c r="Y33" s="765"/>
      <c r="Z33" s="765"/>
      <c r="AA33" s="749"/>
      <c r="AB33" s="749"/>
      <c r="AC33" s="749"/>
      <c r="AD33" s="749"/>
      <c r="AE33" s="749"/>
      <c r="AF33" s="749"/>
      <c r="AG33" s="749"/>
      <c r="AH33" s="749"/>
      <c r="AI33" s="749"/>
      <c r="AJ33" s="749"/>
      <c r="AK33" s="751"/>
      <c r="AL33" s="751"/>
      <c r="AM33" s="751"/>
      <c r="AN33" s="751"/>
      <c r="AO33" s="751"/>
      <c r="AP33" s="751"/>
      <c r="AQ33" s="753"/>
      <c r="AR33" s="753"/>
      <c r="AS33" s="753"/>
      <c r="AT33" s="754"/>
    </row>
    <row r="34" spans="1:46" ht="14.45" customHeight="1" x14ac:dyDescent="0.15">
      <c r="A34" s="757"/>
      <c r="B34" s="758"/>
      <c r="C34" s="758"/>
      <c r="D34" s="758"/>
      <c r="E34" s="758"/>
      <c r="F34" s="758"/>
      <c r="G34" s="758"/>
      <c r="H34" s="761"/>
      <c r="I34" s="761"/>
      <c r="J34" s="761"/>
      <c r="K34" s="761"/>
      <c r="L34" s="761"/>
      <c r="M34" s="761"/>
      <c r="N34" s="761"/>
      <c r="O34" s="763"/>
      <c r="P34" s="763"/>
      <c r="Q34" s="763"/>
      <c r="R34" s="763"/>
      <c r="S34" s="763"/>
      <c r="T34" s="763"/>
      <c r="U34" s="763"/>
      <c r="V34" s="763"/>
      <c r="W34" s="765"/>
      <c r="X34" s="765"/>
      <c r="Y34" s="765"/>
      <c r="Z34" s="765"/>
      <c r="AA34" s="749"/>
      <c r="AB34" s="749"/>
      <c r="AC34" s="749"/>
      <c r="AD34" s="749"/>
      <c r="AE34" s="749"/>
      <c r="AF34" s="749"/>
      <c r="AG34" s="749"/>
      <c r="AH34" s="749"/>
      <c r="AI34" s="749"/>
      <c r="AJ34" s="749"/>
      <c r="AK34" s="751"/>
      <c r="AL34" s="751"/>
      <c r="AM34" s="751"/>
      <c r="AN34" s="751"/>
      <c r="AO34" s="751"/>
      <c r="AP34" s="751"/>
      <c r="AQ34" s="753"/>
      <c r="AR34" s="753"/>
      <c r="AS34" s="753"/>
      <c r="AT34" s="754"/>
    </row>
    <row r="35" spans="1:46" ht="14.45" customHeight="1" x14ac:dyDescent="0.15">
      <c r="A35" s="757"/>
      <c r="B35" s="758"/>
      <c r="C35" s="758"/>
      <c r="D35" s="758"/>
      <c r="E35" s="758"/>
      <c r="F35" s="758"/>
      <c r="G35" s="758"/>
      <c r="H35" s="761"/>
      <c r="I35" s="761"/>
      <c r="J35" s="761"/>
      <c r="K35" s="761"/>
      <c r="L35" s="761"/>
      <c r="M35" s="761"/>
      <c r="N35" s="761"/>
      <c r="O35" s="763"/>
      <c r="P35" s="763"/>
      <c r="Q35" s="763"/>
      <c r="R35" s="763"/>
      <c r="S35" s="763"/>
      <c r="T35" s="763"/>
      <c r="U35" s="763"/>
      <c r="V35" s="763"/>
      <c r="W35" s="765"/>
      <c r="X35" s="765"/>
      <c r="Y35" s="765"/>
      <c r="Z35" s="765"/>
      <c r="AA35" s="749"/>
      <c r="AB35" s="749"/>
      <c r="AC35" s="749"/>
      <c r="AD35" s="749"/>
      <c r="AE35" s="749"/>
      <c r="AF35" s="749"/>
      <c r="AG35" s="749"/>
      <c r="AH35" s="749"/>
      <c r="AI35" s="749"/>
      <c r="AJ35" s="749"/>
      <c r="AK35" s="751"/>
      <c r="AL35" s="751"/>
      <c r="AM35" s="751"/>
      <c r="AN35" s="751"/>
      <c r="AO35" s="751"/>
      <c r="AP35" s="751"/>
      <c r="AQ35" s="753"/>
      <c r="AR35" s="753"/>
      <c r="AS35" s="753"/>
      <c r="AT35" s="754"/>
    </row>
    <row r="36" spans="1:46" ht="14.45" customHeight="1" x14ac:dyDescent="0.15">
      <c r="A36" s="757"/>
      <c r="B36" s="758"/>
      <c r="C36" s="758"/>
      <c r="D36" s="758"/>
      <c r="E36" s="758"/>
      <c r="F36" s="758"/>
      <c r="G36" s="758"/>
      <c r="H36" s="761"/>
      <c r="I36" s="761"/>
      <c r="J36" s="761"/>
      <c r="K36" s="761"/>
      <c r="L36" s="761"/>
      <c r="M36" s="761"/>
      <c r="N36" s="761"/>
      <c r="O36" s="763"/>
      <c r="P36" s="763"/>
      <c r="Q36" s="763"/>
      <c r="R36" s="763"/>
      <c r="S36" s="763"/>
      <c r="T36" s="763"/>
      <c r="U36" s="763"/>
      <c r="V36" s="763"/>
      <c r="W36" s="765"/>
      <c r="X36" s="765"/>
      <c r="Y36" s="765"/>
      <c r="Z36" s="765"/>
      <c r="AA36" s="749"/>
      <c r="AB36" s="749"/>
      <c r="AC36" s="749"/>
      <c r="AD36" s="749"/>
      <c r="AE36" s="749"/>
      <c r="AF36" s="749"/>
      <c r="AG36" s="749"/>
      <c r="AH36" s="749"/>
      <c r="AI36" s="749"/>
      <c r="AJ36" s="749"/>
      <c r="AK36" s="751"/>
      <c r="AL36" s="751"/>
      <c r="AM36" s="751"/>
      <c r="AN36" s="751"/>
      <c r="AO36" s="751"/>
      <c r="AP36" s="751"/>
      <c r="AQ36" s="753"/>
      <c r="AR36" s="753"/>
      <c r="AS36" s="753"/>
      <c r="AT36" s="754"/>
    </row>
    <row r="37" spans="1:46" x14ac:dyDescent="0.15">
      <c r="A37" s="757"/>
      <c r="B37" s="758"/>
      <c r="C37" s="758"/>
      <c r="D37" s="758"/>
      <c r="E37" s="758"/>
      <c r="F37" s="758"/>
      <c r="G37" s="758"/>
      <c r="H37" s="761"/>
      <c r="I37" s="761"/>
      <c r="J37" s="761"/>
      <c r="K37" s="761"/>
      <c r="L37" s="761"/>
      <c r="M37" s="761"/>
      <c r="N37" s="761"/>
      <c r="O37" s="763"/>
      <c r="P37" s="763"/>
      <c r="Q37" s="763"/>
      <c r="R37" s="763"/>
      <c r="S37" s="763"/>
      <c r="T37" s="763"/>
      <c r="U37" s="763"/>
      <c r="V37" s="763"/>
      <c r="W37" s="765"/>
      <c r="X37" s="765"/>
      <c r="Y37" s="765"/>
      <c r="Z37" s="765"/>
      <c r="AA37" s="749"/>
      <c r="AB37" s="749"/>
      <c r="AC37" s="749"/>
      <c r="AD37" s="749"/>
      <c r="AE37" s="749"/>
      <c r="AF37" s="749"/>
      <c r="AG37" s="749"/>
      <c r="AH37" s="749"/>
      <c r="AI37" s="749"/>
      <c r="AJ37" s="749"/>
      <c r="AK37" s="751"/>
      <c r="AL37" s="751"/>
      <c r="AM37" s="751"/>
      <c r="AN37" s="751"/>
      <c r="AO37" s="751"/>
      <c r="AP37" s="751"/>
      <c r="AQ37" s="753"/>
      <c r="AR37" s="753"/>
      <c r="AS37" s="753"/>
      <c r="AT37" s="754"/>
    </row>
    <row r="38" spans="1:46" x14ac:dyDescent="0.15">
      <c r="A38" s="759"/>
      <c r="B38" s="760"/>
      <c r="C38" s="760"/>
      <c r="D38" s="760"/>
      <c r="E38" s="760"/>
      <c r="F38" s="760"/>
      <c r="G38" s="760"/>
      <c r="H38" s="762"/>
      <c r="I38" s="762"/>
      <c r="J38" s="762"/>
      <c r="K38" s="762"/>
      <c r="L38" s="762"/>
      <c r="M38" s="761"/>
      <c r="N38" s="761"/>
      <c r="O38" s="764"/>
      <c r="P38" s="764"/>
      <c r="Q38" s="764"/>
      <c r="R38" s="764"/>
      <c r="S38" s="764"/>
      <c r="T38" s="764"/>
      <c r="U38" s="764"/>
      <c r="V38" s="764"/>
      <c r="W38" s="766"/>
      <c r="X38" s="766"/>
      <c r="Y38" s="766"/>
      <c r="Z38" s="766"/>
      <c r="AA38" s="750"/>
      <c r="AB38" s="750"/>
      <c r="AC38" s="750"/>
      <c r="AD38" s="750"/>
      <c r="AE38" s="750"/>
      <c r="AF38" s="750"/>
      <c r="AG38" s="750"/>
      <c r="AH38" s="750"/>
      <c r="AI38" s="750"/>
      <c r="AJ38" s="750"/>
      <c r="AK38" s="752"/>
      <c r="AL38" s="752"/>
      <c r="AM38" s="752"/>
      <c r="AN38" s="752"/>
      <c r="AO38" s="752"/>
      <c r="AP38" s="752"/>
      <c r="AQ38" s="755"/>
      <c r="AR38" s="755"/>
      <c r="AS38" s="755"/>
      <c r="AT38" s="756"/>
    </row>
    <row r="39" spans="1:46" x14ac:dyDescent="0.15">
      <c r="A39" s="11"/>
      <c r="B39" s="11"/>
      <c r="C39" s="11"/>
      <c r="D39" s="11"/>
      <c r="E39" s="11"/>
      <c r="F39" s="11"/>
      <c r="G39" s="11"/>
      <c r="H39" s="12"/>
      <c r="I39" s="12"/>
      <c r="J39" s="12"/>
      <c r="K39" s="12"/>
      <c r="L39" s="12"/>
      <c r="M39" s="12"/>
      <c r="N39" s="12"/>
      <c r="O39" s="13"/>
      <c r="P39" s="13"/>
      <c r="Q39" s="13"/>
      <c r="R39" s="13"/>
      <c r="S39" s="13"/>
      <c r="T39" s="13"/>
      <c r="U39" s="13"/>
      <c r="V39" s="13"/>
      <c r="W39" s="13"/>
      <c r="X39" s="13"/>
      <c r="Y39" s="13"/>
      <c r="Z39" s="13"/>
      <c r="AA39" s="12"/>
      <c r="AB39" s="12"/>
      <c r="AC39" s="12"/>
      <c r="AD39" s="12"/>
      <c r="AE39" s="12"/>
      <c r="AF39" s="12"/>
      <c r="AG39" s="12"/>
      <c r="AH39" s="12"/>
      <c r="AI39" s="12"/>
      <c r="AJ39" s="12"/>
      <c r="AK39" s="14"/>
      <c r="AL39" s="14"/>
      <c r="AM39" s="14"/>
      <c r="AN39" s="14"/>
      <c r="AO39" s="14"/>
      <c r="AP39" s="14"/>
      <c r="AQ39" s="15"/>
      <c r="AR39" s="15"/>
      <c r="AS39" s="15"/>
      <c r="AT39" s="15"/>
    </row>
    <row r="40" spans="1:46" x14ac:dyDescent="0.15">
      <c r="A40" s="16"/>
      <c r="B40" s="16"/>
      <c r="C40" s="16"/>
      <c r="D40" s="16"/>
      <c r="E40" s="16"/>
      <c r="F40" s="16"/>
      <c r="G40" s="16"/>
      <c r="H40" s="17"/>
      <c r="I40" s="17"/>
      <c r="J40" s="17"/>
      <c r="K40" s="17"/>
      <c r="L40" s="17"/>
      <c r="M40" s="17"/>
      <c r="N40" s="17"/>
      <c r="O40" s="18"/>
      <c r="P40" s="18"/>
      <c r="Q40" s="18"/>
      <c r="R40" s="18"/>
      <c r="S40" s="18"/>
      <c r="T40" s="18"/>
      <c r="U40" s="18"/>
      <c r="V40" s="18"/>
      <c r="W40" s="18"/>
      <c r="X40" s="18"/>
      <c r="Y40" s="18"/>
      <c r="Z40" s="18"/>
      <c r="AA40" s="17"/>
      <c r="AB40" s="17"/>
      <c r="AC40" s="17"/>
      <c r="AD40" s="17"/>
      <c r="AE40" s="17"/>
      <c r="AF40" s="17"/>
      <c r="AG40" s="17"/>
      <c r="AH40" s="17"/>
      <c r="AI40" s="17"/>
      <c r="AJ40" s="747" t="s">
        <v>628</v>
      </c>
      <c r="AK40" s="747"/>
      <c r="AL40" s="747"/>
      <c r="AM40" s="747"/>
      <c r="AN40" s="747"/>
      <c r="AO40" s="748" t="s">
        <v>628</v>
      </c>
      <c r="AP40" s="748"/>
      <c r="AQ40" s="748"/>
      <c r="AR40" s="748"/>
      <c r="AS40" s="748"/>
      <c r="AT40" s="19"/>
    </row>
    <row r="41" spans="1:46" ht="27.4" customHeight="1" x14ac:dyDescent="0.15"/>
    <row r="45" spans="1:46" ht="16.7" customHeight="1" x14ac:dyDescent="0.15"/>
    <row r="46" spans="1:46" ht="15" customHeight="1" x14ac:dyDescent="0.15"/>
    <row r="47" spans="1:46" ht="15" customHeight="1" x14ac:dyDescent="0.15"/>
    <row r="48" spans="1:46"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3.5" customHeight="1" x14ac:dyDescent="0.15"/>
    <row r="70" ht="13.5" customHeight="1" x14ac:dyDescent="0.15"/>
    <row r="71" ht="13.5" customHeight="1" x14ac:dyDescent="0.15"/>
    <row r="72" ht="13.5" customHeight="1" x14ac:dyDescent="0.15"/>
  </sheetData>
  <sheetProtection algorithmName="SHA-512" hashValue="T1jaMOUFbbgItFJaQM11aOxD/cdQn5HfPniNGUcBz6kenQ7lg93/bI74GmfRLMZ50QnAqmYLIr5T69yikeoyuA==" saltValue="7x8HcZAf03HCWlsIqMf2vQ==" spinCount="100000" sheet="1" selectLockedCells="1"/>
  <mergeCells count="187">
    <mergeCell ref="AG3:AM3"/>
    <mergeCell ref="AN3:AT3"/>
    <mergeCell ref="E4:K5"/>
    <mergeCell ref="L4:R5"/>
    <mergeCell ref="S4:Y5"/>
    <mergeCell ref="Z4:AF5"/>
    <mergeCell ref="AG4:AM5"/>
    <mergeCell ref="AN4:AT5"/>
    <mergeCell ref="A2:AB2"/>
    <mergeCell ref="AC2:AK2"/>
    <mergeCell ref="AL2:AN2"/>
    <mergeCell ref="AO2:AQ2"/>
    <mergeCell ref="AR2:AT2"/>
    <mergeCell ref="A3:D5"/>
    <mergeCell ref="E3:K3"/>
    <mergeCell ref="L3:R3"/>
    <mergeCell ref="S3:Y3"/>
    <mergeCell ref="Z3:AF3"/>
    <mergeCell ref="AQ11:AR11"/>
    <mergeCell ref="AS11:AT11"/>
    <mergeCell ref="AQ12:AR12"/>
    <mergeCell ref="AS12:AT12"/>
    <mergeCell ref="A6:AT6"/>
    <mergeCell ref="A7:L8"/>
    <mergeCell ref="M7:AT8"/>
    <mergeCell ref="A9:G10"/>
    <mergeCell ref="H9:L10"/>
    <mergeCell ref="M9:N10"/>
    <mergeCell ref="O9:V10"/>
    <mergeCell ref="W9:Z10"/>
    <mergeCell ref="AA9:AJ10"/>
    <mergeCell ref="AK9:AP10"/>
    <mergeCell ref="AQ9:AT9"/>
    <mergeCell ref="AQ10:AT10"/>
    <mergeCell ref="A17:G18"/>
    <mergeCell ref="H17:L18"/>
    <mergeCell ref="M17:N18"/>
    <mergeCell ref="O17:V18"/>
    <mergeCell ref="W17:Z18"/>
    <mergeCell ref="AA17:AJ18"/>
    <mergeCell ref="AK17:AP18"/>
    <mergeCell ref="A11:G12"/>
    <mergeCell ref="H11:L12"/>
    <mergeCell ref="M11:N12"/>
    <mergeCell ref="O11:V12"/>
    <mergeCell ref="W11:Z12"/>
    <mergeCell ref="AA11:AJ12"/>
    <mergeCell ref="AK11:AP12"/>
    <mergeCell ref="AQ13:AR13"/>
    <mergeCell ref="AS13:AT13"/>
    <mergeCell ref="AQ14:AR14"/>
    <mergeCell ref="AS14:AT14"/>
    <mergeCell ref="A15:G16"/>
    <mergeCell ref="H15:L16"/>
    <mergeCell ref="M15:N16"/>
    <mergeCell ref="O15:V16"/>
    <mergeCell ref="W15:Z16"/>
    <mergeCell ref="AA15:AJ16"/>
    <mergeCell ref="A13:G14"/>
    <mergeCell ref="H13:L14"/>
    <mergeCell ref="M13:N14"/>
    <mergeCell ref="O13:V14"/>
    <mergeCell ref="W13:Z14"/>
    <mergeCell ref="AA13:AJ14"/>
    <mergeCell ref="AK13:AP14"/>
    <mergeCell ref="AQ17:AR17"/>
    <mergeCell ref="AS17:AT17"/>
    <mergeCell ref="AQ18:AR18"/>
    <mergeCell ref="AS18:AT18"/>
    <mergeCell ref="AK15:AP16"/>
    <mergeCell ref="AQ15:AR15"/>
    <mergeCell ref="AS15:AT15"/>
    <mergeCell ref="AQ16:AR16"/>
    <mergeCell ref="AS16:AT16"/>
    <mergeCell ref="A21:G22"/>
    <mergeCell ref="H21:L22"/>
    <mergeCell ref="M21:N22"/>
    <mergeCell ref="O21:V22"/>
    <mergeCell ref="W21:Z22"/>
    <mergeCell ref="A19:G20"/>
    <mergeCell ref="H19:L20"/>
    <mergeCell ref="M19:N20"/>
    <mergeCell ref="O19:V20"/>
    <mergeCell ref="W19:Z20"/>
    <mergeCell ref="AA21:AJ22"/>
    <mergeCell ref="AK21:AP22"/>
    <mergeCell ref="AQ21:AR21"/>
    <mergeCell ref="AS21:AT21"/>
    <mergeCell ref="AQ22:AR22"/>
    <mergeCell ref="AS22:AT22"/>
    <mergeCell ref="AK19:AP20"/>
    <mergeCell ref="AQ19:AR19"/>
    <mergeCell ref="AS19:AT19"/>
    <mergeCell ref="AQ20:AR20"/>
    <mergeCell ref="AS20:AT20"/>
    <mergeCell ref="AA19:AJ20"/>
    <mergeCell ref="A25:G26"/>
    <mergeCell ref="H25:L26"/>
    <mergeCell ref="M25:N26"/>
    <mergeCell ref="O25:V26"/>
    <mergeCell ref="W25:Z26"/>
    <mergeCell ref="A23:G24"/>
    <mergeCell ref="H23:L24"/>
    <mergeCell ref="M23:N24"/>
    <mergeCell ref="O23:V24"/>
    <mergeCell ref="W23:Z24"/>
    <mergeCell ref="AA25:AJ26"/>
    <mergeCell ref="AK25:AP26"/>
    <mergeCell ref="AQ25:AR25"/>
    <mergeCell ref="AS25:AT25"/>
    <mergeCell ref="AQ26:AR26"/>
    <mergeCell ref="AS26:AT26"/>
    <mergeCell ref="AK23:AP24"/>
    <mergeCell ref="AQ23:AR23"/>
    <mergeCell ref="AS23:AT23"/>
    <mergeCell ref="AQ24:AR24"/>
    <mergeCell ref="AS24:AT24"/>
    <mergeCell ref="AA23:AJ24"/>
    <mergeCell ref="A29:G30"/>
    <mergeCell ref="H29:L30"/>
    <mergeCell ref="M29:N30"/>
    <mergeCell ref="O29:V30"/>
    <mergeCell ref="W29:Z30"/>
    <mergeCell ref="A27:G28"/>
    <mergeCell ref="H27:L28"/>
    <mergeCell ref="M27:N28"/>
    <mergeCell ref="O27:V28"/>
    <mergeCell ref="W27:Z28"/>
    <mergeCell ref="AA29:AJ30"/>
    <mergeCell ref="AK29:AP30"/>
    <mergeCell ref="AQ29:AR29"/>
    <mergeCell ref="AS29:AT29"/>
    <mergeCell ref="AQ30:AR30"/>
    <mergeCell ref="AS30:AT30"/>
    <mergeCell ref="AK27:AP28"/>
    <mergeCell ref="AQ27:AR27"/>
    <mergeCell ref="AS27:AT27"/>
    <mergeCell ref="AQ28:AR28"/>
    <mergeCell ref="AS28:AT28"/>
    <mergeCell ref="AA27:AJ28"/>
    <mergeCell ref="A33:G34"/>
    <mergeCell ref="H33:L34"/>
    <mergeCell ref="M33:N34"/>
    <mergeCell ref="O33:V34"/>
    <mergeCell ref="W33:Z34"/>
    <mergeCell ref="A31:G32"/>
    <mergeCell ref="H31:L32"/>
    <mergeCell ref="M31:N32"/>
    <mergeCell ref="O31:V32"/>
    <mergeCell ref="W31:Z32"/>
    <mergeCell ref="AA35:AJ36"/>
    <mergeCell ref="AA33:AJ34"/>
    <mergeCell ref="AK33:AP34"/>
    <mergeCell ref="AQ33:AR33"/>
    <mergeCell ref="AS33:AT33"/>
    <mergeCell ref="AQ34:AR34"/>
    <mergeCell ref="AS34:AT34"/>
    <mergeCell ref="AK31:AP32"/>
    <mergeCell ref="AQ31:AR31"/>
    <mergeCell ref="AS31:AT31"/>
    <mergeCell ref="AQ32:AR32"/>
    <mergeCell ref="AS32:AT32"/>
    <mergeCell ref="AA31:AJ32"/>
    <mergeCell ref="A1:AT1"/>
    <mergeCell ref="AJ40:AN40"/>
    <mergeCell ref="AO40:AS40"/>
    <mergeCell ref="AA37:AJ38"/>
    <mergeCell ref="AK37:AP38"/>
    <mergeCell ref="AQ37:AR37"/>
    <mergeCell ref="AS37:AT37"/>
    <mergeCell ref="AQ38:AR38"/>
    <mergeCell ref="AS38:AT38"/>
    <mergeCell ref="AK35:AP36"/>
    <mergeCell ref="AQ35:AR35"/>
    <mergeCell ref="AS35:AT35"/>
    <mergeCell ref="AQ36:AR36"/>
    <mergeCell ref="AS36:AT36"/>
    <mergeCell ref="A37:G38"/>
    <mergeCell ref="H37:L38"/>
    <mergeCell ref="M37:N38"/>
    <mergeCell ref="O37:V38"/>
    <mergeCell ref="W37:Z38"/>
    <mergeCell ref="A35:G36"/>
    <mergeCell ref="H35:L36"/>
    <mergeCell ref="M35:N36"/>
    <mergeCell ref="O35:V36"/>
    <mergeCell ref="W35:Z36"/>
  </mergeCells>
  <phoneticPr fontId="2"/>
  <dataValidations count="6">
    <dataValidation type="list" allowBlank="1" showInputMessage="1" showErrorMessage="1" sqref="AS11:AT40" xr:uid="{D8385EE4-447A-449C-A76B-2A1BD7B9F8E8}">
      <formula1>月リスト</formula1>
    </dataValidation>
    <dataValidation type="list" allowBlank="1" showInputMessage="1" showErrorMessage="1" sqref="AQ11:AR40" xr:uid="{65377328-896A-4B18-B7F9-7C4ADAFB607D}">
      <formula1>年リスト</formula1>
    </dataValidation>
    <dataValidation type="list" allowBlank="1" showInputMessage="1" showErrorMessage="1" sqref="A11:G40" xr:uid="{9AFCC8C3-B373-42B2-A991-D268FE577DA3}">
      <formula1>申請種目リスト</formula1>
    </dataValidation>
    <dataValidation type="textLength" imeMode="off" operator="lessThanOrEqual" allowBlank="1" showInputMessage="1" showErrorMessage="1" sqref="AK11:AP40" xr:uid="{B062E259-FB7B-41B1-8D8F-68968411952E}">
      <formula1>9</formula1>
    </dataValidation>
    <dataValidation imeMode="on" allowBlank="1" showInputMessage="1" showErrorMessage="1" sqref="H11:L40" xr:uid="{E2D119C2-0F38-4607-A3CB-03332CC2AEB1}"/>
    <dataValidation type="list" allowBlank="1" showInputMessage="1" showErrorMessage="1" sqref="M11:N38" xr:uid="{B827D0F2-EB5B-45B1-9D8E-6680D65D5910}">
      <formula1>"元請,下請"</formula1>
    </dataValidation>
  </dataValidations>
  <printOptions horizontalCentered="1"/>
  <pageMargins left="0.39370078740157483" right="0.39370078740157483" top="0.55118110236220474" bottom="0.55118110236220474" header="0.19685039370078741" footer="0.19685039370078741"/>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4A13E-5A7A-4F20-9599-F406675FD043}">
  <sheetPr codeName="Sheet8">
    <tabColor rgb="FFFFFF00"/>
    <pageSetUpPr fitToPage="1"/>
  </sheetPr>
  <dimension ref="A1:AT71"/>
  <sheetViews>
    <sheetView workbookViewId="0">
      <selection activeCell="AA26" sqref="AA26:AJ27"/>
    </sheetView>
  </sheetViews>
  <sheetFormatPr defaultRowHeight="13.5" x14ac:dyDescent="0.15"/>
  <cols>
    <col min="1" max="46" width="2.875" style="2" customWidth="1"/>
    <col min="47" max="54" width="3.125" style="2" customWidth="1"/>
    <col min="55" max="16384" width="9" style="2"/>
  </cols>
  <sheetData>
    <row r="1" spans="1:46" ht="27.4" customHeight="1" x14ac:dyDescent="0.15">
      <c r="A1" s="811"/>
      <c r="B1" s="812"/>
      <c r="C1" s="812"/>
      <c r="D1" s="812"/>
      <c r="E1" s="812"/>
      <c r="F1" s="812"/>
      <c r="G1" s="812"/>
      <c r="H1" s="812"/>
      <c r="I1" s="812"/>
      <c r="J1" s="812"/>
      <c r="K1" s="812"/>
      <c r="L1" s="812"/>
      <c r="M1" s="812"/>
      <c r="N1" s="812"/>
      <c r="O1" s="812"/>
      <c r="P1" s="812"/>
      <c r="Q1" s="812"/>
      <c r="R1" s="812"/>
      <c r="S1" s="812"/>
      <c r="T1" s="812"/>
      <c r="U1" s="812"/>
      <c r="V1" s="812"/>
      <c r="W1" s="812"/>
      <c r="X1" s="812"/>
      <c r="Y1" s="812"/>
      <c r="Z1" s="812"/>
      <c r="AA1" s="812"/>
      <c r="AB1" s="813"/>
      <c r="AC1" s="786"/>
      <c r="AD1" s="787"/>
      <c r="AE1" s="787"/>
      <c r="AF1" s="787"/>
      <c r="AG1" s="787"/>
      <c r="AH1" s="787"/>
      <c r="AI1" s="787"/>
      <c r="AJ1" s="787"/>
      <c r="AK1" s="788"/>
      <c r="AL1" s="814" t="s">
        <v>739</v>
      </c>
      <c r="AM1" s="814"/>
      <c r="AN1" s="814"/>
      <c r="AO1" s="814" t="s">
        <v>740</v>
      </c>
      <c r="AP1" s="814"/>
      <c r="AQ1" s="814"/>
      <c r="AR1" s="814" t="s">
        <v>741</v>
      </c>
      <c r="AS1" s="814"/>
      <c r="AT1" s="814"/>
    </row>
    <row r="2" spans="1:46" x14ac:dyDescent="0.15">
      <c r="A2" s="783" t="s">
        <v>455</v>
      </c>
      <c r="B2" s="784"/>
      <c r="C2" s="784"/>
      <c r="D2" s="785"/>
      <c r="E2" s="810" t="s">
        <v>584</v>
      </c>
      <c r="F2" s="810"/>
      <c r="G2" s="810"/>
      <c r="H2" s="810"/>
      <c r="I2" s="810"/>
      <c r="J2" s="810"/>
      <c r="K2" s="810"/>
      <c r="L2" s="810" t="s">
        <v>585</v>
      </c>
      <c r="M2" s="810"/>
      <c r="N2" s="810"/>
      <c r="O2" s="810"/>
      <c r="P2" s="810"/>
      <c r="Q2" s="810"/>
      <c r="R2" s="810"/>
      <c r="S2" s="810" t="s">
        <v>586</v>
      </c>
      <c r="T2" s="810"/>
      <c r="U2" s="810"/>
      <c r="V2" s="810"/>
      <c r="W2" s="810"/>
      <c r="X2" s="810"/>
      <c r="Y2" s="810"/>
      <c r="Z2" s="810" t="s">
        <v>613</v>
      </c>
      <c r="AA2" s="810"/>
      <c r="AB2" s="810"/>
      <c r="AC2" s="810"/>
      <c r="AD2" s="810"/>
      <c r="AE2" s="810"/>
      <c r="AF2" s="810"/>
      <c r="AG2" s="810" t="s">
        <v>614</v>
      </c>
      <c r="AH2" s="810"/>
      <c r="AI2" s="810"/>
      <c r="AJ2" s="810"/>
      <c r="AK2" s="810"/>
      <c r="AL2" s="810"/>
      <c r="AM2" s="810"/>
      <c r="AN2" s="810" t="s">
        <v>615</v>
      </c>
      <c r="AO2" s="810"/>
      <c r="AP2" s="810"/>
      <c r="AQ2" s="810"/>
      <c r="AR2" s="810"/>
      <c r="AS2" s="810"/>
      <c r="AT2" s="810"/>
    </row>
    <row r="3" spans="1:46" x14ac:dyDescent="0.15">
      <c r="A3" s="815"/>
      <c r="B3" s="816"/>
      <c r="C3" s="816"/>
      <c r="D3" s="817"/>
      <c r="E3" s="789" t="s">
        <v>742</v>
      </c>
      <c r="F3" s="790"/>
      <c r="G3" s="790"/>
      <c r="H3" s="790"/>
      <c r="I3" s="790"/>
      <c r="J3" s="790"/>
      <c r="K3" s="791"/>
      <c r="L3" s="789" t="s">
        <v>743</v>
      </c>
      <c r="M3" s="790"/>
      <c r="N3" s="790"/>
      <c r="O3" s="790"/>
      <c r="P3" s="790"/>
      <c r="Q3" s="790"/>
      <c r="R3" s="791"/>
      <c r="S3" s="789" t="s">
        <v>744</v>
      </c>
      <c r="T3" s="790"/>
      <c r="U3" s="790"/>
      <c r="V3" s="790"/>
      <c r="W3" s="790"/>
      <c r="X3" s="790"/>
      <c r="Y3" s="791"/>
      <c r="Z3" s="789" t="s">
        <v>745</v>
      </c>
      <c r="AA3" s="790"/>
      <c r="AB3" s="790"/>
      <c r="AC3" s="790"/>
      <c r="AD3" s="790"/>
      <c r="AE3" s="790"/>
      <c r="AF3" s="791"/>
      <c r="AG3" s="789" t="s">
        <v>746</v>
      </c>
      <c r="AH3" s="790"/>
      <c r="AI3" s="790"/>
      <c r="AJ3" s="790"/>
      <c r="AK3" s="790"/>
      <c r="AL3" s="790"/>
      <c r="AM3" s="791"/>
      <c r="AN3" s="789" t="s">
        <v>747</v>
      </c>
      <c r="AO3" s="790"/>
      <c r="AP3" s="790"/>
      <c r="AQ3" s="790"/>
      <c r="AR3" s="790"/>
      <c r="AS3" s="790"/>
      <c r="AT3" s="791"/>
    </row>
    <row r="4" spans="1:46" x14ac:dyDescent="0.15">
      <c r="A4" s="786"/>
      <c r="B4" s="787"/>
      <c r="C4" s="787"/>
      <c r="D4" s="788"/>
      <c r="E4" s="792"/>
      <c r="F4" s="793"/>
      <c r="G4" s="793"/>
      <c r="H4" s="793"/>
      <c r="I4" s="793"/>
      <c r="J4" s="793"/>
      <c r="K4" s="794"/>
      <c r="L4" s="792"/>
      <c r="M4" s="793"/>
      <c r="N4" s="793"/>
      <c r="O4" s="793"/>
      <c r="P4" s="793"/>
      <c r="Q4" s="793"/>
      <c r="R4" s="794"/>
      <c r="S4" s="792"/>
      <c r="T4" s="793"/>
      <c r="U4" s="793"/>
      <c r="V4" s="793"/>
      <c r="W4" s="793"/>
      <c r="X4" s="793"/>
      <c r="Y4" s="794"/>
      <c r="Z4" s="792"/>
      <c r="AA4" s="793"/>
      <c r="AB4" s="793"/>
      <c r="AC4" s="793"/>
      <c r="AD4" s="793"/>
      <c r="AE4" s="793"/>
      <c r="AF4" s="794"/>
      <c r="AG4" s="792"/>
      <c r="AH4" s="793"/>
      <c r="AI4" s="793"/>
      <c r="AJ4" s="793"/>
      <c r="AK4" s="793"/>
      <c r="AL4" s="793"/>
      <c r="AM4" s="794"/>
      <c r="AN4" s="792"/>
      <c r="AO4" s="793"/>
      <c r="AP4" s="793"/>
      <c r="AQ4" s="793"/>
      <c r="AR4" s="793"/>
      <c r="AS4" s="793"/>
      <c r="AT4" s="794"/>
    </row>
    <row r="5" spans="1:46" ht="7.5" customHeight="1" x14ac:dyDescent="0.15">
      <c r="A5" s="782"/>
      <c r="B5" s="782"/>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c r="AE5" s="782"/>
      <c r="AF5" s="782"/>
      <c r="AG5" s="782"/>
      <c r="AH5" s="782"/>
      <c r="AI5" s="782"/>
      <c r="AJ5" s="782"/>
      <c r="AK5" s="782"/>
      <c r="AL5" s="782"/>
      <c r="AM5" s="782"/>
      <c r="AN5" s="782"/>
      <c r="AO5" s="782"/>
      <c r="AP5" s="782"/>
      <c r="AQ5" s="782"/>
      <c r="AR5" s="782"/>
      <c r="AS5" s="782"/>
      <c r="AT5" s="782"/>
    </row>
    <row r="6" spans="1:46" x14ac:dyDescent="0.15">
      <c r="A6" s="783" t="s">
        <v>728</v>
      </c>
      <c r="B6" s="784"/>
      <c r="C6" s="784"/>
      <c r="D6" s="784"/>
      <c r="E6" s="784"/>
      <c r="F6" s="784"/>
      <c r="G6" s="784"/>
      <c r="H6" s="784"/>
      <c r="I6" s="784"/>
      <c r="J6" s="784"/>
      <c r="K6" s="784"/>
      <c r="L6" s="785"/>
      <c r="M6" s="789" t="s">
        <v>729</v>
      </c>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0"/>
      <c r="AM6" s="790"/>
      <c r="AN6" s="790"/>
      <c r="AO6" s="790"/>
      <c r="AP6" s="790"/>
      <c r="AQ6" s="790"/>
      <c r="AR6" s="790"/>
      <c r="AS6" s="790"/>
      <c r="AT6" s="791"/>
    </row>
    <row r="7" spans="1:46" ht="14.45" customHeight="1" x14ac:dyDescent="0.15">
      <c r="A7" s="786"/>
      <c r="B7" s="787"/>
      <c r="C7" s="787"/>
      <c r="D7" s="787"/>
      <c r="E7" s="787"/>
      <c r="F7" s="787"/>
      <c r="G7" s="787"/>
      <c r="H7" s="787"/>
      <c r="I7" s="787"/>
      <c r="J7" s="787"/>
      <c r="K7" s="787"/>
      <c r="L7" s="788"/>
      <c r="M7" s="792"/>
      <c r="N7" s="793"/>
      <c r="O7" s="793"/>
      <c r="P7" s="793"/>
      <c r="Q7" s="793"/>
      <c r="R7" s="793"/>
      <c r="S7" s="793"/>
      <c r="T7" s="793"/>
      <c r="U7" s="793"/>
      <c r="V7" s="793"/>
      <c r="W7" s="793"/>
      <c r="X7" s="793"/>
      <c r="Y7" s="793"/>
      <c r="Z7" s="793"/>
      <c r="AA7" s="793"/>
      <c r="AB7" s="793"/>
      <c r="AC7" s="793"/>
      <c r="AD7" s="793"/>
      <c r="AE7" s="793"/>
      <c r="AF7" s="793"/>
      <c r="AG7" s="793"/>
      <c r="AH7" s="793"/>
      <c r="AI7" s="793"/>
      <c r="AJ7" s="793"/>
      <c r="AK7" s="793"/>
      <c r="AL7" s="793"/>
      <c r="AM7" s="793"/>
      <c r="AN7" s="793"/>
      <c r="AO7" s="793"/>
      <c r="AP7" s="793"/>
      <c r="AQ7" s="793"/>
      <c r="AR7" s="793"/>
      <c r="AS7" s="793"/>
      <c r="AT7" s="794"/>
    </row>
    <row r="8" spans="1:46" ht="14.45" customHeight="1" x14ac:dyDescent="0.15">
      <c r="A8" s="818" t="s">
        <v>730</v>
      </c>
      <c r="B8" s="819"/>
      <c r="C8" s="819"/>
      <c r="D8" s="819"/>
      <c r="E8" s="819"/>
      <c r="F8" s="819"/>
      <c r="G8" s="819"/>
      <c r="H8" s="819" t="s">
        <v>731</v>
      </c>
      <c r="I8" s="819"/>
      <c r="J8" s="819"/>
      <c r="K8" s="819"/>
      <c r="L8" s="819"/>
      <c r="M8" s="822" t="s">
        <v>732</v>
      </c>
      <c r="N8" s="819"/>
      <c r="O8" s="819" t="s">
        <v>733</v>
      </c>
      <c r="P8" s="819"/>
      <c r="Q8" s="819"/>
      <c r="R8" s="819"/>
      <c r="S8" s="819"/>
      <c r="T8" s="819"/>
      <c r="U8" s="819"/>
      <c r="V8" s="819"/>
      <c r="W8" s="823" t="s">
        <v>734</v>
      </c>
      <c r="X8" s="823"/>
      <c r="Y8" s="823"/>
      <c r="Z8" s="824"/>
      <c r="AA8" s="819" t="s">
        <v>735</v>
      </c>
      <c r="AB8" s="819"/>
      <c r="AC8" s="819"/>
      <c r="AD8" s="819"/>
      <c r="AE8" s="819"/>
      <c r="AF8" s="819"/>
      <c r="AG8" s="819"/>
      <c r="AH8" s="819"/>
      <c r="AI8" s="819"/>
      <c r="AJ8" s="819"/>
      <c r="AK8" s="827" t="s">
        <v>736</v>
      </c>
      <c r="AL8" s="827"/>
      <c r="AM8" s="827"/>
      <c r="AN8" s="827"/>
      <c r="AO8" s="827"/>
      <c r="AP8" s="827"/>
      <c r="AQ8" s="829" t="s">
        <v>737</v>
      </c>
      <c r="AR8" s="829"/>
      <c r="AS8" s="829"/>
      <c r="AT8" s="830"/>
    </row>
    <row r="9" spans="1:46" ht="14.45" customHeight="1" x14ac:dyDescent="0.15">
      <c r="A9" s="820"/>
      <c r="B9" s="821"/>
      <c r="C9" s="821"/>
      <c r="D9" s="821"/>
      <c r="E9" s="821"/>
      <c r="F9" s="821"/>
      <c r="G9" s="821"/>
      <c r="H9" s="821"/>
      <c r="I9" s="821"/>
      <c r="J9" s="821"/>
      <c r="K9" s="821"/>
      <c r="L9" s="821"/>
      <c r="M9" s="821"/>
      <c r="N9" s="821"/>
      <c r="O9" s="821"/>
      <c r="P9" s="821"/>
      <c r="Q9" s="821"/>
      <c r="R9" s="821"/>
      <c r="S9" s="821"/>
      <c r="T9" s="821"/>
      <c r="U9" s="821"/>
      <c r="V9" s="821"/>
      <c r="W9" s="825"/>
      <c r="X9" s="825"/>
      <c r="Y9" s="825"/>
      <c r="Z9" s="826"/>
      <c r="AA9" s="821"/>
      <c r="AB9" s="821"/>
      <c r="AC9" s="821"/>
      <c r="AD9" s="821"/>
      <c r="AE9" s="821"/>
      <c r="AF9" s="821"/>
      <c r="AG9" s="821"/>
      <c r="AH9" s="821"/>
      <c r="AI9" s="821"/>
      <c r="AJ9" s="821"/>
      <c r="AK9" s="828"/>
      <c r="AL9" s="828"/>
      <c r="AM9" s="828"/>
      <c r="AN9" s="828"/>
      <c r="AO9" s="828"/>
      <c r="AP9" s="828"/>
      <c r="AQ9" s="831" t="s">
        <v>738</v>
      </c>
      <c r="AR9" s="831"/>
      <c r="AS9" s="831"/>
      <c r="AT9" s="832"/>
    </row>
    <row r="10" spans="1:46" ht="13.15" customHeight="1" x14ac:dyDescent="0.15">
      <c r="A10" s="773" t="s">
        <v>396</v>
      </c>
      <c r="B10" s="774"/>
      <c r="C10" s="774"/>
      <c r="D10" s="774"/>
      <c r="E10" s="774"/>
      <c r="F10" s="774"/>
      <c r="G10" s="774"/>
      <c r="H10" s="775" t="s">
        <v>748</v>
      </c>
      <c r="I10" s="775"/>
      <c r="J10" s="775"/>
      <c r="K10" s="775"/>
      <c r="L10" s="775"/>
      <c r="M10" s="761" t="s">
        <v>779</v>
      </c>
      <c r="N10" s="761"/>
      <c r="O10" s="776" t="s">
        <v>805</v>
      </c>
      <c r="P10" s="776"/>
      <c r="Q10" s="776"/>
      <c r="R10" s="776"/>
      <c r="S10" s="776"/>
      <c r="T10" s="776"/>
      <c r="U10" s="776"/>
      <c r="V10" s="776"/>
      <c r="W10" s="777" t="s">
        <v>69</v>
      </c>
      <c r="X10" s="777"/>
      <c r="Y10" s="777"/>
      <c r="Z10" s="777"/>
      <c r="AA10" s="778" t="s">
        <v>812</v>
      </c>
      <c r="AB10" s="779"/>
      <c r="AC10" s="779"/>
      <c r="AD10" s="779"/>
      <c r="AE10" s="779"/>
      <c r="AF10" s="779"/>
      <c r="AG10" s="779"/>
      <c r="AH10" s="779"/>
      <c r="AI10" s="779"/>
      <c r="AJ10" s="780"/>
      <c r="AK10" s="781">
        <v>30000</v>
      </c>
      <c r="AL10" s="781"/>
      <c r="AM10" s="781"/>
      <c r="AN10" s="781"/>
      <c r="AO10" s="781"/>
      <c r="AP10" s="781"/>
      <c r="AQ10" s="753" t="s">
        <v>227</v>
      </c>
      <c r="AR10" s="753"/>
      <c r="AS10" s="753" t="s">
        <v>228</v>
      </c>
      <c r="AT10" s="754"/>
    </row>
    <row r="11" spans="1:46" ht="13.15" customHeight="1" x14ac:dyDescent="0.15">
      <c r="A11" s="757"/>
      <c r="B11" s="758"/>
      <c r="C11" s="758"/>
      <c r="D11" s="758"/>
      <c r="E11" s="758"/>
      <c r="F11" s="758"/>
      <c r="G11" s="758"/>
      <c r="H11" s="761"/>
      <c r="I11" s="761"/>
      <c r="J11" s="761"/>
      <c r="K11" s="761"/>
      <c r="L11" s="761"/>
      <c r="M11" s="761"/>
      <c r="N11" s="761"/>
      <c r="O11" s="763"/>
      <c r="P11" s="763"/>
      <c r="Q11" s="763"/>
      <c r="R11" s="763"/>
      <c r="S11" s="763"/>
      <c r="T11" s="763"/>
      <c r="U11" s="763"/>
      <c r="V11" s="763"/>
      <c r="W11" s="765"/>
      <c r="X11" s="765"/>
      <c r="Y11" s="765"/>
      <c r="Z11" s="765"/>
      <c r="AA11" s="770"/>
      <c r="AB11" s="771"/>
      <c r="AC11" s="771"/>
      <c r="AD11" s="771"/>
      <c r="AE11" s="771"/>
      <c r="AF11" s="771"/>
      <c r="AG11" s="771"/>
      <c r="AH11" s="771"/>
      <c r="AI11" s="771"/>
      <c r="AJ11" s="772"/>
      <c r="AK11" s="751"/>
      <c r="AL11" s="751"/>
      <c r="AM11" s="751"/>
      <c r="AN11" s="751"/>
      <c r="AO11" s="751"/>
      <c r="AP11" s="751"/>
      <c r="AQ11" s="753" t="s">
        <v>228</v>
      </c>
      <c r="AR11" s="753"/>
      <c r="AS11" s="753" t="s">
        <v>227</v>
      </c>
      <c r="AT11" s="754"/>
    </row>
    <row r="12" spans="1:46" ht="13.15" customHeight="1" x14ac:dyDescent="0.15">
      <c r="A12" s="757" t="s">
        <v>396</v>
      </c>
      <c r="B12" s="758"/>
      <c r="C12" s="758"/>
      <c r="D12" s="758"/>
      <c r="E12" s="758"/>
      <c r="F12" s="758"/>
      <c r="G12" s="758"/>
      <c r="H12" s="761" t="s">
        <v>69</v>
      </c>
      <c r="I12" s="761"/>
      <c r="J12" s="761"/>
      <c r="K12" s="761"/>
      <c r="L12" s="761"/>
      <c r="M12" s="761" t="s">
        <v>781</v>
      </c>
      <c r="N12" s="761"/>
      <c r="O12" s="763" t="s">
        <v>814</v>
      </c>
      <c r="P12" s="763"/>
      <c r="Q12" s="763"/>
      <c r="R12" s="763"/>
      <c r="S12" s="763"/>
      <c r="T12" s="763"/>
      <c r="U12" s="763"/>
      <c r="V12" s="763"/>
      <c r="W12" s="765" t="s">
        <v>69</v>
      </c>
      <c r="X12" s="765"/>
      <c r="Y12" s="765"/>
      <c r="Z12" s="765"/>
      <c r="AA12" s="749" t="s">
        <v>813</v>
      </c>
      <c r="AB12" s="749"/>
      <c r="AC12" s="749"/>
      <c r="AD12" s="749"/>
      <c r="AE12" s="749"/>
      <c r="AF12" s="749"/>
      <c r="AG12" s="749"/>
      <c r="AH12" s="749"/>
      <c r="AI12" s="749"/>
      <c r="AJ12" s="749"/>
      <c r="AK12" s="751">
        <v>100000</v>
      </c>
      <c r="AL12" s="751"/>
      <c r="AM12" s="751"/>
      <c r="AN12" s="751"/>
      <c r="AO12" s="751"/>
      <c r="AP12" s="751"/>
      <c r="AQ12" s="753" t="s">
        <v>227</v>
      </c>
      <c r="AR12" s="753"/>
      <c r="AS12" s="753" t="s">
        <v>231</v>
      </c>
      <c r="AT12" s="754"/>
    </row>
    <row r="13" spans="1:46" ht="13.15" customHeight="1" x14ac:dyDescent="0.15">
      <c r="A13" s="757"/>
      <c r="B13" s="758"/>
      <c r="C13" s="758"/>
      <c r="D13" s="758"/>
      <c r="E13" s="758"/>
      <c r="F13" s="758"/>
      <c r="G13" s="758"/>
      <c r="H13" s="761"/>
      <c r="I13" s="761"/>
      <c r="J13" s="761"/>
      <c r="K13" s="761"/>
      <c r="L13" s="761"/>
      <c r="M13" s="761"/>
      <c r="N13" s="761"/>
      <c r="O13" s="763"/>
      <c r="P13" s="763"/>
      <c r="Q13" s="763"/>
      <c r="R13" s="763"/>
      <c r="S13" s="763"/>
      <c r="T13" s="763"/>
      <c r="U13" s="763"/>
      <c r="V13" s="763"/>
      <c r="W13" s="765"/>
      <c r="X13" s="765"/>
      <c r="Y13" s="765"/>
      <c r="Z13" s="765"/>
      <c r="AA13" s="749"/>
      <c r="AB13" s="749"/>
      <c r="AC13" s="749"/>
      <c r="AD13" s="749"/>
      <c r="AE13" s="749"/>
      <c r="AF13" s="749"/>
      <c r="AG13" s="749"/>
      <c r="AH13" s="749"/>
      <c r="AI13" s="749"/>
      <c r="AJ13" s="749"/>
      <c r="AK13" s="751"/>
      <c r="AL13" s="751"/>
      <c r="AM13" s="751"/>
      <c r="AN13" s="751"/>
      <c r="AO13" s="751"/>
      <c r="AP13" s="751"/>
      <c r="AQ13" s="753" t="s">
        <v>228</v>
      </c>
      <c r="AR13" s="753"/>
      <c r="AS13" s="753" t="s">
        <v>228</v>
      </c>
      <c r="AT13" s="754"/>
    </row>
    <row r="14" spans="1:46" ht="13.15" customHeight="1" x14ac:dyDescent="0.15">
      <c r="A14" s="757" t="s">
        <v>461</v>
      </c>
      <c r="B14" s="758"/>
      <c r="C14" s="758"/>
      <c r="D14" s="758"/>
      <c r="E14" s="758"/>
      <c r="F14" s="758"/>
      <c r="G14" s="758"/>
      <c r="H14" s="761" t="s">
        <v>749</v>
      </c>
      <c r="I14" s="761"/>
      <c r="J14" s="761"/>
      <c r="K14" s="761"/>
      <c r="L14" s="761"/>
      <c r="M14" s="761" t="s">
        <v>781</v>
      </c>
      <c r="N14" s="761"/>
      <c r="O14" s="763" t="s">
        <v>806</v>
      </c>
      <c r="P14" s="763"/>
      <c r="Q14" s="763"/>
      <c r="R14" s="763"/>
      <c r="S14" s="763"/>
      <c r="T14" s="763"/>
      <c r="U14" s="763"/>
      <c r="V14" s="763"/>
      <c r="W14" s="765" t="s">
        <v>69</v>
      </c>
      <c r="X14" s="765"/>
      <c r="Y14" s="765"/>
      <c r="Z14" s="765"/>
      <c r="AA14" s="749" t="s">
        <v>811</v>
      </c>
      <c r="AB14" s="749"/>
      <c r="AC14" s="749"/>
      <c r="AD14" s="749"/>
      <c r="AE14" s="749"/>
      <c r="AF14" s="749"/>
      <c r="AG14" s="749"/>
      <c r="AH14" s="749"/>
      <c r="AI14" s="749"/>
      <c r="AJ14" s="749"/>
      <c r="AK14" s="751">
        <v>300000</v>
      </c>
      <c r="AL14" s="751"/>
      <c r="AM14" s="751"/>
      <c r="AN14" s="751"/>
      <c r="AO14" s="751"/>
      <c r="AP14" s="751"/>
      <c r="AQ14" s="753" t="s">
        <v>226</v>
      </c>
      <c r="AR14" s="753"/>
      <c r="AS14" s="753" t="s">
        <v>230</v>
      </c>
      <c r="AT14" s="754"/>
    </row>
    <row r="15" spans="1:46" ht="13.15" customHeight="1" x14ac:dyDescent="0.15">
      <c r="A15" s="757"/>
      <c r="B15" s="758"/>
      <c r="C15" s="758"/>
      <c r="D15" s="758"/>
      <c r="E15" s="758"/>
      <c r="F15" s="758"/>
      <c r="G15" s="758"/>
      <c r="H15" s="761"/>
      <c r="I15" s="761"/>
      <c r="J15" s="761"/>
      <c r="K15" s="761"/>
      <c r="L15" s="761"/>
      <c r="M15" s="761"/>
      <c r="N15" s="761"/>
      <c r="O15" s="763"/>
      <c r="P15" s="763"/>
      <c r="Q15" s="763"/>
      <c r="R15" s="763"/>
      <c r="S15" s="763"/>
      <c r="T15" s="763"/>
      <c r="U15" s="763"/>
      <c r="V15" s="763"/>
      <c r="W15" s="765"/>
      <c r="X15" s="765"/>
      <c r="Y15" s="765"/>
      <c r="Z15" s="765"/>
      <c r="AA15" s="749"/>
      <c r="AB15" s="749"/>
      <c r="AC15" s="749"/>
      <c r="AD15" s="749"/>
      <c r="AE15" s="749"/>
      <c r="AF15" s="749"/>
      <c r="AG15" s="749"/>
      <c r="AH15" s="749"/>
      <c r="AI15" s="749"/>
      <c r="AJ15" s="749"/>
      <c r="AK15" s="751"/>
      <c r="AL15" s="751"/>
      <c r="AM15" s="751"/>
      <c r="AN15" s="751"/>
      <c r="AO15" s="751"/>
      <c r="AP15" s="751"/>
      <c r="AQ15" s="753" t="s">
        <v>228</v>
      </c>
      <c r="AR15" s="753"/>
      <c r="AS15" s="753" t="s">
        <v>227</v>
      </c>
      <c r="AT15" s="754"/>
    </row>
    <row r="16" spans="1:46" ht="13.15" customHeight="1" x14ac:dyDescent="0.15">
      <c r="A16" s="757" t="s">
        <v>421</v>
      </c>
      <c r="B16" s="758"/>
      <c r="C16" s="758"/>
      <c r="D16" s="758"/>
      <c r="E16" s="758"/>
      <c r="F16" s="758"/>
      <c r="G16" s="758"/>
      <c r="H16" s="761" t="s">
        <v>748</v>
      </c>
      <c r="I16" s="761"/>
      <c r="J16" s="761"/>
      <c r="K16" s="761"/>
      <c r="L16" s="761"/>
      <c r="M16" s="761" t="s">
        <v>779</v>
      </c>
      <c r="N16" s="761"/>
      <c r="O16" s="763" t="s">
        <v>807</v>
      </c>
      <c r="P16" s="763"/>
      <c r="Q16" s="763"/>
      <c r="R16" s="763"/>
      <c r="S16" s="763"/>
      <c r="T16" s="763"/>
      <c r="U16" s="763"/>
      <c r="V16" s="763"/>
      <c r="W16" s="765" t="s">
        <v>69</v>
      </c>
      <c r="X16" s="765"/>
      <c r="Y16" s="765"/>
      <c r="Z16" s="765"/>
      <c r="AA16" s="749" t="s">
        <v>810</v>
      </c>
      <c r="AB16" s="749"/>
      <c r="AC16" s="749"/>
      <c r="AD16" s="749"/>
      <c r="AE16" s="749"/>
      <c r="AF16" s="749"/>
      <c r="AG16" s="749"/>
      <c r="AH16" s="749"/>
      <c r="AI16" s="749"/>
      <c r="AJ16" s="749"/>
      <c r="AK16" s="751">
        <v>80000</v>
      </c>
      <c r="AL16" s="751"/>
      <c r="AM16" s="751"/>
      <c r="AN16" s="751"/>
      <c r="AO16" s="751"/>
      <c r="AP16" s="751"/>
      <c r="AQ16" s="753" t="s">
        <v>227</v>
      </c>
      <c r="AR16" s="753"/>
      <c r="AS16" s="753" t="s">
        <v>229</v>
      </c>
      <c r="AT16" s="754"/>
    </row>
    <row r="17" spans="1:46" ht="13.15" customHeight="1" x14ac:dyDescent="0.15">
      <c r="A17" s="757"/>
      <c r="B17" s="758"/>
      <c r="C17" s="758"/>
      <c r="D17" s="758"/>
      <c r="E17" s="758"/>
      <c r="F17" s="758"/>
      <c r="G17" s="758"/>
      <c r="H17" s="761"/>
      <c r="I17" s="761"/>
      <c r="J17" s="761"/>
      <c r="K17" s="761"/>
      <c r="L17" s="761"/>
      <c r="M17" s="761"/>
      <c r="N17" s="761"/>
      <c r="O17" s="763"/>
      <c r="P17" s="763"/>
      <c r="Q17" s="763"/>
      <c r="R17" s="763"/>
      <c r="S17" s="763"/>
      <c r="T17" s="763"/>
      <c r="U17" s="763"/>
      <c r="V17" s="763"/>
      <c r="W17" s="765"/>
      <c r="X17" s="765"/>
      <c r="Y17" s="765"/>
      <c r="Z17" s="765"/>
      <c r="AA17" s="749"/>
      <c r="AB17" s="749"/>
      <c r="AC17" s="749"/>
      <c r="AD17" s="749"/>
      <c r="AE17" s="749"/>
      <c r="AF17" s="749"/>
      <c r="AG17" s="749"/>
      <c r="AH17" s="749"/>
      <c r="AI17" s="749"/>
      <c r="AJ17" s="749"/>
      <c r="AK17" s="751"/>
      <c r="AL17" s="751"/>
      <c r="AM17" s="751"/>
      <c r="AN17" s="751"/>
      <c r="AO17" s="751"/>
      <c r="AP17" s="751"/>
      <c r="AQ17" s="753" t="s">
        <v>228</v>
      </c>
      <c r="AR17" s="753"/>
      <c r="AS17" s="753" t="s">
        <v>226</v>
      </c>
      <c r="AT17" s="754"/>
    </row>
    <row r="18" spans="1:46" ht="13.15" customHeight="1" x14ac:dyDescent="0.15">
      <c r="A18" s="757" t="s">
        <v>422</v>
      </c>
      <c r="B18" s="758"/>
      <c r="C18" s="758"/>
      <c r="D18" s="758"/>
      <c r="E18" s="758"/>
      <c r="F18" s="758"/>
      <c r="G18" s="758"/>
      <c r="H18" s="761" t="s">
        <v>750</v>
      </c>
      <c r="I18" s="761"/>
      <c r="J18" s="761"/>
      <c r="K18" s="761"/>
      <c r="L18" s="761"/>
      <c r="M18" s="761" t="s">
        <v>779</v>
      </c>
      <c r="N18" s="761"/>
      <c r="O18" s="763" t="s">
        <v>808</v>
      </c>
      <c r="P18" s="763"/>
      <c r="Q18" s="763"/>
      <c r="R18" s="763"/>
      <c r="S18" s="763"/>
      <c r="T18" s="763"/>
      <c r="U18" s="763"/>
      <c r="V18" s="763"/>
      <c r="W18" s="765" t="s">
        <v>69</v>
      </c>
      <c r="X18" s="765"/>
      <c r="Y18" s="765"/>
      <c r="Z18" s="765"/>
      <c r="AA18" s="767" t="s">
        <v>809</v>
      </c>
      <c r="AB18" s="768"/>
      <c r="AC18" s="768"/>
      <c r="AD18" s="768"/>
      <c r="AE18" s="768"/>
      <c r="AF18" s="768"/>
      <c r="AG18" s="768"/>
      <c r="AH18" s="768"/>
      <c r="AI18" s="768"/>
      <c r="AJ18" s="769"/>
      <c r="AK18" s="751">
        <v>25000</v>
      </c>
      <c r="AL18" s="751"/>
      <c r="AM18" s="751"/>
      <c r="AN18" s="751"/>
      <c r="AO18" s="751"/>
      <c r="AP18" s="751"/>
      <c r="AQ18" s="753" t="s">
        <v>227</v>
      </c>
      <c r="AR18" s="753"/>
      <c r="AS18" s="753" t="s">
        <v>232</v>
      </c>
      <c r="AT18" s="754"/>
    </row>
    <row r="19" spans="1:46" ht="13.15" customHeight="1" x14ac:dyDescent="0.15">
      <c r="A19" s="757"/>
      <c r="B19" s="758"/>
      <c r="C19" s="758"/>
      <c r="D19" s="758"/>
      <c r="E19" s="758"/>
      <c r="F19" s="758"/>
      <c r="G19" s="758"/>
      <c r="H19" s="761"/>
      <c r="I19" s="761"/>
      <c r="J19" s="761"/>
      <c r="K19" s="761"/>
      <c r="L19" s="761"/>
      <c r="M19" s="761"/>
      <c r="N19" s="761"/>
      <c r="O19" s="763"/>
      <c r="P19" s="763"/>
      <c r="Q19" s="763"/>
      <c r="R19" s="763"/>
      <c r="S19" s="763"/>
      <c r="T19" s="763"/>
      <c r="U19" s="763"/>
      <c r="V19" s="763"/>
      <c r="W19" s="765"/>
      <c r="X19" s="765"/>
      <c r="Y19" s="765"/>
      <c r="Z19" s="765"/>
      <c r="AA19" s="770"/>
      <c r="AB19" s="771"/>
      <c r="AC19" s="771"/>
      <c r="AD19" s="771"/>
      <c r="AE19" s="771"/>
      <c r="AF19" s="771"/>
      <c r="AG19" s="771"/>
      <c r="AH19" s="771"/>
      <c r="AI19" s="771"/>
      <c r="AJ19" s="772"/>
      <c r="AK19" s="751"/>
      <c r="AL19" s="751"/>
      <c r="AM19" s="751"/>
      <c r="AN19" s="751"/>
      <c r="AO19" s="751"/>
      <c r="AP19" s="751"/>
      <c r="AQ19" s="753" t="s">
        <v>228</v>
      </c>
      <c r="AR19" s="753"/>
      <c r="AS19" s="753" t="s">
        <v>226</v>
      </c>
      <c r="AT19" s="754"/>
    </row>
    <row r="20" spans="1:46" ht="13.15" customHeight="1" x14ac:dyDescent="0.15">
      <c r="A20" s="757"/>
      <c r="B20" s="758"/>
      <c r="C20" s="758"/>
      <c r="D20" s="758"/>
      <c r="E20" s="758"/>
      <c r="F20" s="758"/>
      <c r="G20" s="758"/>
      <c r="H20" s="761"/>
      <c r="I20" s="761"/>
      <c r="J20" s="761"/>
      <c r="K20" s="761"/>
      <c r="L20" s="761"/>
      <c r="M20" s="761"/>
      <c r="N20" s="761"/>
      <c r="O20" s="765"/>
      <c r="P20" s="765"/>
      <c r="Q20" s="765"/>
      <c r="R20" s="765"/>
      <c r="S20" s="765"/>
      <c r="T20" s="765"/>
      <c r="U20" s="765"/>
      <c r="V20" s="765"/>
      <c r="W20" s="765"/>
      <c r="X20" s="765"/>
      <c r="Y20" s="765"/>
      <c r="Z20" s="765"/>
      <c r="AA20" s="761"/>
      <c r="AB20" s="761"/>
      <c r="AC20" s="761"/>
      <c r="AD20" s="761"/>
      <c r="AE20" s="761"/>
      <c r="AF20" s="761"/>
      <c r="AG20" s="761"/>
      <c r="AH20" s="761"/>
      <c r="AI20" s="761"/>
      <c r="AJ20" s="761"/>
      <c r="AK20" s="751"/>
      <c r="AL20" s="751"/>
      <c r="AM20" s="751"/>
      <c r="AN20" s="751"/>
      <c r="AO20" s="751"/>
      <c r="AP20" s="751"/>
      <c r="AQ20" s="753"/>
      <c r="AR20" s="753"/>
      <c r="AS20" s="753"/>
      <c r="AT20" s="754"/>
    </row>
    <row r="21" spans="1:46" ht="13.15" customHeight="1" x14ac:dyDescent="0.15">
      <c r="A21" s="757"/>
      <c r="B21" s="758"/>
      <c r="C21" s="758"/>
      <c r="D21" s="758"/>
      <c r="E21" s="758"/>
      <c r="F21" s="758"/>
      <c r="G21" s="758"/>
      <c r="H21" s="761"/>
      <c r="I21" s="761"/>
      <c r="J21" s="761"/>
      <c r="K21" s="761"/>
      <c r="L21" s="761"/>
      <c r="M21" s="761"/>
      <c r="N21" s="761"/>
      <c r="O21" s="765"/>
      <c r="P21" s="765"/>
      <c r="Q21" s="765"/>
      <c r="R21" s="765"/>
      <c r="S21" s="765"/>
      <c r="T21" s="765"/>
      <c r="U21" s="765"/>
      <c r="V21" s="765"/>
      <c r="W21" s="765"/>
      <c r="X21" s="765"/>
      <c r="Y21" s="765"/>
      <c r="Z21" s="765"/>
      <c r="AA21" s="761"/>
      <c r="AB21" s="761"/>
      <c r="AC21" s="761"/>
      <c r="AD21" s="761"/>
      <c r="AE21" s="761"/>
      <c r="AF21" s="761"/>
      <c r="AG21" s="761"/>
      <c r="AH21" s="761"/>
      <c r="AI21" s="761"/>
      <c r="AJ21" s="761"/>
      <c r="AK21" s="751"/>
      <c r="AL21" s="751"/>
      <c r="AM21" s="751"/>
      <c r="AN21" s="751"/>
      <c r="AO21" s="751"/>
      <c r="AP21" s="751"/>
      <c r="AQ21" s="753"/>
      <c r="AR21" s="753"/>
      <c r="AS21" s="753"/>
      <c r="AT21" s="754"/>
    </row>
    <row r="22" spans="1:46" ht="13.15" customHeight="1" x14ac:dyDescent="0.15">
      <c r="A22" s="757"/>
      <c r="B22" s="758"/>
      <c r="C22" s="758"/>
      <c r="D22" s="758"/>
      <c r="E22" s="758"/>
      <c r="F22" s="758"/>
      <c r="G22" s="758"/>
      <c r="H22" s="761"/>
      <c r="I22" s="761"/>
      <c r="J22" s="761"/>
      <c r="K22" s="761"/>
      <c r="L22" s="761"/>
      <c r="M22" s="761"/>
      <c r="N22" s="761"/>
      <c r="O22" s="765"/>
      <c r="P22" s="765"/>
      <c r="Q22" s="765"/>
      <c r="R22" s="765"/>
      <c r="S22" s="765"/>
      <c r="T22" s="765"/>
      <c r="U22" s="765"/>
      <c r="V22" s="765"/>
      <c r="W22" s="765"/>
      <c r="X22" s="765"/>
      <c r="Y22" s="765"/>
      <c r="Z22" s="765"/>
      <c r="AA22" s="761"/>
      <c r="AB22" s="761"/>
      <c r="AC22" s="761"/>
      <c r="AD22" s="761"/>
      <c r="AE22" s="761"/>
      <c r="AF22" s="761"/>
      <c r="AG22" s="761"/>
      <c r="AH22" s="761"/>
      <c r="AI22" s="761"/>
      <c r="AJ22" s="761"/>
      <c r="AK22" s="751"/>
      <c r="AL22" s="751"/>
      <c r="AM22" s="751"/>
      <c r="AN22" s="751"/>
      <c r="AO22" s="751"/>
      <c r="AP22" s="751"/>
      <c r="AQ22" s="753"/>
      <c r="AR22" s="753"/>
      <c r="AS22" s="753"/>
      <c r="AT22" s="754"/>
    </row>
    <row r="23" spans="1:46" ht="13.15" customHeight="1" x14ac:dyDescent="0.15">
      <c r="A23" s="757"/>
      <c r="B23" s="758"/>
      <c r="C23" s="758"/>
      <c r="D23" s="758"/>
      <c r="E23" s="758"/>
      <c r="F23" s="758"/>
      <c r="G23" s="758"/>
      <c r="H23" s="761"/>
      <c r="I23" s="761"/>
      <c r="J23" s="761"/>
      <c r="K23" s="761"/>
      <c r="L23" s="761"/>
      <c r="M23" s="761"/>
      <c r="N23" s="761"/>
      <c r="O23" s="765"/>
      <c r="P23" s="765"/>
      <c r="Q23" s="765"/>
      <c r="R23" s="765"/>
      <c r="S23" s="765"/>
      <c r="T23" s="765"/>
      <c r="U23" s="765"/>
      <c r="V23" s="765"/>
      <c r="W23" s="765"/>
      <c r="X23" s="765"/>
      <c r="Y23" s="765"/>
      <c r="Z23" s="765"/>
      <c r="AA23" s="761"/>
      <c r="AB23" s="761"/>
      <c r="AC23" s="761"/>
      <c r="AD23" s="761"/>
      <c r="AE23" s="761"/>
      <c r="AF23" s="761"/>
      <c r="AG23" s="761"/>
      <c r="AH23" s="761"/>
      <c r="AI23" s="761"/>
      <c r="AJ23" s="761"/>
      <c r="AK23" s="751"/>
      <c r="AL23" s="751"/>
      <c r="AM23" s="751"/>
      <c r="AN23" s="751"/>
      <c r="AO23" s="751"/>
      <c r="AP23" s="751"/>
      <c r="AQ23" s="753"/>
      <c r="AR23" s="753"/>
      <c r="AS23" s="753"/>
      <c r="AT23" s="754"/>
    </row>
    <row r="24" spans="1:46" ht="13.15" customHeight="1" x14ac:dyDescent="0.15">
      <c r="A24" s="757"/>
      <c r="B24" s="758"/>
      <c r="C24" s="758"/>
      <c r="D24" s="758"/>
      <c r="E24" s="758"/>
      <c r="F24" s="758"/>
      <c r="G24" s="758"/>
      <c r="H24" s="761"/>
      <c r="I24" s="761"/>
      <c r="J24" s="761"/>
      <c r="K24" s="761"/>
      <c r="L24" s="761"/>
      <c r="M24" s="761"/>
      <c r="N24" s="761"/>
      <c r="O24" s="765"/>
      <c r="P24" s="765"/>
      <c r="Q24" s="765"/>
      <c r="R24" s="765"/>
      <c r="S24" s="765"/>
      <c r="T24" s="765"/>
      <c r="U24" s="765"/>
      <c r="V24" s="765"/>
      <c r="W24" s="765"/>
      <c r="X24" s="765"/>
      <c r="Y24" s="765"/>
      <c r="Z24" s="765"/>
      <c r="AA24" s="761"/>
      <c r="AB24" s="761"/>
      <c r="AC24" s="761"/>
      <c r="AD24" s="761"/>
      <c r="AE24" s="761"/>
      <c r="AF24" s="761"/>
      <c r="AG24" s="761"/>
      <c r="AH24" s="761"/>
      <c r="AI24" s="761"/>
      <c r="AJ24" s="761"/>
      <c r="AK24" s="751"/>
      <c r="AL24" s="751"/>
      <c r="AM24" s="751"/>
      <c r="AN24" s="751"/>
      <c r="AO24" s="751"/>
      <c r="AP24" s="751"/>
      <c r="AQ24" s="753"/>
      <c r="AR24" s="753"/>
      <c r="AS24" s="753"/>
      <c r="AT24" s="754"/>
    </row>
    <row r="25" spans="1:46" ht="13.15" customHeight="1" x14ac:dyDescent="0.15">
      <c r="A25" s="757"/>
      <c r="B25" s="758"/>
      <c r="C25" s="758"/>
      <c r="D25" s="758"/>
      <c r="E25" s="758"/>
      <c r="F25" s="758"/>
      <c r="G25" s="758"/>
      <c r="H25" s="761"/>
      <c r="I25" s="761"/>
      <c r="J25" s="761"/>
      <c r="K25" s="761"/>
      <c r="L25" s="761"/>
      <c r="M25" s="761"/>
      <c r="N25" s="761"/>
      <c r="O25" s="765"/>
      <c r="P25" s="765"/>
      <c r="Q25" s="765"/>
      <c r="R25" s="765"/>
      <c r="S25" s="765"/>
      <c r="T25" s="765"/>
      <c r="U25" s="765"/>
      <c r="V25" s="765"/>
      <c r="W25" s="765"/>
      <c r="X25" s="765"/>
      <c r="Y25" s="765"/>
      <c r="Z25" s="765"/>
      <c r="AA25" s="761"/>
      <c r="AB25" s="761"/>
      <c r="AC25" s="761"/>
      <c r="AD25" s="761"/>
      <c r="AE25" s="761"/>
      <c r="AF25" s="761"/>
      <c r="AG25" s="761"/>
      <c r="AH25" s="761"/>
      <c r="AI25" s="761"/>
      <c r="AJ25" s="761"/>
      <c r="AK25" s="751"/>
      <c r="AL25" s="751"/>
      <c r="AM25" s="751"/>
      <c r="AN25" s="751"/>
      <c r="AO25" s="751"/>
      <c r="AP25" s="751"/>
      <c r="AQ25" s="753"/>
      <c r="AR25" s="753"/>
      <c r="AS25" s="753"/>
      <c r="AT25" s="754"/>
    </row>
    <row r="26" spans="1:46" ht="13.15" customHeight="1" x14ac:dyDescent="0.15">
      <c r="A26" s="757"/>
      <c r="B26" s="758"/>
      <c r="C26" s="758"/>
      <c r="D26" s="758"/>
      <c r="E26" s="758"/>
      <c r="F26" s="758"/>
      <c r="G26" s="758"/>
      <c r="H26" s="761"/>
      <c r="I26" s="761"/>
      <c r="J26" s="761"/>
      <c r="K26" s="761"/>
      <c r="L26" s="761"/>
      <c r="M26" s="761"/>
      <c r="N26" s="761"/>
      <c r="O26" s="765"/>
      <c r="P26" s="765"/>
      <c r="Q26" s="765"/>
      <c r="R26" s="765"/>
      <c r="S26" s="765"/>
      <c r="T26" s="765"/>
      <c r="U26" s="765"/>
      <c r="V26" s="765"/>
      <c r="W26" s="765"/>
      <c r="X26" s="765"/>
      <c r="Y26" s="765"/>
      <c r="Z26" s="765"/>
      <c r="AA26" s="761"/>
      <c r="AB26" s="761"/>
      <c r="AC26" s="761"/>
      <c r="AD26" s="761"/>
      <c r="AE26" s="761"/>
      <c r="AF26" s="761"/>
      <c r="AG26" s="761"/>
      <c r="AH26" s="761"/>
      <c r="AI26" s="761"/>
      <c r="AJ26" s="761"/>
      <c r="AK26" s="751"/>
      <c r="AL26" s="751"/>
      <c r="AM26" s="751"/>
      <c r="AN26" s="751"/>
      <c r="AO26" s="751"/>
      <c r="AP26" s="751"/>
      <c r="AQ26" s="753"/>
      <c r="AR26" s="753"/>
      <c r="AS26" s="753"/>
      <c r="AT26" s="754"/>
    </row>
    <row r="27" spans="1:46" ht="13.15" customHeight="1" x14ac:dyDescent="0.15">
      <c r="A27" s="757"/>
      <c r="B27" s="758"/>
      <c r="C27" s="758"/>
      <c r="D27" s="758"/>
      <c r="E27" s="758"/>
      <c r="F27" s="758"/>
      <c r="G27" s="758"/>
      <c r="H27" s="761"/>
      <c r="I27" s="761"/>
      <c r="J27" s="761"/>
      <c r="K27" s="761"/>
      <c r="L27" s="761"/>
      <c r="M27" s="761"/>
      <c r="N27" s="761"/>
      <c r="O27" s="765"/>
      <c r="P27" s="765"/>
      <c r="Q27" s="765"/>
      <c r="R27" s="765"/>
      <c r="S27" s="765"/>
      <c r="T27" s="765"/>
      <c r="U27" s="765"/>
      <c r="V27" s="765"/>
      <c r="W27" s="765"/>
      <c r="X27" s="765"/>
      <c r="Y27" s="765"/>
      <c r="Z27" s="765"/>
      <c r="AA27" s="761"/>
      <c r="AB27" s="761"/>
      <c r="AC27" s="761"/>
      <c r="AD27" s="761"/>
      <c r="AE27" s="761"/>
      <c r="AF27" s="761"/>
      <c r="AG27" s="761"/>
      <c r="AH27" s="761"/>
      <c r="AI27" s="761"/>
      <c r="AJ27" s="761"/>
      <c r="AK27" s="751"/>
      <c r="AL27" s="751"/>
      <c r="AM27" s="751"/>
      <c r="AN27" s="751"/>
      <c r="AO27" s="751"/>
      <c r="AP27" s="751"/>
      <c r="AQ27" s="753"/>
      <c r="AR27" s="753"/>
      <c r="AS27" s="753"/>
      <c r="AT27" s="754"/>
    </row>
    <row r="28" spans="1:46" ht="13.15" customHeight="1" x14ac:dyDescent="0.15">
      <c r="A28" s="757"/>
      <c r="B28" s="758"/>
      <c r="C28" s="758"/>
      <c r="D28" s="758"/>
      <c r="E28" s="758"/>
      <c r="F28" s="758"/>
      <c r="G28" s="758"/>
      <c r="H28" s="761"/>
      <c r="I28" s="761"/>
      <c r="J28" s="761"/>
      <c r="K28" s="761"/>
      <c r="L28" s="761"/>
      <c r="M28" s="761"/>
      <c r="N28" s="761"/>
      <c r="O28" s="765"/>
      <c r="P28" s="765"/>
      <c r="Q28" s="765"/>
      <c r="R28" s="765"/>
      <c r="S28" s="765"/>
      <c r="T28" s="765"/>
      <c r="U28" s="765"/>
      <c r="V28" s="765"/>
      <c r="W28" s="765"/>
      <c r="X28" s="765"/>
      <c r="Y28" s="765"/>
      <c r="Z28" s="765"/>
      <c r="AA28" s="761"/>
      <c r="AB28" s="761"/>
      <c r="AC28" s="761"/>
      <c r="AD28" s="761"/>
      <c r="AE28" s="761"/>
      <c r="AF28" s="761"/>
      <c r="AG28" s="761"/>
      <c r="AH28" s="761"/>
      <c r="AI28" s="761"/>
      <c r="AJ28" s="761"/>
      <c r="AK28" s="751"/>
      <c r="AL28" s="751"/>
      <c r="AM28" s="751"/>
      <c r="AN28" s="751"/>
      <c r="AO28" s="751"/>
      <c r="AP28" s="751"/>
      <c r="AQ28" s="753"/>
      <c r="AR28" s="753"/>
      <c r="AS28" s="753"/>
      <c r="AT28" s="754"/>
    </row>
    <row r="29" spans="1:46" ht="13.15" customHeight="1" x14ac:dyDescent="0.15">
      <c r="A29" s="757"/>
      <c r="B29" s="758"/>
      <c r="C29" s="758"/>
      <c r="D29" s="758"/>
      <c r="E29" s="758"/>
      <c r="F29" s="758"/>
      <c r="G29" s="758"/>
      <c r="H29" s="761"/>
      <c r="I29" s="761"/>
      <c r="J29" s="761"/>
      <c r="K29" s="761"/>
      <c r="L29" s="761"/>
      <c r="M29" s="761"/>
      <c r="N29" s="761"/>
      <c r="O29" s="765"/>
      <c r="P29" s="765"/>
      <c r="Q29" s="765"/>
      <c r="R29" s="765"/>
      <c r="S29" s="765"/>
      <c r="T29" s="765"/>
      <c r="U29" s="765"/>
      <c r="V29" s="765"/>
      <c r="W29" s="765"/>
      <c r="X29" s="765"/>
      <c r="Y29" s="765"/>
      <c r="Z29" s="765"/>
      <c r="AA29" s="761"/>
      <c r="AB29" s="761"/>
      <c r="AC29" s="761"/>
      <c r="AD29" s="761"/>
      <c r="AE29" s="761"/>
      <c r="AF29" s="761"/>
      <c r="AG29" s="761"/>
      <c r="AH29" s="761"/>
      <c r="AI29" s="761"/>
      <c r="AJ29" s="761"/>
      <c r="AK29" s="751"/>
      <c r="AL29" s="751"/>
      <c r="AM29" s="751"/>
      <c r="AN29" s="751"/>
      <c r="AO29" s="751"/>
      <c r="AP29" s="751"/>
      <c r="AQ29" s="753"/>
      <c r="AR29" s="753"/>
      <c r="AS29" s="753"/>
      <c r="AT29" s="754"/>
    </row>
    <row r="30" spans="1:46" ht="13.15" customHeight="1" x14ac:dyDescent="0.15">
      <c r="A30" s="757"/>
      <c r="B30" s="758"/>
      <c r="C30" s="758"/>
      <c r="D30" s="758"/>
      <c r="E30" s="758"/>
      <c r="F30" s="758"/>
      <c r="G30" s="758"/>
      <c r="H30" s="761"/>
      <c r="I30" s="761"/>
      <c r="J30" s="761"/>
      <c r="K30" s="761"/>
      <c r="L30" s="761"/>
      <c r="M30" s="761"/>
      <c r="N30" s="761"/>
      <c r="O30" s="765"/>
      <c r="P30" s="765"/>
      <c r="Q30" s="765"/>
      <c r="R30" s="765"/>
      <c r="S30" s="765"/>
      <c r="T30" s="765"/>
      <c r="U30" s="765"/>
      <c r="V30" s="765"/>
      <c r="W30" s="765"/>
      <c r="X30" s="765"/>
      <c r="Y30" s="765"/>
      <c r="Z30" s="765"/>
      <c r="AA30" s="761"/>
      <c r="AB30" s="761"/>
      <c r="AC30" s="761"/>
      <c r="AD30" s="761"/>
      <c r="AE30" s="761"/>
      <c r="AF30" s="761"/>
      <c r="AG30" s="761"/>
      <c r="AH30" s="761"/>
      <c r="AI30" s="761"/>
      <c r="AJ30" s="761"/>
      <c r="AK30" s="751"/>
      <c r="AL30" s="751"/>
      <c r="AM30" s="751"/>
      <c r="AN30" s="751"/>
      <c r="AO30" s="751"/>
      <c r="AP30" s="751"/>
      <c r="AQ30" s="753"/>
      <c r="AR30" s="753"/>
      <c r="AS30" s="753"/>
      <c r="AT30" s="754"/>
    </row>
    <row r="31" spans="1:46" ht="13.15" customHeight="1" x14ac:dyDescent="0.15">
      <c r="A31" s="757"/>
      <c r="B31" s="758"/>
      <c r="C31" s="758"/>
      <c r="D31" s="758"/>
      <c r="E31" s="758"/>
      <c r="F31" s="758"/>
      <c r="G31" s="758"/>
      <c r="H31" s="761"/>
      <c r="I31" s="761"/>
      <c r="J31" s="761"/>
      <c r="K31" s="761"/>
      <c r="L31" s="761"/>
      <c r="M31" s="761"/>
      <c r="N31" s="761"/>
      <c r="O31" s="765"/>
      <c r="P31" s="765"/>
      <c r="Q31" s="765"/>
      <c r="R31" s="765"/>
      <c r="S31" s="765"/>
      <c r="T31" s="765"/>
      <c r="U31" s="765"/>
      <c r="V31" s="765"/>
      <c r="W31" s="765"/>
      <c r="X31" s="765"/>
      <c r="Y31" s="765"/>
      <c r="Z31" s="765"/>
      <c r="AA31" s="761"/>
      <c r="AB31" s="761"/>
      <c r="AC31" s="761"/>
      <c r="AD31" s="761"/>
      <c r="AE31" s="761"/>
      <c r="AF31" s="761"/>
      <c r="AG31" s="761"/>
      <c r="AH31" s="761"/>
      <c r="AI31" s="761"/>
      <c r="AJ31" s="761"/>
      <c r="AK31" s="751"/>
      <c r="AL31" s="751"/>
      <c r="AM31" s="751"/>
      <c r="AN31" s="751"/>
      <c r="AO31" s="751"/>
      <c r="AP31" s="751"/>
      <c r="AQ31" s="753"/>
      <c r="AR31" s="753"/>
      <c r="AS31" s="753"/>
      <c r="AT31" s="754"/>
    </row>
    <row r="32" spans="1:46" ht="14.45" customHeight="1" x14ac:dyDescent="0.15">
      <c r="A32" s="757"/>
      <c r="B32" s="758"/>
      <c r="C32" s="758"/>
      <c r="D32" s="758"/>
      <c r="E32" s="758"/>
      <c r="F32" s="758"/>
      <c r="G32" s="758"/>
      <c r="H32" s="761"/>
      <c r="I32" s="761"/>
      <c r="J32" s="761"/>
      <c r="K32" s="761"/>
      <c r="L32" s="761"/>
      <c r="M32" s="761"/>
      <c r="N32" s="761"/>
      <c r="O32" s="765"/>
      <c r="P32" s="765"/>
      <c r="Q32" s="765"/>
      <c r="R32" s="765"/>
      <c r="S32" s="765"/>
      <c r="T32" s="765"/>
      <c r="U32" s="765"/>
      <c r="V32" s="765"/>
      <c r="W32" s="765"/>
      <c r="X32" s="765"/>
      <c r="Y32" s="765"/>
      <c r="Z32" s="765"/>
      <c r="AA32" s="761"/>
      <c r="AB32" s="761"/>
      <c r="AC32" s="761"/>
      <c r="AD32" s="761"/>
      <c r="AE32" s="761"/>
      <c r="AF32" s="761"/>
      <c r="AG32" s="761"/>
      <c r="AH32" s="761"/>
      <c r="AI32" s="761"/>
      <c r="AJ32" s="761"/>
      <c r="AK32" s="751"/>
      <c r="AL32" s="751"/>
      <c r="AM32" s="751"/>
      <c r="AN32" s="751"/>
      <c r="AO32" s="751"/>
      <c r="AP32" s="751"/>
      <c r="AQ32" s="753"/>
      <c r="AR32" s="753"/>
      <c r="AS32" s="753"/>
      <c r="AT32" s="754"/>
    </row>
    <row r="33" spans="1:46" ht="14.45" customHeight="1" x14ac:dyDescent="0.15">
      <c r="A33" s="757"/>
      <c r="B33" s="758"/>
      <c r="C33" s="758"/>
      <c r="D33" s="758"/>
      <c r="E33" s="758"/>
      <c r="F33" s="758"/>
      <c r="G33" s="758"/>
      <c r="H33" s="761"/>
      <c r="I33" s="761"/>
      <c r="J33" s="761"/>
      <c r="K33" s="761"/>
      <c r="L33" s="761"/>
      <c r="M33" s="761"/>
      <c r="N33" s="761"/>
      <c r="O33" s="765"/>
      <c r="P33" s="765"/>
      <c r="Q33" s="765"/>
      <c r="R33" s="765"/>
      <c r="S33" s="765"/>
      <c r="T33" s="765"/>
      <c r="U33" s="765"/>
      <c r="V33" s="765"/>
      <c r="W33" s="765"/>
      <c r="X33" s="765"/>
      <c r="Y33" s="765"/>
      <c r="Z33" s="765"/>
      <c r="AA33" s="761"/>
      <c r="AB33" s="761"/>
      <c r="AC33" s="761"/>
      <c r="AD33" s="761"/>
      <c r="AE33" s="761"/>
      <c r="AF33" s="761"/>
      <c r="AG33" s="761"/>
      <c r="AH33" s="761"/>
      <c r="AI33" s="761"/>
      <c r="AJ33" s="761"/>
      <c r="AK33" s="751"/>
      <c r="AL33" s="751"/>
      <c r="AM33" s="751"/>
      <c r="AN33" s="751"/>
      <c r="AO33" s="751"/>
      <c r="AP33" s="751"/>
      <c r="AQ33" s="753"/>
      <c r="AR33" s="753"/>
      <c r="AS33" s="753"/>
      <c r="AT33" s="754"/>
    </row>
    <row r="34" spans="1:46" ht="14.45" customHeight="1" x14ac:dyDescent="0.15">
      <c r="A34" s="757"/>
      <c r="B34" s="758"/>
      <c r="C34" s="758"/>
      <c r="D34" s="758"/>
      <c r="E34" s="758"/>
      <c r="F34" s="758"/>
      <c r="G34" s="758"/>
      <c r="H34" s="761"/>
      <c r="I34" s="761"/>
      <c r="J34" s="761"/>
      <c r="K34" s="761"/>
      <c r="L34" s="761"/>
      <c r="M34" s="761"/>
      <c r="N34" s="761"/>
      <c r="O34" s="765"/>
      <c r="P34" s="765"/>
      <c r="Q34" s="765"/>
      <c r="R34" s="765"/>
      <c r="S34" s="765"/>
      <c r="T34" s="765"/>
      <c r="U34" s="765"/>
      <c r="V34" s="765"/>
      <c r="W34" s="765"/>
      <c r="X34" s="765"/>
      <c r="Y34" s="765"/>
      <c r="Z34" s="765"/>
      <c r="AA34" s="761"/>
      <c r="AB34" s="761"/>
      <c r="AC34" s="761"/>
      <c r="AD34" s="761"/>
      <c r="AE34" s="761"/>
      <c r="AF34" s="761"/>
      <c r="AG34" s="761"/>
      <c r="AH34" s="761"/>
      <c r="AI34" s="761"/>
      <c r="AJ34" s="761"/>
      <c r="AK34" s="751"/>
      <c r="AL34" s="751"/>
      <c r="AM34" s="751"/>
      <c r="AN34" s="751"/>
      <c r="AO34" s="751"/>
      <c r="AP34" s="751"/>
      <c r="AQ34" s="753"/>
      <c r="AR34" s="753"/>
      <c r="AS34" s="753"/>
      <c r="AT34" s="754"/>
    </row>
    <row r="35" spans="1:46" ht="14.45" customHeight="1" x14ac:dyDescent="0.15">
      <c r="A35" s="757"/>
      <c r="B35" s="758"/>
      <c r="C35" s="758"/>
      <c r="D35" s="758"/>
      <c r="E35" s="758"/>
      <c r="F35" s="758"/>
      <c r="G35" s="758"/>
      <c r="H35" s="761"/>
      <c r="I35" s="761"/>
      <c r="J35" s="761"/>
      <c r="K35" s="761"/>
      <c r="L35" s="761"/>
      <c r="M35" s="761"/>
      <c r="N35" s="761"/>
      <c r="O35" s="765"/>
      <c r="P35" s="765"/>
      <c r="Q35" s="765"/>
      <c r="R35" s="765"/>
      <c r="S35" s="765"/>
      <c r="T35" s="765"/>
      <c r="U35" s="765"/>
      <c r="V35" s="765"/>
      <c r="W35" s="765"/>
      <c r="X35" s="765"/>
      <c r="Y35" s="765"/>
      <c r="Z35" s="765"/>
      <c r="AA35" s="761"/>
      <c r="AB35" s="761"/>
      <c r="AC35" s="761"/>
      <c r="AD35" s="761"/>
      <c r="AE35" s="761"/>
      <c r="AF35" s="761"/>
      <c r="AG35" s="761"/>
      <c r="AH35" s="761"/>
      <c r="AI35" s="761"/>
      <c r="AJ35" s="761"/>
      <c r="AK35" s="751"/>
      <c r="AL35" s="751"/>
      <c r="AM35" s="751"/>
      <c r="AN35" s="751"/>
      <c r="AO35" s="751"/>
      <c r="AP35" s="751"/>
      <c r="AQ35" s="753"/>
      <c r="AR35" s="753"/>
      <c r="AS35" s="753"/>
      <c r="AT35" s="754"/>
    </row>
    <row r="36" spans="1:46" x14ac:dyDescent="0.15">
      <c r="A36" s="757"/>
      <c r="B36" s="758"/>
      <c r="C36" s="758"/>
      <c r="D36" s="758"/>
      <c r="E36" s="758"/>
      <c r="F36" s="758"/>
      <c r="G36" s="758"/>
      <c r="H36" s="761"/>
      <c r="I36" s="761"/>
      <c r="J36" s="761"/>
      <c r="K36" s="761"/>
      <c r="L36" s="761"/>
      <c r="M36" s="761"/>
      <c r="N36" s="761"/>
      <c r="O36" s="765"/>
      <c r="P36" s="765"/>
      <c r="Q36" s="765"/>
      <c r="R36" s="765"/>
      <c r="S36" s="765"/>
      <c r="T36" s="765"/>
      <c r="U36" s="765"/>
      <c r="V36" s="765"/>
      <c r="W36" s="765"/>
      <c r="X36" s="765"/>
      <c r="Y36" s="765"/>
      <c r="Z36" s="765"/>
      <c r="AA36" s="761"/>
      <c r="AB36" s="761"/>
      <c r="AC36" s="761"/>
      <c r="AD36" s="761"/>
      <c r="AE36" s="761"/>
      <c r="AF36" s="761"/>
      <c r="AG36" s="761"/>
      <c r="AH36" s="761"/>
      <c r="AI36" s="761"/>
      <c r="AJ36" s="761"/>
      <c r="AK36" s="751"/>
      <c r="AL36" s="751"/>
      <c r="AM36" s="751"/>
      <c r="AN36" s="751"/>
      <c r="AO36" s="751"/>
      <c r="AP36" s="751"/>
      <c r="AQ36" s="753"/>
      <c r="AR36" s="753"/>
      <c r="AS36" s="753"/>
      <c r="AT36" s="754"/>
    </row>
    <row r="37" spans="1:46" x14ac:dyDescent="0.15">
      <c r="A37" s="759"/>
      <c r="B37" s="760"/>
      <c r="C37" s="760"/>
      <c r="D37" s="760"/>
      <c r="E37" s="760"/>
      <c r="F37" s="760"/>
      <c r="G37" s="760"/>
      <c r="H37" s="762"/>
      <c r="I37" s="762"/>
      <c r="J37" s="762"/>
      <c r="K37" s="762"/>
      <c r="L37" s="762"/>
      <c r="M37" s="762"/>
      <c r="N37" s="762"/>
      <c r="O37" s="766"/>
      <c r="P37" s="766"/>
      <c r="Q37" s="766"/>
      <c r="R37" s="766"/>
      <c r="S37" s="766"/>
      <c r="T37" s="766"/>
      <c r="U37" s="766"/>
      <c r="V37" s="766"/>
      <c r="W37" s="766"/>
      <c r="X37" s="766"/>
      <c r="Y37" s="766"/>
      <c r="Z37" s="766"/>
      <c r="AA37" s="762"/>
      <c r="AB37" s="762"/>
      <c r="AC37" s="762"/>
      <c r="AD37" s="762"/>
      <c r="AE37" s="762"/>
      <c r="AF37" s="762"/>
      <c r="AG37" s="762"/>
      <c r="AH37" s="762"/>
      <c r="AI37" s="762"/>
      <c r="AJ37" s="762"/>
      <c r="AK37" s="752"/>
      <c r="AL37" s="752"/>
      <c r="AM37" s="752"/>
      <c r="AN37" s="752"/>
      <c r="AO37" s="752"/>
      <c r="AP37" s="752"/>
      <c r="AQ37" s="755"/>
      <c r="AR37" s="755"/>
      <c r="AS37" s="755"/>
      <c r="AT37" s="756"/>
    </row>
    <row r="38" spans="1:46" x14ac:dyDescent="0.15">
      <c r="A38" s="11"/>
      <c r="B38" s="11"/>
      <c r="C38" s="11"/>
      <c r="D38" s="11"/>
      <c r="E38" s="11"/>
      <c r="F38" s="11"/>
      <c r="G38" s="11"/>
      <c r="H38" s="12"/>
      <c r="I38" s="12"/>
      <c r="J38" s="12"/>
      <c r="K38" s="12"/>
      <c r="L38" s="12"/>
      <c r="M38" s="12"/>
      <c r="N38" s="12"/>
      <c r="O38" s="13"/>
      <c r="P38" s="13"/>
      <c r="Q38" s="13"/>
      <c r="R38" s="13"/>
      <c r="S38" s="13"/>
      <c r="T38" s="13"/>
      <c r="U38" s="13"/>
      <c r="V38" s="13"/>
      <c r="W38" s="13"/>
      <c r="X38" s="13"/>
      <c r="Y38" s="13"/>
      <c r="Z38" s="13"/>
      <c r="AA38" s="12"/>
      <c r="AB38" s="12"/>
      <c r="AC38" s="12"/>
      <c r="AD38" s="12"/>
      <c r="AE38" s="12"/>
      <c r="AF38" s="12"/>
      <c r="AG38" s="12"/>
      <c r="AH38" s="12"/>
      <c r="AI38" s="12"/>
      <c r="AJ38" s="12"/>
      <c r="AK38" s="14"/>
      <c r="AL38" s="14"/>
      <c r="AM38" s="14"/>
      <c r="AN38" s="14"/>
      <c r="AO38" s="14"/>
      <c r="AP38" s="14"/>
      <c r="AQ38" s="15"/>
      <c r="AR38" s="15"/>
      <c r="AS38" s="15"/>
      <c r="AT38" s="15"/>
    </row>
    <row r="39" spans="1:46" x14ac:dyDescent="0.15">
      <c r="A39" s="16"/>
      <c r="B39" s="16"/>
      <c r="C39" s="16"/>
      <c r="D39" s="16"/>
      <c r="E39" s="16"/>
      <c r="F39" s="16"/>
      <c r="G39" s="16"/>
      <c r="H39" s="17"/>
      <c r="I39" s="17"/>
      <c r="J39" s="17"/>
      <c r="K39" s="17"/>
      <c r="L39" s="17"/>
      <c r="M39" s="17"/>
      <c r="N39" s="17"/>
      <c r="O39" s="18"/>
      <c r="P39" s="18"/>
      <c r="Q39" s="18"/>
      <c r="R39" s="18"/>
      <c r="S39" s="18"/>
      <c r="T39" s="18"/>
      <c r="U39" s="18"/>
      <c r="V39" s="18"/>
      <c r="W39" s="18"/>
      <c r="X39" s="18"/>
      <c r="Y39" s="18"/>
      <c r="Z39" s="18"/>
      <c r="AA39" s="17"/>
      <c r="AB39" s="17"/>
      <c r="AC39" s="17"/>
      <c r="AD39" s="17"/>
      <c r="AE39" s="17"/>
      <c r="AF39" s="17"/>
      <c r="AG39" s="17"/>
      <c r="AH39" s="17"/>
      <c r="AI39" s="17"/>
      <c r="AJ39" s="747" t="s">
        <v>628</v>
      </c>
      <c r="AK39" s="747"/>
      <c r="AL39" s="747"/>
      <c r="AM39" s="747"/>
      <c r="AN39" s="747"/>
      <c r="AO39" s="748" t="s">
        <v>628</v>
      </c>
      <c r="AP39" s="748"/>
      <c r="AQ39" s="748"/>
      <c r="AR39" s="748"/>
      <c r="AS39" s="748"/>
      <c r="AT39" s="19"/>
    </row>
    <row r="40" spans="1:46" ht="27.4" customHeight="1" x14ac:dyDescent="0.15"/>
    <row r="44" spans="1:46" ht="16.7" customHeight="1" x14ac:dyDescent="0.15"/>
    <row r="45" spans="1:46" ht="15" customHeight="1" x14ac:dyDescent="0.15"/>
    <row r="46" spans="1:46" ht="15" customHeight="1" x14ac:dyDescent="0.15"/>
    <row r="47" spans="1:46" ht="15" customHeight="1" x14ac:dyDescent="0.15"/>
    <row r="48" spans="1:46"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3.5" customHeight="1" x14ac:dyDescent="0.15"/>
    <row r="69" ht="13.5" customHeight="1" x14ac:dyDescent="0.15"/>
    <row r="70" ht="13.5" customHeight="1" x14ac:dyDescent="0.15"/>
    <row r="71" ht="13.5" customHeight="1" x14ac:dyDescent="0.15"/>
  </sheetData>
  <sheetProtection algorithmName="SHA-512" hashValue="iU6EkVT6VsLe3mxAEhsB+oG8Jvy5gH3LDXGlJGrxwQxll68GA1xYaY3yZJTuhIRhguNT9VH2RCSUgPKHoWAaQg==" saltValue="H1YCfbCd+rm6MfbN3pEhBQ==" spinCount="100000" sheet="1" selectLockedCells="1" selectUnlockedCells="1"/>
  <mergeCells count="186">
    <mergeCell ref="AG2:AM2"/>
    <mergeCell ref="AN2:AT2"/>
    <mergeCell ref="E3:K4"/>
    <mergeCell ref="L3:R4"/>
    <mergeCell ref="S3:Y4"/>
    <mergeCell ref="Z3:AF4"/>
    <mergeCell ref="AG3:AM4"/>
    <mergeCell ref="AN3:AT4"/>
    <mergeCell ref="A1:AB1"/>
    <mergeCell ref="AC1:AK1"/>
    <mergeCell ref="AL1:AN1"/>
    <mergeCell ref="AO1:AQ1"/>
    <mergeCell ref="AR1:AT1"/>
    <mergeCell ref="A2:D4"/>
    <mergeCell ref="E2:K2"/>
    <mergeCell ref="L2:R2"/>
    <mergeCell ref="S2:Y2"/>
    <mergeCell ref="Z2:AF2"/>
    <mergeCell ref="AQ10:AR10"/>
    <mergeCell ref="AS10:AT10"/>
    <mergeCell ref="AQ11:AR11"/>
    <mergeCell ref="AS11:AT11"/>
    <mergeCell ref="A5:AT5"/>
    <mergeCell ref="A6:L7"/>
    <mergeCell ref="M6:AT7"/>
    <mergeCell ref="A8:G9"/>
    <mergeCell ref="H8:L9"/>
    <mergeCell ref="M8:N9"/>
    <mergeCell ref="O8:V9"/>
    <mergeCell ref="W8:Z9"/>
    <mergeCell ref="AA8:AJ9"/>
    <mergeCell ref="AK8:AP9"/>
    <mergeCell ref="AQ8:AT8"/>
    <mergeCell ref="AQ9:AT9"/>
    <mergeCell ref="A16:G17"/>
    <mergeCell ref="H16:L17"/>
    <mergeCell ref="M16:N17"/>
    <mergeCell ref="O16:V17"/>
    <mergeCell ref="W16:Z17"/>
    <mergeCell ref="AA16:AJ17"/>
    <mergeCell ref="AK16:AP17"/>
    <mergeCell ref="A10:G11"/>
    <mergeCell ref="H10:L11"/>
    <mergeCell ref="M10:N11"/>
    <mergeCell ref="O10:V11"/>
    <mergeCell ref="W10:Z11"/>
    <mergeCell ref="AA10:AJ11"/>
    <mergeCell ref="AK10:AP11"/>
    <mergeCell ref="AQ12:AR12"/>
    <mergeCell ref="AS12:AT12"/>
    <mergeCell ref="AQ13:AR13"/>
    <mergeCell ref="AS13:AT13"/>
    <mergeCell ref="A14:G15"/>
    <mergeCell ref="H14:L15"/>
    <mergeCell ref="M14:N15"/>
    <mergeCell ref="O14:V15"/>
    <mergeCell ref="W14:Z15"/>
    <mergeCell ref="AA14:AJ15"/>
    <mergeCell ref="A12:G13"/>
    <mergeCell ref="H12:L13"/>
    <mergeCell ref="M12:N13"/>
    <mergeCell ref="O12:V13"/>
    <mergeCell ref="W12:Z13"/>
    <mergeCell ref="AA12:AJ13"/>
    <mergeCell ref="AK12:AP13"/>
    <mergeCell ref="AQ16:AR16"/>
    <mergeCell ref="AS16:AT16"/>
    <mergeCell ref="AQ17:AR17"/>
    <mergeCell ref="AS17:AT17"/>
    <mergeCell ref="AK14:AP15"/>
    <mergeCell ref="AQ14:AR14"/>
    <mergeCell ref="AS14:AT14"/>
    <mergeCell ref="AQ15:AR15"/>
    <mergeCell ref="AS15:AT15"/>
    <mergeCell ref="A20:G21"/>
    <mergeCell ref="H20:L21"/>
    <mergeCell ref="M20:N21"/>
    <mergeCell ref="O20:V21"/>
    <mergeCell ref="W20:Z21"/>
    <mergeCell ref="A18:G19"/>
    <mergeCell ref="H18:L19"/>
    <mergeCell ref="M18:N19"/>
    <mergeCell ref="O18:V19"/>
    <mergeCell ref="W18:Z19"/>
    <mergeCell ref="AA20:AJ21"/>
    <mergeCell ref="AK20:AP21"/>
    <mergeCell ref="AQ20:AR20"/>
    <mergeCell ref="AS20:AT20"/>
    <mergeCell ref="AQ21:AR21"/>
    <mergeCell ref="AS21:AT21"/>
    <mergeCell ref="AK18:AP19"/>
    <mergeCell ref="AQ18:AR18"/>
    <mergeCell ref="AS18:AT18"/>
    <mergeCell ref="AQ19:AR19"/>
    <mergeCell ref="AS19:AT19"/>
    <mergeCell ref="AA18:AJ19"/>
    <mergeCell ref="A24:G25"/>
    <mergeCell ref="H24:L25"/>
    <mergeCell ref="M24:N25"/>
    <mergeCell ref="O24:V25"/>
    <mergeCell ref="W24:Z25"/>
    <mergeCell ref="A22:G23"/>
    <mergeCell ref="H22:L23"/>
    <mergeCell ref="M22:N23"/>
    <mergeCell ref="O22:V23"/>
    <mergeCell ref="W22:Z23"/>
    <mergeCell ref="AA24:AJ25"/>
    <mergeCell ref="AK24:AP25"/>
    <mergeCell ref="AQ24:AR24"/>
    <mergeCell ref="AS24:AT24"/>
    <mergeCell ref="AQ25:AR25"/>
    <mergeCell ref="AS25:AT25"/>
    <mergeCell ref="AK22:AP23"/>
    <mergeCell ref="AQ22:AR22"/>
    <mergeCell ref="AS22:AT22"/>
    <mergeCell ref="AQ23:AR23"/>
    <mergeCell ref="AS23:AT23"/>
    <mergeCell ref="AA22:AJ23"/>
    <mergeCell ref="A28:G29"/>
    <mergeCell ref="H28:L29"/>
    <mergeCell ref="M28:N29"/>
    <mergeCell ref="O28:V29"/>
    <mergeCell ref="W28:Z29"/>
    <mergeCell ref="A26:G27"/>
    <mergeCell ref="H26:L27"/>
    <mergeCell ref="M26:N27"/>
    <mergeCell ref="O26:V27"/>
    <mergeCell ref="W26:Z27"/>
    <mergeCell ref="AA28:AJ29"/>
    <mergeCell ref="AK28:AP29"/>
    <mergeCell ref="AQ28:AR28"/>
    <mergeCell ref="AS28:AT28"/>
    <mergeCell ref="AQ29:AR29"/>
    <mergeCell ref="AS29:AT29"/>
    <mergeCell ref="AK26:AP27"/>
    <mergeCell ref="AQ26:AR26"/>
    <mergeCell ref="AS26:AT26"/>
    <mergeCell ref="AQ27:AR27"/>
    <mergeCell ref="AS27:AT27"/>
    <mergeCell ref="AA26:AJ27"/>
    <mergeCell ref="A32:G33"/>
    <mergeCell ref="H32:L33"/>
    <mergeCell ref="M32:N33"/>
    <mergeCell ref="O32:V33"/>
    <mergeCell ref="W32:Z33"/>
    <mergeCell ref="A30:G31"/>
    <mergeCell ref="H30:L31"/>
    <mergeCell ref="M30:N31"/>
    <mergeCell ref="O30:V31"/>
    <mergeCell ref="W30:Z31"/>
    <mergeCell ref="AA32:AJ33"/>
    <mergeCell ref="AK32:AP33"/>
    <mergeCell ref="AQ32:AR32"/>
    <mergeCell ref="AS32:AT32"/>
    <mergeCell ref="AQ33:AR33"/>
    <mergeCell ref="AS33:AT33"/>
    <mergeCell ref="AK30:AP31"/>
    <mergeCell ref="AQ30:AR30"/>
    <mergeCell ref="AS30:AT30"/>
    <mergeCell ref="AQ31:AR31"/>
    <mergeCell ref="AS31:AT31"/>
    <mergeCell ref="AA30:AJ31"/>
    <mergeCell ref="A36:G37"/>
    <mergeCell ref="H36:L37"/>
    <mergeCell ref="M36:N37"/>
    <mergeCell ref="O36:V37"/>
    <mergeCell ref="W36:Z37"/>
    <mergeCell ref="A34:G35"/>
    <mergeCell ref="H34:L35"/>
    <mergeCell ref="M34:N35"/>
    <mergeCell ref="O34:V35"/>
    <mergeCell ref="W34:Z35"/>
    <mergeCell ref="AJ39:AN39"/>
    <mergeCell ref="AO39:AS39"/>
    <mergeCell ref="AA36:AJ37"/>
    <mergeCell ref="AK36:AP37"/>
    <mergeCell ref="AQ36:AR36"/>
    <mergeCell ref="AS36:AT36"/>
    <mergeCell ref="AQ37:AR37"/>
    <mergeCell ref="AS37:AT37"/>
    <mergeCell ref="AK34:AP35"/>
    <mergeCell ref="AQ34:AR34"/>
    <mergeCell ref="AS34:AT34"/>
    <mergeCell ref="AQ35:AR35"/>
    <mergeCell ref="AS35:AT35"/>
    <mergeCell ref="AA34:AJ35"/>
  </mergeCells>
  <phoneticPr fontId="2"/>
  <dataValidations count="5">
    <dataValidation type="list" allowBlank="1" showInputMessage="1" showErrorMessage="1" sqref="AS10:AT39" xr:uid="{81F0FFD5-41DB-4FDD-9897-D787F58382D9}">
      <formula1>月リスト</formula1>
    </dataValidation>
    <dataValidation type="list" allowBlank="1" showInputMessage="1" showErrorMessage="1" sqref="AQ10:AR39" xr:uid="{0828D469-8882-41DD-9F01-1E4EB6A79F00}">
      <formula1>年リスト</formula1>
    </dataValidation>
    <dataValidation type="list" allowBlank="1" showInputMessage="1" showErrorMessage="1" sqref="A10:G39" xr:uid="{016989E9-3826-4CE4-B079-31EF45ED0DA1}">
      <formula1>申請種目リスト</formula1>
    </dataValidation>
    <dataValidation type="textLength" imeMode="off" operator="lessThanOrEqual" allowBlank="1" showInputMessage="1" showErrorMessage="1" sqref="AK10:AP39" xr:uid="{3F28A7E7-0C46-4B50-8F54-394784763297}">
      <formula1>9</formula1>
    </dataValidation>
    <dataValidation imeMode="on" allowBlank="1" showInputMessage="1" showErrorMessage="1" sqref="H10:L39" xr:uid="{F289B325-6133-4FED-8088-5B154584AFAE}"/>
  </dataValidations>
  <pageMargins left="0.70866141732283472" right="0.70866141732283472" top="0.94488188976377963" bottom="0.35433070866141736" header="0.51181102362204722" footer="0.31496062992125984"/>
  <pageSetup paperSize="9" orientation="landscape" r:id="rId1"/>
  <headerFooter>
    <oddHeader>&amp;L（様式第2号）&amp;C&amp;"ＭＳ Ｐゴシック,太字"&amp;16工事経歴一覧</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9576A-2C71-464A-8A95-5BC1C644416D}">
  <sheetPr codeName="Sheet2">
    <tabColor indexed="10"/>
  </sheetPr>
  <dimension ref="A1:AO120"/>
  <sheetViews>
    <sheetView view="pageBreakPreview" zoomScaleNormal="100" zoomScaleSheetLayoutView="100" workbookViewId="0">
      <selection activeCell="D8" sqref="D8:L8"/>
    </sheetView>
  </sheetViews>
  <sheetFormatPr defaultRowHeight="13.5" x14ac:dyDescent="0.15"/>
  <cols>
    <col min="1" max="1" width="4.875" style="70" customWidth="1"/>
    <col min="2" max="2" width="3.125" style="70" customWidth="1"/>
    <col min="3" max="29" width="2.625" style="70" customWidth="1"/>
    <col min="30" max="30" width="3.375" style="70" customWidth="1"/>
    <col min="31" max="34" width="2.625" style="70" customWidth="1"/>
    <col min="35" max="35" width="3.25" style="70" customWidth="1"/>
    <col min="36" max="37" width="15.625" style="72" customWidth="1"/>
    <col min="38" max="41" width="3.625" style="72" customWidth="1"/>
    <col min="42" max="46" width="3.625" style="70" customWidth="1"/>
    <col min="47" max="47" width="9" style="70" customWidth="1"/>
    <col min="48" max="16384" width="9" style="70"/>
  </cols>
  <sheetData>
    <row r="1" spans="2:36" ht="24.2" customHeight="1" x14ac:dyDescent="0.15">
      <c r="S1" s="71"/>
      <c r="T1" s="71"/>
      <c r="U1" s="71"/>
      <c r="V1" s="71"/>
      <c r="W1" s="71"/>
      <c r="X1" s="71"/>
      <c r="Y1" s="833" t="str">
        <f>IF(入力シート!D107=0,"",IF(LEFT(入力シート!D107,2)="04","県内","県外"))</f>
        <v/>
      </c>
      <c r="Z1" s="834"/>
      <c r="AA1" s="835"/>
      <c r="AB1" s="833" t="str">
        <f>LEFT(入力シート!C328,2)</f>
        <v/>
      </c>
      <c r="AC1" s="834"/>
      <c r="AD1" s="835"/>
      <c r="AE1" s="833" t="str">
        <f>LEFT(入力シート!D73,2)</f>
        <v/>
      </c>
      <c r="AF1" s="834"/>
      <c r="AG1" s="835"/>
    </row>
    <row r="2" spans="2:36" ht="13.5" customHeight="1" x14ac:dyDescent="0.15">
      <c r="S2" s="71"/>
      <c r="T2" s="71"/>
      <c r="U2" s="71"/>
      <c r="V2" s="71"/>
      <c r="W2" s="71"/>
      <c r="X2" s="71"/>
      <c r="Y2" s="836"/>
      <c r="Z2" s="837"/>
      <c r="AA2" s="838"/>
      <c r="AB2" s="836"/>
      <c r="AC2" s="837"/>
      <c r="AD2" s="838"/>
      <c r="AE2" s="836"/>
      <c r="AF2" s="837"/>
      <c r="AG2" s="838"/>
      <c r="AJ2" s="73"/>
    </row>
    <row r="3" spans="2:36" ht="13.5" customHeight="1" x14ac:dyDescent="0.15">
      <c r="S3" s="71"/>
      <c r="T3" s="71"/>
      <c r="U3" s="71"/>
      <c r="V3" s="71"/>
      <c r="W3" s="71"/>
      <c r="X3" s="71"/>
      <c r="Y3" s="839"/>
      <c r="Z3" s="840"/>
      <c r="AA3" s="841"/>
      <c r="AB3" s="839"/>
      <c r="AC3" s="840"/>
      <c r="AD3" s="841"/>
      <c r="AE3" s="839"/>
      <c r="AF3" s="840"/>
      <c r="AG3" s="841"/>
    </row>
    <row r="4" spans="2:36" ht="13.5" customHeight="1" x14ac:dyDescent="0.15">
      <c r="S4" s="71"/>
      <c r="T4" s="71"/>
      <c r="U4" s="71"/>
      <c r="V4" s="71"/>
      <c r="W4" s="71"/>
      <c r="X4" s="71"/>
      <c r="Y4" s="71"/>
      <c r="Z4" s="71"/>
      <c r="AA4" s="71"/>
      <c r="AB4" s="71"/>
      <c r="AC4" s="71"/>
      <c r="AD4" s="71"/>
      <c r="AE4" s="71"/>
      <c r="AF4" s="71"/>
      <c r="AG4" s="71"/>
    </row>
    <row r="6" spans="2:36" ht="28.5" x14ac:dyDescent="0.15">
      <c r="B6" s="842" t="s">
        <v>152</v>
      </c>
      <c r="C6" s="842"/>
      <c r="D6" s="842"/>
      <c r="E6" s="842"/>
      <c r="F6" s="842"/>
      <c r="G6" s="842"/>
      <c r="H6" s="842"/>
      <c r="I6" s="842"/>
      <c r="J6" s="842"/>
      <c r="K6" s="842"/>
      <c r="L6" s="842"/>
      <c r="M6" s="842"/>
      <c r="N6" s="842"/>
      <c r="O6" s="842"/>
      <c r="P6" s="842"/>
      <c r="Q6" s="842"/>
      <c r="R6" s="842"/>
      <c r="S6" s="842"/>
      <c r="T6" s="842"/>
      <c r="U6" s="842"/>
      <c r="V6" s="842"/>
      <c r="W6" s="842"/>
      <c r="X6" s="842"/>
      <c r="Y6" s="842"/>
      <c r="Z6" s="842"/>
      <c r="AA6" s="842"/>
      <c r="AB6" s="842"/>
      <c r="AC6" s="842"/>
      <c r="AD6" s="842"/>
      <c r="AE6" s="842"/>
      <c r="AF6" s="842"/>
      <c r="AG6" s="842"/>
      <c r="AH6" s="842"/>
      <c r="AI6" s="842"/>
    </row>
    <row r="8" spans="2:36" x14ac:dyDescent="0.15">
      <c r="D8" s="843" t="s">
        <v>1154</v>
      </c>
      <c r="E8" s="843"/>
      <c r="F8" s="843"/>
      <c r="G8" s="843"/>
      <c r="H8" s="843"/>
      <c r="I8" s="843"/>
      <c r="J8" s="843"/>
      <c r="K8" s="843"/>
      <c r="L8" s="843"/>
    </row>
    <row r="10" spans="2:36" x14ac:dyDescent="0.15">
      <c r="E10" s="70" t="s">
        <v>124</v>
      </c>
    </row>
    <row r="11" spans="2:36" ht="17.25" x14ac:dyDescent="0.15">
      <c r="F11" s="74" t="s">
        <v>125</v>
      </c>
    </row>
    <row r="12" spans="2:36" ht="17.25" x14ac:dyDescent="0.15">
      <c r="F12" s="74" t="s">
        <v>126</v>
      </c>
    </row>
    <row r="13" spans="2:36" ht="17.25" x14ac:dyDescent="0.15">
      <c r="F13" s="74" t="s">
        <v>127</v>
      </c>
    </row>
    <row r="14" spans="2:36" ht="17.25" x14ac:dyDescent="0.15">
      <c r="F14" s="74" t="s">
        <v>128</v>
      </c>
      <c r="S14" s="75"/>
      <c r="T14" s="75"/>
      <c r="U14" s="75"/>
      <c r="V14" s="75"/>
      <c r="W14" s="75"/>
      <c r="X14" s="75"/>
      <c r="Y14" s="75"/>
      <c r="Z14" s="75"/>
      <c r="AA14" s="75"/>
      <c r="AB14" s="75"/>
      <c r="AC14" s="75"/>
      <c r="AD14" s="75"/>
      <c r="AE14" s="75"/>
      <c r="AF14" s="75"/>
      <c r="AG14" s="75"/>
    </row>
    <row r="15" spans="2:36" ht="17.25" x14ac:dyDescent="0.15">
      <c r="F15" s="74" t="s">
        <v>129</v>
      </c>
      <c r="S15" s="75"/>
      <c r="T15" s="75"/>
      <c r="U15" s="75"/>
      <c r="V15" s="75"/>
      <c r="W15" s="75"/>
      <c r="X15" s="75"/>
      <c r="Y15" s="75"/>
      <c r="Z15" s="75"/>
      <c r="AA15" s="75"/>
      <c r="AB15" s="75"/>
      <c r="AC15" s="75"/>
      <c r="AD15" s="75"/>
      <c r="AE15" s="75"/>
      <c r="AF15" s="75"/>
      <c r="AG15" s="75"/>
    </row>
    <row r="16" spans="2:36" ht="17.25" x14ac:dyDescent="0.15">
      <c r="D16" s="76"/>
      <c r="S16" s="75"/>
      <c r="T16" s="75"/>
      <c r="U16" s="75"/>
      <c r="V16" s="75"/>
      <c r="W16" s="75"/>
      <c r="X16" s="75"/>
      <c r="Y16" s="75"/>
      <c r="Z16" s="75"/>
      <c r="AA16" s="75"/>
      <c r="AB16" s="75"/>
      <c r="AC16" s="75"/>
      <c r="AD16" s="75"/>
      <c r="AE16" s="75"/>
      <c r="AF16" s="75"/>
      <c r="AG16" s="75"/>
      <c r="AH16" s="75"/>
    </row>
    <row r="17" spans="4:34" x14ac:dyDescent="0.15">
      <c r="S17" s="707" t="str">
        <f>MID(入力シート!D107,4,4)&amp;入力シート!D114</f>
        <v/>
      </c>
      <c r="T17" s="708"/>
      <c r="U17" s="708"/>
      <c r="V17" s="708"/>
      <c r="W17" s="708"/>
      <c r="X17" s="708"/>
      <c r="Y17" s="708"/>
      <c r="Z17" s="708"/>
      <c r="AA17" s="708"/>
      <c r="AB17" s="708"/>
      <c r="AC17" s="708"/>
      <c r="AD17" s="708"/>
      <c r="AE17" s="708"/>
      <c r="AF17" s="708"/>
      <c r="AG17" s="708"/>
      <c r="AH17" s="708"/>
    </row>
    <row r="18" spans="4:34" ht="17.25" customHeight="1" x14ac:dyDescent="0.15">
      <c r="M18" s="709" t="s">
        <v>130</v>
      </c>
      <c r="N18" s="709"/>
      <c r="O18" s="709"/>
      <c r="P18" s="709"/>
      <c r="Q18" s="709"/>
      <c r="S18" s="708"/>
      <c r="T18" s="708"/>
      <c r="U18" s="708"/>
      <c r="V18" s="708"/>
      <c r="W18" s="708"/>
      <c r="X18" s="708"/>
      <c r="Y18" s="708"/>
      <c r="Z18" s="708"/>
      <c r="AA18" s="708"/>
      <c r="AB18" s="708"/>
      <c r="AC18" s="708"/>
      <c r="AD18" s="708"/>
      <c r="AE18" s="708"/>
      <c r="AF18" s="708"/>
      <c r="AG18" s="708"/>
      <c r="AH18" s="708"/>
    </row>
    <row r="19" spans="4:34" ht="17.25" customHeight="1" x14ac:dyDescent="0.15">
      <c r="M19" s="77"/>
      <c r="N19" s="77"/>
      <c r="O19" s="77"/>
      <c r="P19" s="77"/>
      <c r="Q19" s="77"/>
      <c r="S19" s="708"/>
      <c r="T19" s="708"/>
      <c r="U19" s="708"/>
      <c r="V19" s="708"/>
      <c r="W19" s="708"/>
      <c r="X19" s="708"/>
      <c r="Y19" s="708"/>
      <c r="Z19" s="708"/>
      <c r="AA19" s="708"/>
      <c r="AB19" s="708"/>
      <c r="AC19" s="708"/>
      <c r="AD19" s="708"/>
      <c r="AE19" s="708"/>
      <c r="AF19" s="708"/>
      <c r="AG19" s="708"/>
      <c r="AH19" s="708"/>
    </row>
    <row r="20" spans="4:34" ht="17.25" customHeight="1" x14ac:dyDescent="0.15">
      <c r="M20" s="77" t="s">
        <v>712</v>
      </c>
      <c r="N20" s="77"/>
      <c r="O20" s="77"/>
      <c r="P20" s="77"/>
      <c r="Q20" s="77"/>
      <c r="R20" s="78"/>
      <c r="S20" s="710" t="str">
        <f>IF(入力シート!D68=0,"",入力シート!D68)</f>
        <v/>
      </c>
      <c r="T20" s="710"/>
      <c r="U20" s="710"/>
      <c r="V20" s="710"/>
      <c r="W20" s="710"/>
      <c r="X20" s="710"/>
      <c r="Y20" s="710"/>
      <c r="Z20" s="710"/>
      <c r="AA20" s="710"/>
      <c r="AB20" s="710"/>
      <c r="AC20" s="710"/>
      <c r="AD20" s="710"/>
      <c r="AE20" s="710"/>
      <c r="AF20" s="710"/>
      <c r="AG20" s="710"/>
      <c r="AH20" s="710"/>
    </row>
    <row r="21" spans="4:34" x14ac:dyDescent="0.15">
      <c r="G21" s="79"/>
      <c r="H21" s="72"/>
      <c r="I21" s="72"/>
      <c r="J21" s="72"/>
      <c r="K21" s="72"/>
      <c r="M21" s="77"/>
      <c r="N21" s="77"/>
      <c r="O21" s="77"/>
      <c r="P21" s="77"/>
      <c r="Q21" s="77"/>
      <c r="S21" s="710"/>
      <c r="T21" s="710"/>
      <c r="U21" s="710"/>
      <c r="V21" s="710"/>
      <c r="W21" s="710"/>
      <c r="X21" s="710"/>
      <c r="Y21" s="710"/>
      <c r="Z21" s="710"/>
      <c r="AA21" s="710"/>
      <c r="AB21" s="710"/>
      <c r="AC21" s="710"/>
      <c r="AD21" s="710"/>
      <c r="AE21" s="710"/>
      <c r="AF21" s="710"/>
      <c r="AG21" s="710"/>
      <c r="AH21" s="710"/>
    </row>
    <row r="22" spans="4:34" x14ac:dyDescent="0.15">
      <c r="M22" s="77"/>
      <c r="N22" s="77"/>
      <c r="O22" s="77"/>
      <c r="P22" s="77"/>
      <c r="Q22" s="77"/>
      <c r="S22" s="80"/>
    </row>
    <row r="23" spans="4:34" x14ac:dyDescent="0.15">
      <c r="M23" s="709" t="s">
        <v>134</v>
      </c>
      <c r="N23" s="709"/>
      <c r="O23" s="709"/>
      <c r="P23" s="709"/>
      <c r="Q23" s="709"/>
      <c r="S23" s="710" t="str">
        <f>IF(入力シート!D78=0,"",入力シート!D78)&amp;" "&amp;IF(入力シート!D83=0,"",入力シート!D83)</f>
        <v xml:space="preserve"> </v>
      </c>
      <c r="T23" s="710"/>
      <c r="U23" s="710"/>
      <c r="V23" s="710"/>
      <c r="W23" s="710"/>
      <c r="X23" s="710"/>
      <c r="Y23" s="710"/>
      <c r="Z23" s="710"/>
      <c r="AA23" s="710"/>
      <c r="AB23" s="710"/>
      <c r="AC23" s="710"/>
      <c r="AD23" s="710"/>
      <c r="AE23" s="710"/>
      <c r="AF23" s="710"/>
      <c r="AG23" s="710"/>
      <c r="AH23" s="710"/>
    </row>
    <row r="24" spans="4:34" x14ac:dyDescent="0.15">
      <c r="S24" s="710"/>
      <c r="T24" s="710"/>
      <c r="U24" s="710"/>
      <c r="V24" s="710"/>
      <c r="W24" s="710"/>
      <c r="X24" s="710"/>
      <c r="Y24" s="710"/>
      <c r="Z24" s="710"/>
      <c r="AA24" s="710"/>
      <c r="AB24" s="710"/>
      <c r="AC24" s="710"/>
      <c r="AD24" s="710"/>
      <c r="AE24" s="710"/>
      <c r="AF24" s="710"/>
      <c r="AG24" s="710"/>
      <c r="AH24" s="710"/>
    </row>
    <row r="28" spans="4:34" x14ac:dyDescent="0.15">
      <c r="E28" s="70" t="s">
        <v>153</v>
      </c>
    </row>
    <row r="30" spans="4:34" x14ac:dyDescent="0.15">
      <c r="D30" s="70" t="s">
        <v>154</v>
      </c>
    </row>
    <row r="32" spans="4:34" ht="14.25" thickBot="1" x14ac:dyDescent="0.2"/>
    <row r="33" spans="11:24" x14ac:dyDescent="0.15">
      <c r="K33" s="81"/>
      <c r="L33" s="82"/>
      <c r="M33" s="82"/>
      <c r="N33" s="82"/>
      <c r="O33" s="82"/>
      <c r="P33" s="82"/>
      <c r="Q33" s="82"/>
      <c r="R33" s="82"/>
      <c r="S33" s="82"/>
      <c r="T33" s="82"/>
      <c r="U33" s="82"/>
      <c r="V33" s="82"/>
      <c r="W33" s="82"/>
      <c r="X33" s="83"/>
    </row>
    <row r="34" spans="11:24" x14ac:dyDescent="0.15">
      <c r="K34" s="84"/>
      <c r="X34" s="85"/>
    </row>
    <row r="35" spans="11:24" x14ac:dyDescent="0.15">
      <c r="K35" s="84"/>
      <c r="X35" s="85"/>
    </row>
    <row r="36" spans="11:24" x14ac:dyDescent="0.15">
      <c r="K36" s="84"/>
      <c r="X36" s="85"/>
    </row>
    <row r="37" spans="11:24" x14ac:dyDescent="0.15">
      <c r="K37" s="84"/>
      <c r="X37" s="85"/>
    </row>
    <row r="38" spans="11:24" x14ac:dyDescent="0.15">
      <c r="K38" s="84"/>
      <c r="X38" s="85"/>
    </row>
    <row r="39" spans="11:24" x14ac:dyDescent="0.15">
      <c r="K39" s="84"/>
      <c r="X39" s="85"/>
    </row>
    <row r="40" spans="11:24" x14ac:dyDescent="0.15">
      <c r="K40" s="84"/>
      <c r="X40" s="85"/>
    </row>
    <row r="41" spans="11:24" x14ac:dyDescent="0.15">
      <c r="K41" s="84"/>
      <c r="X41" s="85"/>
    </row>
    <row r="42" spans="11:24" x14ac:dyDescent="0.15">
      <c r="K42" s="84"/>
      <c r="X42" s="85"/>
    </row>
    <row r="43" spans="11:24" x14ac:dyDescent="0.15">
      <c r="K43" s="84"/>
      <c r="X43" s="85"/>
    </row>
    <row r="44" spans="11:24" x14ac:dyDescent="0.15">
      <c r="K44" s="84"/>
      <c r="X44" s="85"/>
    </row>
    <row r="45" spans="11:24" x14ac:dyDescent="0.15">
      <c r="K45" s="84"/>
      <c r="X45" s="85"/>
    </row>
    <row r="46" spans="11:24" x14ac:dyDescent="0.15">
      <c r="K46" s="84"/>
      <c r="X46" s="85"/>
    </row>
    <row r="47" spans="11:24" ht="14.25" thickBot="1" x14ac:dyDescent="0.2">
      <c r="K47" s="86"/>
      <c r="L47" s="87"/>
      <c r="M47" s="87"/>
      <c r="N47" s="87"/>
      <c r="O47" s="87"/>
      <c r="P47" s="87"/>
      <c r="Q47" s="87"/>
      <c r="R47" s="87"/>
      <c r="S47" s="87"/>
      <c r="T47" s="87"/>
      <c r="U47" s="87"/>
      <c r="V47" s="87"/>
      <c r="W47" s="87"/>
      <c r="X47" s="88"/>
    </row>
    <row r="51" spans="1:39" x14ac:dyDescent="0.15">
      <c r="D51" s="70" t="s">
        <v>155</v>
      </c>
    </row>
    <row r="52" spans="1:39" x14ac:dyDescent="0.15">
      <c r="D52" s="70" t="s">
        <v>156</v>
      </c>
    </row>
    <row r="53" spans="1:39" x14ac:dyDescent="0.15">
      <c r="E53" s="70" t="s">
        <v>157</v>
      </c>
    </row>
    <row r="54" spans="1:39" x14ac:dyDescent="0.15">
      <c r="D54" s="70" t="s">
        <v>159</v>
      </c>
    </row>
    <row r="55" spans="1:39" x14ac:dyDescent="0.15">
      <c r="E55" s="70" t="s">
        <v>157</v>
      </c>
    </row>
    <row r="56" spans="1:39" x14ac:dyDescent="0.15">
      <c r="D56" s="70" t="s">
        <v>212</v>
      </c>
    </row>
    <row r="57" spans="1:39" x14ac:dyDescent="0.15">
      <c r="D57" s="70" t="s">
        <v>213</v>
      </c>
    </row>
    <row r="61" spans="1:39" x14ac:dyDescent="0.15">
      <c r="Y61" s="713" t="str">
        <f ca="1">入力シート!N356</f>
        <v/>
      </c>
      <c r="Z61" s="714"/>
      <c r="AA61" s="714"/>
      <c r="AB61" s="714"/>
      <c r="AC61" s="714"/>
      <c r="AD61" s="715" t="str">
        <f ca="1">入力シート!U356</f>
        <v/>
      </c>
      <c r="AE61" s="716"/>
      <c r="AF61" s="716"/>
      <c r="AG61" s="716"/>
      <c r="AH61" s="716"/>
    </row>
    <row r="62" spans="1:39" s="93" customFormat="1" ht="28.5" x14ac:dyDescent="0.15">
      <c r="A62" s="845" t="s">
        <v>135</v>
      </c>
      <c r="B62" s="845"/>
      <c r="C62" s="845"/>
      <c r="D62" s="845"/>
      <c r="E62" s="845"/>
      <c r="F62" s="845"/>
      <c r="G62" s="845"/>
      <c r="H62" s="845"/>
      <c r="I62" s="845"/>
      <c r="J62" s="845"/>
      <c r="K62" s="845"/>
      <c r="L62" s="845"/>
      <c r="M62" s="845"/>
      <c r="N62" s="845"/>
      <c r="O62" s="845"/>
      <c r="P62" s="845"/>
      <c r="Q62" s="845"/>
      <c r="R62" s="845"/>
      <c r="S62" s="845"/>
      <c r="T62" s="845"/>
      <c r="U62" s="845"/>
      <c r="V62" s="845"/>
      <c r="W62" s="845"/>
      <c r="X62" s="845"/>
      <c r="Y62" s="845"/>
      <c r="Z62" s="845"/>
      <c r="AA62" s="845"/>
      <c r="AB62" s="845"/>
      <c r="AC62" s="845"/>
      <c r="AD62" s="845"/>
      <c r="AE62" s="845"/>
      <c r="AF62" s="845"/>
      <c r="AG62" s="845"/>
      <c r="AH62" s="845"/>
      <c r="AI62" s="98"/>
      <c r="AJ62" s="98"/>
      <c r="AK62" s="98"/>
      <c r="AL62" s="98"/>
      <c r="AM62" s="98"/>
    </row>
    <row r="63" spans="1:39" s="93" customFormat="1" ht="18" customHeight="1" x14ac:dyDescent="0.15">
      <c r="A63" s="99"/>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8"/>
      <c r="AJ63" s="98"/>
      <c r="AK63" s="98"/>
      <c r="AL63" s="98"/>
      <c r="AM63" s="98"/>
    </row>
    <row r="64" spans="1:39" s="93" customFormat="1" x14ac:dyDescent="0.15">
      <c r="AI64" s="98"/>
      <c r="AJ64" s="98"/>
      <c r="AK64" s="98"/>
      <c r="AL64" s="98"/>
      <c r="AM64" s="98"/>
    </row>
    <row r="65" spans="2:39" s="93" customFormat="1" x14ac:dyDescent="0.15">
      <c r="D65" s="93" t="s">
        <v>136</v>
      </c>
      <c r="AI65" s="98"/>
      <c r="AJ65" s="98"/>
      <c r="AK65" s="98"/>
      <c r="AL65" s="98"/>
      <c r="AM65" s="98"/>
    </row>
    <row r="66" spans="2:39" s="93" customFormat="1" x14ac:dyDescent="0.15">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I66" s="98"/>
      <c r="AJ66" s="98"/>
      <c r="AK66" s="98"/>
      <c r="AL66" s="98"/>
      <c r="AM66" s="98"/>
    </row>
    <row r="67" spans="2:39" s="93" customFormat="1" x14ac:dyDescent="0.15">
      <c r="D67" s="846" t="s">
        <v>137</v>
      </c>
      <c r="E67" s="846"/>
      <c r="F67" s="846"/>
      <c r="G67" s="846"/>
      <c r="H67" s="846"/>
      <c r="I67" s="846"/>
      <c r="J67" s="846"/>
      <c r="K67" s="846"/>
      <c r="L67" s="846"/>
      <c r="M67" s="846"/>
      <c r="N67" s="846"/>
      <c r="O67" s="846"/>
      <c r="P67" s="846"/>
      <c r="Q67" s="846"/>
      <c r="R67" s="846"/>
      <c r="S67" s="846"/>
      <c r="T67" s="846"/>
      <c r="U67" s="846"/>
      <c r="V67" s="846"/>
      <c r="W67" s="846"/>
      <c r="X67" s="846"/>
      <c r="Y67" s="846"/>
      <c r="Z67" s="846"/>
      <c r="AA67" s="846"/>
      <c r="AB67" s="846"/>
      <c r="AC67" s="846"/>
      <c r="AD67" s="846"/>
      <c r="AI67" s="98"/>
      <c r="AJ67" s="98"/>
      <c r="AK67" s="98"/>
      <c r="AL67" s="98"/>
      <c r="AM67" s="98"/>
    </row>
    <row r="68" spans="2:39" s="93" customFormat="1" x14ac:dyDescent="0.15">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I68" s="98"/>
      <c r="AJ68" s="98"/>
      <c r="AK68" s="98"/>
      <c r="AL68" s="98"/>
      <c r="AM68" s="98"/>
    </row>
    <row r="69" spans="2:39" s="93" customFormat="1" x14ac:dyDescent="0.15">
      <c r="AI69" s="98"/>
      <c r="AJ69" s="98"/>
      <c r="AK69" s="98"/>
      <c r="AL69" s="98"/>
      <c r="AM69" s="98"/>
    </row>
    <row r="70" spans="2:39" s="93" customFormat="1" ht="17.25" x14ac:dyDescent="0.15">
      <c r="B70" s="847" t="s">
        <v>138</v>
      </c>
      <c r="C70" s="847"/>
      <c r="D70" s="847"/>
      <c r="E70" s="847"/>
      <c r="F70" s="847"/>
      <c r="G70" s="847"/>
      <c r="H70" s="847"/>
      <c r="I70" s="847"/>
      <c r="J70" s="847"/>
      <c r="K70" s="847"/>
      <c r="L70" s="847"/>
      <c r="M70" s="847"/>
      <c r="N70" s="847"/>
      <c r="O70" s="847"/>
      <c r="P70" s="847"/>
      <c r="Q70" s="847"/>
      <c r="R70" s="847"/>
      <c r="S70" s="847"/>
      <c r="T70" s="847"/>
      <c r="U70" s="847"/>
      <c r="V70" s="847"/>
      <c r="W70" s="847"/>
      <c r="X70" s="847"/>
      <c r="Y70" s="847"/>
      <c r="Z70" s="847"/>
      <c r="AA70" s="847"/>
      <c r="AB70" s="847"/>
      <c r="AC70" s="847"/>
      <c r="AD70" s="847"/>
      <c r="AE70" s="847"/>
      <c r="AF70" s="847"/>
      <c r="AG70" s="847"/>
      <c r="AI70" s="98"/>
      <c r="AJ70" s="98"/>
      <c r="AK70" s="98"/>
      <c r="AL70" s="98"/>
      <c r="AM70" s="98"/>
    </row>
    <row r="71" spans="2:39" s="93" customFormat="1" x14ac:dyDescent="0.15">
      <c r="AI71" s="98"/>
      <c r="AJ71" s="98"/>
      <c r="AK71" s="98"/>
      <c r="AL71" s="98"/>
      <c r="AM71" s="98"/>
    </row>
    <row r="72" spans="2:39" s="93" customFormat="1" x14ac:dyDescent="0.15">
      <c r="D72" s="93" t="s">
        <v>139</v>
      </c>
      <c r="AI72" s="98"/>
      <c r="AJ72" s="98"/>
      <c r="AK72" s="98"/>
      <c r="AL72" s="98"/>
      <c r="AM72" s="98"/>
    </row>
    <row r="73" spans="2:39" s="93" customFormat="1" x14ac:dyDescent="0.15">
      <c r="AI73" s="98"/>
      <c r="AJ73" s="98"/>
      <c r="AK73" s="98"/>
      <c r="AL73" s="98"/>
      <c r="AM73" s="98"/>
    </row>
    <row r="74" spans="2:39" s="93" customFormat="1" x14ac:dyDescent="0.15">
      <c r="D74" s="93" t="s">
        <v>140</v>
      </c>
      <c r="AI74" s="98"/>
      <c r="AJ74" s="98"/>
      <c r="AK74" s="98"/>
      <c r="AL74" s="98"/>
      <c r="AM74" s="98"/>
    </row>
    <row r="75" spans="2:39" s="93" customFormat="1" x14ac:dyDescent="0.15">
      <c r="AI75" s="98"/>
      <c r="AJ75" s="98"/>
      <c r="AK75" s="98"/>
      <c r="AL75" s="98"/>
      <c r="AM75" s="98"/>
    </row>
    <row r="76" spans="2:39" s="93" customFormat="1" x14ac:dyDescent="0.15">
      <c r="D76" s="93" t="s">
        <v>141</v>
      </c>
      <c r="AI76" s="98"/>
      <c r="AJ76" s="98"/>
      <c r="AK76" s="98"/>
      <c r="AL76" s="98"/>
      <c r="AM76" s="98"/>
    </row>
    <row r="77" spans="2:39" s="93" customFormat="1" x14ac:dyDescent="0.15">
      <c r="AI77" s="98"/>
      <c r="AJ77" s="98"/>
      <c r="AK77" s="98"/>
      <c r="AL77" s="98"/>
      <c r="AM77" s="98"/>
    </row>
    <row r="78" spans="2:39" s="93" customFormat="1" x14ac:dyDescent="0.15">
      <c r="D78" s="93" t="s">
        <v>142</v>
      </c>
      <c r="AI78" s="98"/>
      <c r="AJ78" s="98"/>
      <c r="AK78" s="98"/>
      <c r="AL78" s="98"/>
      <c r="AM78" s="98"/>
    </row>
    <row r="79" spans="2:39" s="93" customFormat="1" x14ac:dyDescent="0.15">
      <c r="AI79" s="98"/>
      <c r="AJ79" s="98"/>
      <c r="AK79" s="98"/>
      <c r="AL79" s="98"/>
      <c r="AM79" s="98"/>
    </row>
    <row r="80" spans="2:39" s="93" customFormat="1" x14ac:dyDescent="0.15">
      <c r="D80" s="93" t="s">
        <v>143</v>
      </c>
      <c r="AI80" s="98"/>
      <c r="AJ80" s="98"/>
      <c r="AK80" s="98"/>
      <c r="AL80" s="98"/>
      <c r="AM80" s="98"/>
    </row>
    <row r="81" spans="3:39" s="93" customFormat="1" x14ac:dyDescent="0.15">
      <c r="AI81" s="98"/>
      <c r="AJ81" s="98"/>
      <c r="AK81" s="98"/>
      <c r="AL81" s="98"/>
      <c r="AM81" s="98"/>
    </row>
    <row r="82" spans="3:39" s="93" customFormat="1" x14ac:dyDescent="0.15">
      <c r="AI82" s="98"/>
      <c r="AJ82" s="98"/>
      <c r="AK82" s="98"/>
      <c r="AL82" s="98"/>
      <c r="AM82" s="98"/>
    </row>
    <row r="83" spans="3:39" s="93" customFormat="1" x14ac:dyDescent="0.15">
      <c r="C83" s="843" t="s">
        <v>1154</v>
      </c>
      <c r="D83" s="843"/>
      <c r="E83" s="843"/>
      <c r="F83" s="843"/>
      <c r="G83" s="843"/>
      <c r="H83" s="843"/>
      <c r="I83" s="843"/>
      <c r="J83" s="843"/>
      <c r="K83" s="843"/>
      <c r="AI83" s="98"/>
      <c r="AJ83" s="98"/>
      <c r="AK83" s="98"/>
      <c r="AL83" s="98"/>
      <c r="AM83" s="98"/>
    </row>
    <row r="84" spans="3:39" s="93" customFormat="1" x14ac:dyDescent="0.15">
      <c r="AI84" s="98"/>
      <c r="AJ84" s="98"/>
      <c r="AK84" s="98"/>
      <c r="AL84" s="98"/>
      <c r="AM84" s="98"/>
    </row>
    <row r="85" spans="3:39" s="93" customFormat="1" x14ac:dyDescent="0.15">
      <c r="D85" s="93" t="s">
        <v>124</v>
      </c>
      <c r="AI85" s="98"/>
      <c r="AJ85" s="98"/>
      <c r="AK85" s="98"/>
      <c r="AL85" s="98"/>
      <c r="AM85" s="98"/>
    </row>
    <row r="86" spans="3:39" s="93" customFormat="1" ht="17.25" x14ac:dyDescent="0.15">
      <c r="E86" s="101" t="s">
        <v>125</v>
      </c>
      <c r="AI86" s="98"/>
      <c r="AJ86" s="98"/>
      <c r="AK86" s="98"/>
      <c r="AL86" s="98"/>
      <c r="AM86" s="98"/>
    </row>
    <row r="87" spans="3:39" s="93" customFormat="1" ht="17.25" x14ac:dyDescent="0.15">
      <c r="E87" s="101" t="s">
        <v>126</v>
      </c>
      <c r="AI87" s="98"/>
      <c r="AJ87" s="98"/>
      <c r="AK87" s="98"/>
      <c r="AL87" s="98"/>
      <c r="AM87" s="98"/>
    </row>
    <row r="88" spans="3:39" s="93" customFormat="1" ht="17.25" x14ac:dyDescent="0.15">
      <c r="E88" s="101" t="s">
        <v>127</v>
      </c>
      <c r="AI88" s="98"/>
      <c r="AJ88" s="98"/>
      <c r="AK88" s="98"/>
      <c r="AL88" s="98"/>
      <c r="AM88" s="98"/>
    </row>
    <row r="89" spans="3:39" s="93" customFormat="1" ht="17.25" x14ac:dyDescent="0.15">
      <c r="E89" s="101" t="s">
        <v>128</v>
      </c>
      <c r="AI89" s="98"/>
      <c r="AJ89" s="98"/>
      <c r="AK89" s="98"/>
      <c r="AL89" s="98"/>
      <c r="AM89" s="98"/>
    </row>
    <row r="90" spans="3:39" s="93" customFormat="1" ht="17.25" x14ac:dyDescent="0.15">
      <c r="E90" s="101" t="s">
        <v>129</v>
      </c>
      <c r="AI90" s="98"/>
      <c r="AJ90" s="98"/>
      <c r="AK90" s="98"/>
      <c r="AL90" s="98"/>
      <c r="AM90" s="98"/>
    </row>
    <row r="91" spans="3:39" s="93" customFormat="1" x14ac:dyDescent="0.15">
      <c r="AI91" s="98"/>
      <c r="AJ91" s="98"/>
      <c r="AK91" s="98"/>
      <c r="AL91" s="98"/>
      <c r="AM91" s="98"/>
    </row>
    <row r="92" spans="3:39" s="93" customFormat="1" x14ac:dyDescent="0.15">
      <c r="AI92" s="98"/>
      <c r="AJ92" s="98"/>
      <c r="AK92" s="98"/>
      <c r="AL92" s="98"/>
      <c r="AM92" s="98"/>
    </row>
    <row r="93" spans="3:39" s="93" customFormat="1" x14ac:dyDescent="0.15">
      <c r="C93" s="103" t="s">
        <v>930</v>
      </c>
      <c r="D93" s="104"/>
      <c r="E93" s="104"/>
      <c r="F93" s="104"/>
      <c r="G93" s="104"/>
      <c r="H93" s="104"/>
      <c r="I93" s="104"/>
      <c r="J93" s="104"/>
      <c r="K93" s="104"/>
      <c r="L93" s="104"/>
      <c r="M93" s="120"/>
      <c r="N93" s="120"/>
      <c r="O93" s="120"/>
      <c r="P93" s="120"/>
      <c r="Q93" s="120"/>
      <c r="R93" s="120"/>
      <c r="S93" s="120"/>
      <c r="T93" s="120"/>
      <c r="U93" s="120"/>
      <c r="V93" s="120"/>
      <c r="W93" s="120"/>
      <c r="X93" s="120"/>
      <c r="Y93" s="120"/>
      <c r="Z93" s="120"/>
      <c r="AA93" s="120"/>
      <c r="AB93" s="120"/>
      <c r="AC93" s="120"/>
      <c r="AD93" s="120"/>
      <c r="AE93" s="104"/>
      <c r="AF93" s="105"/>
      <c r="AI93" s="98"/>
      <c r="AJ93" s="98"/>
      <c r="AK93" s="98"/>
      <c r="AL93" s="98"/>
      <c r="AM93" s="98"/>
    </row>
    <row r="94" spans="3:39" s="93" customFormat="1" ht="13.5" customHeight="1" x14ac:dyDescent="0.15">
      <c r="C94" s="106"/>
      <c r="M94" s="848" t="str">
        <f>IF(入力シート!AP203=TRUE,"受任者を設置しませんので、提出の必要はありません。",IF(入力シート!D239=0,"受任者を設置しませんので、提出の必要はありません。",MID(入力シート!D107,4,4)&amp;入力シート!D114))</f>
        <v>受任者を設置しませんので、提出の必要はありません。</v>
      </c>
      <c r="N94" s="848"/>
      <c r="O94" s="848"/>
      <c r="P94" s="848"/>
      <c r="Q94" s="848"/>
      <c r="R94" s="848"/>
      <c r="S94" s="848"/>
      <c r="T94" s="848"/>
      <c r="U94" s="848"/>
      <c r="V94" s="848"/>
      <c r="W94" s="848"/>
      <c r="X94" s="848"/>
      <c r="Y94" s="848"/>
      <c r="Z94" s="848"/>
      <c r="AA94" s="848"/>
      <c r="AB94" s="848"/>
      <c r="AC94" s="848"/>
      <c r="AD94" s="848"/>
      <c r="AF94" s="107"/>
      <c r="AI94" s="102"/>
      <c r="AJ94" s="98"/>
      <c r="AK94" s="98"/>
      <c r="AL94" s="98"/>
      <c r="AM94" s="98"/>
    </row>
    <row r="95" spans="3:39" s="93" customFormat="1" ht="13.5" customHeight="1" x14ac:dyDescent="0.15">
      <c r="C95" s="106"/>
      <c r="D95" s="93" t="s">
        <v>144</v>
      </c>
      <c r="F95" s="100"/>
      <c r="H95" s="100"/>
      <c r="J95" s="100"/>
      <c r="M95" s="848"/>
      <c r="N95" s="848"/>
      <c r="O95" s="848"/>
      <c r="P95" s="848"/>
      <c r="Q95" s="848"/>
      <c r="R95" s="848"/>
      <c r="S95" s="848"/>
      <c r="T95" s="848"/>
      <c r="U95" s="848"/>
      <c r="V95" s="848"/>
      <c r="W95" s="848"/>
      <c r="X95" s="848"/>
      <c r="Y95" s="848"/>
      <c r="Z95" s="848"/>
      <c r="AA95" s="848"/>
      <c r="AB95" s="848"/>
      <c r="AC95" s="848"/>
      <c r="AD95" s="848"/>
      <c r="AE95" s="109"/>
      <c r="AF95" s="107"/>
      <c r="AI95" s="98"/>
      <c r="AJ95" s="98"/>
      <c r="AK95" s="98"/>
      <c r="AL95" s="98"/>
      <c r="AM95" s="98"/>
    </row>
    <row r="96" spans="3:39" s="93" customFormat="1" ht="13.5" customHeight="1" x14ac:dyDescent="0.15">
      <c r="C96" s="106"/>
      <c r="L96" s="109"/>
      <c r="M96" s="848"/>
      <c r="N96" s="848"/>
      <c r="O96" s="848"/>
      <c r="P96" s="848"/>
      <c r="Q96" s="848"/>
      <c r="R96" s="848"/>
      <c r="S96" s="848"/>
      <c r="T96" s="848"/>
      <c r="U96" s="848"/>
      <c r="V96" s="848"/>
      <c r="W96" s="848"/>
      <c r="X96" s="848"/>
      <c r="Y96" s="848"/>
      <c r="Z96" s="848"/>
      <c r="AA96" s="848"/>
      <c r="AB96" s="848"/>
      <c r="AC96" s="848"/>
      <c r="AD96" s="848"/>
      <c r="AE96" s="109"/>
      <c r="AF96" s="107"/>
      <c r="AI96" s="98"/>
      <c r="AJ96" s="98"/>
      <c r="AK96" s="98"/>
      <c r="AL96" s="98"/>
      <c r="AM96" s="98"/>
    </row>
    <row r="97" spans="3:39" s="93" customFormat="1" x14ac:dyDescent="0.15">
      <c r="C97" s="106"/>
      <c r="D97" s="93" t="s">
        <v>145</v>
      </c>
      <c r="M97" s="849" t="str">
        <f>IF(入力シート!AP203=TRUE,"",IF(入力シート!D239=0,"",入力シート!D68))</f>
        <v/>
      </c>
      <c r="N97" s="849"/>
      <c r="O97" s="849"/>
      <c r="P97" s="849"/>
      <c r="Q97" s="849"/>
      <c r="R97" s="849"/>
      <c r="S97" s="849"/>
      <c r="T97" s="849"/>
      <c r="U97" s="849"/>
      <c r="V97" s="849"/>
      <c r="W97" s="849"/>
      <c r="X97" s="849"/>
      <c r="Y97" s="849"/>
      <c r="Z97" s="849"/>
      <c r="AA97" s="849"/>
      <c r="AB97" s="849"/>
      <c r="AC97" s="849"/>
      <c r="AD97" s="849"/>
      <c r="AE97" s="108"/>
      <c r="AF97" s="107"/>
      <c r="AI97" s="98"/>
      <c r="AJ97" s="98"/>
      <c r="AK97" s="98"/>
      <c r="AL97" s="98"/>
      <c r="AM97" s="98"/>
    </row>
    <row r="98" spans="3:39" s="93" customFormat="1" x14ac:dyDescent="0.15">
      <c r="C98" s="106"/>
      <c r="M98" s="849"/>
      <c r="N98" s="849"/>
      <c r="O98" s="849"/>
      <c r="P98" s="849"/>
      <c r="Q98" s="849"/>
      <c r="R98" s="849"/>
      <c r="S98" s="849"/>
      <c r="T98" s="849"/>
      <c r="U98" s="849"/>
      <c r="V98" s="849"/>
      <c r="W98" s="849"/>
      <c r="X98" s="849"/>
      <c r="Y98" s="849"/>
      <c r="Z98" s="849"/>
      <c r="AA98" s="849"/>
      <c r="AB98" s="849"/>
      <c r="AC98" s="849"/>
      <c r="AD98" s="849"/>
      <c r="AF98" s="107"/>
      <c r="AI98" s="98"/>
      <c r="AJ98" s="98"/>
      <c r="AK98" s="98"/>
      <c r="AL98" s="98"/>
      <c r="AM98" s="98"/>
    </row>
    <row r="99" spans="3:39" s="93" customFormat="1" x14ac:dyDescent="0.15">
      <c r="C99" s="106"/>
      <c r="D99" s="93" t="s">
        <v>134</v>
      </c>
      <c r="M99" s="850" t="str">
        <f>IF(入力シート!AP203=TRUE,"",IF(入力シート!D239=0,"",IF(入力シート!D78=0,"",入力シート!D78)&amp;" "&amp;IF(入力シート!D83=0,"",入力シート!D83)))</f>
        <v/>
      </c>
      <c r="N99" s="850"/>
      <c r="O99" s="850"/>
      <c r="P99" s="850"/>
      <c r="Q99" s="850"/>
      <c r="R99" s="850"/>
      <c r="S99" s="850"/>
      <c r="T99" s="850"/>
      <c r="U99" s="850"/>
      <c r="V99" s="850"/>
      <c r="W99" s="850"/>
      <c r="X99" s="850"/>
      <c r="Y99" s="850"/>
      <c r="Z99" s="850"/>
      <c r="AA99" s="850"/>
      <c r="AB99" s="850"/>
      <c r="AC99" s="850"/>
      <c r="AD99" s="850"/>
      <c r="AE99" s="111"/>
      <c r="AF99" s="107"/>
      <c r="AI99" s="98"/>
      <c r="AJ99" s="98"/>
      <c r="AK99" s="98"/>
      <c r="AL99" s="98"/>
      <c r="AM99" s="98"/>
    </row>
    <row r="100" spans="3:39" s="93" customFormat="1" x14ac:dyDescent="0.15">
      <c r="C100" s="106"/>
      <c r="AF100" s="107"/>
      <c r="AI100" s="98"/>
      <c r="AJ100" s="98"/>
      <c r="AK100" s="98"/>
      <c r="AL100" s="98"/>
      <c r="AM100" s="98"/>
    </row>
    <row r="101" spans="3:39" s="93" customFormat="1" x14ac:dyDescent="0.15">
      <c r="C101" s="106"/>
      <c r="AF101" s="107"/>
      <c r="AI101" s="98"/>
      <c r="AJ101" s="98"/>
      <c r="AK101" s="98"/>
      <c r="AL101" s="98"/>
      <c r="AM101" s="98"/>
    </row>
    <row r="102" spans="3:39" s="93" customFormat="1" x14ac:dyDescent="0.15">
      <c r="C102" s="116"/>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17"/>
      <c r="AE102" s="117"/>
      <c r="AF102" s="118"/>
      <c r="AI102" s="98"/>
      <c r="AJ102" s="98"/>
      <c r="AK102" s="98"/>
      <c r="AL102" s="98"/>
      <c r="AM102" s="98"/>
    </row>
    <row r="103" spans="3:39" s="93" customFormat="1" x14ac:dyDescent="0.15">
      <c r="AI103" s="98"/>
      <c r="AJ103" s="98"/>
      <c r="AK103" s="98"/>
      <c r="AL103" s="98"/>
      <c r="AM103" s="98"/>
    </row>
    <row r="104" spans="3:39" s="93" customFormat="1" x14ac:dyDescent="0.15">
      <c r="AI104" s="98"/>
      <c r="AJ104" s="98"/>
      <c r="AK104" s="98"/>
      <c r="AL104" s="98"/>
      <c r="AM104" s="98"/>
    </row>
    <row r="105" spans="3:39" s="93" customFormat="1" x14ac:dyDescent="0.15">
      <c r="C105" s="103" t="s">
        <v>146</v>
      </c>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5"/>
      <c r="AI105" s="98"/>
      <c r="AJ105" s="98"/>
      <c r="AK105" s="98"/>
      <c r="AL105" s="98"/>
      <c r="AM105" s="98"/>
    </row>
    <row r="106" spans="3:39" s="93" customFormat="1" x14ac:dyDescent="0.15">
      <c r="C106" s="106"/>
      <c r="M106" s="848" t="str">
        <f>IF(入力シート!AP203=TRUE,"",IF(入力シート!D239=0,"",MID(入力シート!D216,4,4)&amp;入力シート!D223))</f>
        <v/>
      </c>
      <c r="N106" s="848"/>
      <c r="O106" s="848"/>
      <c r="P106" s="848"/>
      <c r="Q106" s="848"/>
      <c r="R106" s="848"/>
      <c r="S106" s="848"/>
      <c r="T106" s="848"/>
      <c r="U106" s="848"/>
      <c r="V106" s="848"/>
      <c r="W106" s="848"/>
      <c r="X106" s="848"/>
      <c r="Y106" s="848"/>
      <c r="Z106" s="848"/>
      <c r="AA106" s="848"/>
      <c r="AB106" s="848"/>
      <c r="AC106" s="848"/>
      <c r="AD106" s="848"/>
      <c r="AF106" s="107"/>
      <c r="AI106" s="98"/>
      <c r="AJ106" s="98"/>
      <c r="AK106" s="98"/>
      <c r="AL106" s="98"/>
      <c r="AM106" s="98"/>
    </row>
    <row r="107" spans="3:39" s="93" customFormat="1" ht="13.5" customHeight="1" x14ac:dyDescent="0.15">
      <c r="C107" s="106"/>
      <c r="D107" s="93" t="s">
        <v>147</v>
      </c>
      <c r="E107" s="108"/>
      <c r="L107" s="109"/>
      <c r="M107" s="848"/>
      <c r="N107" s="848"/>
      <c r="O107" s="848"/>
      <c r="P107" s="848"/>
      <c r="Q107" s="848"/>
      <c r="R107" s="848"/>
      <c r="S107" s="848"/>
      <c r="T107" s="848"/>
      <c r="U107" s="848"/>
      <c r="V107" s="848"/>
      <c r="W107" s="848"/>
      <c r="X107" s="848"/>
      <c r="Y107" s="848"/>
      <c r="Z107" s="848"/>
      <c r="AA107" s="848"/>
      <c r="AB107" s="848"/>
      <c r="AC107" s="848"/>
      <c r="AD107" s="848"/>
      <c r="AE107" s="109"/>
      <c r="AF107" s="107"/>
      <c r="AI107" s="98"/>
      <c r="AJ107" s="98"/>
      <c r="AK107" s="98"/>
      <c r="AL107" s="98"/>
      <c r="AM107" s="98"/>
    </row>
    <row r="108" spans="3:39" s="93" customFormat="1" x14ac:dyDescent="0.15">
      <c r="C108" s="106"/>
      <c r="L108" s="109"/>
      <c r="M108" s="848"/>
      <c r="N108" s="848"/>
      <c r="O108" s="848"/>
      <c r="P108" s="848"/>
      <c r="Q108" s="848"/>
      <c r="R108" s="848"/>
      <c r="S108" s="848"/>
      <c r="T108" s="848"/>
      <c r="U108" s="848"/>
      <c r="V108" s="848"/>
      <c r="W108" s="848"/>
      <c r="X108" s="848"/>
      <c r="Y108" s="848"/>
      <c r="Z108" s="848"/>
      <c r="AA108" s="848"/>
      <c r="AB108" s="848"/>
      <c r="AC108" s="848"/>
      <c r="AD108" s="848"/>
      <c r="AE108" s="109"/>
      <c r="AF108" s="107"/>
      <c r="AI108" s="98"/>
      <c r="AJ108" s="98"/>
      <c r="AK108" s="110"/>
      <c r="AL108" s="98"/>
      <c r="AM108" s="98"/>
    </row>
    <row r="109" spans="3:39" s="93" customFormat="1" x14ac:dyDescent="0.15">
      <c r="C109" s="106"/>
      <c r="D109" s="93" t="s">
        <v>145</v>
      </c>
      <c r="E109" s="108"/>
      <c r="M109" s="849" t="str">
        <f>IF(入力シート!AP203=TRUE,"",IF(入力シート!D239=0,"",入力シート!D68))</f>
        <v/>
      </c>
      <c r="N109" s="849"/>
      <c r="O109" s="849"/>
      <c r="P109" s="849"/>
      <c r="Q109" s="849"/>
      <c r="R109" s="849"/>
      <c r="S109" s="849"/>
      <c r="T109" s="849"/>
      <c r="U109" s="849"/>
      <c r="V109" s="849"/>
      <c r="W109" s="849"/>
      <c r="X109" s="849"/>
      <c r="Y109" s="849"/>
      <c r="Z109" s="849"/>
      <c r="AA109" s="849"/>
      <c r="AB109" s="849"/>
      <c r="AC109" s="849"/>
      <c r="AD109" s="849"/>
      <c r="AE109" s="111"/>
      <c r="AF109" s="107"/>
      <c r="AI109" s="98"/>
      <c r="AJ109" s="98"/>
      <c r="AK109" s="98"/>
      <c r="AL109" s="98"/>
      <c r="AM109" s="98"/>
    </row>
    <row r="110" spans="3:39" s="93" customFormat="1" x14ac:dyDescent="0.15">
      <c r="C110" s="106"/>
      <c r="M110" s="849"/>
      <c r="N110" s="849"/>
      <c r="O110" s="849"/>
      <c r="P110" s="849"/>
      <c r="Q110" s="849"/>
      <c r="R110" s="849"/>
      <c r="S110" s="849"/>
      <c r="T110" s="849"/>
      <c r="U110" s="849"/>
      <c r="V110" s="849"/>
      <c r="W110" s="849"/>
      <c r="X110" s="849"/>
      <c r="Y110" s="849"/>
      <c r="Z110" s="849"/>
      <c r="AA110" s="849"/>
      <c r="AB110" s="849"/>
      <c r="AC110" s="849"/>
      <c r="AD110" s="849"/>
      <c r="AF110" s="107"/>
      <c r="AI110" s="98"/>
      <c r="AJ110" s="98"/>
      <c r="AK110" s="98"/>
      <c r="AL110" s="98"/>
      <c r="AM110" s="98"/>
    </row>
    <row r="111" spans="3:39" s="93" customFormat="1" x14ac:dyDescent="0.15">
      <c r="C111" s="106"/>
      <c r="D111" s="93" t="s">
        <v>149</v>
      </c>
      <c r="E111" s="108"/>
      <c r="L111" s="111"/>
      <c r="M111" s="844" t="str">
        <f>IF(入力シート!AP203=TRUE,"",IF(入力シート!D239=0,"",入力シート!D207))</f>
        <v/>
      </c>
      <c r="N111" s="844"/>
      <c r="O111" s="844"/>
      <c r="P111" s="844"/>
      <c r="Q111" s="844"/>
      <c r="R111" s="844"/>
      <c r="S111" s="844"/>
      <c r="T111" s="844"/>
      <c r="U111" s="844"/>
      <c r="V111" s="844"/>
      <c r="W111" s="844"/>
      <c r="X111" s="844"/>
      <c r="Y111" s="844"/>
      <c r="Z111" s="844"/>
      <c r="AA111" s="844"/>
      <c r="AB111" s="844"/>
      <c r="AC111" s="844"/>
      <c r="AD111" s="844"/>
      <c r="AE111" s="844"/>
      <c r="AF111" s="851"/>
      <c r="AI111" s="98"/>
      <c r="AJ111" s="98"/>
      <c r="AK111" s="98"/>
      <c r="AL111" s="98"/>
      <c r="AM111" s="98"/>
    </row>
    <row r="112" spans="3:39" s="93" customFormat="1" x14ac:dyDescent="0.15">
      <c r="C112" s="106"/>
      <c r="G112" s="112" t="s">
        <v>567</v>
      </c>
      <c r="H112" s="112"/>
      <c r="K112" s="113"/>
      <c r="L112" s="113"/>
      <c r="M112" s="852" t="str">
        <f>IF(入力シート!AP203=TRUE,"",IF(入力シート!D244=0,"",入力シート!D244))</f>
        <v/>
      </c>
      <c r="N112" s="852"/>
      <c r="O112" s="852"/>
      <c r="P112" s="852"/>
      <c r="Q112" s="852"/>
      <c r="R112" s="852"/>
      <c r="S112" s="852"/>
      <c r="T112" s="852"/>
      <c r="U112" s="852"/>
      <c r="V112" s="852"/>
      <c r="W112" s="852"/>
      <c r="X112" s="852"/>
      <c r="Y112" s="852"/>
      <c r="Z112" s="852"/>
      <c r="AA112" s="114"/>
      <c r="AB112" s="114"/>
      <c r="AC112" s="114"/>
      <c r="AD112" s="114"/>
      <c r="AF112" s="107"/>
      <c r="AI112" s="98"/>
      <c r="AJ112" s="98"/>
      <c r="AK112" s="98"/>
      <c r="AL112" s="98"/>
      <c r="AM112" s="98"/>
    </row>
    <row r="113" spans="3:39" s="93" customFormat="1" x14ac:dyDescent="0.15">
      <c r="C113" s="106"/>
      <c r="D113" s="93" t="s">
        <v>148</v>
      </c>
      <c r="E113" s="108"/>
      <c r="G113" s="108"/>
      <c r="H113" s="108"/>
      <c r="I113" s="108"/>
      <c r="L113" s="111"/>
      <c r="M113" s="844" t="str">
        <f>IF(入力シート!AP203=TRUE,"",IF(入力シート!D239=0,"",IF(入力シート!D234=0,"",入力シート!D234)&amp;" "&amp;IF(入力シート!D239=0,"",入力シート!D239)))</f>
        <v/>
      </c>
      <c r="N113" s="844"/>
      <c r="O113" s="844"/>
      <c r="P113" s="844"/>
      <c r="Q113" s="844"/>
      <c r="R113" s="844"/>
      <c r="S113" s="844"/>
      <c r="T113" s="844"/>
      <c r="U113" s="844"/>
      <c r="V113" s="844"/>
      <c r="W113" s="844"/>
      <c r="X113" s="844"/>
      <c r="Y113" s="844"/>
      <c r="Z113" s="844"/>
      <c r="AA113" s="844"/>
      <c r="AB113" s="844"/>
      <c r="AC113" s="844"/>
      <c r="AD113" s="844"/>
      <c r="AE113" s="111"/>
      <c r="AF113" s="107"/>
      <c r="AI113" s="98"/>
      <c r="AJ113" s="98"/>
      <c r="AK113" s="98"/>
      <c r="AL113" s="98"/>
      <c r="AM113" s="98"/>
    </row>
    <row r="114" spans="3:39" s="93" customFormat="1" x14ac:dyDescent="0.15">
      <c r="C114" s="106"/>
      <c r="E114" s="93" t="s">
        <v>915</v>
      </c>
      <c r="M114" s="712" t="str">
        <f>IF(入力シート!D248=0,"",入力シート!D248)</f>
        <v/>
      </c>
      <c r="N114" s="712"/>
      <c r="O114" s="712" t="str">
        <f>IF(入力シート!G248=0,"",入力シート!G248)</f>
        <v/>
      </c>
      <c r="P114" s="712"/>
      <c r="Q114" s="93" t="s">
        <v>220</v>
      </c>
      <c r="R114" s="712" t="str">
        <f>IF(入力シート!J248=0,"",入力シート!J248)</f>
        <v/>
      </c>
      <c r="S114" s="712"/>
      <c r="T114" s="93" t="s">
        <v>916</v>
      </c>
      <c r="U114" s="712" t="str">
        <f>IF(入力シート!M248=0,"",入力シート!M248)</f>
        <v/>
      </c>
      <c r="V114" s="712"/>
      <c r="W114" s="93" t="s">
        <v>917</v>
      </c>
      <c r="X114" s="94"/>
      <c r="AF114" s="107"/>
      <c r="AI114" s="98"/>
      <c r="AJ114" s="98"/>
      <c r="AK114" s="98"/>
      <c r="AL114" s="98"/>
      <c r="AM114" s="98"/>
    </row>
    <row r="115" spans="3:39" s="93" customFormat="1" x14ac:dyDescent="0.15">
      <c r="C115" s="106"/>
      <c r="F115" s="93" t="s">
        <v>918</v>
      </c>
      <c r="M115" s="712" t="str">
        <f>IF(入力シート!D252=0,"",入力シート!D252)</f>
        <v/>
      </c>
      <c r="N115" s="712"/>
      <c r="O115" s="115" t="s">
        <v>919</v>
      </c>
      <c r="P115" s="115"/>
      <c r="AF115" s="107"/>
      <c r="AI115" s="98"/>
      <c r="AJ115" s="98"/>
      <c r="AK115" s="98"/>
      <c r="AL115" s="98"/>
      <c r="AM115" s="98"/>
    </row>
    <row r="116" spans="3:39" s="93" customFormat="1" x14ac:dyDescent="0.15">
      <c r="C116" s="106"/>
      <c r="AF116" s="107"/>
      <c r="AI116" s="98"/>
      <c r="AJ116" s="98"/>
      <c r="AK116" s="98"/>
      <c r="AL116" s="98"/>
      <c r="AM116" s="98"/>
    </row>
    <row r="117" spans="3:39" s="93" customFormat="1" x14ac:dyDescent="0.15">
      <c r="C117" s="106" t="s">
        <v>217</v>
      </c>
      <c r="AF117" s="107"/>
      <c r="AI117" s="98"/>
      <c r="AJ117" s="98"/>
      <c r="AK117" s="98"/>
      <c r="AL117" s="98"/>
      <c r="AM117" s="98"/>
    </row>
    <row r="118" spans="3:39" s="93" customFormat="1" x14ac:dyDescent="0.15">
      <c r="C118" s="106" t="s">
        <v>931</v>
      </c>
      <c r="AF118" s="107"/>
      <c r="AI118" s="98"/>
      <c r="AJ118" s="98"/>
      <c r="AK118" s="98"/>
      <c r="AL118" s="98"/>
      <c r="AM118" s="98"/>
    </row>
    <row r="119" spans="3:39" s="93" customFormat="1" x14ac:dyDescent="0.15">
      <c r="C119" s="116" t="s">
        <v>932</v>
      </c>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8"/>
      <c r="AI119" s="98"/>
      <c r="AJ119" s="98"/>
      <c r="AK119" s="98"/>
      <c r="AL119" s="98"/>
      <c r="AM119" s="98"/>
    </row>
    <row r="120" spans="3:39" s="93" customFormat="1" ht="13.5" customHeight="1" x14ac:dyDescent="0.15">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I120" s="98"/>
      <c r="AJ120" s="102"/>
      <c r="AK120" s="98"/>
      <c r="AL120" s="98"/>
      <c r="AM120" s="98"/>
    </row>
  </sheetData>
  <sheetProtection algorithmName="SHA-512" hashValue="71JPiS2Z+vHTT+KLCAy+LaI58+XfilEKPf6EyyktRRxz7E5iJM4iTVlwn+U1zxdoURAAFNSg0/5mFfv+97QexA==" saltValue="9VVlLEUarLUdJMoFt80tHA==" spinCount="100000" sheet="1" selectLockedCells="1"/>
  <mergeCells count="29">
    <mergeCell ref="M114:N114"/>
    <mergeCell ref="O114:P114"/>
    <mergeCell ref="R114:S114"/>
    <mergeCell ref="U114:V114"/>
    <mergeCell ref="M115:N115"/>
    <mergeCell ref="M113:AD113"/>
    <mergeCell ref="A62:AH62"/>
    <mergeCell ref="D67:AD67"/>
    <mergeCell ref="B70:AG70"/>
    <mergeCell ref="C83:K83"/>
    <mergeCell ref="M94:AD96"/>
    <mergeCell ref="M97:AD98"/>
    <mergeCell ref="M99:AD99"/>
    <mergeCell ref="M106:AD108"/>
    <mergeCell ref="M109:AD110"/>
    <mergeCell ref="M111:AF111"/>
    <mergeCell ref="M112:Z112"/>
    <mergeCell ref="AB1:AD3"/>
    <mergeCell ref="AE1:AG3"/>
    <mergeCell ref="B6:AI6"/>
    <mergeCell ref="D8:L8"/>
    <mergeCell ref="Y1:AA3"/>
    <mergeCell ref="AD61:AH61"/>
    <mergeCell ref="S17:AH19"/>
    <mergeCell ref="M23:Q23"/>
    <mergeCell ref="Y61:AC61"/>
    <mergeCell ref="M18:Q18"/>
    <mergeCell ref="S20:AH21"/>
    <mergeCell ref="S23:AH24"/>
  </mergeCells>
  <phoneticPr fontId="2"/>
  <pageMargins left="0.74803149606299213" right="0.39370078740157483" top="0.55118110236220474" bottom="0.35433070866141736" header="0.51181102362204722" footer="0.19685039370078741"/>
  <pageSetup paperSize="9" scale="87" fitToHeight="0" orientation="portrait" r:id="rId1"/>
  <headerFooter alignWithMargins="0"/>
  <rowBreaks count="1" manualBreakCount="1">
    <brk id="6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7C4F4-3455-48AD-B1CE-7BF82AC46447}">
  <sheetPr codeName="Sheet9"/>
  <dimension ref="A1:I65"/>
  <sheetViews>
    <sheetView workbookViewId="0">
      <selection activeCell="K13" sqref="K13"/>
    </sheetView>
  </sheetViews>
  <sheetFormatPr defaultRowHeight="13.5" x14ac:dyDescent="0.15"/>
  <cols>
    <col min="7" max="8" width="13.625" customWidth="1"/>
    <col min="9" max="9" width="31" customWidth="1"/>
  </cols>
  <sheetData>
    <row r="1" spans="1:9" x14ac:dyDescent="0.15">
      <c r="A1" t="s">
        <v>56</v>
      </c>
      <c r="B1" t="s">
        <v>46</v>
      </c>
      <c r="C1" t="s">
        <v>47</v>
      </c>
      <c r="D1" t="s">
        <v>48</v>
      </c>
      <c r="E1" t="s">
        <v>49</v>
      </c>
      <c r="F1" t="s">
        <v>50</v>
      </c>
      <c r="G1" t="s">
        <v>51</v>
      </c>
      <c r="H1" t="s">
        <v>751</v>
      </c>
      <c r="I1" t="s">
        <v>53</v>
      </c>
    </row>
    <row r="2" spans="1:9" x14ac:dyDescent="0.15">
      <c r="A2" s="20" t="s">
        <v>57</v>
      </c>
      <c r="B2" s="1" t="s">
        <v>223</v>
      </c>
      <c r="C2" s="21" t="s">
        <v>752</v>
      </c>
      <c r="D2" s="22" t="s">
        <v>752</v>
      </c>
      <c r="E2" s="21" t="s">
        <v>752</v>
      </c>
      <c r="F2" s="21" t="s">
        <v>132</v>
      </c>
      <c r="G2" s="23" t="s">
        <v>288</v>
      </c>
      <c r="H2" s="23" t="s">
        <v>443</v>
      </c>
      <c r="I2" s="24" t="s">
        <v>753</v>
      </c>
    </row>
    <row r="3" spans="1:9" x14ac:dyDescent="0.15">
      <c r="A3" s="20" t="s">
        <v>58</v>
      </c>
      <c r="B3" s="1" t="s">
        <v>224</v>
      </c>
      <c r="C3" s="21" t="s">
        <v>226</v>
      </c>
      <c r="D3" s="22" t="s">
        <v>754</v>
      </c>
      <c r="E3" s="21" t="s">
        <v>226</v>
      </c>
      <c r="F3" s="21" t="s">
        <v>133</v>
      </c>
      <c r="G3" s="23" t="s">
        <v>289</v>
      </c>
      <c r="H3" s="23" t="s">
        <v>68</v>
      </c>
      <c r="I3" s="24" t="s">
        <v>755</v>
      </c>
    </row>
    <row r="4" spans="1:9" x14ac:dyDescent="0.15">
      <c r="B4" s="1" t="s">
        <v>221</v>
      </c>
      <c r="C4" s="21" t="s">
        <v>227</v>
      </c>
      <c r="D4" s="22" t="s">
        <v>756</v>
      </c>
      <c r="E4" s="21" t="s">
        <v>227</v>
      </c>
      <c r="G4" s="23" t="s">
        <v>290</v>
      </c>
      <c r="H4" s="23" t="s">
        <v>757</v>
      </c>
      <c r="I4" s="24" t="s">
        <v>758</v>
      </c>
    </row>
    <row r="5" spans="1:9" x14ac:dyDescent="0.15">
      <c r="B5" s="1" t="s">
        <v>225</v>
      </c>
      <c r="C5" s="21" t="s">
        <v>228</v>
      </c>
      <c r="D5" s="22" t="s">
        <v>759</v>
      </c>
      <c r="E5" s="21" t="s">
        <v>228</v>
      </c>
      <c r="G5" s="23" t="s">
        <v>291</v>
      </c>
      <c r="H5" s="23" t="s">
        <v>69</v>
      </c>
      <c r="I5" s="24" t="s">
        <v>760</v>
      </c>
    </row>
    <row r="6" spans="1:9" x14ac:dyDescent="0.15">
      <c r="C6" s="21" t="s">
        <v>229</v>
      </c>
      <c r="D6" s="22" t="s">
        <v>761</v>
      </c>
      <c r="E6" s="21" t="s">
        <v>229</v>
      </c>
      <c r="G6" s="23" t="s">
        <v>292</v>
      </c>
      <c r="H6" s="23" t="s">
        <v>70</v>
      </c>
      <c r="I6" s="24" t="s">
        <v>762</v>
      </c>
    </row>
    <row r="7" spans="1:9" x14ac:dyDescent="0.15">
      <c r="C7" s="21" t="s">
        <v>230</v>
      </c>
      <c r="D7" s="22" t="s">
        <v>763</v>
      </c>
      <c r="E7" s="21" t="s">
        <v>230</v>
      </c>
      <c r="G7" s="23" t="s">
        <v>293</v>
      </c>
      <c r="H7" s="23" t="s">
        <v>71</v>
      </c>
      <c r="I7" s="24" t="s">
        <v>764</v>
      </c>
    </row>
    <row r="8" spans="1:9" x14ac:dyDescent="0.15">
      <c r="C8" s="21" t="s">
        <v>231</v>
      </c>
      <c r="D8" s="22" t="s">
        <v>765</v>
      </c>
      <c r="E8" s="21" t="s">
        <v>231</v>
      </c>
      <c r="G8" s="23" t="s">
        <v>294</v>
      </c>
      <c r="H8" s="23" t="s">
        <v>72</v>
      </c>
      <c r="I8" s="24" t="s">
        <v>766</v>
      </c>
    </row>
    <row r="9" spans="1:9" x14ac:dyDescent="0.15">
      <c r="A9" t="s">
        <v>558</v>
      </c>
      <c r="C9" s="21" t="s">
        <v>232</v>
      </c>
      <c r="D9" s="22" t="s">
        <v>767</v>
      </c>
      <c r="E9" s="21" t="s">
        <v>232</v>
      </c>
      <c r="G9" s="23" t="s">
        <v>295</v>
      </c>
      <c r="H9" s="23" t="s">
        <v>73</v>
      </c>
      <c r="I9" s="24" t="s">
        <v>768</v>
      </c>
    </row>
    <row r="10" spans="1:9" x14ac:dyDescent="0.15">
      <c r="A10" t="s">
        <v>559</v>
      </c>
      <c r="C10" s="21" t="s">
        <v>233</v>
      </c>
      <c r="D10" s="22" t="s">
        <v>769</v>
      </c>
      <c r="E10" s="21" t="s">
        <v>233</v>
      </c>
      <c r="G10" s="23" t="s">
        <v>296</v>
      </c>
      <c r="H10" s="23" t="s">
        <v>74</v>
      </c>
      <c r="I10" s="24" t="s">
        <v>770</v>
      </c>
    </row>
    <row r="11" spans="1:9" x14ac:dyDescent="0.15">
      <c r="A11" t="s">
        <v>771</v>
      </c>
      <c r="C11" s="21" t="s">
        <v>234</v>
      </c>
      <c r="D11" s="22" t="s">
        <v>772</v>
      </c>
      <c r="E11" s="21" t="s">
        <v>234</v>
      </c>
      <c r="G11" s="23" t="s">
        <v>297</v>
      </c>
      <c r="H11" s="23" t="s">
        <v>75</v>
      </c>
      <c r="I11" s="24" t="s">
        <v>773</v>
      </c>
    </row>
    <row r="12" spans="1:9" x14ac:dyDescent="0.15">
      <c r="C12" s="21" t="s">
        <v>235</v>
      </c>
      <c r="D12" s="22" t="s">
        <v>774</v>
      </c>
      <c r="E12" s="21" t="s">
        <v>235</v>
      </c>
      <c r="G12" s="23" t="s">
        <v>298</v>
      </c>
      <c r="H12" s="23" t="s">
        <v>76</v>
      </c>
      <c r="I12" s="24" t="s">
        <v>775</v>
      </c>
    </row>
    <row r="13" spans="1:9" x14ac:dyDescent="0.15">
      <c r="A13" t="s">
        <v>776</v>
      </c>
      <c r="C13" s="21" t="s">
        <v>236</v>
      </c>
      <c r="D13" s="22" t="s">
        <v>777</v>
      </c>
      <c r="E13" s="21" t="s">
        <v>236</v>
      </c>
      <c r="G13" s="23" t="s">
        <v>299</v>
      </c>
      <c r="H13" s="23" t="s">
        <v>77</v>
      </c>
      <c r="I13" s="24" t="s">
        <v>778</v>
      </c>
    </row>
    <row r="14" spans="1:9" x14ac:dyDescent="0.15">
      <c r="A14" t="s">
        <v>779</v>
      </c>
      <c r="C14" s="21" t="s">
        <v>237</v>
      </c>
      <c r="E14" s="21" t="s">
        <v>237</v>
      </c>
      <c r="G14" s="23" t="s">
        <v>300</v>
      </c>
      <c r="H14" s="23" t="s">
        <v>78</v>
      </c>
      <c r="I14" s="24" t="s">
        <v>780</v>
      </c>
    </row>
    <row r="15" spans="1:9" x14ac:dyDescent="0.15">
      <c r="A15" t="s">
        <v>781</v>
      </c>
      <c r="C15" s="21" t="s">
        <v>238</v>
      </c>
      <c r="E15" s="21" t="s">
        <v>238</v>
      </c>
      <c r="G15" s="23" t="s">
        <v>301</v>
      </c>
      <c r="H15" s="23" t="s">
        <v>81</v>
      </c>
      <c r="I15" s="24" t="s">
        <v>782</v>
      </c>
    </row>
    <row r="16" spans="1:9" x14ac:dyDescent="0.15">
      <c r="C16" s="21" t="s">
        <v>239</v>
      </c>
      <c r="E16" s="21" t="s">
        <v>239</v>
      </c>
      <c r="G16" s="23" t="s">
        <v>302</v>
      </c>
      <c r="H16" s="23" t="s">
        <v>79</v>
      </c>
      <c r="I16" s="24" t="s">
        <v>783</v>
      </c>
    </row>
    <row r="17" spans="1:9" x14ac:dyDescent="0.15">
      <c r="C17" s="21" t="s">
        <v>240</v>
      </c>
      <c r="E17" s="21" t="s">
        <v>240</v>
      </c>
      <c r="G17" s="23" t="s">
        <v>303</v>
      </c>
      <c r="H17" s="23" t="s">
        <v>80</v>
      </c>
      <c r="I17" s="24" t="s">
        <v>784</v>
      </c>
    </row>
    <row r="18" spans="1:9" x14ac:dyDescent="0.15">
      <c r="A18" t="s">
        <v>560</v>
      </c>
      <c r="C18" s="21" t="s">
        <v>241</v>
      </c>
      <c r="E18" s="21" t="s">
        <v>241</v>
      </c>
      <c r="G18" s="23" t="s">
        <v>304</v>
      </c>
      <c r="H18" s="23" t="s">
        <v>82</v>
      </c>
      <c r="I18" s="24" t="s">
        <v>785</v>
      </c>
    </row>
    <row r="19" spans="1:9" x14ac:dyDescent="0.15">
      <c r="A19" t="s">
        <v>786</v>
      </c>
      <c r="C19" s="21" t="s">
        <v>242</v>
      </c>
      <c r="E19" s="21" t="s">
        <v>242</v>
      </c>
      <c r="G19" s="23" t="s">
        <v>305</v>
      </c>
      <c r="H19" s="23" t="s">
        <v>83</v>
      </c>
      <c r="I19" s="24" t="s">
        <v>787</v>
      </c>
    </row>
    <row r="20" spans="1:9" x14ac:dyDescent="0.15">
      <c r="A20" t="s">
        <v>788</v>
      </c>
      <c r="C20" s="21" t="s">
        <v>243</v>
      </c>
      <c r="E20" s="21" t="s">
        <v>243</v>
      </c>
      <c r="G20" s="23" t="s">
        <v>306</v>
      </c>
      <c r="H20" s="23" t="s">
        <v>84</v>
      </c>
      <c r="I20" s="24" t="s">
        <v>789</v>
      </c>
    </row>
    <row r="21" spans="1:9" x14ac:dyDescent="0.15">
      <c r="A21" t="s">
        <v>790</v>
      </c>
      <c r="C21" s="21" t="s">
        <v>244</v>
      </c>
      <c r="E21" s="21" t="s">
        <v>244</v>
      </c>
      <c r="G21" s="23" t="s">
        <v>307</v>
      </c>
      <c r="H21" s="23" t="s">
        <v>85</v>
      </c>
      <c r="I21" s="24" t="s">
        <v>791</v>
      </c>
    </row>
    <row r="22" spans="1:9" x14ac:dyDescent="0.15">
      <c r="A22" t="s">
        <v>792</v>
      </c>
      <c r="C22" s="21" t="s">
        <v>245</v>
      </c>
      <c r="E22" s="21" t="s">
        <v>245</v>
      </c>
      <c r="G22" s="23" t="s">
        <v>308</v>
      </c>
      <c r="H22" s="23" t="s">
        <v>86</v>
      </c>
      <c r="I22" s="24" t="s">
        <v>793</v>
      </c>
    </row>
    <row r="23" spans="1:9" x14ac:dyDescent="0.15">
      <c r="A23" t="s">
        <v>794</v>
      </c>
      <c r="C23" s="21" t="s">
        <v>246</v>
      </c>
      <c r="E23" s="21" t="s">
        <v>246</v>
      </c>
      <c r="G23" s="23" t="s">
        <v>309</v>
      </c>
      <c r="H23" s="23" t="s">
        <v>87</v>
      </c>
      <c r="I23" s="24" t="s">
        <v>795</v>
      </c>
    </row>
    <row r="24" spans="1:9" x14ac:dyDescent="0.15">
      <c r="A24" t="s">
        <v>796</v>
      </c>
      <c r="C24" s="21" t="s">
        <v>247</v>
      </c>
      <c r="E24" s="21" t="s">
        <v>247</v>
      </c>
      <c r="G24" s="23" t="s">
        <v>310</v>
      </c>
      <c r="H24" s="23" t="s">
        <v>88</v>
      </c>
      <c r="I24" s="24" t="s">
        <v>797</v>
      </c>
    </row>
    <row r="25" spans="1:9" x14ac:dyDescent="0.15">
      <c r="A25" t="s">
        <v>798</v>
      </c>
      <c r="C25" s="21" t="s">
        <v>248</v>
      </c>
      <c r="E25" s="21" t="s">
        <v>248</v>
      </c>
      <c r="G25" s="23" t="s">
        <v>311</v>
      </c>
      <c r="H25" s="23" t="s">
        <v>89</v>
      </c>
      <c r="I25" s="24" t="s">
        <v>799</v>
      </c>
    </row>
    <row r="26" spans="1:9" x14ac:dyDescent="0.15">
      <c r="C26" s="21" t="s">
        <v>222</v>
      </c>
      <c r="E26" s="21" t="s">
        <v>222</v>
      </c>
      <c r="G26" s="23" t="s">
        <v>312</v>
      </c>
      <c r="H26" s="23" t="s">
        <v>90</v>
      </c>
      <c r="I26" s="24" t="s">
        <v>800</v>
      </c>
    </row>
    <row r="27" spans="1:9" x14ac:dyDescent="0.15">
      <c r="C27" s="21" t="s">
        <v>249</v>
      </c>
      <c r="E27" s="21" t="s">
        <v>249</v>
      </c>
      <c r="G27" s="23" t="s">
        <v>313</v>
      </c>
      <c r="H27" s="23" t="s">
        <v>91</v>
      </c>
      <c r="I27" s="24" t="s">
        <v>801</v>
      </c>
    </row>
    <row r="28" spans="1:9" x14ac:dyDescent="0.15">
      <c r="A28" t="s">
        <v>802</v>
      </c>
      <c r="C28" s="21" t="s">
        <v>250</v>
      </c>
      <c r="E28" s="21" t="s">
        <v>250</v>
      </c>
      <c r="G28" s="23" t="s">
        <v>314</v>
      </c>
      <c r="H28" s="23" t="s">
        <v>92</v>
      </c>
      <c r="I28" s="24" t="s">
        <v>803</v>
      </c>
    </row>
    <row r="29" spans="1:9" x14ac:dyDescent="0.15">
      <c r="A29" t="s">
        <v>804</v>
      </c>
      <c r="C29" s="21" t="s">
        <v>251</v>
      </c>
      <c r="E29" s="21" t="s">
        <v>251</v>
      </c>
      <c r="G29" s="23" t="s">
        <v>315</v>
      </c>
      <c r="H29" s="23" t="s">
        <v>123</v>
      </c>
      <c r="I29" s="25"/>
    </row>
    <row r="30" spans="1:9" x14ac:dyDescent="0.15">
      <c r="A30" t="s">
        <v>446</v>
      </c>
      <c r="C30" s="21" t="s">
        <v>252</v>
      </c>
      <c r="E30" s="21" t="s">
        <v>252</v>
      </c>
      <c r="G30" s="23" t="s">
        <v>316</v>
      </c>
      <c r="H30" s="23" t="s">
        <v>93</v>
      </c>
      <c r="I30" s="25"/>
    </row>
    <row r="31" spans="1:9" x14ac:dyDescent="0.15">
      <c r="C31" s="21" t="s">
        <v>253</v>
      </c>
      <c r="E31" s="21" t="s">
        <v>253</v>
      </c>
      <c r="G31" s="23" t="s">
        <v>317</v>
      </c>
      <c r="H31" s="23" t="s">
        <v>94</v>
      </c>
      <c r="I31" s="25"/>
    </row>
    <row r="32" spans="1:9" x14ac:dyDescent="0.15">
      <c r="C32" s="21" t="s">
        <v>254</v>
      </c>
      <c r="E32" s="21" t="s">
        <v>254</v>
      </c>
      <c r="G32" s="23" t="s">
        <v>318</v>
      </c>
      <c r="H32" s="23" t="s">
        <v>95</v>
      </c>
      <c r="I32" s="25"/>
    </row>
    <row r="33" spans="3:9" x14ac:dyDescent="0.15">
      <c r="C33" s="21" t="s">
        <v>255</v>
      </c>
      <c r="G33" s="23" t="s">
        <v>319</v>
      </c>
      <c r="H33" s="23" t="s">
        <v>96</v>
      </c>
      <c r="I33" s="25"/>
    </row>
    <row r="34" spans="3:9" x14ac:dyDescent="0.15">
      <c r="C34" s="21" t="s">
        <v>256</v>
      </c>
      <c r="G34" s="23" t="s">
        <v>320</v>
      </c>
      <c r="H34" s="23" t="s">
        <v>97</v>
      </c>
      <c r="I34" s="25"/>
    </row>
    <row r="35" spans="3:9" x14ac:dyDescent="0.15">
      <c r="C35" s="21" t="s">
        <v>257</v>
      </c>
      <c r="G35" s="23" t="s">
        <v>321</v>
      </c>
      <c r="H35" s="23" t="s">
        <v>99</v>
      </c>
      <c r="I35" s="25"/>
    </row>
    <row r="36" spans="3:9" x14ac:dyDescent="0.15">
      <c r="C36" s="21" t="s">
        <v>258</v>
      </c>
      <c r="G36" s="23" t="s">
        <v>322</v>
      </c>
      <c r="H36" s="23" t="s">
        <v>100</v>
      </c>
      <c r="I36" s="25"/>
    </row>
    <row r="37" spans="3:9" x14ac:dyDescent="0.15">
      <c r="C37" s="21" t="s">
        <v>259</v>
      </c>
      <c r="G37" s="23" t="s">
        <v>323</v>
      </c>
      <c r="H37" s="23" t="s">
        <v>98</v>
      </c>
      <c r="I37" s="25"/>
    </row>
    <row r="38" spans="3:9" x14ac:dyDescent="0.15">
      <c r="C38" s="21" t="s">
        <v>260</v>
      </c>
      <c r="G38" s="23" t="s">
        <v>324</v>
      </c>
      <c r="H38" s="23" t="s">
        <v>101</v>
      </c>
    </row>
    <row r="39" spans="3:9" x14ac:dyDescent="0.15">
      <c r="C39" s="21" t="s">
        <v>261</v>
      </c>
      <c r="G39" s="23" t="s">
        <v>325</v>
      </c>
      <c r="H39" s="23" t="s">
        <v>102</v>
      </c>
    </row>
    <row r="40" spans="3:9" x14ac:dyDescent="0.15">
      <c r="C40" s="21" t="s">
        <v>262</v>
      </c>
      <c r="G40" s="23" t="s">
        <v>326</v>
      </c>
      <c r="H40" s="23" t="s">
        <v>103</v>
      </c>
    </row>
    <row r="41" spans="3:9" x14ac:dyDescent="0.15">
      <c r="C41" s="21" t="s">
        <v>263</v>
      </c>
      <c r="G41" s="23" t="s">
        <v>327</v>
      </c>
      <c r="H41" s="23" t="s">
        <v>104</v>
      </c>
    </row>
    <row r="42" spans="3:9" x14ac:dyDescent="0.15">
      <c r="C42" s="21" t="s">
        <v>264</v>
      </c>
      <c r="G42" s="23" t="s">
        <v>328</v>
      </c>
      <c r="H42" s="23" t="s">
        <v>105</v>
      </c>
    </row>
    <row r="43" spans="3:9" x14ac:dyDescent="0.15">
      <c r="C43" s="21" t="s">
        <v>265</v>
      </c>
      <c r="G43" s="23" t="s">
        <v>329</v>
      </c>
      <c r="H43" s="23" t="s">
        <v>106</v>
      </c>
    </row>
    <row r="44" spans="3:9" x14ac:dyDescent="0.15">
      <c r="C44" s="21" t="s">
        <v>266</v>
      </c>
      <c r="G44" s="23" t="s">
        <v>330</v>
      </c>
      <c r="H44" s="23" t="s">
        <v>107</v>
      </c>
    </row>
    <row r="45" spans="3:9" x14ac:dyDescent="0.15">
      <c r="C45" s="21" t="s">
        <v>267</v>
      </c>
      <c r="G45" s="23" t="s">
        <v>331</v>
      </c>
      <c r="H45" s="23" t="s">
        <v>108</v>
      </c>
    </row>
    <row r="46" spans="3:9" x14ac:dyDescent="0.15">
      <c r="C46" s="21" t="s">
        <v>268</v>
      </c>
      <c r="G46" s="23" t="s">
        <v>332</v>
      </c>
      <c r="H46" s="23" t="s">
        <v>109</v>
      </c>
    </row>
    <row r="47" spans="3:9" x14ac:dyDescent="0.15">
      <c r="C47" s="21" t="s">
        <v>269</v>
      </c>
      <c r="G47" s="23" t="s">
        <v>333</v>
      </c>
      <c r="H47" s="23" t="s">
        <v>110</v>
      </c>
    </row>
    <row r="48" spans="3:9" x14ac:dyDescent="0.15">
      <c r="C48" s="21" t="s">
        <v>270</v>
      </c>
      <c r="G48" s="23" t="s">
        <v>334</v>
      </c>
      <c r="H48" s="23" t="s">
        <v>111</v>
      </c>
    </row>
    <row r="49" spans="3:3" x14ac:dyDescent="0.15">
      <c r="C49" s="21" t="s">
        <v>271</v>
      </c>
    </row>
    <row r="50" spans="3:3" x14ac:dyDescent="0.15">
      <c r="C50" s="21" t="s">
        <v>272</v>
      </c>
    </row>
    <row r="51" spans="3:3" x14ac:dyDescent="0.15">
      <c r="C51" s="21" t="s">
        <v>273</v>
      </c>
    </row>
    <row r="52" spans="3:3" x14ac:dyDescent="0.15">
      <c r="C52" s="21" t="s">
        <v>274</v>
      </c>
    </row>
    <row r="53" spans="3:3" x14ac:dyDescent="0.15">
      <c r="C53" s="21" t="s">
        <v>275</v>
      </c>
    </row>
    <row r="54" spans="3:3" x14ac:dyDescent="0.15">
      <c r="C54" s="21" t="s">
        <v>276</v>
      </c>
    </row>
    <row r="55" spans="3:3" x14ac:dyDescent="0.15">
      <c r="C55" s="21" t="s">
        <v>277</v>
      </c>
    </row>
    <row r="56" spans="3:3" x14ac:dyDescent="0.15">
      <c r="C56" s="21" t="s">
        <v>278</v>
      </c>
    </row>
    <row r="57" spans="3:3" x14ac:dyDescent="0.15">
      <c r="C57" s="21" t="s">
        <v>279</v>
      </c>
    </row>
    <row r="58" spans="3:3" x14ac:dyDescent="0.15">
      <c r="C58" s="21" t="s">
        <v>280</v>
      </c>
    </row>
    <row r="59" spans="3:3" x14ac:dyDescent="0.15">
      <c r="C59" s="21" t="s">
        <v>281</v>
      </c>
    </row>
    <row r="60" spans="3:3" x14ac:dyDescent="0.15">
      <c r="C60" s="21" t="s">
        <v>282</v>
      </c>
    </row>
    <row r="61" spans="3:3" x14ac:dyDescent="0.15">
      <c r="C61" s="21" t="s">
        <v>283</v>
      </c>
    </row>
    <row r="62" spans="3:3" x14ac:dyDescent="0.15">
      <c r="C62" s="21" t="s">
        <v>284</v>
      </c>
    </row>
    <row r="63" spans="3:3" x14ac:dyDescent="0.15">
      <c r="C63" s="21" t="s">
        <v>285</v>
      </c>
    </row>
    <row r="64" spans="3:3" x14ac:dyDescent="0.15">
      <c r="C64" s="21" t="s">
        <v>286</v>
      </c>
    </row>
    <row r="65" spans="3:3" x14ac:dyDescent="0.15">
      <c r="C65" s="21" t="s">
        <v>287</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a a j T W s t o p 4 2 k A A A A 9 g A A A B I A H A B D b 2 5 m a W c v U G F j a 2 F n Z S 5 4 b W w g o h g A K K A U A A A A A A A A A A A A A A A A A A A A A A A A A A A A h Y + 9 D o I w G E V f h X S n P 7 A Q 8 l E G N y M J i Y l x b U q F K h R D i + X d H H w k X 0 G M o m 6 O 9 9 w z 3 H u / 3 i C f u j a 4 q M H q 3 m S I Y Y o C Z W R f a V N n a H S H M E E 5 h 1 L I k 6 h V M M v G p p O t M t Q 4 d 0 4 J 8 d 5 j H + N + q E l E K S P 7 Y r O V j e o E + s j 6 v x x q Y 5 0 w U i E O u 9 c Y H m E W J 5 g l F F M g C 4 R C m 6 8 Q z X u f 7 Q + E 1 d i 6 c V D 8 K M J 1 C W S J Q N 4 f + A N Q S w M E F A A C A A g A a a j T 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m o 0 1 o o i k e 4 D g A A A B E A A A A T A B w A R m 9 y b X V s Y X M v U 2 V j d G l v b j E u b S C i G A A o o B Q A A A A A A A A A A A A A A A A A A A A A A A A A A A A r T k 0 u y c z P U w i G 0 I b W A F B L A Q I t A B Q A A g A I A G m o 0 1 r L a K e N p A A A A P Y A A A A S A A A A A A A A A A A A A A A A A A A A A A B D b 2 5 m a W c v U G F j a 2 F n Z S 5 4 b W x Q S w E C L Q A U A A I A C A B p q N N a D 8 r p q 6 Q A A A D p A A A A E w A A A A A A A A A A A A A A A A D w A A A A W 0 N v b n R l b n R f V H l w Z X N d L n h t b F B L A Q I t A B Q A A g A I A G m o 0 1 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H n m U N / p h V S 6 U E Q o t E d E P / A A A A A A I A A A A A A A N m A A D A A A A A E A A A A H J Q C 5 A p 8 i N U 7 f K i D Z p 8 L 0 c A A A A A B I A A A K A A A A A Q A A A A N j K q w C T 3 D p A X / 2 + V a d 0 i 6 V A A A A C b c t L y j 7 6 R Z m I 2 7 P x D b K p 4 N m c 0 s O 9 1 G y i J E c P T o G V z E e 2 l 9 e z T o Z Z k E m X l b w d p Q 2 l 6 S 2 p / z P 9 Q U G z n W V C F / O o h b U 9 9 6 Y o M F m 7 i I V t 9 X M 7 2 U B Q A A A B k 4 g e b y v / 4 a 0 r V L v u Y E 7 v C o m H B t A = = < / D a t a M a s h u p > 
</file>

<file path=customXml/itemProps1.xml><?xml version="1.0" encoding="utf-8"?>
<ds:datastoreItem xmlns:ds="http://schemas.openxmlformats.org/officeDocument/2006/customXml" ds:itemID="{3A772454-D787-4304-BB00-8203380C48E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24</vt:i4>
      </vt:variant>
    </vt:vector>
  </HeadingPairs>
  <TitlesOfParts>
    <vt:vector size="33" baseType="lpstr">
      <vt:lpstr>申請要領</vt:lpstr>
      <vt:lpstr>入力シート</vt:lpstr>
      <vt:lpstr>入札参加資格審査申請書</vt:lpstr>
      <vt:lpstr>リストシート</vt:lpstr>
      <vt:lpstr>営業所等報告書</vt:lpstr>
      <vt:lpstr>工事経歴一覧</vt:lpstr>
      <vt:lpstr>【入力例】工事経歴一覧</vt:lpstr>
      <vt:lpstr>出力シート</vt:lpstr>
      <vt:lpstr>Sheet3</vt:lpstr>
      <vt:lpstr>_</vt:lpstr>
      <vt:lpstr>_00</vt:lpstr>
      <vt:lpstr>営業所等報告書!Print_Area</vt:lpstr>
      <vt:lpstr>工事経歴一覧!Print_Area</vt:lpstr>
      <vt:lpstr>出力シート!Print_Area</vt:lpstr>
      <vt:lpstr>申請要領!Print_Area</vt:lpstr>
      <vt:lpstr>入札参加資格審査申請書!Print_Area</vt:lpstr>
      <vt:lpstr>入力シート!Print_Area</vt:lpstr>
      <vt:lpstr>許可テストリスト</vt:lpstr>
      <vt:lpstr>許可確認リスト</vt:lpstr>
      <vt:lpstr>許可区分リスト</vt:lpstr>
      <vt:lpstr>許可元リスト</vt:lpstr>
      <vt:lpstr>月リスト</vt:lpstr>
      <vt:lpstr>元号リスト</vt:lpstr>
      <vt:lpstr>行政区リスト</vt:lpstr>
      <vt:lpstr>申請区分リスト</vt:lpstr>
      <vt:lpstr>申請種目リスト</vt:lpstr>
      <vt:lpstr>性別リスト</vt:lpstr>
      <vt:lpstr>総合評定値リスト</vt:lpstr>
      <vt:lpstr>電子入札システムリスト</vt:lpstr>
      <vt:lpstr>都道府県リスト</vt:lpstr>
      <vt:lpstr>日リスト</vt:lpstr>
      <vt:lpstr>年リスト</vt:lpstr>
      <vt:lpstr>法個リスト</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伊藤　裕生</cp:lastModifiedBy>
  <cp:lastPrinted>2025-11-28T04:37:40Z</cp:lastPrinted>
  <dcterms:created xsi:type="dcterms:W3CDTF">2012-07-09T02:21:14Z</dcterms:created>
  <dcterms:modified xsi:type="dcterms:W3CDTF">2025-11-28T05:48:49Z</dcterms:modified>
</cp:coreProperties>
</file>