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codeName="ThisWorkbook" defaultThemeVersion="124226"/>
  <mc:AlternateContent xmlns:mc="http://schemas.openxmlformats.org/markup-compatibility/2006">
    <mc:Choice Requires="x15">
      <x15ac:absPath xmlns:x15ac="http://schemas.microsoft.com/office/spreadsheetml/2010/11/ac" url="\\zaint213om\契約課\01_管理係\040_業者登録関係\令和8年度\01_令和8年7月補充登録（10月～）\05_申請要領等\工事契約係分\"/>
    </mc:Choice>
  </mc:AlternateContent>
  <xr:revisionPtr revIDLastSave="0" documentId="13_ncr:1_{39DC08D1-CF3C-4B1D-986D-7FC97EEE3A64}" xr6:coauthVersionLast="47" xr6:coauthVersionMax="47" xr10:uidLastSave="{00000000-0000-0000-0000-000000000000}"/>
  <bookViews>
    <workbookView xWindow="-120" yWindow="-120" windowWidth="29040" windowHeight="15720" tabRatio="726" xr2:uid="{86C82EFD-18AF-47F0-8B67-CA9B05154503}"/>
  </bookViews>
  <sheets>
    <sheet name="申請要領" sheetId="9" r:id="rId1"/>
    <sheet name="入力シート" sheetId="1" r:id="rId2"/>
    <sheet name="入札参加資格審査申請書" sheetId="14" r:id="rId3"/>
    <sheet name="リストシート" sheetId="8" state="hidden" r:id="rId4"/>
    <sheet name="営業所等報告書" sheetId="13" r:id="rId5"/>
    <sheet name="工事経歴一覧" sheetId="11" r:id="rId6"/>
    <sheet name="出力シート" sheetId="6" r:id="rId7"/>
    <sheet name="【入力例】工事経歴一覧" sheetId="10" r:id="rId8"/>
    <sheet name="Sheet3" sheetId="12" state="hidden" r:id="rId9"/>
  </sheets>
  <externalReferences>
    <externalReference r:id="rId10"/>
  </externalReferences>
  <definedNames>
    <definedName name="_">入力シート!$N$330</definedName>
    <definedName name="_00">リストシート!$K$38</definedName>
    <definedName name="_xlnm._FilterDatabase" localSheetId="1" hidden="1">入力シート!$D$84:$W$84</definedName>
    <definedName name="_xlnm.Print_Area" localSheetId="4">営業所等報告書!$A$1:$S$98</definedName>
    <definedName name="_xlnm.Print_Area" localSheetId="5">工事経歴一覧!$A$1:$AT$38</definedName>
    <definedName name="_xlnm.Print_Area" localSheetId="6">出力シート!$A$1:$AI$121</definedName>
    <definedName name="_xlnm.Print_Area" localSheetId="0">申請要領!$A$1:$I$156</definedName>
    <definedName name="_xlnm.Print_Area" localSheetId="2">入札参加資格審査申請書!$A$1:$AI$59</definedName>
    <definedName name="_xlnm.Print_Area" localSheetId="1">入力シート!$A$1:$AK$361</definedName>
    <definedName name="許可テストリスト">入力シート!$AO$289:$AP$298</definedName>
    <definedName name="許可確認リスト">入力シート!$AU$289:$AX$325</definedName>
    <definedName name="許可区分リスト">リストシート!$I$2:$I$3</definedName>
    <definedName name="許可元リスト">リストシート!$H$1:$H$48</definedName>
    <definedName name="月リスト">リストシート!$D$2:$D$13</definedName>
    <definedName name="元下リスト">[1]リストシート!$A$14:$A$15</definedName>
    <definedName name="元号リスト">リストシート!$B$2:$B$5</definedName>
    <definedName name="行政区リスト">リストシート!$A$14:$A$20</definedName>
    <definedName name="申請区分リスト">リストシート!$A$10:$A$11</definedName>
    <definedName name="申請種目リスト">リストシート!$J$2:$J$37</definedName>
    <definedName name="申請種目一覧">#REF!</definedName>
    <definedName name="性別リスト">リストシート!$F$2:$F$3</definedName>
    <definedName name="性別一覧">#REF!</definedName>
    <definedName name="総合評定値リスト">リストシート!$K$2:$L$38</definedName>
    <definedName name="電子入札システムリスト">リストシート!$A$28:$A$29</definedName>
    <definedName name="都道府県リスト">リストシート!$G$2:$G$48</definedName>
    <definedName name="都道府県名称">#REF!</definedName>
    <definedName name="日リスト">リストシート!$E$2:$E$32</definedName>
    <definedName name="年リスト">リストシート!$C$2:$C$65</definedName>
    <definedName name="法個リスト">リストシート!$A$2:$A$3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13" l="1"/>
  <c r="Y5" i="14"/>
  <c r="F160" i="1"/>
  <c r="M115" i="6"/>
  <c r="U114" i="6"/>
  <c r="R114" i="6"/>
  <c r="O114" i="6"/>
  <c r="M114" i="6"/>
  <c r="M112" i="6"/>
  <c r="M113" i="6"/>
  <c r="M111" i="6"/>
  <c r="M109" i="6"/>
  <c r="M106" i="6"/>
  <c r="M99" i="6"/>
  <c r="M97" i="6"/>
  <c r="M94" i="6"/>
  <c r="I9" i="13"/>
  <c r="S20" i="6"/>
  <c r="I11" i="13"/>
  <c r="I12" i="13"/>
  <c r="S23" i="6"/>
  <c r="S17" i="6"/>
  <c r="K56" i="14"/>
  <c r="U55" i="14"/>
  <c r="K55" i="14"/>
  <c r="D55" i="14"/>
  <c r="S24" i="14"/>
  <c r="AA23" i="14"/>
  <c r="X23" i="14"/>
  <c r="U23" i="14"/>
  <c r="S23" i="14"/>
  <c r="S21" i="14"/>
  <c r="S18" i="14"/>
  <c r="S15" i="14"/>
  <c r="S12" i="14"/>
  <c r="F161" i="1"/>
  <c r="N26" i="1"/>
  <c r="H14" i="1"/>
  <c r="A2" i="11"/>
  <c r="AQ199" i="1"/>
  <c r="AQ180" i="1"/>
  <c r="AO180" i="1" s="1"/>
  <c r="AT181" i="1" s="1"/>
  <c r="AT179" i="1" s="1"/>
  <c r="BA198" i="1"/>
  <c r="P199" i="1" s="1"/>
  <c r="C343" i="1"/>
  <c r="AN302" i="1"/>
  <c r="M158" i="1"/>
  <c r="M157" i="1"/>
  <c r="M156" i="1"/>
  <c r="N21" i="1"/>
  <c r="AN4" i="11"/>
  <c r="AG4" i="11"/>
  <c r="Z4" i="11"/>
  <c r="S4" i="11"/>
  <c r="L4" i="11"/>
  <c r="E4" i="11"/>
  <c r="AR2" i="11"/>
  <c r="AO2" i="11"/>
  <c r="AL2" i="11"/>
  <c r="U356" i="1"/>
  <c r="AD61" i="6" s="1"/>
  <c r="N356" i="1"/>
  <c r="Y61" i="6" s="1"/>
  <c r="Y1" i="6"/>
  <c r="AN323" i="1"/>
  <c r="AR323" i="1" s="1"/>
  <c r="AM353" i="1"/>
  <c r="L353" i="1" s="1"/>
  <c r="C337" i="1"/>
  <c r="AM351" i="1"/>
  <c r="L351" i="1" s="1"/>
  <c r="C335" i="1"/>
  <c r="AT288" i="1"/>
  <c r="AT293" i="1" s="1"/>
  <c r="C333" i="1"/>
  <c r="AM349" i="1"/>
  <c r="L349" i="1" s="1"/>
  <c r="C331" i="1"/>
  <c r="AM347" i="1"/>
  <c r="C329" i="1"/>
  <c r="AM345" i="1"/>
  <c r="C327" i="1"/>
  <c r="AM343" i="1"/>
  <c r="AX330" i="1"/>
  <c r="AW276" i="1"/>
  <c r="AX332" i="1"/>
  <c r="AN282" i="1"/>
  <c r="AR282" i="1" s="1"/>
  <c r="AQ278" i="1" s="1"/>
  <c r="BA179" i="1"/>
  <c r="X261" i="1"/>
  <c r="X262" i="1"/>
  <c r="AP261" i="1"/>
  <c r="D261" i="1"/>
  <c r="D262" i="1"/>
  <c r="AN317" i="1"/>
  <c r="AN316" i="1"/>
  <c r="AN315" i="1"/>
  <c r="AN314" i="1"/>
  <c r="AN313" i="1"/>
  <c r="AN312" i="1"/>
  <c r="AN311" i="1"/>
  <c r="AN310" i="1"/>
  <c r="AN309" i="1"/>
  <c r="AN308" i="1"/>
  <c r="AN307" i="1"/>
  <c r="AN306" i="1"/>
  <c r="AN305" i="1"/>
  <c r="AN304" i="1"/>
  <c r="AN303" i="1"/>
  <c r="AN301" i="1"/>
  <c r="AN300" i="1"/>
  <c r="AN299" i="1"/>
  <c r="AN298" i="1"/>
  <c r="AN297" i="1"/>
  <c r="AN296" i="1"/>
  <c r="AN295" i="1"/>
  <c r="AN294" i="1"/>
  <c r="AN293" i="1"/>
  <c r="AN292" i="1"/>
  <c r="AN290" i="1"/>
  <c r="AN289" i="1"/>
  <c r="AN291" i="1"/>
  <c r="F256" i="1"/>
  <c r="I168" i="1"/>
  <c r="I164" i="1"/>
  <c r="F203" i="1"/>
  <c r="C353" i="1"/>
  <c r="C351" i="1"/>
  <c r="C349" i="1"/>
  <c r="C347" i="1"/>
  <c r="C345" i="1"/>
  <c r="M119" i="1"/>
  <c r="AB1" i="6"/>
  <c r="AE1" i="6"/>
  <c r="AO125" i="1"/>
  <c r="AO103" i="1"/>
  <c r="AM88" i="1"/>
  <c r="N336" i="1"/>
  <c r="N338" i="1"/>
  <c r="AQ337" i="1"/>
  <c r="AQ336" i="1"/>
  <c r="AT199" i="1"/>
  <c r="N334" i="1"/>
  <c r="AQ335" i="1"/>
  <c r="P181" i="1" l="1"/>
  <c r="AN285" i="1"/>
  <c r="AP260" i="1"/>
  <c r="S260" i="1"/>
  <c r="C352" i="1"/>
  <c r="AQ329" i="1"/>
  <c r="S259" i="1"/>
  <c r="AX334" i="1"/>
  <c r="AX328" i="1" s="1"/>
  <c r="P309" i="1" s="1"/>
  <c r="AR324" i="1"/>
  <c r="C288" i="1"/>
  <c r="C350" i="1"/>
  <c r="C348" i="1"/>
  <c r="R288" i="1"/>
  <c r="AQ279" i="1"/>
  <c r="BB276" i="1"/>
  <c r="P283" i="1" s="1"/>
  <c r="AT292" i="1"/>
  <c r="AW308" i="1" s="1"/>
  <c r="AX308" i="1" s="1"/>
  <c r="AT314" i="1"/>
  <c r="AW315" i="1" s="1"/>
  <c r="AX315" i="1" s="1"/>
  <c r="AT297" i="1"/>
  <c r="AW319" i="1" s="1"/>
  <c r="AX319" i="1" s="1"/>
  <c r="AT310" i="1"/>
  <c r="AW323" i="1" s="1"/>
  <c r="AX323" i="1" s="1"/>
  <c r="AT308" i="1"/>
  <c r="AW316" i="1" s="1"/>
  <c r="AX316" i="1" s="1"/>
  <c r="AT299" i="1"/>
  <c r="AT296" i="1"/>
  <c r="AW317" i="1" s="1"/>
  <c r="AX317" i="1" s="1"/>
  <c r="AT304" i="1"/>
  <c r="AW314" i="1" s="1"/>
  <c r="AX314" i="1" s="1"/>
  <c r="AT290" i="1"/>
  <c r="AT303" i="1"/>
  <c r="AW304" i="1" s="1"/>
  <c r="AX304" i="1" s="1"/>
  <c r="AT295" i="1"/>
  <c r="AW313" i="1" s="1"/>
  <c r="AX313" i="1" s="1"/>
  <c r="AT294" i="1"/>
  <c r="AW309" i="1" s="1"/>
  <c r="AX309" i="1" s="1"/>
  <c r="AT317" i="1"/>
  <c r="AT306" i="1"/>
  <c r="AT313" i="1"/>
  <c r="AW299" i="1" s="1"/>
  <c r="AX299" i="1" s="1"/>
  <c r="AT305" i="1"/>
  <c r="AW310" i="1" s="1"/>
  <c r="AX310" i="1" s="1"/>
  <c r="AT298" i="1"/>
  <c r="AW311" i="1" s="1"/>
  <c r="AX311" i="1" s="1"/>
  <c r="AT301" i="1"/>
  <c r="AW294" i="1" s="1"/>
  <c r="AX294" i="1" s="1"/>
  <c r="AT302" i="1"/>
  <c r="AW298" i="1" s="1"/>
  <c r="AX298" i="1" s="1"/>
  <c r="AT311" i="1"/>
  <c r="AW318" i="1" s="1"/>
  <c r="AX318" i="1" s="1"/>
  <c r="AT291" i="1"/>
  <c r="AW307" i="1" s="1"/>
  <c r="AX307" i="1" s="1"/>
  <c r="AT316" i="1"/>
  <c r="AW324" i="1" s="1"/>
  <c r="AX324" i="1" s="1"/>
  <c r="AT312" i="1"/>
  <c r="AW295" i="1" s="1"/>
  <c r="AX295" i="1" s="1"/>
  <c r="AT300" i="1"/>
  <c r="AW312" i="1" s="1"/>
  <c r="AX312" i="1" s="1"/>
  <c r="AT309" i="1"/>
  <c r="AW322" i="1" s="1"/>
  <c r="AX322" i="1" s="1"/>
  <c r="AT315" i="1"/>
  <c r="AT307" i="1"/>
  <c r="AW306" i="1" s="1"/>
  <c r="AX306" i="1" s="1"/>
  <c r="AT289" i="1"/>
  <c r="AW292" i="1" s="1"/>
  <c r="AX292" i="1" s="1"/>
  <c r="AW297" i="1"/>
  <c r="AX297" i="1" s="1"/>
  <c r="AW291" i="1"/>
  <c r="AX291" i="1" s="1"/>
  <c r="AD59" i="14"/>
  <c r="L42" i="13"/>
  <c r="Y59" i="14"/>
  <c r="AW320" i="1" l="1"/>
  <c r="AX320" i="1" s="1"/>
  <c r="AW293" i="1"/>
  <c r="AX293" i="1" s="1"/>
  <c r="N332" i="1" s="1"/>
  <c r="AW325" i="1"/>
  <c r="AX325" i="1" s="1"/>
  <c r="AW296" i="1"/>
  <c r="AX296" i="1" s="1"/>
  <c r="AW305" i="1"/>
  <c r="AX305" i="1" s="1"/>
  <c r="AW321" i="1"/>
  <c r="AX321" i="1" s="1"/>
  <c r="AW290" i="1"/>
  <c r="AX290" i="1" s="1"/>
  <c r="N330" i="1" s="1"/>
  <c r="AW289" i="1"/>
  <c r="AX289" i="1" s="1"/>
  <c r="N328" i="1" s="1"/>
  <c r="AW302" i="1"/>
  <c r="AX302" i="1" s="1"/>
  <c r="AW301" i="1"/>
  <c r="AX301" i="1" s="1"/>
  <c r="AW300" i="1"/>
  <c r="AX300" i="1" s="1"/>
  <c r="C346" i="1" l="1"/>
  <c r="L347" i="1"/>
  <c r="AQ334" i="1"/>
  <c r="L345" i="1"/>
  <c r="AQ333" i="1"/>
  <c r="C344" i="1"/>
  <c r="L343" i="1"/>
  <c r="AQ332" i="1"/>
  <c r="C342" i="1"/>
  <c r="AQ331" i="1" l="1"/>
  <c r="A3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AT287" authorId="0" shapeId="0" xr:uid="{D68EB1AB-CF45-4423-BBB5-B368316AEBF7}">
      <text>
        <r>
          <rPr>
            <b/>
            <sz val="9"/>
            <color indexed="81"/>
            <rFont val="ＭＳ Ｐゴシック"/>
            <family val="3"/>
            <charset val="128"/>
          </rPr>
          <t>仙台市:</t>
        </r>
        <r>
          <rPr>
            <sz val="9"/>
            <color indexed="81"/>
            <rFont val="ＭＳ Ｐゴシック"/>
            <family val="3"/>
            <charset val="128"/>
          </rPr>
          <t xml:space="preserve">
受任者廃止Sなしで受任者氏名ありの場合「１」セット</t>
        </r>
      </text>
    </comment>
    <comment ref="AW287" authorId="0" shapeId="0" xr:uid="{3B82A4BC-9C6C-4AD6-821C-E773F4B223C6}">
      <text>
        <r>
          <rPr>
            <b/>
            <sz val="9"/>
            <color indexed="81"/>
            <rFont val="ＭＳ Ｐゴシック"/>
            <family val="3"/>
            <charset val="128"/>
          </rPr>
          <t>仙台市:</t>
        </r>
        <r>
          <rPr>
            <sz val="9"/>
            <color indexed="81"/>
            <rFont val="ＭＳ Ｐゴシック"/>
            <family val="3"/>
            <charset val="128"/>
          </rPr>
          <t xml:space="preserve">
申請に必要な許可ありのとき「０」、なしのとき「１」、受任者ありで許可なしのとき「２」セット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H11" authorId="0" shapeId="0" xr:uid="{47E713A5-47B1-4746-9B10-BD2872F10E48}">
      <text>
        <r>
          <rPr>
            <b/>
            <sz val="9"/>
            <color indexed="81"/>
            <rFont val="ＭＳ Ｐゴシック"/>
            <family val="3"/>
            <charset val="128"/>
          </rPr>
          <t>名称が長いため、文字が見えなくなる場合は、判る程度に省略して下さい。</t>
        </r>
        <r>
          <rPr>
            <sz val="9"/>
            <color indexed="81"/>
            <rFont val="ＭＳ Ｐゴシック"/>
            <family val="3"/>
            <charset val="128"/>
          </rPr>
          <t xml:space="preserve">
</t>
        </r>
      </text>
    </comment>
    <comment ref="O11" authorId="0" shapeId="0" xr:uid="{EF359CD8-9D71-4CD3-A63D-8B179D989D6F}">
      <text>
        <r>
          <rPr>
            <b/>
            <sz val="9"/>
            <color indexed="81"/>
            <rFont val="ＭＳ Ｐゴシック"/>
            <family val="3"/>
            <charset val="128"/>
          </rPr>
          <t>工事名が長いため、文字が見えなくなる場合は、判る程度に省略して下さい。</t>
        </r>
        <r>
          <rPr>
            <sz val="9"/>
            <color indexed="81"/>
            <rFont val="ＭＳ Ｐゴシック"/>
            <family val="3"/>
            <charset val="128"/>
          </rPr>
          <t xml:space="preserve">
</t>
        </r>
      </text>
    </comment>
    <comment ref="AA11" authorId="0" shapeId="0" xr:uid="{5C1B13CC-F58D-4D7D-92F1-DDAB1ADC3301}">
      <text>
        <r>
          <rPr>
            <b/>
            <sz val="9"/>
            <color indexed="81"/>
            <rFont val="ＭＳ Ｐゴシック"/>
            <family val="3"/>
            <charset val="128"/>
          </rPr>
          <t>工事内容が多いため、文字が見えなくなる場合は、判る程度に省略して下さい。</t>
        </r>
        <r>
          <rPr>
            <sz val="9"/>
            <color indexed="81"/>
            <rFont val="ＭＳ Ｐゴシック"/>
            <family val="3"/>
            <charset val="128"/>
          </rPr>
          <t xml:space="preserve">
</t>
        </r>
      </text>
    </comment>
    <comment ref="AK11" authorId="0" shapeId="0" xr:uid="{4BA13952-C869-491A-8053-7495B514587F}">
      <text>
        <r>
          <rPr>
            <b/>
            <sz val="9"/>
            <color indexed="81"/>
            <rFont val="ＭＳ Ｐゴシック"/>
            <family val="3"/>
            <charset val="128"/>
          </rPr>
          <t>税込み金額で記入して下さい。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1951269</author>
  </authors>
  <commentList>
    <comment ref="H10" authorId="0" shapeId="0" xr:uid="{987A8C60-8AE7-4EF4-A874-ABF94FB0B420}">
      <text>
        <r>
          <rPr>
            <b/>
            <sz val="9"/>
            <color indexed="81"/>
            <rFont val="MS P ゴシック"/>
            <family val="3"/>
            <charset val="128"/>
          </rPr>
          <t>工事内容が多いため、文字が見えなくなる場合は、判る程度に省略して下さい。</t>
        </r>
        <r>
          <rPr>
            <sz val="9"/>
            <color indexed="81"/>
            <rFont val="MS P ゴシック"/>
            <family val="3"/>
            <charset val="128"/>
          </rPr>
          <t xml:space="preserve">
</t>
        </r>
      </text>
    </comment>
    <comment ref="O10" authorId="0" shapeId="0" xr:uid="{5805B784-0D7F-459D-85D3-3706B95CA38B}">
      <text>
        <r>
          <rPr>
            <b/>
            <sz val="9"/>
            <color indexed="81"/>
            <rFont val="MS P ゴシック"/>
            <family val="3"/>
            <charset val="128"/>
          </rPr>
          <t>工事内容が多いため、文字が見えなくなる場合は、判る程度に省略して下さい。</t>
        </r>
        <r>
          <rPr>
            <sz val="9"/>
            <color indexed="81"/>
            <rFont val="MS P ゴシック"/>
            <family val="3"/>
            <charset val="128"/>
          </rPr>
          <t xml:space="preserve">
</t>
        </r>
      </text>
    </comment>
    <comment ref="AA10" authorId="0" shapeId="0" xr:uid="{F86E13A0-BB61-4D62-8F5C-80130E3FE462}">
      <text>
        <r>
          <rPr>
            <b/>
            <sz val="9"/>
            <color indexed="81"/>
            <rFont val="MS P ゴシック"/>
            <family val="3"/>
            <charset val="128"/>
          </rPr>
          <t>工事内容が多いため、文字が見えなくなる場合は、判る程度に省略して下さい。</t>
        </r>
      </text>
    </comment>
    <comment ref="AK10" authorId="0" shapeId="0" xr:uid="{FC0AA167-0EBE-4FB8-9285-C3DB2552504E}">
      <text>
        <r>
          <rPr>
            <b/>
            <sz val="9"/>
            <color indexed="81"/>
            <rFont val="MS P ゴシック"/>
            <family val="3"/>
            <charset val="128"/>
          </rPr>
          <t>税込み金額で記入して下さい。</t>
        </r>
        <r>
          <rPr>
            <sz val="9"/>
            <color indexed="81"/>
            <rFont val="MS P ゴシック"/>
            <family val="3"/>
            <charset val="128"/>
          </rPr>
          <t xml:space="preserve">
</t>
        </r>
      </text>
    </comment>
  </commentList>
</comments>
</file>

<file path=xl/sharedStrings.xml><?xml version="1.0" encoding="utf-8"?>
<sst xmlns="http://schemas.openxmlformats.org/spreadsheetml/2006/main" count="1996" uniqueCount="1228">
  <si>
    <t>１．誓約事項</t>
    <phoneticPr fontId="2"/>
  </si>
  <si>
    <t>（1）　本申請書及び添付書類のすべての記載事項は事実と相違ないことを誓約します。</t>
    <phoneticPr fontId="2"/>
  </si>
  <si>
    <t>（2）　いかなる公共団体の入札においても「私的独占の禁止及び公正取引の確保に関する</t>
    <phoneticPr fontId="2"/>
  </si>
  <si>
    <t>　　　法律（独占禁止法）」に抵触する行為は行わないとともに、今後とも関係法令を遵守す</t>
    <phoneticPr fontId="2"/>
  </si>
  <si>
    <t>　　　ることをあらためて誓約します。</t>
    <phoneticPr fontId="2"/>
  </si>
  <si>
    <t>（3）　本申請が法人その他の団体による申請の場合は、当該団体の役員（業務を執行する</t>
    <phoneticPr fontId="2"/>
  </si>
  <si>
    <t>　　　社員、取締役、執行役又はこれらに準ずる者、及びこれらの者と同等以上の支配力を</t>
    <phoneticPr fontId="2"/>
  </si>
  <si>
    <t>　　　当該団体に対して有すると認められる者）が暴力団員（暴力団員でなくなった日から</t>
    <phoneticPr fontId="2"/>
  </si>
  <si>
    <t>　　　５年を経過しない者を含む。）でないことを誓約します。</t>
    <phoneticPr fontId="2"/>
  </si>
  <si>
    <t>２．同意事項</t>
    <rPh sb="2" eb="4">
      <t>ドウイ</t>
    </rPh>
    <rPh sb="4" eb="6">
      <t>ジコウ</t>
    </rPh>
    <phoneticPr fontId="2"/>
  </si>
  <si>
    <t>総合評定値通知書の「ガラス工事」の総合評定値（Ｐ点）を入力欄に入力してください。</t>
    <rPh sb="0" eb="2">
      <t>ソウゴウ</t>
    </rPh>
    <rPh sb="2" eb="4">
      <t>ヒョウテイ</t>
    </rPh>
    <rPh sb="4" eb="5">
      <t>チ</t>
    </rPh>
    <rPh sb="5" eb="7">
      <t>ツウチ</t>
    </rPh>
    <rPh sb="7" eb="8">
      <t>ショ</t>
    </rPh>
    <rPh sb="13" eb="15">
      <t>コウジ</t>
    </rPh>
    <rPh sb="17" eb="19">
      <t>ソウゴウ</t>
    </rPh>
    <rPh sb="19" eb="22">
      <t>ヒョウテイチ</t>
    </rPh>
    <rPh sb="24" eb="25">
      <t>テン</t>
    </rPh>
    <rPh sb="27" eb="29">
      <t>ニュウリョク</t>
    </rPh>
    <rPh sb="29" eb="30">
      <t>ラン</t>
    </rPh>
    <rPh sb="31" eb="33">
      <t>ニュウリョク</t>
    </rPh>
    <phoneticPr fontId="2"/>
  </si>
  <si>
    <t>総合評定値通知書の「タイル・れんが・ブロック工事」の総合評定値（Ｐ点）を入力欄に入力してください。</t>
    <rPh sb="0" eb="2">
      <t>ソウゴウ</t>
    </rPh>
    <rPh sb="2" eb="4">
      <t>ヒョウテイ</t>
    </rPh>
    <rPh sb="4" eb="5">
      <t>チ</t>
    </rPh>
    <rPh sb="5" eb="7">
      <t>ツウチ</t>
    </rPh>
    <rPh sb="7" eb="8">
      <t>ショ</t>
    </rPh>
    <rPh sb="22" eb="24">
      <t>コウジ</t>
    </rPh>
    <rPh sb="26" eb="28">
      <t>ソウゴウ</t>
    </rPh>
    <rPh sb="28" eb="31">
      <t>ヒョウテイチ</t>
    </rPh>
    <rPh sb="33" eb="34">
      <t>テン</t>
    </rPh>
    <rPh sb="36" eb="38">
      <t>ニュウリョク</t>
    </rPh>
    <rPh sb="38" eb="39">
      <t>ラン</t>
    </rPh>
    <rPh sb="40" eb="42">
      <t>ニュウリョク</t>
    </rPh>
    <phoneticPr fontId="2"/>
  </si>
  <si>
    <t>総合評定値通知書の「鉄筋工事」の総合評定値（Ｐ点）を入力欄に入力してください。</t>
    <rPh sb="0" eb="2">
      <t>ソウゴウ</t>
    </rPh>
    <rPh sb="2" eb="4">
      <t>ヒョウテイ</t>
    </rPh>
    <rPh sb="4" eb="5">
      <t>チ</t>
    </rPh>
    <rPh sb="5" eb="7">
      <t>ツウチ</t>
    </rPh>
    <rPh sb="7" eb="8">
      <t>ショ</t>
    </rPh>
    <rPh sb="10" eb="12">
      <t>テッキン</t>
    </rPh>
    <rPh sb="12" eb="14">
      <t>コウジ</t>
    </rPh>
    <rPh sb="16" eb="18">
      <t>ソウゴウ</t>
    </rPh>
    <rPh sb="18" eb="21">
      <t>ヒョウテイチ</t>
    </rPh>
    <rPh sb="23" eb="24">
      <t>テン</t>
    </rPh>
    <rPh sb="26" eb="28">
      <t>ニュウリョク</t>
    </rPh>
    <rPh sb="28" eb="29">
      <t>ラン</t>
    </rPh>
    <rPh sb="30" eb="32">
      <t>ニュウリョク</t>
    </rPh>
    <phoneticPr fontId="2"/>
  </si>
  <si>
    <t>総合評定値通知書の「屋根工事」の総合評定値（Ｐ点）を入力欄に入力してください。</t>
    <rPh sb="0" eb="2">
      <t>ソウゴウ</t>
    </rPh>
    <rPh sb="2" eb="4">
      <t>ヒョウテイ</t>
    </rPh>
    <rPh sb="4" eb="5">
      <t>チ</t>
    </rPh>
    <rPh sb="5" eb="7">
      <t>ツウチ</t>
    </rPh>
    <rPh sb="7" eb="8">
      <t>ショ</t>
    </rPh>
    <rPh sb="10" eb="12">
      <t>ヤネ</t>
    </rPh>
    <rPh sb="12" eb="14">
      <t>コウジ</t>
    </rPh>
    <rPh sb="16" eb="18">
      <t>ソウゴウ</t>
    </rPh>
    <rPh sb="18" eb="21">
      <t>ヒョウテイチ</t>
    </rPh>
    <rPh sb="23" eb="24">
      <t>テン</t>
    </rPh>
    <rPh sb="26" eb="28">
      <t>ニュウリョク</t>
    </rPh>
    <rPh sb="28" eb="29">
      <t>ラン</t>
    </rPh>
    <rPh sb="30" eb="32">
      <t>ニュウリョク</t>
    </rPh>
    <phoneticPr fontId="2"/>
  </si>
  <si>
    <t>総合評定値通知書の「板金工事」の総合評定値（Ｐ点）を入力欄に入力してください。</t>
    <rPh sb="0" eb="2">
      <t>ソウゴウ</t>
    </rPh>
    <rPh sb="2" eb="4">
      <t>ヒョウテイ</t>
    </rPh>
    <rPh sb="4" eb="5">
      <t>チ</t>
    </rPh>
    <rPh sb="5" eb="7">
      <t>ツウチ</t>
    </rPh>
    <rPh sb="7" eb="8">
      <t>ショ</t>
    </rPh>
    <rPh sb="10" eb="12">
      <t>バンキン</t>
    </rPh>
    <rPh sb="12" eb="14">
      <t>コウジ</t>
    </rPh>
    <rPh sb="16" eb="18">
      <t>ソウゴウ</t>
    </rPh>
    <rPh sb="18" eb="21">
      <t>ヒョウテイチ</t>
    </rPh>
    <rPh sb="23" eb="24">
      <t>テン</t>
    </rPh>
    <rPh sb="26" eb="28">
      <t>ニュウリョク</t>
    </rPh>
    <rPh sb="28" eb="29">
      <t>ラン</t>
    </rPh>
    <rPh sb="30" eb="32">
      <t>ニュウリョク</t>
    </rPh>
    <phoneticPr fontId="2"/>
  </si>
  <si>
    <t>総合評定値通知書の「建具工事」の総合評定値（Ｐ点）を入力欄に入力してください。</t>
    <rPh sb="0" eb="2">
      <t>ソウゴウ</t>
    </rPh>
    <rPh sb="2" eb="4">
      <t>ヒョウテイ</t>
    </rPh>
    <rPh sb="4" eb="5">
      <t>チ</t>
    </rPh>
    <rPh sb="5" eb="7">
      <t>ツウチ</t>
    </rPh>
    <rPh sb="7" eb="8">
      <t>ショ</t>
    </rPh>
    <rPh sb="10" eb="12">
      <t>タテグ</t>
    </rPh>
    <rPh sb="12" eb="14">
      <t>コウジ</t>
    </rPh>
    <rPh sb="16" eb="18">
      <t>ソウゴウ</t>
    </rPh>
    <rPh sb="18" eb="21">
      <t>ヒョウテイチ</t>
    </rPh>
    <rPh sb="23" eb="24">
      <t>テン</t>
    </rPh>
    <rPh sb="26" eb="28">
      <t>ニュウリョク</t>
    </rPh>
    <rPh sb="28" eb="29">
      <t>ラン</t>
    </rPh>
    <rPh sb="30" eb="32">
      <t>ニュウリョク</t>
    </rPh>
    <phoneticPr fontId="2"/>
  </si>
  <si>
    <t>総合評定値通知書の「内装仕上工事」の総合評定値（Ｐ点）を入力欄に入力してください。</t>
    <rPh sb="0" eb="2">
      <t>ソウゴウ</t>
    </rPh>
    <rPh sb="2" eb="4">
      <t>ヒョウテイ</t>
    </rPh>
    <rPh sb="4" eb="5">
      <t>チ</t>
    </rPh>
    <rPh sb="5" eb="7">
      <t>ツウチ</t>
    </rPh>
    <rPh sb="7" eb="8">
      <t>ショ</t>
    </rPh>
    <rPh sb="10" eb="12">
      <t>ナイソウ</t>
    </rPh>
    <rPh sb="12" eb="14">
      <t>シアゲ</t>
    </rPh>
    <rPh sb="14" eb="16">
      <t>コウジ</t>
    </rPh>
    <rPh sb="18" eb="20">
      <t>ソウゴウ</t>
    </rPh>
    <rPh sb="20" eb="23">
      <t>ヒョウテイチ</t>
    </rPh>
    <rPh sb="25" eb="26">
      <t>テン</t>
    </rPh>
    <rPh sb="28" eb="30">
      <t>ニュウリョク</t>
    </rPh>
    <rPh sb="30" eb="31">
      <t>ラン</t>
    </rPh>
    <rPh sb="32" eb="34">
      <t>ニュウリョク</t>
    </rPh>
    <phoneticPr fontId="2"/>
  </si>
  <si>
    <t>連絡先を廃止する</t>
    <rPh sb="0" eb="3">
      <t>レンラクサキ</t>
    </rPh>
    <rPh sb="4" eb="6">
      <t>ハイシ</t>
    </rPh>
    <phoneticPr fontId="2"/>
  </si>
  <si>
    <t>登録されている連絡先を廃止します。</t>
    <rPh sb="0" eb="2">
      <t>トウロク</t>
    </rPh>
    <rPh sb="7" eb="10">
      <t>レンラクサキ</t>
    </rPh>
    <rPh sb="11" eb="13">
      <t>ハイシ</t>
    </rPh>
    <phoneticPr fontId="2"/>
  </si>
  <si>
    <t>屋　根　工　事　業</t>
    <rPh sb="0" eb="1">
      <t>ヤ</t>
    </rPh>
    <rPh sb="2" eb="3">
      <t>ネ</t>
    </rPh>
    <rPh sb="4" eb="5">
      <t>コウ</t>
    </rPh>
    <rPh sb="6" eb="7">
      <t>コト</t>
    </rPh>
    <rPh sb="8" eb="9">
      <t>ギョウ</t>
    </rPh>
    <phoneticPr fontId="2"/>
  </si>
  <si>
    <t>電　気　工　事　業</t>
    <rPh sb="0" eb="1">
      <t>デン</t>
    </rPh>
    <rPh sb="2" eb="3">
      <t>キ</t>
    </rPh>
    <rPh sb="4" eb="5">
      <t>コウ</t>
    </rPh>
    <rPh sb="6" eb="7">
      <t>コト</t>
    </rPh>
    <rPh sb="8" eb="9">
      <t>ギョウ</t>
    </rPh>
    <phoneticPr fontId="2"/>
  </si>
  <si>
    <t>鋼 構 造 物 工 事 業</t>
    <rPh sb="0" eb="1">
      <t>ハガネ</t>
    </rPh>
    <rPh sb="2" eb="3">
      <t>カマエ</t>
    </rPh>
    <rPh sb="4" eb="5">
      <t>ヅクリ</t>
    </rPh>
    <rPh sb="6" eb="7">
      <t>ブツ</t>
    </rPh>
    <rPh sb="8" eb="9">
      <t>コウ</t>
    </rPh>
    <rPh sb="10" eb="11">
      <t>コト</t>
    </rPh>
    <rPh sb="12" eb="13">
      <t>ギョウ</t>
    </rPh>
    <phoneticPr fontId="2"/>
  </si>
  <si>
    <t>鉄　筋　工　事　業</t>
    <rPh sb="0" eb="1">
      <t>テツ</t>
    </rPh>
    <rPh sb="2" eb="3">
      <t>スジ</t>
    </rPh>
    <rPh sb="4" eb="5">
      <t>コウ</t>
    </rPh>
    <rPh sb="6" eb="7">
      <t>コト</t>
    </rPh>
    <rPh sb="8" eb="9">
      <t>ギョウ</t>
    </rPh>
    <phoneticPr fontId="2"/>
  </si>
  <si>
    <t>舗　装　工　事　業</t>
    <rPh sb="0" eb="1">
      <t>ホ</t>
    </rPh>
    <rPh sb="2" eb="3">
      <t>ソウ</t>
    </rPh>
    <rPh sb="4" eb="5">
      <t>コウ</t>
    </rPh>
    <rPh sb="6" eb="7">
      <t>コト</t>
    </rPh>
    <rPh sb="8" eb="9">
      <t>ギョウ</t>
    </rPh>
    <phoneticPr fontId="2"/>
  </si>
  <si>
    <t>石　　工　　事　　業</t>
    <rPh sb="0" eb="1">
      <t>イシ</t>
    </rPh>
    <rPh sb="3" eb="4">
      <t>コウ</t>
    </rPh>
    <rPh sb="6" eb="7">
      <t>コト</t>
    </rPh>
    <rPh sb="9" eb="10">
      <t>ギョウ</t>
    </rPh>
    <phoneticPr fontId="2"/>
  </si>
  <si>
    <t>管　　工　　事　　業</t>
    <rPh sb="0" eb="1">
      <t>カン</t>
    </rPh>
    <rPh sb="3" eb="4">
      <t>コウ</t>
    </rPh>
    <rPh sb="6" eb="7">
      <t>コト</t>
    </rPh>
    <rPh sb="9" eb="10">
      <t>ギョウ</t>
    </rPh>
    <phoneticPr fontId="2"/>
  </si>
  <si>
    <t>総合評定値通知書の「電気工事」の総合評定値（Ｐ点）を入力欄に入力してください。</t>
    <rPh sb="0" eb="2">
      <t>ソウゴウ</t>
    </rPh>
    <rPh sb="2" eb="4">
      <t>ヒョウテイ</t>
    </rPh>
    <rPh sb="4" eb="5">
      <t>チ</t>
    </rPh>
    <rPh sb="5" eb="7">
      <t>ツウチ</t>
    </rPh>
    <rPh sb="7" eb="8">
      <t>ショ</t>
    </rPh>
    <rPh sb="10" eb="12">
      <t>デンキ</t>
    </rPh>
    <rPh sb="12" eb="14">
      <t>コウジ</t>
    </rPh>
    <rPh sb="16" eb="18">
      <t>ソウゴウ</t>
    </rPh>
    <rPh sb="18" eb="21">
      <t>ヒョウテイチ</t>
    </rPh>
    <rPh sb="23" eb="24">
      <t>テン</t>
    </rPh>
    <rPh sb="26" eb="28">
      <t>ニュウリョク</t>
    </rPh>
    <rPh sb="28" eb="29">
      <t>ラン</t>
    </rPh>
    <rPh sb="30" eb="32">
      <t>ニュウリョク</t>
    </rPh>
    <phoneticPr fontId="2"/>
  </si>
  <si>
    <t>総合評定値通知書の「電気通信工事」の総合評定値（Ｐ点）を入力欄に入力してください。</t>
    <rPh sb="0" eb="2">
      <t>ソウゴウ</t>
    </rPh>
    <rPh sb="2" eb="4">
      <t>ヒョウテイ</t>
    </rPh>
    <rPh sb="4" eb="5">
      <t>チ</t>
    </rPh>
    <rPh sb="5" eb="7">
      <t>ツウチ</t>
    </rPh>
    <rPh sb="7" eb="8">
      <t>ショ</t>
    </rPh>
    <rPh sb="10" eb="12">
      <t>デンキ</t>
    </rPh>
    <rPh sb="12" eb="14">
      <t>ツウシン</t>
    </rPh>
    <rPh sb="14" eb="16">
      <t>コウジ</t>
    </rPh>
    <rPh sb="18" eb="20">
      <t>ソウゴウ</t>
    </rPh>
    <rPh sb="20" eb="23">
      <t>ヒョウテイチ</t>
    </rPh>
    <rPh sb="25" eb="26">
      <t>テン</t>
    </rPh>
    <rPh sb="28" eb="30">
      <t>ニュウリョク</t>
    </rPh>
    <rPh sb="30" eb="31">
      <t>ラン</t>
    </rPh>
    <rPh sb="32" eb="34">
      <t>ニュウリョク</t>
    </rPh>
    <phoneticPr fontId="2"/>
  </si>
  <si>
    <t>総合評定値通知書の「管工事」の総合評定値（Ｐ点）を入力欄に入力してください。</t>
    <rPh sb="0" eb="2">
      <t>ソウゴウ</t>
    </rPh>
    <rPh sb="2" eb="4">
      <t>ヒョウテイ</t>
    </rPh>
    <rPh sb="4" eb="5">
      <t>チ</t>
    </rPh>
    <rPh sb="5" eb="7">
      <t>ツウチ</t>
    </rPh>
    <rPh sb="7" eb="8">
      <t>ショ</t>
    </rPh>
    <rPh sb="10" eb="11">
      <t>カン</t>
    </rPh>
    <rPh sb="11" eb="13">
      <t>コウジ</t>
    </rPh>
    <rPh sb="15" eb="17">
      <t>ソウゴウ</t>
    </rPh>
    <rPh sb="17" eb="20">
      <t>ヒョウテイチ</t>
    </rPh>
    <rPh sb="22" eb="23">
      <t>テン</t>
    </rPh>
    <rPh sb="25" eb="27">
      <t>ニュウリョク</t>
    </rPh>
    <rPh sb="27" eb="28">
      <t>ラン</t>
    </rPh>
    <rPh sb="29" eb="31">
      <t>ニュウリョク</t>
    </rPh>
    <phoneticPr fontId="2"/>
  </si>
  <si>
    <t>総合評定値通知書の「機械器具設置工事」の総合評定値（Ｐ点）を入力欄に入力してください。</t>
    <rPh sb="0" eb="2">
      <t>ソウゴウ</t>
    </rPh>
    <rPh sb="2" eb="4">
      <t>ヒョウテイ</t>
    </rPh>
    <rPh sb="4" eb="5">
      <t>チ</t>
    </rPh>
    <rPh sb="5" eb="7">
      <t>ツウチ</t>
    </rPh>
    <rPh sb="7" eb="8">
      <t>ショ</t>
    </rPh>
    <rPh sb="10" eb="12">
      <t>キカイ</t>
    </rPh>
    <rPh sb="12" eb="14">
      <t>キグ</t>
    </rPh>
    <rPh sb="14" eb="16">
      <t>セッチ</t>
    </rPh>
    <rPh sb="16" eb="18">
      <t>コウジ</t>
    </rPh>
    <rPh sb="20" eb="22">
      <t>ソウゴウ</t>
    </rPh>
    <rPh sb="22" eb="25">
      <t>ヒョウテイチ</t>
    </rPh>
    <rPh sb="27" eb="28">
      <t>テン</t>
    </rPh>
    <rPh sb="30" eb="32">
      <t>ニュウリョク</t>
    </rPh>
    <rPh sb="32" eb="33">
      <t>ラン</t>
    </rPh>
    <rPh sb="34" eb="36">
      <t>ニュウリョク</t>
    </rPh>
    <phoneticPr fontId="2"/>
  </si>
  <si>
    <t>総合評定値通知書の「熱絶縁工事」の総合評定値（Ｐ点）を入力欄に入力してください。</t>
    <rPh sb="0" eb="2">
      <t>ソウゴウ</t>
    </rPh>
    <rPh sb="2" eb="4">
      <t>ヒョウテイ</t>
    </rPh>
    <rPh sb="4" eb="5">
      <t>チ</t>
    </rPh>
    <rPh sb="5" eb="7">
      <t>ツウチ</t>
    </rPh>
    <rPh sb="7" eb="8">
      <t>ショ</t>
    </rPh>
    <rPh sb="10" eb="11">
      <t>ネツ</t>
    </rPh>
    <rPh sb="11" eb="13">
      <t>ゼツエン</t>
    </rPh>
    <rPh sb="13" eb="15">
      <t>コウジ</t>
    </rPh>
    <rPh sb="17" eb="19">
      <t>ソウゴウ</t>
    </rPh>
    <rPh sb="19" eb="22">
      <t>ヒョウテイチ</t>
    </rPh>
    <rPh sb="24" eb="25">
      <t>テン</t>
    </rPh>
    <rPh sb="27" eb="29">
      <t>ニュウリョク</t>
    </rPh>
    <rPh sb="29" eb="30">
      <t>ラン</t>
    </rPh>
    <rPh sb="31" eb="33">
      <t>ニュウリョク</t>
    </rPh>
    <phoneticPr fontId="2"/>
  </si>
  <si>
    <t>35 消防施設工事</t>
    <rPh sb="3" eb="5">
      <t>ショウボウ</t>
    </rPh>
    <rPh sb="5" eb="7">
      <t>シセツ</t>
    </rPh>
    <rPh sb="7" eb="9">
      <t>コウジ</t>
    </rPh>
    <phoneticPr fontId="2"/>
  </si>
  <si>
    <t>総合評定値通知書の「消防施設工事」の総合評定値（Ｐ点）を入力欄に入力してください。</t>
    <rPh sb="0" eb="2">
      <t>ソウゴウ</t>
    </rPh>
    <rPh sb="2" eb="4">
      <t>ヒョウテイ</t>
    </rPh>
    <rPh sb="4" eb="5">
      <t>チ</t>
    </rPh>
    <rPh sb="5" eb="7">
      <t>ツウチ</t>
    </rPh>
    <rPh sb="7" eb="8">
      <t>ショ</t>
    </rPh>
    <rPh sb="10" eb="12">
      <t>ショウボウ</t>
    </rPh>
    <rPh sb="12" eb="14">
      <t>シセツ</t>
    </rPh>
    <rPh sb="14" eb="16">
      <t>コウジ</t>
    </rPh>
    <rPh sb="18" eb="20">
      <t>ソウゴウ</t>
    </rPh>
    <rPh sb="20" eb="23">
      <t>ヒョウテイチ</t>
    </rPh>
    <rPh sb="25" eb="26">
      <t>テン</t>
    </rPh>
    <rPh sb="28" eb="30">
      <t>ニュウリョク</t>
    </rPh>
    <rPh sb="30" eb="31">
      <t>ラン</t>
    </rPh>
    <rPh sb="32" eb="34">
      <t>ニュウリョク</t>
    </rPh>
    <phoneticPr fontId="2"/>
  </si>
  <si>
    <t>総合評定値通知書の「鋼構造物工事」の総合評定値（Ｐ点）を入力欄に入力してください。</t>
    <rPh sb="0" eb="2">
      <t>ソウゴウ</t>
    </rPh>
    <rPh sb="2" eb="4">
      <t>ヒョウテイ</t>
    </rPh>
    <rPh sb="4" eb="5">
      <t>チ</t>
    </rPh>
    <rPh sb="5" eb="7">
      <t>ツウチ</t>
    </rPh>
    <rPh sb="7" eb="8">
      <t>ショ</t>
    </rPh>
    <rPh sb="10" eb="11">
      <t>コウ</t>
    </rPh>
    <rPh sb="11" eb="14">
      <t>コウゾウブツ</t>
    </rPh>
    <rPh sb="14" eb="16">
      <t>コウジ</t>
    </rPh>
    <rPh sb="18" eb="20">
      <t>ソウゴウ</t>
    </rPh>
    <rPh sb="20" eb="23">
      <t>ヒョウテイチ</t>
    </rPh>
    <rPh sb="25" eb="26">
      <t>テン</t>
    </rPh>
    <rPh sb="28" eb="30">
      <t>ニュウリョク</t>
    </rPh>
    <rPh sb="30" eb="31">
      <t>ラン</t>
    </rPh>
    <rPh sb="32" eb="34">
      <t>ニュウリョク</t>
    </rPh>
    <phoneticPr fontId="2"/>
  </si>
  <si>
    <t>総合評定値通知書の「とび・土工・コンクリート工事」の総合評定値（Ｐ点）を入力欄に入力してください。</t>
    <rPh sb="0" eb="2">
      <t>ソウゴウ</t>
    </rPh>
    <rPh sb="2" eb="4">
      <t>ヒョウテイ</t>
    </rPh>
    <rPh sb="4" eb="5">
      <t>チ</t>
    </rPh>
    <rPh sb="5" eb="7">
      <t>ツウチ</t>
    </rPh>
    <rPh sb="7" eb="8">
      <t>ショ</t>
    </rPh>
    <rPh sb="13" eb="15">
      <t>ドコウ</t>
    </rPh>
    <rPh sb="22" eb="24">
      <t>コウジ</t>
    </rPh>
    <rPh sb="26" eb="28">
      <t>ソウゴウ</t>
    </rPh>
    <rPh sb="28" eb="31">
      <t>ヒョウテイチ</t>
    </rPh>
    <rPh sb="33" eb="34">
      <t>テン</t>
    </rPh>
    <rPh sb="36" eb="38">
      <t>ニュウリョク</t>
    </rPh>
    <rPh sb="38" eb="39">
      <t>ラン</t>
    </rPh>
    <rPh sb="40" eb="42">
      <t>ニュウリョク</t>
    </rPh>
    <phoneticPr fontId="2"/>
  </si>
  <si>
    <t>総合評定値通知書の「水道施設工事」又は「機械器具設置工事」のいずれか高い総合評定値（Ｐ点）を入力欄に入力してください。</t>
    <rPh sb="0" eb="2">
      <t>ソウゴウ</t>
    </rPh>
    <rPh sb="2" eb="4">
      <t>ヒョウテイ</t>
    </rPh>
    <rPh sb="4" eb="5">
      <t>チ</t>
    </rPh>
    <rPh sb="5" eb="7">
      <t>ツウチ</t>
    </rPh>
    <rPh sb="7" eb="8">
      <t>ショ</t>
    </rPh>
    <rPh sb="10" eb="12">
      <t>スイドウ</t>
    </rPh>
    <rPh sb="12" eb="14">
      <t>シセツ</t>
    </rPh>
    <rPh sb="14" eb="16">
      <t>コウジ</t>
    </rPh>
    <rPh sb="17" eb="18">
      <t>マタ</t>
    </rPh>
    <rPh sb="20" eb="22">
      <t>キカイ</t>
    </rPh>
    <rPh sb="22" eb="24">
      <t>キグ</t>
    </rPh>
    <rPh sb="24" eb="26">
      <t>セッチ</t>
    </rPh>
    <rPh sb="26" eb="28">
      <t>コウジ</t>
    </rPh>
    <rPh sb="34" eb="35">
      <t>タカ</t>
    </rPh>
    <rPh sb="36" eb="38">
      <t>ソウゴウ</t>
    </rPh>
    <rPh sb="38" eb="41">
      <t>ヒョウテイチ</t>
    </rPh>
    <rPh sb="43" eb="44">
      <t>テン</t>
    </rPh>
    <rPh sb="46" eb="48">
      <t>ニュウリョク</t>
    </rPh>
    <rPh sb="48" eb="49">
      <t>ラン</t>
    </rPh>
    <rPh sb="50" eb="52">
      <t>ニュウリョク</t>
    </rPh>
    <phoneticPr fontId="2"/>
  </si>
  <si>
    <t>総合評定値通知書の「清掃施設工事」又は「機械器具設置工事」のいずれか高い総合評定値（Ｐ点）を入力欄に入力してください。</t>
    <rPh sb="0" eb="2">
      <t>ソウゴウ</t>
    </rPh>
    <rPh sb="2" eb="4">
      <t>ヒョウテイ</t>
    </rPh>
    <rPh sb="4" eb="5">
      <t>チ</t>
    </rPh>
    <rPh sb="5" eb="7">
      <t>ツウチ</t>
    </rPh>
    <rPh sb="7" eb="8">
      <t>ショ</t>
    </rPh>
    <rPh sb="10" eb="12">
      <t>セイソウ</t>
    </rPh>
    <rPh sb="12" eb="14">
      <t>シセツ</t>
    </rPh>
    <rPh sb="14" eb="16">
      <t>コウジ</t>
    </rPh>
    <rPh sb="17" eb="18">
      <t>マタ</t>
    </rPh>
    <rPh sb="20" eb="22">
      <t>キカイ</t>
    </rPh>
    <rPh sb="22" eb="24">
      <t>キグ</t>
    </rPh>
    <rPh sb="24" eb="26">
      <t>セッチ</t>
    </rPh>
    <rPh sb="26" eb="28">
      <t>コウジ</t>
    </rPh>
    <rPh sb="34" eb="35">
      <t>タカ</t>
    </rPh>
    <rPh sb="36" eb="38">
      <t>ソウゴウ</t>
    </rPh>
    <rPh sb="38" eb="41">
      <t>ヒョウテイチ</t>
    </rPh>
    <rPh sb="43" eb="44">
      <t>テン</t>
    </rPh>
    <rPh sb="46" eb="48">
      <t>ニュウリョク</t>
    </rPh>
    <rPh sb="48" eb="49">
      <t>ラン</t>
    </rPh>
    <rPh sb="50" eb="52">
      <t>ニュウリョク</t>
    </rPh>
    <phoneticPr fontId="2"/>
  </si>
  <si>
    <t>第2希望種目</t>
    <rPh sb="0" eb="1">
      <t>ダイ</t>
    </rPh>
    <rPh sb="2" eb="4">
      <t>キボウ</t>
    </rPh>
    <rPh sb="4" eb="6">
      <t>シュモク</t>
    </rPh>
    <phoneticPr fontId="2"/>
  </si>
  <si>
    <t>第3希望種目</t>
    <rPh sb="0" eb="1">
      <t>ダイ</t>
    </rPh>
    <rPh sb="2" eb="4">
      <t>キボウ</t>
    </rPh>
    <rPh sb="4" eb="6">
      <t>シュモク</t>
    </rPh>
    <phoneticPr fontId="2"/>
  </si>
  <si>
    <t>第4希望種目</t>
    <rPh sb="0" eb="1">
      <t>ダイ</t>
    </rPh>
    <rPh sb="2" eb="4">
      <t>キボウ</t>
    </rPh>
    <rPh sb="4" eb="6">
      <t>シュモク</t>
    </rPh>
    <phoneticPr fontId="2"/>
  </si>
  <si>
    <t>第5希望種目</t>
    <rPh sb="0" eb="1">
      <t>ダイ</t>
    </rPh>
    <rPh sb="2" eb="4">
      <t>キボウ</t>
    </rPh>
    <rPh sb="4" eb="6">
      <t>シュモク</t>
    </rPh>
    <phoneticPr fontId="2"/>
  </si>
  <si>
    <t>第6希望種目</t>
    <rPh sb="0" eb="1">
      <t>ダイ</t>
    </rPh>
    <rPh sb="2" eb="4">
      <t>キボウ</t>
    </rPh>
    <rPh sb="4" eb="6">
      <t>シュモク</t>
    </rPh>
    <phoneticPr fontId="2"/>
  </si>
  <si>
    <t>所 属</t>
    <rPh sb="0" eb="1">
      <t>トコロ</t>
    </rPh>
    <rPh sb="2" eb="3">
      <t>ゾク</t>
    </rPh>
    <phoneticPr fontId="2"/>
  </si>
  <si>
    <t>氏 名</t>
    <rPh sb="0" eb="1">
      <t>シ</t>
    </rPh>
    <rPh sb="2" eb="3">
      <t>メイ</t>
    </rPh>
    <phoneticPr fontId="2"/>
  </si>
  <si>
    <t>職　名</t>
    <rPh sb="0" eb="1">
      <t>ショク</t>
    </rPh>
    <rPh sb="2" eb="3">
      <t>メイ</t>
    </rPh>
    <phoneticPr fontId="2"/>
  </si>
  <si>
    <t>性　別</t>
    <rPh sb="0" eb="1">
      <t>セイ</t>
    </rPh>
    <rPh sb="2" eb="3">
      <t>ベツ</t>
    </rPh>
    <phoneticPr fontId="2"/>
  </si>
  <si>
    <t>元号リスト</t>
    <rPh sb="0" eb="2">
      <t>ゲンゴウ</t>
    </rPh>
    <phoneticPr fontId="2"/>
  </si>
  <si>
    <t>年リスト</t>
    <rPh sb="0" eb="1">
      <t>ネン</t>
    </rPh>
    <phoneticPr fontId="2"/>
  </si>
  <si>
    <t>月リスト</t>
    <rPh sb="0" eb="1">
      <t>ツキ</t>
    </rPh>
    <phoneticPr fontId="2"/>
  </si>
  <si>
    <t>日リスト</t>
    <rPh sb="0" eb="1">
      <t>ヒ</t>
    </rPh>
    <phoneticPr fontId="2"/>
  </si>
  <si>
    <t>性別リスト</t>
    <rPh sb="0" eb="2">
      <t>セイベツ</t>
    </rPh>
    <phoneticPr fontId="2"/>
  </si>
  <si>
    <t>都道府県リスト</t>
    <rPh sb="0" eb="4">
      <t>トドウフケン</t>
    </rPh>
    <phoneticPr fontId="2"/>
  </si>
  <si>
    <t>許可区分リスト</t>
    <rPh sb="0" eb="2">
      <t>キョカ</t>
    </rPh>
    <rPh sb="2" eb="4">
      <t>クブン</t>
    </rPh>
    <phoneticPr fontId="2"/>
  </si>
  <si>
    <t>申請種目リスト</t>
    <rPh sb="0" eb="2">
      <t>シンセイ</t>
    </rPh>
    <rPh sb="2" eb="4">
      <t>シュモク</t>
    </rPh>
    <phoneticPr fontId="2"/>
  </si>
  <si>
    <t>総合評定値リスト</t>
    <rPh sb="0" eb="2">
      <t>ソウゴウ</t>
    </rPh>
    <rPh sb="2" eb="4">
      <t>ヒョウテイ</t>
    </rPh>
    <rPh sb="4" eb="5">
      <t>チ</t>
    </rPh>
    <phoneticPr fontId="2"/>
  </si>
  <si>
    <t>法　人
個　人</t>
    <rPh sb="0" eb="1">
      <t>ホウ</t>
    </rPh>
    <rPh sb="2" eb="3">
      <t>ジン</t>
    </rPh>
    <rPh sb="4" eb="5">
      <t>コ</t>
    </rPh>
    <rPh sb="6" eb="7">
      <t>ジン</t>
    </rPh>
    <phoneticPr fontId="2"/>
  </si>
  <si>
    <t>法個リスト</t>
    <rPh sb="0" eb="1">
      <t>ホウ</t>
    </rPh>
    <rPh sb="1" eb="2">
      <t>コ</t>
    </rPh>
    <phoneticPr fontId="2"/>
  </si>
  <si>
    <t>法人</t>
    <rPh sb="0" eb="2">
      <t>ホウジン</t>
    </rPh>
    <phoneticPr fontId="2"/>
  </si>
  <si>
    <t>個人</t>
    <rPh sb="0" eb="2">
      <t>コジン</t>
    </rPh>
    <phoneticPr fontId="2"/>
  </si>
  <si>
    <t>業者名称</t>
    <rPh sb="0" eb="2">
      <t>ギョウシャ</t>
    </rPh>
    <rPh sb="2" eb="4">
      <t>メイショウ</t>
    </rPh>
    <phoneticPr fontId="2"/>
  </si>
  <si>
    <t>入力例</t>
    <rPh sb="0" eb="2">
      <t>ニュウリョク</t>
    </rPh>
    <rPh sb="2" eb="3">
      <t>レイ</t>
    </rPh>
    <phoneticPr fontId="2"/>
  </si>
  <si>
    <t>入力欄</t>
    <rPh sb="0" eb="2">
      <t>ニュウリョク</t>
    </rPh>
    <rPh sb="2" eb="3">
      <t>ラン</t>
    </rPh>
    <phoneticPr fontId="2"/>
  </si>
  <si>
    <t>入力上の注意</t>
    <rPh sb="0" eb="2">
      <t>ニュウリョク</t>
    </rPh>
    <rPh sb="2" eb="3">
      <t>ジョウ</t>
    </rPh>
    <rPh sb="4" eb="6">
      <t>チュウイ</t>
    </rPh>
    <phoneticPr fontId="2"/>
  </si>
  <si>
    <t>電話番号</t>
    <rPh sb="0" eb="2">
      <t>デンワ</t>
    </rPh>
    <rPh sb="2" eb="4">
      <t>バンゴウ</t>
    </rPh>
    <phoneticPr fontId="2"/>
  </si>
  <si>
    <t>ＦＡＸ番号</t>
    <rPh sb="3" eb="5">
      <t>バンゴウ</t>
    </rPh>
    <phoneticPr fontId="2"/>
  </si>
  <si>
    <t>代表取締役</t>
    <rPh sb="0" eb="2">
      <t>ダイヒョウ</t>
    </rPh>
    <rPh sb="2" eb="5">
      <t>トリシマリヤク</t>
    </rPh>
    <phoneticPr fontId="2"/>
  </si>
  <si>
    <t>仙台　太郎</t>
    <rPh sb="0" eb="2">
      <t>センダイ</t>
    </rPh>
    <rPh sb="3" eb="5">
      <t>タロウ</t>
    </rPh>
    <phoneticPr fontId="2"/>
  </si>
  <si>
    <t>郵便番号</t>
    <rPh sb="0" eb="2">
      <t>ユウビン</t>
    </rPh>
    <rPh sb="2" eb="4">
      <t>バンゴウ</t>
    </rPh>
    <phoneticPr fontId="2"/>
  </si>
  <si>
    <t>青森県</t>
    <rPh sb="0" eb="3">
      <t>アオモリケン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</si>
  <si>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</si>
  <si>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</si>
  <si>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</si>
  <si>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</si>
  <si>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</si>
  <si>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</si>
  <si>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</si>
  <si>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</si>
  <si>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</si>
  <si>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2">
      <t>トウキョウ</t>
    </rPh>
    <rPh sb="2" eb="3">
      <t>ト</t>
    </rPh>
    <phoneticPr fontId="2"/>
  </si>
  <si>
    <t>新潟県</t>
    <rPh sb="0" eb="3">
      <t>ニイガタケン</t>
    </rPh>
    <phoneticPr fontId="2"/>
  </si>
  <si>
    <t>富山県</t>
    <rPh sb="0" eb="3">
      <t>トヤマケン</t>
    </rPh>
    <phoneticPr fontId="2"/>
  </si>
  <si>
    <t>神奈川県</t>
    <rPh sb="0" eb="4">
      <t>カナガワケン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</si>
  <si>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</si>
  <si>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</si>
  <si>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</si>
  <si>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</si>
  <si>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</si>
  <si>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</si>
  <si>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</si>
  <si>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</si>
  <si>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</si>
  <si>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</si>
  <si>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</si>
  <si>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</si>
  <si>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</si>
  <si>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</si>
  <si>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</si>
  <si>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</si>
  <si>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徳島県</t>
    <rPh sb="0" eb="3">
      <t>トクシマケン</t>
    </rPh>
    <phoneticPr fontId="2"/>
  </si>
  <si>
    <t>広島県</t>
    <rPh sb="0" eb="3">
      <t>ヒロシマケン</t>
    </rPh>
    <phoneticPr fontId="2"/>
  </si>
  <si>
    <t>山口県</t>
    <rPh sb="0" eb="3">
      <t>ヤマグチケン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</si>
  <si>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</si>
  <si>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</si>
  <si>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</si>
  <si>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</si>
  <si>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</si>
  <si>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</si>
  <si>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</si>
  <si>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</si>
  <si>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</si>
  <si>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</si>
  <si>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</si>
  <si>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市区町村
以降</t>
    <rPh sb="0" eb="2">
      <t>シク</t>
    </rPh>
    <rPh sb="2" eb="4">
      <t>チョウソン</t>
    </rPh>
    <rPh sb="5" eb="7">
      <t>イコウ</t>
    </rPh>
    <phoneticPr fontId="2"/>
  </si>
  <si>
    <t>法定雇用
障害者数</t>
    <rPh sb="0" eb="2">
      <t>ホウテイ</t>
    </rPh>
    <rPh sb="2" eb="4">
      <t>コヨウ</t>
    </rPh>
    <rPh sb="5" eb="8">
      <t>ショウガイシャ</t>
    </rPh>
    <rPh sb="8" eb="9">
      <t>スウ</t>
    </rPh>
    <phoneticPr fontId="2"/>
  </si>
  <si>
    <t>東北支店</t>
    <rPh sb="0" eb="2">
      <t>トウホク</t>
    </rPh>
    <rPh sb="2" eb="4">
      <t>シテン</t>
    </rPh>
    <phoneticPr fontId="2"/>
  </si>
  <si>
    <t>支店・営業所名称・所在地</t>
    <rPh sb="0" eb="2">
      <t>シテン</t>
    </rPh>
    <rPh sb="3" eb="6">
      <t>エイギョウショ</t>
    </rPh>
    <rPh sb="6" eb="8">
      <t>メイショウ</t>
    </rPh>
    <rPh sb="9" eb="12">
      <t>ショザイチ</t>
    </rPh>
    <phoneticPr fontId="2"/>
  </si>
  <si>
    <t>支店・営業所の代表者</t>
    <rPh sb="0" eb="2">
      <t>シテン</t>
    </rPh>
    <rPh sb="3" eb="6">
      <t>エイギョウショ</t>
    </rPh>
    <rPh sb="7" eb="10">
      <t>ダイヒョウシャ</t>
    </rPh>
    <phoneticPr fontId="2"/>
  </si>
  <si>
    <t>支店長</t>
    <rPh sb="0" eb="2">
      <t>シテン</t>
    </rPh>
    <rPh sb="2" eb="3">
      <t>チョウ</t>
    </rPh>
    <phoneticPr fontId="2"/>
  </si>
  <si>
    <t>東北　次郎</t>
    <rPh sb="0" eb="2">
      <t>トウホク</t>
    </rPh>
    <rPh sb="3" eb="5">
      <t>ジロウ</t>
    </rPh>
    <phoneticPr fontId="2"/>
  </si>
  <si>
    <t>資本金</t>
    <rPh sb="0" eb="3">
      <t>シホンキン</t>
    </rPh>
    <phoneticPr fontId="2"/>
  </si>
  <si>
    <t>許可番号</t>
    <rPh sb="0" eb="2">
      <t>キョカ</t>
    </rPh>
    <rPh sb="2" eb="4">
      <t>バンゴウ</t>
    </rPh>
    <phoneticPr fontId="2"/>
  </si>
  <si>
    <t>許可元</t>
    <rPh sb="0" eb="2">
      <t>キョカ</t>
    </rPh>
    <rPh sb="2" eb="3">
      <t>モト</t>
    </rPh>
    <phoneticPr fontId="2"/>
  </si>
  <si>
    <t>経営事項
審査
基準日</t>
    <rPh sb="0" eb="2">
      <t>ケイエイ</t>
    </rPh>
    <rPh sb="2" eb="4">
      <t>ジコウ</t>
    </rPh>
    <rPh sb="5" eb="7">
      <t>シンサ</t>
    </rPh>
    <rPh sb="8" eb="11">
      <t>キジュンビ</t>
    </rPh>
    <phoneticPr fontId="2"/>
  </si>
  <si>
    <t>兵庫県</t>
    <rPh sb="0" eb="3">
      <t>ヒョウゴケン</t>
    </rPh>
    <phoneticPr fontId="2"/>
  </si>
  <si>
    <t>（あて先）</t>
    <rPh sb="3" eb="4">
      <t>サキ</t>
    </rPh>
    <phoneticPr fontId="2"/>
  </si>
  <si>
    <t>仙台市長</t>
    <rPh sb="0" eb="4">
      <t>センダイシチョウ</t>
    </rPh>
    <phoneticPr fontId="2"/>
  </si>
  <si>
    <t>仙台市水道事業管理者</t>
    <rPh sb="0" eb="3">
      <t>センダイシ</t>
    </rPh>
    <rPh sb="3" eb="5">
      <t>スイドウ</t>
    </rPh>
    <rPh sb="5" eb="7">
      <t>ジギョウ</t>
    </rPh>
    <rPh sb="7" eb="10">
      <t>カンリシャ</t>
    </rPh>
    <phoneticPr fontId="2"/>
  </si>
  <si>
    <t>仙台市交通事業管理者</t>
    <rPh sb="0" eb="3">
      <t>センダイシ</t>
    </rPh>
    <rPh sb="3" eb="5">
      <t>コウツウ</t>
    </rPh>
    <rPh sb="5" eb="7">
      <t>ジギョウ</t>
    </rPh>
    <rPh sb="7" eb="10">
      <t>カンリシャ</t>
    </rPh>
    <phoneticPr fontId="2"/>
  </si>
  <si>
    <t>仙台市ガス事業管理者</t>
    <rPh sb="0" eb="3">
      <t>センダイシ</t>
    </rPh>
    <rPh sb="5" eb="7">
      <t>ジギョウ</t>
    </rPh>
    <rPh sb="7" eb="10">
      <t>カンリシャ</t>
    </rPh>
    <phoneticPr fontId="2"/>
  </si>
  <si>
    <t>仙台市病院事業管理者</t>
    <rPh sb="0" eb="3">
      <t>センダイシ</t>
    </rPh>
    <rPh sb="3" eb="5">
      <t>ビョウイン</t>
    </rPh>
    <rPh sb="5" eb="7">
      <t>ジギョウ</t>
    </rPh>
    <rPh sb="7" eb="10">
      <t>カンリシャ</t>
    </rPh>
    <phoneticPr fontId="2"/>
  </si>
  <si>
    <t>申請人住所</t>
    <rPh sb="0" eb="3">
      <t>シンセイニン</t>
    </rPh>
    <rPh sb="3" eb="5">
      <t>ジュウショ</t>
    </rPh>
    <phoneticPr fontId="2"/>
  </si>
  <si>
    <t>生年月日</t>
    <rPh sb="0" eb="2">
      <t>セイネン</t>
    </rPh>
    <rPh sb="2" eb="4">
      <t>ガッピ</t>
    </rPh>
    <phoneticPr fontId="2"/>
  </si>
  <si>
    <t>男性</t>
    <rPh sb="0" eb="2">
      <t>ダンセイ</t>
    </rPh>
    <phoneticPr fontId="2"/>
  </si>
  <si>
    <t>女性</t>
    <rPh sb="0" eb="2">
      <t>ジョセイ</t>
    </rPh>
    <phoneticPr fontId="2"/>
  </si>
  <si>
    <t>代表者職氏名</t>
    <rPh sb="0" eb="3">
      <t>ダイヒョウシャ</t>
    </rPh>
    <rPh sb="3" eb="4">
      <t>ショク</t>
    </rPh>
    <rPh sb="4" eb="6">
      <t>シメイ</t>
    </rPh>
    <phoneticPr fontId="2"/>
  </si>
  <si>
    <t>委　　　任　　　状</t>
    <rPh sb="0" eb="1">
      <t>イ</t>
    </rPh>
    <rPh sb="4" eb="5">
      <t>ニン</t>
    </rPh>
    <rPh sb="8" eb="9">
      <t>ジョウ</t>
    </rPh>
    <phoneticPr fontId="2"/>
  </si>
  <si>
    <t>　私は、下記受任者を代理人と定め、仙台市競争入札参加資格の有効期間における</t>
    <rPh sb="1" eb="2">
      <t>ワタシ</t>
    </rPh>
    <rPh sb="4" eb="6">
      <t>カキ</t>
    </rPh>
    <rPh sb="6" eb="8">
      <t>ジュニン</t>
    </rPh>
    <rPh sb="8" eb="9">
      <t>シャ</t>
    </rPh>
    <rPh sb="10" eb="13">
      <t>ダイリニン</t>
    </rPh>
    <rPh sb="14" eb="15">
      <t>サダ</t>
    </rPh>
    <rPh sb="17" eb="20">
      <t>センダイシ</t>
    </rPh>
    <rPh sb="20" eb="22">
      <t>キョウソウ</t>
    </rPh>
    <rPh sb="22" eb="24">
      <t>ニュウサツ</t>
    </rPh>
    <rPh sb="24" eb="26">
      <t>サンカ</t>
    </rPh>
    <rPh sb="26" eb="28">
      <t>シカク</t>
    </rPh>
    <rPh sb="29" eb="31">
      <t>ユウコウ</t>
    </rPh>
    <rPh sb="31" eb="33">
      <t>キカン</t>
    </rPh>
    <phoneticPr fontId="2"/>
  </si>
  <si>
    <t>仙台市との下記事項に関する権限を委任します。</t>
    <rPh sb="0" eb="3">
      <t>センダイシ</t>
    </rPh>
    <rPh sb="5" eb="7">
      <t>カキ</t>
    </rPh>
    <rPh sb="7" eb="9">
      <t>ジコウ</t>
    </rPh>
    <rPh sb="10" eb="11">
      <t>カン</t>
    </rPh>
    <rPh sb="13" eb="15">
      <t>ケンゲン</t>
    </rPh>
    <rPh sb="16" eb="18">
      <t>イニン</t>
    </rPh>
    <phoneticPr fontId="2"/>
  </si>
  <si>
    <t>記</t>
    <rPh sb="0" eb="1">
      <t>キ</t>
    </rPh>
    <phoneticPr fontId="2"/>
  </si>
  <si>
    <t>１．見積り、入札及び契約の締結に関すること。（契約の変更、解約に関することを含む。）</t>
    <rPh sb="2" eb="4">
      <t>ミツモ</t>
    </rPh>
    <rPh sb="6" eb="8">
      <t>ニュウサツ</t>
    </rPh>
    <rPh sb="8" eb="9">
      <t>オヨ</t>
    </rPh>
    <rPh sb="10" eb="12">
      <t>ケイヤク</t>
    </rPh>
    <rPh sb="13" eb="15">
      <t>テイケツ</t>
    </rPh>
    <rPh sb="16" eb="17">
      <t>カン</t>
    </rPh>
    <rPh sb="23" eb="25">
      <t>ケイヤク</t>
    </rPh>
    <rPh sb="26" eb="28">
      <t>ヘンコウ</t>
    </rPh>
    <rPh sb="29" eb="31">
      <t>カイヤク</t>
    </rPh>
    <rPh sb="32" eb="33">
      <t>カン</t>
    </rPh>
    <rPh sb="38" eb="39">
      <t>フク</t>
    </rPh>
    <phoneticPr fontId="2"/>
  </si>
  <si>
    <t>２．復代理人を選任すること。</t>
    <rPh sb="2" eb="3">
      <t>フク</t>
    </rPh>
    <rPh sb="3" eb="6">
      <t>ダイリニン</t>
    </rPh>
    <rPh sb="7" eb="9">
      <t>センニン</t>
    </rPh>
    <phoneticPr fontId="2"/>
  </si>
  <si>
    <t>３．契約代金を請求及び受領すること。</t>
    <rPh sb="2" eb="4">
      <t>ケイヤク</t>
    </rPh>
    <rPh sb="4" eb="6">
      <t>ダイキン</t>
    </rPh>
    <rPh sb="7" eb="9">
      <t>セイキュウ</t>
    </rPh>
    <rPh sb="9" eb="10">
      <t>オヨ</t>
    </rPh>
    <rPh sb="11" eb="13">
      <t>ジュリョウ</t>
    </rPh>
    <phoneticPr fontId="2"/>
  </si>
  <si>
    <t>４．契約違反又は債務保証に基づいて生ずる債務を履行すること。</t>
    <rPh sb="2" eb="4">
      <t>ケイヤク</t>
    </rPh>
    <rPh sb="4" eb="6">
      <t>イハン</t>
    </rPh>
    <rPh sb="6" eb="7">
      <t>マタ</t>
    </rPh>
    <rPh sb="8" eb="10">
      <t>サイム</t>
    </rPh>
    <rPh sb="10" eb="12">
      <t>ホショウ</t>
    </rPh>
    <rPh sb="13" eb="14">
      <t>モト</t>
    </rPh>
    <rPh sb="17" eb="18">
      <t>ショウ</t>
    </rPh>
    <rPh sb="20" eb="22">
      <t>サイム</t>
    </rPh>
    <rPh sb="23" eb="25">
      <t>リコウ</t>
    </rPh>
    <phoneticPr fontId="2"/>
  </si>
  <si>
    <t>５．共同企業体の結成及び結成後の共同企業体に関する上記各項の権限。</t>
    <rPh sb="2" eb="4">
      <t>キョウドウ</t>
    </rPh>
    <rPh sb="4" eb="6">
      <t>キギョウ</t>
    </rPh>
    <rPh sb="6" eb="7">
      <t>タイ</t>
    </rPh>
    <rPh sb="8" eb="10">
      <t>ケッセイ</t>
    </rPh>
    <rPh sb="10" eb="11">
      <t>オヨ</t>
    </rPh>
    <rPh sb="12" eb="14">
      <t>ケッセイ</t>
    </rPh>
    <rPh sb="14" eb="15">
      <t>ゴ</t>
    </rPh>
    <rPh sb="16" eb="18">
      <t>キョウドウ</t>
    </rPh>
    <rPh sb="18" eb="21">
      <t>キギョウタイ</t>
    </rPh>
    <rPh sb="22" eb="23">
      <t>カン</t>
    </rPh>
    <rPh sb="25" eb="27">
      <t>ジョウキ</t>
    </rPh>
    <rPh sb="27" eb="28">
      <t>カク</t>
    </rPh>
    <rPh sb="28" eb="29">
      <t>コウ</t>
    </rPh>
    <rPh sb="30" eb="32">
      <t>ケンゲン</t>
    </rPh>
    <phoneticPr fontId="2"/>
  </si>
  <si>
    <t>本店・本社所在地</t>
    <rPh sb="0" eb="2">
      <t>ホンテン</t>
    </rPh>
    <rPh sb="3" eb="5">
      <t>ホンシャ</t>
    </rPh>
    <rPh sb="5" eb="8">
      <t>ショザイチ</t>
    </rPh>
    <phoneticPr fontId="2"/>
  </si>
  <si>
    <t>商号又は名称</t>
    <rPh sb="0" eb="2">
      <t>ショウゴウ</t>
    </rPh>
    <rPh sb="2" eb="3">
      <t>マタ</t>
    </rPh>
    <rPh sb="4" eb="6">
      <t>メイショウ</t>
    </rPh>
    <phoneticPr fontId="2"/>
  </si>
  <si>
    <t>受任者</t>
    <rPh sb="0" eb="2">
      <t>ジュニン</t>
    </rPh>
    <rPh sb="2" eb="3">
      <t>シャ</t>
    </rPh>
    <phoneticPr fontId="2"/>
  </si>
  <si>
    <t>支店・営業所等所在地</t>
    <rPh sb="0" eb="2">
      <t>シテン</t>
    </rPh>
    <rPh sb="3" eb="6">
      <t>エイギョウショ</t>
    </rPh>
    <rPh sb="6" eb="7">
      <t>トウ</t>
    </rPh>
    <rPh sb="7" eb="10">
      <t>ショザイチ</t>
    </rPh>
    <phoneticPr fontId="2"/>
  </si>
  <si>
    <t>受任者職氏名</t>
    <rPh sb="0" eb="2">
      <t>ジュニン</t>
    </rPh>
    <rPh sb="2" eb="3">
      <t>シャ</t>
    </rPh>
    <rPh sb="3" eb="4">
      <t>ショク</t>
    </rPh>
    <rPh sb="4" eb="6">
      <t>シメイ</t>
    </rPh>
    <phoneticPr fontId="2"/>
  </si>
  <si>
    <t>支店・営業所名称</t>
    <rPh sb="0" eb="2">
      <t>シテン</t>
    </rPh>
    <rPh sb="3" eb="6">
      <t>エイギョウショ</t>
    </rPh>
    <rPh sb="6" eb="8">
      <t>メイショウ</t>
    </rPh>
    <phoneticPr fontId="2"/>
  </si>
  <si>
    <t>担当者所属・氏名・連絡先</t>
    <rPh sb="0" eb="3">
      <t>タントウシャ</t>
    </rPh>
    <rPh sb="3" eb="5">
      <t>ショゾク</t>
    </rPh>
    <rPh sb="6" eb="8">
      <t>シメイ</t>
    </rPh>
    <rPh sb="9" eb="12">
      <t>レンラクサキ</t>
    </rPh>
    <phoneticPr fontId="2"/>
  </si>
  <si>
    <t>本社　営業部</t>
    <rPh sb="0" eb="2">
      <t>ホンシャ</t>
    </rPh>
    <rPh sb="3" eb="5">
      <t>エイギョウ</t>
    </rPh>
    <rPh sb="5" eb="6">
      <t>ブ</t>
    </rPh>
    <phoneticPr fontId="2"/>
  </si>
  <si>
    <t>使　用　印　鑑　届</t>
    <rPh sb="0" eb="1">
      <t>ツカ</t>
    </rPh>
    <rPh sb="2" eb="3">
      <t>ヨウ</t>
    </rPh>
    <rPh sb="4" eb="5">
      <t>イン</t>
    </rPh>
    <rPh sb="6" eb="7">
      <t>カガミ</t>
    </rPh>
    <rPh sb="8" eb="9">
      <t>トド</t>
    </rPh>
    <phoneticPr fontId="2"/>
  </si>
  <si>
    <t>下記印鑑を、入札、見積り、契約の締結、代金の請求及び受領、その他契約に関し</t>
    <rPh sb="0" eb="2">
      <t>カキ</t>
    </rPh>
    <rPh sb="2" eb="4">
      <t>インカン</t>
    </rPh>
    <rPh sb="6" eb="8">
      <t>ニュウサツ</t>
    </rPh>
    <rPh sb="9" eb="11">
      <t>ミツモ</t>
    </rPh>
    <rPh sb="13" eb="15">
      <t>ケイヤク</t>
    </rPh>
    <rPh sb="16" eb="18">
      <t>テイケツ</t>
    </rPh>
    <rPh sb="19" eb="21">
      <t>ダイキン</t>
    </rPh>
    <rPh sb="22" eb="24">
      <t>セイキュウ</t>
    </rPh>
    <rPh sb="24" eb="25">
      <t>オヨ</t>
    </rPh>
    <rPh sb="26" eb="28">
      <t>ジュリョウ</t>
    </rPh>
    <rPh sb="31" eb="32">
      <t>タ</t>
    </rPh>
    <rPh sb="32" eb="34">
      <t>ケイヤク</t>
    </rPh>
    <rPh sb="35" eb="36">
      <t>カン</t>
    </rPh>
    <phoneticPr fontId="2"/>
  </si>
  <si>
    <t>使用しますので届け出ます。</t>
    <rPh sb="0" eb="2">
      <t>シヨウ</t>
    </rPh>
    <rPh sb="7" eb="8">
      <t>トド</t>
    </rPh>
    <rPh sb="9" eb="10">
      <t>デ</t>
    </rPh>
    <phoneticPr fontId="2"/>
  </si>
  <si>
    <t>注意事項</t>
    <rPh sb="0" eb="2">
      <t>チュウイ</t>
    </rPh>
    <rPh sb="2" eb="4">
      <t>ジコウ</t>
    </rPh>
    <phoneticPr fontId="2"/>
  </si>
  <si>
    <t>１　入札書、見積書、契約書、代金請求書及び領収書等に使用する印鑑を所定欄に鮮明に</t>
    <rPh sb="2" eb="4">
      <t>ニュウサツ</t>
    </rPh>
    <rPh sb="4" eb="5">
      <t>ショ</t>
    </rPh>
    <rPh sb="6" eb="9">
      <t>ミツモリショ</t>
    </rPh>
    <rPh sb="10" eb="13">
      <t>ケイヤクショ</t>
    </rPh>
    <rPh sb="14" eb="16">
      <t>ダイキン</t>
    </rPh>
    <rPh sb="16" eb="19">
      <t>セイキュウショ</t>
    </rPh>
    <rPh sb="19" eb="20">
      <t>オヨ</t>
    </rPh>
    <rPh sb="21" eb="24">
      <t>リョウシュウショ</t>
    </rPh>
    <rPh sb="24" eb="25">
      <t>トウ</t>
    </rPh>
    <rPh sb="26" eb="28">
      <t>シヨウ</t>
    </rPh>
    <rPh sb="30" eb="32">
      <t>インカン</t>
    </rPh>
    <rPh sb="33" eb="35">
      <t>ショテイ</t>
    </rPh>
    <rPh sb="35" eb="36">
      <t>ラン</t>
    </rPh>
    <rPh sb="37" eb="39">
      <t>センメイ</t>
    </rPh>
    <phoneticPr fontId="2"/>
  </si>
  <si>
    <t>押印してください。</t>
    <rPh sb="0" eb="2">
      <t>オウイン</t>
    </rPh>
    <phoneticPr fontId="2"/>
  </si>
  <si>
    <t>建　　設　　業　　許　　可　　関　　係</t>
    <rPh sb="0" eb="1">
      <t>ケン</t>
    </rPh>
    <rPh sb="3" eb="4">
      <t>セツ</t>
    </rPh>
    <rPh sb="6" eb="7">
      <t>ギョウ</t>
    </rPh>
    <rPh sb="9" eb="10">
      <t>モト</t>
    </rPh>
    <rPh sb="12" eb="13">
      <t>カ</t>
    </rPh>
    <rPh sb="15" eb="16">
      <t>セキ</t>
    </rPh>
    <rPh sb="18" eb="19">
      <t>カカリ</t>
    </rPh>
    <phoneticPr fontId="2"/>
  </si>
  <si>
    <t>２　入札、契約等の権限を代理人に委任する場合は、委任状の受任者の使用印を所定欄に</t>
    <rPh sb="2" eb="4">
      <t>ニュウサツ</t>
    </rPh>
    <rPh sb="5" eb="7">
      <t>ケイヤク</t>
    </rPh>
    <rPh sb="7" eb="8">
      <t>トウ</t>
    </rPh>
    <rPh sb="9" eb="11">
      <t>ケンゲン</t>
    </rPh>
    <rPh sb="12" eb="15">
      <t>ダイリニン</t>
    </rPh>
    <rPh sb="16" eb="18">
      <t>イニン</t>
    </rPh>
    <rPh sb="20" eb="22">
      <t>バアイ</t>
    </rPh>
    <rPh sb="24" eb="27">
      <t>イニンジョウ</t>
    </rPh>
    <rPh sb="28" eb="30">
      <t>ジュニン</t>
    </rPh>
    <rPh sb="30" eb="31">
      <t>シャ</t>
    </rPh>
    <rPh sb="32" eb="34">
      <t>シヨウ</t>
    </rPh>
    <rPh sb="34" eb="35">
      <t>イン</t>
    </rPh>
    <rPh sb="36" eb="38">
      <t>ショテイ</t>
    </rPh>
    <rPh sb="38" eb="39">
      <t>ラン</t>
    </rPh>
    <phoneticPr fontId="2"/>
  </si>
  <si>
    <t>上記項目で「１」が選択されていません。</t>
    <rPh sb="0" eb="2">
      <t>ジョウキ</t>
    </rPh>
    <rPh sb="2" eb="4">
      <t>コウモク</t>
    </rPh>
    <rPh sb="9" eb="11">
      <t>センタク</t>
    </rPh>
    <phoneticPr fontId="2"/>
  </si>
  <si>
    <t>認証登録の有効期限を入力してください。</t>
    <rPh sb="0" eb="2">
      <t>ニンショウ</t>
    </rPh>
    <rPh sb="2" eb="4">
      <t>トウロク</t>
    </rPh>
    <rPh sb="5" eb="7">
      <t>ユウコウ</t>
    </rPh>
    <rPh sb="7" eb="9">
      <t>キゲン</t>
    </rPh>
    <rPh sb="10" eb="12">
      <t>ニュウリョク</t>
    </rPh>
    <phoneticPr fontId="2"/>
  </si>
  <si>
    <t>更新チェック</t>
    <rPh sb="0" eb="2">
      <t>コウシン</t>
    </rPh>
    <phoneticPr fontId="2"/>
  </si>
  <si>
    <t>経審申請中チェック</t>
    <rPh sb="0" eb="1">
      <t>キョウ</t>
    </rPh>
    <rPh sb="1" eb="2">
      <t>シン</t>
    </rPh>
    <rPh sb="2" eb="5">
      <t>シンセイチュウ</t>
    </rPh>
    <phoneticPr fontId="2"/>
  </si>
  <si>
    <t>経審を受けない方
チェック</t>
    <rPh sb="0" eb="1">
      <t>キョウ</t>
    </rPh>
    <rPh sb="1" eb="2">
      <t>シン</t>
    </rPh>
    <rPh sb="3" eb="4">
      <t>ウ</t>
    </rPh>
    <rPh sb="7" eb="8">
      <t>ホウ</t>
    </rPh>
    <phoneticPr fontId="2"/>
  </si>
  <si>
    <t>"p"ならシート2に出力OK</t>
    <rPh sb="10" eb="12">
      <t>シュツリョク</t>
    </rPh>
    <phoneticPr fontId="2"/>
  </si>
  <si>
    <t>基準日（申請要領から）</t>
    <rPh sb="0" eb="3">
      <t>キジュンビ</t>
    </rPh>
    <rPh sb="4" eb="6">
      <t>シンセイ</t>
    </rPh>
    <rPh sb="6" eb="8">
      <t>ヨウリョウ</t>
    </rPh>
    <phoneticPr fontId="2"/>
  </si>
  <si>
    <t>許可状態S</t>
    <rPh sb="0" eb="2">
      <t>キョカ</t>
    </rPh>
    <rPh sb="2" eb="4">
      <t>ジョウタイ</t>
    </rPh>
    <phoneticPr fontId="2"/>
  </si>
  <si>
    <t>１：OK２：許可切れ３：更新申請中</t>
    <rPh sb="6" eb="8">
      <t>キョカ</t>
    </rPh>
    <rPh sb="8" eb="9">
      <t>ギ</t>
    </rPh>
    <rPh sb="12" eb="14">
      <t>コウシン</t>
    </rPh>
    <rPh sb="14" eb="17">
      <t>シンセイチュウ</t>
    </rPh>
    <phoneticPr fontId="2"/>
  </si>
  <si>
    <t>申請に必要な熱絶縁工事業の許可がありません。</t>
    <rPh sb="0" eb="2">
      <t>シンセイ</t>
    </rPh>
    <rPh sb="3" eb="5">
      <t>ヒツヨウ</t>
    </rPh>
    <rPh sb="6" eb="7">
      <t>ネツ</t>
    </rPh>
    <rPh sb="7" eb="9">
      <t>ゼツエン</t>
    </rPh>
    <rPh sb="9" eb="11">
      <t>コウジ</t>
    </rPh>
    <rPh sb="13" eb="15">
      <t>キョカ</t>
    </rPh>
    <phoneticPr fontId="2"/>
  </si>
  <si>
    <t>申請に必要な消防施設工事業の許可がありません。</t>
    <rPh sb="0" eb="2">
      <t>シンセイ</t>
    </rPh>
    <rPh sb="3" eb="5">
      <t>ヒツヨウ</t>
    </rPh>
    <rPh sb="6" eb="8">
      <t>ショウボウ</t>
    </rPh>
    <rPh sb="8" eb="10">
      <t>シセツ</t>
    </rPh>
    <rPh sb="10" eb="12">
      <t>コウジ</t>
    </rPh>
    <rPh sb="14" eb="16">
      <t>キョカ</t>
    </rPh>
    <phoneticPr fontId="2"/>
  </si>
  <si>
    <t>受任者には申請に必要な土木工事業の許可がありません。</t>
    <rPh sb="0" eb="2">
      <t>ジュニン</t>
    </rPh>
    <rPh sb="2" eb="3">
      <t>シャ</t>
    </rPh>
    <rPh sb="5" eb="7">
      <t>シンセイ</t>
    </rPh>
    <rPh sb="8" eb="10">
      <t>ヒツヨウ</t>
    </rPh>
    <rPh sb="11" eb="13">
      <t>ドボク</t>
    </rPh>
    <rPh sb="13" eb="15">
      <t>コウジ</t>
    </rPh>
    <rPh sb="17" eb="19">
      <t>キョカ</t>
    </rPh>
    <phoneticPr fontId="2"/>
  </si>
  <si>
    <t>受任者には申請に必要な鋼構造物設置工事業の許可がありません。</t>
    <rPh sb="5" eb="7">
      <t>シンセイ</t>
    </rPh>
    <rPh sb="8" eb="10">
      <t>ヒツヨウ</t>
    </rPh>
    <rPh sb="11" eb="12">
      <t>コウ</t>
    </rPh>
    <rPh sb="12" eb="15">
      <t>コウゾウブツ</t>
    </rPh>
    <rPh sb="15" eb="17">
      <t>セッチ</t>
    </rPh>
    <rPh sb="17" eb="19">
      <t>コウジ</t>
    </rPh>
    <rPh sb="21" eb="23">
      <t>キョカ</t>
    </rPh>
    <phoneticPr fontId="2"/>
  </si>
  <si>
    <t>受任者には申請に必要な舗装工事業の許可がありません。</t>
    <rPh sb="5" eb="7">
      <t>シンセイ</t>
    </rPh>
    <rPh sb="8" eb="10">
      <t>ヒツヨウ</t>
    </rPh>
    <rPh sb="11" eb="13">
      <t>ホソウ</t>
    </rPh>
    <rPh sb="13" eb="15">
      <t>コウジ</t>
    </rPh>
    <rPh sb="17" eb="19">
      <t>キョカ</t>
    </rPh>
    <phoneticPr fontId="2"/>
  </si>
  <si>
    <t>受任者には申請に必要な造園工事業の許可がありません。</t>
    <rPh sb="5" eb="7">
      <t>シンセイ</t>
    </rPh>
    <rPh sb="8" eb="10">
      <t>ヒツヨウ</t>
    </rPh>
    <rPh sb="11" eb="13">
      <t>ゾウエン</t>
    </rPh>
    <rPh sb="13" eb="15">
      <t>コウジ</t>
    </rPh>
    <rPh sb="17" eb="19">
      <t>キョカ</t>
    </rPh>
    <phoneticPr fontId="2"/>
  </si>
  <si>
    <t>受任者には申請に必要な塗装工事業の許可がありません。</t>
    <rPh sb="5" eb="7">
      <t>シンセイ</t>
    </rPh>
    <rPh sb="8" eb="10">
      <t>ヒツヨウ</t>
    </rPh>
    <rPh sb="11" eb="13">
      <t>トソウ</t>
    </rPh>
    <rPh sb="13" eb="15">
      <t>コウジ</t>
    </rPh>
    <rPh sb="17" eb="19">
      <t>キョカ</t>
    </rPh>
    <phoneticPr fontId="2"/>
  </si>
  <si>
    <t>受任者には申請に必要なしゅんせつ工事業の許可がありません。</t>
    <rPh sb="5" eb="7">
      <t>シンセイ</t>
    </rPh>
    <rPh sb="8" eb="10">
      <t>ヒツヨウ</t>
    </rPh>
    <rPh sb="16" eb="18">
      <t>コウジ</t>
    </rPh>
    <rPh sb="20" eb="22">
      <t>キョカ</t>
    </rPh>
    <phoneticPr fontId="2"/>
  </si>
  <si>
    <t>受任者には申請に必要なさく井工事業の許可がありません。</t>
    <rPh sb="5" eb="7">
      <t>シンセイ</t>
    </rPh>
    <rPh sb="8" eb="10">
      <t>ヒツヨウ</t>
    </rPh>
    <rPh sb="13" eb="14">
      <t>イ</t>
    </rPh>
    <rPh sb="14" eb="16">
      <t>コウジ</t>
    </rPh>
    <rPh sb="18" eb="20">
      <t>キョカ</t>
    </rPh>
    <phoneticPr fontId="2"/>
  </si>
  <si>
    <t>受任者には申請に必要な建築工事業の許可がありません。</t>
    <rPh sb="5" eb="7">
      <t>シンセイ</t>
    </rPh>
    <rPh sb="8" eb="10">
      <t>ヒツヨウ</t>
    </rPh>
    <rPh sb="11" eb="13">
      <t>ケンチク</t>
    </rPh>
    <rPh sb="13" eb="15">
      <t>コウジ</t>
    </rPh>
    <rPh sb="17" eb="19">
      <t>キョカ</t>
    </rPh>
    <phoneticPr fontId="2"/>
  </si>
  <si>
    <t>受任者には申請に必要な防水工事業の許可がありません。</t>
    <rPh sb="5" eb="7">
      <t>シンセイ</t>
    </rPh>
    <rPh sb="8" eb="10">
      <t>ヒツヨウ</t>
    </rPh>
    <rPh sb="11" eb="13">
      <t>ボウスイ</t>
    </rPh>
    <rPh sb="13" eb="15">
      <t>コウジ</t>
    </rPh>
    <rPh sb="17" eb="19">
      <t>キョカ</t>
    </rPh>
    <phoneticPr fontId="2"/>
  </si>
  <si>
    <t>受任者には申請に必要な大工工事業の許可がありません。</t>
    <rPh sb="5" eb="7">
      <t>シンセイ</t>
    </rPh>
    <rPh sb="8" eb="10">
      <t>ヒツヨウ</t>
    </rPh>
    <rPh sb="11" eb="13">
      <t>ダイク</t>
    </rPh>
    <rPh sb="13" eb="15">
      <t>コウジ</t>
    </rPh>
    <rPh sb="17" eb="19">
      <t>キョカ</t>
    </rPh>
    <phoneticPr fontId="2"/>
  </si>
  <si>
    <t>受任者には申請に必要な左官工事業の許可がありません。</t>
    <rPh sb="5" eb="7">
      <t>シンセイ</t>
    </rPh>
    <rPh sb="8" eb="10">
      <t>ヒツヨウ</t>
    </rPh>
    <rPh sb="11" eb="13">
      <t>サカン</t>
    </rPh>
    <rPh sb="13" eb="15">
      <t>コウジ</t>
    </rPh>
    <rPh sb="17" eb="19">
      <t>キョカ</t>
    </rPh>
    <phoneticPr fontId="2"/>
  </si>
  <si>
    <t>受任者には申請に必要な石工事業の許可がありません。</t>
    <rPh sb="5" eb="7">
      <t>シンセイ</t>
    </rPh>
    <rPh sb="8" eb="10">
      <t>ヒツヨウ</t>
    </rPh>
    <rPh sb="11" eb="12">
      <t>イシ</t>
    </rPh>
    <rPh sb="12" eb="14">
      <t>コウジ</t>
    </rPh>
    <rPh sb="16" eb="18">
      <t>キョカ</t>
    </rPh>
    <phoneticPr fontId="2"/>
  </si>
  <si>
    <t>受任者には申請に必要なガラス工事業の許可がありません。</t>
    <rPh sb="5" eb="7">
      <t>シンセイ</t>
    </rPh>
    <rPh sb="8" eb="10">
      <t>ヒツヨウ</t>
    </rPh>
    <rPh sb="14" eb="16">
      <t>コウジ</t>
    </rPh>
    <rPh sb="18" eb="20">
      <t>キョカ</t>
    </rPh>
    <phoneticPr fontId="2"/>
  </si>
  <si>
    <t>受任者には申請に必要なﾀｲﾙ・れんが・ﾌﾞﾛｯｸ工事業の許可がありません。</t>
    <rPh sb="5" eb="7">
      <t>シンセイ</t>
    </rPh>
    <rPh sb="8" eb="10">
      <t>ヒツヨウ</t>
    </rPh>
    <rPh sb="24" eb="26">
      <t>コウジ</t>
    </rPh>
    <rPh sb="28" eb="30">
      <t>キョカ</t>
    </rPh>
    <phoneticPr fontId="2"/>
  </si>
  <si>
    <t>受任者には申請に必要な鉄筋工事業の許可がありません。</t>
    <rPh sb="5" eb="7">
      <t>シンセイ</t>
    </rPh>
    <rPh sb="8" eb="10">
      <t>ヒツヨウ</t>
    </rPh>
    <rPh sb="11" eb="13">
      <t>テッキン</t>
    </rPh>
    <rPh sb="13" eb="15">
      <t>コウジ</t>
    </rPh>
    <rPh sb="17" eb="19">
      <t>キョカ</t>
    </rPh>
    <phoneticPr fontId="2"/>
  </si>
  <si>
    <t>受任者には申請に必要な屋根工事業の許可がありません。</t>
    <rPh sb="5" eb="7">
      <t>シンセイ</t>
    </rPh>
    <rPh sb="8" eb="10">
      <t>ヒツヨウ</t>
    </rPh>
    <rPh sb="11" eb="13">
      <t>ヤネ</t>
    </rPh>
    <rPh sb="13" eb="15">
      <t>コウジ</t>
    </rPh>
    <rPh sb="17" eb="19">
      <t>キョカ</t>
    </rPh>
    <phoneticPr fontId="2"/>
  </si>
  <si>
    <t>受任者には申請に必要な板金工事業の許可がありません。</t>
    <rPh sb="5" eb="7">
      <t>シンセイ</t>
    </rPh>
    <rPh sb="8" eb="10">
      <t>ヒツヨウ</t>
    </rPh>
    <rPh sb="11" eb="13">
      <t>バンキン</t>
    </rPh>
    <rPh sb="13" eb="15">
      <t>コウジ</t>
    </rPh>
    <rPh sb="17" eb="19">
      <t>キョカ</t>
    </rPh>
    <phoneticPr fontId="2"/>
  </si>
  <si>
    <t>受任者には申請に必要な建具工事業の許可がありません。</t>
    <rPh sb="5" eb="7">
      <t>シンセイ</t>
    </rPh>
    <rPh sb="8" eb="10">
      <t>ヒツヨウ</t>
    </rPh>
    <rPh sb="11" eb="13">
      <t>タテグ</t>
    </rPh>
    <rPh sb="13" eb="15">
      <t>コウジ</t>
    </rPh>
    <rPh sb="17" eb="19">
      <t>キョカ</t>
    </rPh>
    <phoneticPr fontId="2"/>
  </si>
  <si>
    <t>受任者には申請に必要な内装仕上工事業の許可がありません。</t>
    <rPh sb="5" eb="7">
      <t>シンセイ</t>
    </rPh>
    <rPh sb="8" eb="10">
      <t>ヒツヨウ</t>
    </rPh>
    <rPh sb="11" eb="13">
      <t>ナイソウ</t>
    </rPh>
    <rPh sb="13" eb="15">
      <t>シアゲ</t>
    </rPh>
    <rPh sb="15" eb="17">
      <t>コウジ</t>
    </rPh>
    <rPh sb="19" eb="21">
      <t>キョカ</t>
    </rPh>
    <phoneticPr fontId="2"/>
  </si>
  <si>
    <t>受任者には申請に必要な電気工事業の許可がありません。</t>
    <rPh sb="5" eb="7">
      <t>シンセイ</t>
    </rPh>
    <rPh sb="8" eb="10">
      <t>ヒツヨウ</t>
    </rPh>
    <rPh sb="11" eb="13">
      <t>デンキ</t>
    </rPh>
    <rPh sb="13" eb="15">
      <t>コウジ</t>
    </rPh>
    <rPh sb="17" eb="19">
      <t>キョカ</t>
    </rPh>
    <phoneticPr fontId="2"/>
  </si>
  <si>
    <t>受任者には申請に必要な電気通信工事業の許可がありません。</t>
    <rPh sb="5" eb="7">
      <t>シンセイ</t>
    </rPh>
    <rPh sb="8" eb="10">
      <t>ヒツヨウ</t>
    </rPh>
    <rPh sb="11" eb="13">
      <t>デンキ</t>
    </rPh>
    <rPh sb="13" eb="15">
      <t>ツウシン</t>
    </rPh>
    <rPh sb="15" eb="17">
      <t>コウジ</t>
    </rPh>
    <rPh sb="19" eb="21">
      <t>キョカ</t>
    </rPh>
    <phoneticPr fontId="2"/>
  </si>
  <si>
    <t>受任者には申請に必要な管工事業の許可がありません。</t>
    <rPh sb="5" eb="7">
      <t>シンセイ</t>
    </rPh>
    <rPh sb="8" eb="10">
      <t>ヒツヨウ</t>
    </rPh>
    <rPh sb="11" eb="12">
      <t>カン</t>
    </rPh>
    <rPh sb="12" eb="14">
      <t>コウジ</t>
    </rPh>
    <rPh sb="16" eb="18">
      <t>キョカ</t>
    </rPh>
    <phoneticPr fontId="2"/>
  </si>
  <si>
    <t>受任者には申請に必要な水道施設工事業または機械器具設置工事業の許可がありません。</t>
    <rPh sb="5" eb="7">
      <t>シンセイ</t>
    </rPh>
    <rPh sb="8" eb="10">
      <t>ヒツヨウ</t>
    </rPh>
    <rPh sb="11" eb="13">
      <t>スイドウ</t>
    </rPh>
    <rPh sb="13" eb="15">
      <t>シセツ</t>
    </rPh>
    <rPh sb="15" eb="17">
      <t>コウジ</t>
    </rPh>
    <rPh sb="21" eb="23">
      <t>キカイ</t>
    </rPh>
    <rPh sb="23" eb="25">
      <t>キグ</t>
    </rPh>
    <rPh sb="25" eb="27">
      <t>セッチ</t>
    </rPh>
    <rPh sb="27" eb="29">
      <t>コウジ</t>
    </rPh>
    <rPh sb="31" eb="33">
      <t>キョカ</t>
    </rPh>
    <phoneticPr fontId="2"/>
  </si>
  <si>
    <t>受任者には申請に必要な清掃施設工事業または機械器具設置工事業の許可がありません。</t>
    <rPh sb="5" eb="7">
      <t>シンセイ</t>
    </rPh>
    <rPh sb="8" eb="10">
      <t>ヒツヨウ</t>
    </rPh>
    <rPh sb="11" eb="13">
      <t>セイソウ</t>
    </rPh>
    <rPh sb="13" eb="15">
      <t>シセツ</t>
    </rPh>
    <rPh sb="15" eb="17">
      <t>コウジ</t>
    </rPh>
    <rPh sb="21" eb="23">
      <t>キカイ</t>
    </rPh>
    <rPh sb="23" eb="25">
      <t>キグ</t>
    </rPh>
    <rPh sb="25" eb="27">
      <t>セッチ</t>
    </rPh>
    <rPh sb="27" eb="29">
      <t>コウジ</t>
    </rPh>
    <rPh sb="31" eb="33">
      <t>キョカ</t>
    </rPh>
    <phoneticPr fontId="2"/>
  </si>
  <si>
    <t>受任者には申請に必要な機械器具設置工事業の許可がありません。</t>
    <rPh sb="5" eb="7">
      <t>シンセイ</t>
    </rPh>
    <rPh sb="8" eb="10">
      <t>ヒツヨウ</t>
    </rPh>
    <rPh sb="11" eb="13">
      <t>キカイ</t>
    </rPh>
    <rPh sb="13" eb="15">
      <t>キグ</t>
    </rPh>
    <rPh sb="15" eb="17">
      <t>セッチ</t>
    </rPh>
    <rPh sb="17" eb="19">
      <t>コウジ</t>
    </rPh>
    <rPh sb="21" eb="23">
      <t>キョカ</t>
    </rPh>
    <phoneticPr fontId="2"/>
  </si>
  <si>
    <t>受任者には申請に必要な熱絶縁工事業の許可がありません。</t>
    <rPh sb="5" eb="7">
      <t>シンセイ</t>
    </rPh>
    <rPh sb="8" eb="10">
      <t>ヒツヨウ</t>
    </rPh>
    <rPh sb="11" eb="12">
      <t>ネツ</t>
    </rPh>
    <rPh sb="12" eb="14">
      <t>ゼツエン</t>
    </rPh>
    <rPh sb="14" eb="16">
      <t>コウジ</t>
    </rPh>
    <rPh sb="18" eb="20">
      <t>キョカ</t>
    </rPh>
    <phoneticPr fontId="2"/>
  </si>
  <si>
    <t>受任者には申請に必要な消防施設工事業の許可がありません。</t>
    <rPh sb="5" eb="7">
      <t>シンセイ</t>
    </rPh>
    <rPh sb="8" eb="10">
      <t>ヒツヨウ</t>
    </rPh>
    <rPh sb="11" eb="13">
      <t>ショウボウ</t>
    </rPh>
    <rPh sb="13" eb="15">
      <t>シセツ</t>
    </rPh>
    <rPh sb="15" eb="17">
      <t>コウジ</t>
    </rPh>
    <rPh sb="19" eb="21">
      <t>キョカ</t>
    </rPh>
    <phoneticPr fontId="2"/>
  </si>
  <si>
    <t>経営事項審査申請中</t>
    <rPh sb="0" eb="2">
      <t>ケイエイ</t>
    </rPh>
    <rPh sb="2" eb="4">
      <t>ジコウ</t>
    </rPh>
    <rPh sb="4" eb="6">
      <t>シンサ</t>
    </rPh>
    <rPh sb="6" eb="9">
      <t>シンセイチュウ</t>
    </rPh>
    <phoneticPr fontId="2"/>
  </si>
  <si>
    <t>経審状態S</t>
    <rPh sb="0" eb="1">
      <t>キョウ</t>
    </rPh>
    <rPh sb="1" eb="2">
      <t>シン</t>
    </rPh>
    <rPh sb="2" eb="4">
      <t>ジョウタイ</t>
    </rPh>
    <phoneticPr fontId="2"/>
  </si>
  <si>
    <t>１：OK２：期限切れ３：更新申請中４：申請なし</t>
    <rPh sb="6" eb="8">
      <t>キゲン</t>
    </rPh>
    <rPh sb="8" eb="9">
      <t>ギ</t>
    </rPh>
    <rPh sb="12" eb="14">
      <t>コウシン</t>
    </rPh>
    <rPh sb="14" eb="17">
      <t>シンセイチュウ</t>
    </rPh>
    <rPh sb="19" eb="21">
      <t>シンセイ</t>
    </rPh>
    <phoneticPr fontId="2"/>
  </si>
  <si>
    <t>連絡先
廃止ﾁｪｯｸ</t>
    <rPh sb="0" eb="3">
      <t>レンラクサキ</t>
    </rPh>
    <rPh sb="4" eb="6">
      <t>ハイシ</t>
    </rPh>
    <phoneticPr fontId="2"/>
  </si>
  <si>
    <t>電話ダブリS</t>
    <rPh sb="0" eb="2">
      <t>デンワ</t>
    </rPh>
    <phoneticPr fontId="2"/>
  </si>
  <si>
    <t>FAXダブリS</t>
    <phoneticPr fontId="2"/>
  </si>
  <si>
    <t>廃止ﾁｪｯｸ</t>
    <rPh sb="0" eb="2">
      <t>ハイシ</t>
    </rPh>
    <phoneticPr fontId="2"/>
  </si>
  <si>
    <t>申請種目１</t>
    <rPh sb="0" eb="2">
      <t>シンセイ</t>
    </rPh>
    <rPh sb="2" eb="4">
      <t>シュモク</t>
    </rPh>
    <phoneticPr fontId="2"/>
  </si>
  <si>
    <t>申請種目２</t>
    <rPh sb="0" eb="2">
      <t>シンセイ</t>
    </rPh>
    <rPh sb="2" eb="4">
      <t>シュモク</t>
    </rPh>
    <phoneticPr fontId="2"/>
  </si>
  <si>
    <t>申請種目３</t>
    <rPh sb="0" eb="2">
      <t>シンセイ</t>
    </rPh>
    <rPh sb="2" eb="4">
      <t>シュモク</t>
    </rPh>
    <phoneticPr fontId="2"/>
  </si>
  <si>
    <t>申請種目４</t>
    <rPh sb="0" eb="2">
      <t>シンセイ</t>
    </rPh>
    <rPh sb="2" eb="4">
      <t>シュモク</t>
    </rPh>
    <phoneticPr fontId="2"/>
  </si>
  <si>
    <t>申請種目５</t>
    <rPh sb="0" eb="2">
      <t>シンセイ</t>
    </rPh>
    <rPh sb="2" eb="4">
      <t>シュモク</t>
    </rPh>
    <phoneticPr fontId="2"/>
  </si>
  <si>
    <t>申請種目６</t>
    <rPh sb="0" eb="2">
      <t>シンセイ</t>
    </rPh>
    <rPh sb="2" eb="4">
      <t>シュモク</t>
    </rPh>
    <phoneticPr fontId="2"/>
  </si>
  <si>
    <t>継続申請の方は業者番号を入力してください。</t>
    <rPh sb="0" eb="2">
      <t>ケイゾク</t>
    </rPh>
    <rPh sb="2" eb="4">
      <t>シンセイ</t>
    </rPh>
    <rPh sb="5" eb="6">
      <t>カタ</t>
    </rPh>
    <rPh sb="7" eb="9">
      <t>ギョウシャ</t>
    </rPh>
    <rPh sb="9" eb="11">
      <t>バンゴウ</t>
    </rPh>
    <rPh sb="12" eb="14">
      <t>ニュウリョク</t>
    </rPh>
    <phoneticPr fontId="2"/>
  </si>
  <si>
    <t>３　社印（社判・角判)等の個人（代表者）を特定することができない印は、使用できません。</t>
    <rPh sb="2" eb="4">
      <t>シャイン</t>
    </rPh>
    <rPh sb="5" eb="6">
      <t>シャ</t>
    </rPh>
    <rPh sb="6" eb="7">
      <t>バン</t>
    </rPh>
    <rPh sb="8" eb="9">
      <t>カク</t>
    </rPh>
    <rPh sb="9" eb="10">
      <t>バン</t>
    </rPh>
    <rPh sb="11" eb="12">
      <t>トウ</t>
    </rPh>
    <rPh sb="13" eb="15">
      <t>コジン</t>
    </rPh>
    <rPh sb="16" eb="19">
      <t>ダイヒョウシャ</t>
    </rPh>
    <rPh sb="21" eb="23">
      <t>トクテイ</t>
    </rPh>
    <rPh sb="32" eb="33">
      <t>イン</t>
    </rPh>
    <rPh sb="35" eb="37">
      <t>シヨウ</t>
    </rPh>
    <phoneticPr fontId="2"/>
  </si>
  <si>
    <t>４　実印は、印鑑証明書と同じ印を押印してください。</t>
    <rPh sb="2" eb="4">
      <t>ジツイン</t>
    </rPh>
    <rPh sb="6" eb="8">
      <t>インカン</t>
    </rPh>
    <rPh sb="8" eb="10">
      <t>ショウメイ</t>
    </rPh>
    <rPh sb="10" eb="11">
      <t>ショ</t>
    </rPh>
    <rPh sb="12" eb="13">
      <t>オナ</t>
    </rPh>
    <rPh sb="14" eb="15">
      <t>イン</t>
    </rPh>
    <rPh sb="16" eb="18">
      <t>オウイン</t>
    </rPh>
    <phoneticPr fontId="2"/>
  </si>
  <si>
    <t>業者番号</t>
    <rPh sb="0" eb="2">
      <t>ギョウシャ</t>
    </rPh>
    <rPh sb="2" eb="4">
      <t>バンゴウ</t>
    </rPh>
    <phoneticPr fontId="2"/>
  </si>
  <si>
    <t>氏　名</t>
    <rPh sb="0" eb="1">
      <t>シ</t>
    </rPh>
    <rPh sb="2" eb="3">
      <t>メイ</t>
    </rPh>
    <phoneticPr fontId="2"/>
  </si>
  <si>
    <t>名　称</t>
    <rPh sb="0" eb="1">
      <t>ナ</t>
    </rPh>
    <rPh sb="2" eb="3">
      <t>ショウ</t>
    </rPh>
    <phoneticPr fontId="2"/>
  </si>
  <si>
    <t xml:space="preserve"> 【受任者同意事項】　私（受任者個人）が暴力団等との関係を有しないことを確認するため、</t>
    <phoneticPr fontId="2"/>
  </si>
  <si>
    <t>日</t>
    <rPh sb="0" eb="1">
      <t>ヒ</t>
    </rPh>
    <phoneticPr fontId="2"/>
  </si>
  <si>
    <t>月</t>
    <rPh sb="0" eb="1">
      <t>ツキ</t>
    </rPh>
    <phoneticPr fontId="2"/>
  </si>
  <si>
    <t>年</t>
    <rPh sb="0" eb="1">
      <t>ネン</t>
    </rPh>
    <phoneticPr fontId="2"/>
  </si>
  <si>
    <t>昭和</t>
    <rPh sb="0" eb="2">
      <t>ショウワ</t>
    </rPh>
    <phoneticPr fontId="2"/>
  </si>
  <si>
    <t>25</t>
  </si>
  <si>
    <t>明治</t>
    <rPh sb="0" eb="2">
      <t>メイジ</t>
    </rPh>
    <phoneticPr fontId="2"/>
  </si>
  <si>
    <t>大正</t>
    <rPh sb="0" eb="2">
      <t>タイショウ</t>
    </rPh>
    <phoneticPr fontId="2"/>
  </si>
  <si>
    <t>平成</t>
    <rPh sb="0" eb="2">
      <t>ヘイセイ</t>
    </rPh>
    <phoneticPr fontId="2"/>
  </si>
  <si>
    <t>02</t>
  </si>
  <si>
    <t>03</t>
  </si>
  <si>
    <t>04</t>
  </si>
  <si>
    <t>05</t>
  </si>
  <si>
    <t>06</t>
  </si>
  <si>
    <t>07</t>
  </si>
  <si>
    <t>08</t>
  </si>
  <si>
    <t>09</t>
  </si>
  <si>
    <t>10</t>
  </si>
  <si>
    <t>11</t>
  </si>
  <si>
    <t>12</t>
  </si>
  <si>
    <t>13</t>
  </si>
  <si>
    <t>14</t>
  </si>
  <si>
    <t>15</t>
  </si>
  <si>
    <t>16</t>
  </si>
  <si>
    <t>17</t>
  </si>
  <si>
    <t>18</t>
  </si>
  <si>
    <t>19</t>
  </si>
  <si>
    <t>20</t>
  </si>
  <si>
    <t>21</t>
  </si>
  <si>
    <t>22</t>
  </si>
  <si>
    <t>23</t>
  </si>
  <si>
    <t>24</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</si>
  <si>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</si>
  <si>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</si>
  <si>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</si>
  <si>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</si>
  <si>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</si>
  <si>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</si>
  <si>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</si>
  <si>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</si>
  <si>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</si>
  <si>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</si>
  <si>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</si>
  <si>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</si>
  <si>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</si>
  <si>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</si>
  <si>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</si>
  <si>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</si>
  <si>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</si>
  <si>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</si>
  <si>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</si>
  <si>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</si>
  <si>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</si>
  <si>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</si>
  <si>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</si>
  <si>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</si>
  <si>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</si>
  <si>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</si>
  <si>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</si>
  <si>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</si>
  <si>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</si>
  <si>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</si>
  <si>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</si>
  <si>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</si>
  <si>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</si>
  <si>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</si>
  <si>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</si>
  <si>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</si>
  <si>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</si>
  <si>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</si>
  <si>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</si>
  <si>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01 北海道</t>
    <rPh sb="3" eb="6">
      <t>ホッカイドウ</t>
    </rPh>
    <phoneticPr fontId="2"/>
  </si>
  <si>
    <t>02 青森県</t>
    <rPh sb="3" eb="6">
      <t>アオモリケン</t>
    </rPh>
    <phoneticPr fontId="2"/>
  </si>
  <si>
    <t>03 岩手県</t>
    <rPh sb="3" eb="5">
      <t>イワテ</t>
    </rPh>
    <rPh sb="5" eb="6">
      <t>ケン</t>
    </rPh>
    <phoneticPr fontId="2"/>
  </si>
  <si>
    <t>04 宮城県</t>
    <rPh sb="3" eb="6">
      <t>ミヤギケン</t>
    </rPh>
    <phoneticPr fontId="2"/>
  </si>
  <si>
    <t>05 秋田県</t>
    <rPh sb="3" eb="6">
      <t>アキタケン</t>
    </rPh>
    <phoneticPr fontId="2"/>
  </si>
  <si>
    <t>06 山形県</t>
    <rPh sb="3" eb="6">
      <t>ヤマガタケン</t>
    </rPh>
    <phoneticPr fontId="2"/>
  </si>
  <si>
    <t>07 福島県</t>
    <rPh sb="3" eb="6">
      <t>フクシマケン</t>
    </rPh>
    <phoneticPr fontId="2"/>
  </si>
  <si>
    <t>08 茨城県</t>
    <rPh sb="3" eb="6">
      <t>イバラキケン</t>
    </rPh>
    <phoneticPr fontId="2"/>
  </si>
  <si>
    <t>09 栃木県</t>
    <rPh sb="3" eb="6">
      <t>トチギケン</t>
    </rPh>
    <phoneticPr fontId="2"/>
  </si>
  <si>
    <t>10 群馬県</t>
    <rPh sb="3" eb="6">
      <t>グンマケン</t>
    </rPh>
    <phoneticPr fontId="2"/>
  </si>
  <si>
    <t>11 埼玉県</t>
    <rPh sb="3" eb="6">
      <t>サイタマケン</t>
    </rPh>
    <phoneticPr fontId="2"/>
  </si>
  <si>
    <t>12 千葉県</t>
    <rPh sb="3" eb="6">
      <t>チバケン</t>
    </rPh>
    <phoneticPr fontId="2"/>
  </si>
  <si>
    <t>13 東京都</t>
    <rPh sb="3" eb="5">
      <t>トウキョウ</t>
    </rPh>
    <rPh sb="5" eb="6">
      <t>ト</t>
    </rPh>
    <phoneticPr fontId="2"/>
  </si>
  <si>
    <t>14 神奈川県</t>
    <rPh sb="3" eb="7">
      <t>カナガワケン</t>
    </rPh>
    <phoneticPr fontId="2"/>
  </si>
  <si>
    <t>15 新潟県</t>
    <rPh sb="3" eb="6">
      <t>ニイガタケン</t>
    </rPh>
    <phoneticPr fontId="2"/>
  </si>
  <si>
    <t>16 富山県</t>
    <rPh sb="3" eb="6">
      <t>トヤマケン</t>
    </rPh>
    <phoneticPr fontId="2"/>
  </si>
  <si>
    <t>17 石川県</t>
    <rPh sb="3" eb="6">
      <t>イシカワケン</t>
    </rPh>
    <phoneticPr fontId="2"/>
  </si>
  <si>
    <t>18 福井県</t>
    <rPh sb="3" eb="6">
      <t>フクイケン</t>
    </rPh>
    <phoneticPr fontId="2"/>
  </si>
  <si>
    <t>19 山梨県</t>
    <rPh sb="3" eb="6">
      <t>ヤマナシケン</t>
    </rPh>
    <phoneticPr fontId="2"/>
  </si>
  <si>
    <t>20 長野県</t>
    <rPh sb="3" eb="6">
      <t>ナガノケン</t>
    </rPh>
    <phoneticPr fontId="2"/>
  </si>
  <si>
    <t>21 岐阜県</t>
    <rPh sb="3" eb="6">
      <t>ギフケン</t>
    </rPh>
    <phoneticPr fontId="2"/>
  </si>
  <si>
    <t>22 静岡県</t>
    <rPh sb="3" eb="6">
      <t>シズオカケン</t>
    </rPh>
    <phoneticPr fontId="2"/>
  </si>
  <si>
    <t>23 愛知県</t>
    <rPh sb="3" eb="6">
      <t>アイチケン</t>
    </rPh>
    <phoneticPr fontId="2"/>
  </si>
  <si>
    <t>24 三重県</t>
    <rPh sb="3" eb="6">
      <t>ミエケン</t>
    </rPh>
    <phoneticPr fontId="2"/>
  </si>
  <si>
    <t>25 滋賀県</t>
    <rPh sb="3" eb="6">
      <t>シガケン</t>
    </rPh>
    <phoneticPr fontId="2"/>
  </si>
  <si>
    <t>26 京都府</t>
    <rPh sb="3" eb="6">
      <t>キョウトフ</t>
    </rPh>
    <phoneticPr fontId="2"/>
  </si>
  <si>
    <t>27 大阪府</t>
    <rPh sb="3" eb="6">
      <t>オオサカフ</t>
    </rPh>
    <phoneticPr fontId="2"/>
  </si>
  <si>
    <t>28 兵庫県</t>
    <rPh sb="3" eb="6">
      <t>ヒョウゴケン</t>
    </rPh>
    <phoneticPr fontId="2"/>
  </si>
  <si>
    <t>29 奈良県</t>
    <rPh sb="3" eb="6">
      <t>ナラケン</t>
    </rPh>
    <phoneticPr fontId="2"/>
  </si>
  <si>
    <t>30 和歌山県</t>
    <rPh sb="3" eb="7">
      <t>ワカヤマケン</t>
    </rPh>
    <phoneticPr fontId="2"/>
  </si>
  <si>
    <t>31 鳥取県</t>
    <rPh sb="3" eb="6">
      <t>トットリケン</t>
    </rPh>
    <phoneticPr fontId="2"/>
  </si>
  <si>
    <t>32 島根県</t>
    <rPh sb="3" eb="6">
      <t>シマネケン</t>
    </rPh>
    <phoneticPr fontId="2"/>
  </si>
  <si>
    <t>33 岡山県</t>
    <rPh sb="3" eb="6">
      <t>オカヤマケン</t>
    </rPh>
    <phoneticPr fontId="2"/>
  </si>
  <si>
    <t>34 広島県</t>
    <rPh sb="3" eb="6">
      <t>ヒロシマケン</t>
    </rPh>
    <phoneticPr fontId="2"/>
  </si>
  <si>
    <t>35 山口県</t>
    <rPh sb="3" eb="6">
      <t>ヤマグチケン</t>
    </rPh>
    <phoneticPr fontId="2"/>
  </si>
  <si>
    <t>36 徳島県</t>
    <rPh sb="3" eb="6">
      <t>トクシマケン</t>
    </rPh>
    <phoneticPr fontId="2"/>
  </si>
  <si>
    <t>37 香川県</t>
    <rPh sb="3" eb="6">
      <t>カガワケン</t>
    </rPh>
    <phoneticPr fontId="2"/>
  </si>
  <si>
    <t>38 愛媛県</t>
    <rPh sb="3" eb="6">
      <t>エヒメケン</t>
    </rPh>
    <phoneticPr fontId="2"/>
  </si>
  <si>
    <t>39 高知県</t>
    <rPh sb="3" eb="6">
      <t>コウチケン</t>
    </rPh>
    <phoneticPr fontId="2"/>
  </si>
  <si>
    <t>40 福岡県</t>
    <rPh sb="3" eb="6">
      <t>フクオカケン</t>
    </rPh>
    <phoneticPr fontId="2"/>
  </si>
  <si>
    <t>41 佐賀県</t>
    <rPh sb="3" eb="6">
      <t>サガケン</t>
    </rPh>
    <phoneticPr fontId="2"/>
  </si>
  <si>
    <t>42 長崎県</t>
    <rPh sb="3" eb="6">
      <t>ナガサキケン</t>
    </rPh>
    <phoneticPr fontId="2"/>
  </si>
  <si>
    <t>43 熊本県</t>
    <rPh sb="3" eb="6">
      <t>クマモトケン</t>
    </rPh>
    <phoneticPr fontId="2"/>
  </si>
  <si>
    <t>44 大分県</t>
    <rPh sb="3" eb="6">
      <t>オオイタケン</t>
    </rPh>
    <phoneticPr fontId="2"/>
  </si>
  <si>
    <t>45 宮崎県</t>
    <rPh sb="3" eb="6">
      <t>ミヤザキケン</t>
    </rPh>
    <phoneticPr fontId="2"/>
  </si>
  <si>
    <t>46 鹿児島県</t>
    <rPh sb="3" eb="7">
      <t>カゴシマケン</t>
    </rPh>
    <phoneticPr fontId="2"/>
  </si>
  <si>
    <t>47 沖縄県</t>
    <rPh sb="3" eb="6">
      <t>オキナワケン</t>
    </rPh>
    <phoneticPr fontId="2"/>
  </si>
  <si>
    <t>00 国土交通大臣許可</t>
    <rPh sb="3" eb="5">
      <t>コクド</t>
    </rPh>
    <rPh sb="5" eb="7">
      <t>コウツウ</t>
    </rPh>
    <rPh sb="7" eb="9">
      <t>ダイジン</t>
    </rPh>
    <rPh sb="9" eb="11">
      <t>キョカ</t>
    </rPh>
    <phoneticPr fontId="2"/>
  </si>
  <si>
    <t>01 北海道知事許可</t>
    <rPh sb="3" eb="6">
      <t>ホッカイドウ</t>
    </rPh>
    <rPh sb="6" eb="8">
      <t>チジ</t>
    </rPh>
    <rPh sb="8" eb="10">
      <t>キョカ</t>
    </rPh>
    <phoneticPr fontId="2"/>
  </si>
  <si>
    <t>02 青森県知事許可</t>
    <rPh sb="3" eb="6">
      <t>アオモリケン</t>
    </rPh>
    <phoneticPr fontId="2"/>
  </si>
  <si>
    <t>03 岩手県知事許可</t>
    <rPh sb="3" eb="5">
      <t>イワテ</t>
    </rPh>
    <rPh sb="5" eb="6">
      <t>ケン</t>
    </rPh>
    <phoneticPr fontId="2"/>
  </si>
  <si>
    <t>04 宮城県知事許可</t>
    <rPh sb="3" eb="6">
      <t>ミヤギケン</t>
    </rPh>
    <phoneticPr fontId="2"/>
  </si>
  <si>
    <t>05 秋田県知事許可</t>
    <rPh sb="3" eb="6">
      <t>アキタケン</t>
    </rPh>
    <phoneticPr fontId="2"/>
  </si>
  <si>
    <t>06 山形県知事許可</t>
    <rPh sb="3" eb="6">
      <t>ヤマガタケン</t>
    </rPh>
    <phoneticPr fontId="2"/>
  </si>
  <si>
    <t>07 福島県知事許可</t>
    <rPh sb="3" eb="6">
      <t>フクシマケン</t>
    </rPh>
    <phoneticPr fontId="2"/>
  </si>
  <si>
    <t>08 茨城県知事許可</t>
    <rPh sb="3" eb="6">
      <t>イバラキケン</t>
    </rPh>
    <phoneticPr fontId="2"/>
  </si>
  <si>
    <t>09 栃木県知事許可</t>
    <rPh sb="3" eb="6">
      <t>トチギケン</t>
    </rPh>
    <phoneticPr fontId="2"/>
  </si>
  <si>
    <t>10 群馬県知事許可</t>
    <rPh sb="3" eb="6">
      <t>グンマケン</t>
    </rPh>
    <phoneticPr fontId="2"/>
  </si>
  <si>
    <t>11 埼玉県知事許可</t>
    <rPh sb="3" eb="6">
      <t>サイタマケン</t>
    </rPh>
    <phoneticPr fontId="2"/>
  </si>
  <si>
    <t>12 千葉県知事許可</t>
    <rPh sb="3" eb="6">
      <t>チバケン</t>
    </rPh>
    <phoneticPr fontId="2"/>
  </si>
  <si>
    <t>Ⅰ　基本事項入力欄</t>
    <rPh sb="2" eb="4">
      <t>キホン</t>
    </rPh>
    <rPh sb="4" eb="6">
      <t>ジコウ</t>
    </rPh>
    <rPh sb="6" eb="8">
      <t>ニュウリョク</t>
    </rPh>
    <rPh sb="8" eb="9">
      <t>ラン</t>
    </rPh>
    <phoneticPr fontId="2"/>
  </si>
  <si>
    <t>　１　申請年月日入力欄</t>
    <rPh sb="3" eb="5">
      <t>シンセイ</t>
    </rPh>
    <rPh sb="5" eb="8">
      <t>ネンガッピ</t>
    </rPh>
    <rPh sb="8" eb="10">
      <t>ニュウリョク</t>
    </rPh>
    <rPh sb="10" eb="11">
      <t>ラン</t>
    </rPh>
    <phoneticPr fontId="2"/>
  </si>
  <si>
    <t>　２　申請区分・業者番号入力欄</t>
    <rPh sb="3" eb="5">
      <t>シンセイ</t>
    </rPh>
    <rPh sb="5" eb="7">
      <t>クブン</t>
    </rPh>
    <rPh sb="8" eb="10">
      <t>ギョウシャ</t>
    </rPh>
    <rPh sb="10" eb="12">
      <t>バンゴウ</t>
    </rPh>
    <rPh sb="12" eb="14">
      <t>ニュウリョク</t>
    </rPh>
    <rPh sb="14" eb="15">
      <t>ラン</t>
    </rPh>
    <phoneticPr fontId="2"/>
  </si>
  <si>
    <t>Ⅱ　会社情報入力欄</t>
    <rPh sb="2" eb="4">
      <t>カイシャ</t>
    </rPh>
    <rPh sb="4" eb="6">
      <t>ジョウホウ</t>
    </rPh>
    <rPh sb="6" eb="8">
      <t>ニュウリョク</t>
    </rPh>
    <rPh sb="8" eb="9">
      <t>ラン</t>
    </rPh>
    <phoneticPr fontId="2"/>
  </si>
  <si>
    <t>　１　申請者名入力欄</t>
    <rPh sb="3" eb="6">
      <t>シンセイシャ</t>
    </rPh>
    <rPh sb="6" eb="7">
      <t>メイ</t>
    </rPh>
    <rPh sb="7" eb="9">
      <t>ニュウリョク</t>
    </rPh>
    <rPh sb="9" eb="10">
      <t>ラン</t>
    </rPh>
    <phoneticPr fontId="2"/>
  </si>
  <si>
    <t>　１　建設業許可関係入力欄</t>
    <rPh sb="3" eb="6">
      <t>ケンセツギョウ</t>
    </rPh>
    <rPh sb="6" eb="8">
      <t>キョカ</t>
    </rPh>
    <rPh sb="8" eb="10">
      <t>カンケイ</t>
    </rPh>
    <rPh sb="10" eb="12">
      <t>ニュウリョク</t>
    </rPh>
    <rPh sb="12" eb="13">
      <t>ラン</t>
    </rPh>
    <phoneticPr fontId="2"/>
  </si>
  <si>
    <t>Ⅲ　建設業許可・申請種目入力欄</t>
    <rPh sb="2" eb="5">
      <t>ケンセツギョウ</t>
    </rPh>
    <rPh sb="5" eb="7">
      <t>キョカ</t>
    </rPh>
    <rPh sb="8" eb="10">
      <t>シンセイ</t>
    </rPh>
    <rPh sb="10" eb="12">
      <t>シュモク</t>
    </rPh>
    <rPh sb="12" eb="14">
      <t>ニュウリョク</t>
    </rPh>
    <rPh sb="14" eb="15">
      <t>ラン</t>
    </rPh>
    <phoneticPr fontId="2"/>
  </si>
  <si>
    <t>　２　申　請　種　目　入　力　欄</t>
    <rPh sb="3" eb="4">
      <t>サル</t>
    </rPh>
    <rPh sb="5" eb="6">
      <t>ショウ</t>
    </rPh>
    <rPh sb="7" eb="8">
      <t>タネ</t>
    </rPh>
    <rPh sb="9" eb="10">
      <t>メ</t>
    </rPh>
    <rPh sb="11" eb="12">
      <t>イリ</t>
    </rPh>
    <rPh sb="13" eb="14">
      <t>チカラ</t>
    </rPh>
    <rPh sb="15" eb="16">
      <t>ラン</t>
    </rPh>
    <phoneticPr fontId="2"/>
  </si>
  <si>
    <t>13 東京都知事許可</t>
    <rPh sb="3" eb="5">
      <t>トウキョウ</t>
    </rPh>
    <rPh sb="5" eb="6">
      <t>ト</t>
    </rPh>
    <phoneticPr fontId="2"/>
  </si>
  <si>
    <t>14 神奈川県知事許可</t>
    <rPh sb="3" eb="7">
      <t>カナガワケン</t>
    </rPh>
    <phoneticPr fontId="2"/>
  </si>
  <si>
    <t>15 新潟県知事許可</t>
    <rPh sb="3" eb="6">
      <t>ニイガタケン</t>
    </rPh>
    <phoneticPr fontId="2"/>
  </si>
  <si>
    <t>16 富山県知事許可</t>
    <rPh sb="3" eb="6">
      <t>トヤマケン</t>
    </rPh>
    <phoneticPr fontId="2"/>
  </si>
  <si>
    <t>17 石川県知事許可</t>
    <rPh sb="3" eb="6">
      <t>イシカワケン</t>
    </rPh>
    <phoneticPr fontId="2"/>
  </si>
  <si>
    <t>18 福井県知事許可</t>
    <rPh sb="3" eb="6">
      <t>フクイケン</t>
    </rPh>
    <phoneticPr fontId="2"/>
  </si>
  <si>
    <t>19 山梨県知事許可</t>
    <rPh sb="3" eb="6">
      <t>ヤマナシケン</t>
    </rPh>
    <phoneticPr fontId="2"/>
  </si>
  <si>
    <t>20 長野県知事許可</t>
    <rPh sb="3" eb="6">
      <t>ナガノケン</t>
    </rPh>
    <phoneticPr fontId="2"/>
  </si>
  <si>
    <t>21 岐阜県知事許可</t>
    <rPh sb="3" eb="6">
      <t>ギフケン</t>
    </rPh>
    <phoneticPr fontId="2"/>
  </si>
  <si>
    <t>22 静岡県知事許可</t>
    <rPh sb="3" eb="6">
      <t>シズオカケン</t>
    </rPh>
    <phoneticPr fontId="2"/>
  </si>
  <si>
    <t>23 愛知県知事許可</t>
    <rPh sb="3" eb="6">
      <t>アイチケン</t>
    </rPh>
    <phoneticPr fontId="2"/>
  </si>
  <si>
    <t>24 三重県知事許可</t>
    <rPh sb="3" eb="6">
      <t>ミエケン</t>
    </rPh>
    <phoneticPr fontId="2"/>
  </si>
  <si>
    <t>25 滋賀県知事許可</t>
    <rPh sb="3" eb="6">
      <t>シガケン</t>
    </rPh>
    <phoneticPr fontId="2"/>
  </si>
  <si>
    <t>26 京都府知事許可</t>
    <rPh sb="3" eb="6">
      <t>キョウトフ</t>
    </rPh>
    <phoneticPr fontId="2"/>
  </si>
  <si>
    <t>27 大阪府知事許可</t>
    <rPh sb="3" eb="6">
      <t>オオサカフ</t>
    </rPh>
    <phoneticPr fontId="2"/>
  </si>
  <si>
    <t>28 兵庫県知事許可</t>
    <rPh sb="3" eb="6">
      <t>ヒョウゴケン</t>
    </rPh>
    <phoneticPr fontId="2"/>
  </si>
  <si>
    <t>29 奈良県知事許可</t>
    <rPh sb="3" eb="6">
      <t>ナラケン</t>
    </rPh>
    <phoneticPr fontId="2"/>
  </si>
  <si>
    <t>30 和歌山県知事許可</t>
    <rPh sb="3" eb="7">
      <t>ワカヤマケン</t>
    </rPh>
    <phoneticPr fontId="2"/>
  </si>
  <si>
    <t>31 鳥取県知事許可</t>
    <rPh sb="3" eb="6">
      <t>トットリケン</t>
    </rPh>
    <phoneticPr fontId="2"/>
  </si>
  <si>
    <t>（最も強く入札参加を希望する種目を「第１希望種目」欄で選択し、以下、希望の強い順に最高6種目までドロップダウンリストから選択してください。</t>
    <rPh sb="1" eb="2">
      <t>モット</t>
    </rPh>
    <rPh sb="3" eb="4">
      <t>ツヨ</t>
    </rPh>
    <rPh sb="5" eb="7">
      <t>ニュウサツ</t>
    </rPh>
    <rPh sb="7" eb="9">
      <t>サンカ</t>
    </rPh>
    <rPh sb="10" eb="12">
      <t>キボウ</t>
    </rPh>
    <rPh sb="14" eb="16">
      <t>シュモク</t>
    </rPh>
    <rPh sb="18" eb="19">
      <t>ダイ</t>
    </rPh>
    <rPh sb="20" eb="22">
      <t>キボウ</t>
    </rPh>
    <rPh sb="22" eb="24">
      <t>シュモク</t>
    </rPh>
    <rPh sb="25" eb="26">
      <t>ラン</t>
    </rPh>
    <rPh sb="27" eb="29">
      <t>センタク</t>
    </rPh>
    <rPh sb="31" eb="33">
      <t>イカ</t>
    </rPh>
    <rPh sb="34" eb="36">
      <t>キボウ</t>
    </rPh>
    <rPh sb="37" eb="38">
      <t>ツヨ</t>
    </rPh>
    <rPh sb="39" eb="40">
      <t>ジュン</t>
    </rPh>
    <rPh sb="41" eb="43">
      <t>サイコウ</t>
    </rPh>
    <rPh sb="44" eb="46">
      <t>シュモク</t>
    </rPh>
    <rPh sb="60" eb="62">
      <t>センタク</t>
    </rPh>
    <phoneticPr fontId="2"/>
  </si>
  <si>
    <t>重複して選択はできません。</t>
    <rPh sb="0" eb="2">
      <t>チョウフク</t>
    </rPh>
    <rPh sb="4" eb="6">
      <t>センタク</t>
    </rPh>
    <phoneticPr fontId="2"/>
  </si>
  <si>
    <t>第1希望種目</t>
    <phoneticPr fontId="2"/>
  </si>
  <si>
    <t>32 島根県知事許可</t>
    <rPh sb="3" eb="6">
      <t>シマネケン</t>
    </rPh>
    <phoneticPr fontId="2"/>
  </si>
  <si>
    <t>33 岡山県知事許可</t>
    <rPh sb="3" eb="6">
      <t>オカヤマケン</t>
    </rPh>
    <phoneticPr fontId="2"/>
  </si>
  <si>
    <t>34 広島県知事許可</t>
    <rPh sb="3" eb="6">
      <t>ヒロシマケン</t>
    </rPh>
    <phoneticPr fontId="2"/>
  </si>
  <si>
    <t>35 山口県知事許可</t>
    <rPh sb="3" eb="6">
      <t>ヤマグチケン</t>
    </rPh>
    <phoneticPr fontId="2"/>
  </si>
  <si>
    <t>36 徳島県知事許可</t>
    <rPh sb="3" eb="6">
      <t>トクシマケン</t>
    </rPh>
    <phoneticPr fontId="2"/>
  </si>
  <si>
    <t>37 香川県知事許可</t>
    <rPh sb="3" eb="6">
      <t>カガワケン</t>
    </rPh>
    <phoneticPr fontId="2"/>
  </si>
  <si>
    <t>38 愛媛県知事許可</t>
    <rPh sb="3" eb="6">
      <t>エヒメケン</t>
    </rPh>
    <phoneticPr fontId="2"/>
  </si>
  <si>
    <t>39 高知県知事許可</t>
    <rPh sb="3" eb="6">
      <t>コウチケン</t>
    </rPh>
    <phoneticPr fontId="2"/>
  </si>
  <si>
    <t>40 福岡県知事許可</t>
    <rPh sb="3" eb="6">
      <t>フクオカケン</t>
    </rPh>
    <phoneticPr fontId="2"/>
  </si>
  <si>
    <t>41 佐賀県知事許可</t>
    <rPh sb="3" eb="6">
      <t>サガケン</t>
    </rPh>
    <phoneticPr fontId="2"/>
  </si>
  <si>
    <t>42 長崎県知事許可</t>
    <rPh sb="3" eb="6">
      <t>ナガサキケン</t>
    </rPh>
    <phoneticPr fontId="2"/>
  </si>
  <si>
    <t>43 熊本県知事許可</t>
    <rPh sb="3" eb="6">
      <t>クマモトケン</t>
    </rPh>
    <phoneticPr fontId="2"/>
  </si>
  <si>
    <t>44 大分県知事許可</t>
    <rPh sb="3" eb="6">
      <t>オオイタケン</t>
    </rPh>
    <phoneticPr fontId="2"/>
  </si>
  <si>
    <t>45 宮崎県知事許可</t>
    <rPh sb="3" eb="6">
      <t>ミヤザキケン</t>
    </rPh>
    <phoneticPr fontId="2"/>
  </si>
  <si>
    <t>46 鹿児島県知事許可</t>
    <rPh sb="3" eb="7">
      <t>カゴシマケン</t>
    </rPh>
    <phoneticPr fontId="2"/>
  </si>
  <si>
    <t>47 沖縄県知事許可</t>
    <rPh sb="3" eb="6">
      <t>オキナワケン</t>
    </rPh>
    <phoneticPr fontId="2"/>
  </si>
  <si>
    <t>1 特定建設業許可</t>
    <rPh sb="2" eb="4">
      <t>トクテイ</t>
    </rPh>
    <rPh sb="4" eb="7">
      <t>ケンセツギョウ</t>
    </rPh>
    <rPh sb="7" eb="9">
      <t>キョカ</t>
    </rPh>
    <phoneticPr fontId="2"/>
  </si>
  <si>
    <t>2 一般建設業許可</t>
    <rPh sb="2" eb="4">
      <t>イッパン</t>
    </rPh>
    <rPh sb="4" eb="7">
      <t>ケンセツギョウ</t>
    </rPh>
    <rPh sb="7" eb="9">
      <t>キョカ</t>
    </rPh>
    <phoneticPr fontId="2"/>
  </si>
  <si>
    <t>01 土木工事</t>
    <rPh sb="3" eb="5">
      <t>ドボク</t>
    </rPh>
    <rPh sb="5" eb="7">
      <t>コウジ</t>
    </rPh>
    <phoneticPr fontId="2"/>
  </si>
  <si>
    <t>02 法面処理工事</t>
    <rPh sb="3" eb="4">
      <t>ホウ</t>
    </rPh>
    <rPh sb="4" eb="5">
      <t>メン</t>
    </rPh>
    <rPh sb="5" eb="7">
      <t>ショリ</t>
    </rPh>
    <rPh sb="7" eb="9">
      <t>コウジ</t>
    </rPh>
    <phoneticPr fontId="2"/>
  </si>
  <si>
    <t>03 杭打工事</t>
    <rPh sb="3" eb="4">
      <t>クイ</t>
    </rPh>
    <rPh sb="4" eb="5">
      <t>ウ</t>
    </rPh>
    <rPh sb="5" eb="7">
      <t>コウジ</t>
    </rPh>
    <phoneticPr fontId="2"/>
  </si>
  <si>
    <t>04 ＰＣ桁工事</t>
    <rPh sb="5" eb="6">
      <t>ケタ</t>
    </rPh>
    <rPh sb="6" eb="8">
      <t>コウジ</t>
    </rPh>
    <phoneticPr fontId="2"/>
  </si>
  <si>
    <t>05 鋼橋上部工事</t>
    <rPh sb="3" eb="4">
      <t>ハガネ</t>
    </rPh>
    <rPh sb="4" eb="5">
      <t>バシ</t>
    </rPh>
    <rPh sb="5" eb="7">
      <t>ジョウブ</t>
    </rPh>
    <rPh sb="7" eb="9">
      <t>コウジ</t>
    </rPh>
    <phoneticPr fontId="2"/>
  </si>
  <si>
    <t>06 舗装工事</t>
    <rPh sb="3" eb="5">
      <t>ホソウ</t>
    </rPh>
    <rPh sb="5" eb="7">
      <t>コウジ</t>
    </rPh>
    <phoneticPr fontId="2"/>
  </si>
  <si>
    <t>07 造園工事</t>
    <rPh sb="3" eb="5">
      <t>ゾウエン</t>
    </rPh>
    <rPh sb="5" eb="7">
      <t>コウジ</t>
    </rPh>
    <phoneticPr fontId="2"/>
  </si>
  <si>
    <t>08 区画線設置工事</t>
    <rPh sb="3" eb="5">
      <t>クカク</t>
    </rPh>
    <rPh sb="5" eb="6">
      <t>セン</t>
    </rPh>
    <rPh sb="6" eb="8">
      <t>セッチ</t>
    </rPh>
    <rPh sb="8" eb="10">
      <t>コウジ</t>
    </rPh>
    <phoneticPr fontId="2"/>
  </si>
  <si>
    <t>09 道路標識設置工事</t>
    <rPh sb="3" eb="5">
      <t>ドウロ</t>
    </rPh>
    <rPh sb="5" eb="7">
      <t>ヒョウシキ</t>
    </rPh>
    <rPh sb="7" eb="9">
      <t>セッチ</t>
    </rPh>
    <rPh sb="9" eb="11">
      <t>コウジ</t>
    </rPh>
    <phoneticPr fontId="2"/>
  </si>
  <si>
    <t>10 しゅんせつ工事</t>
    <rPh sb="8" eb="10">
      <t>コウジ</t>
    </rPh>
    <phoneticPr fontId="2"/>
  </si>
  <si>
    <t>11 さく井工事</t>
    <rPh sb="5" eb="6">
      <t>イ</t>
    </rPh>
    <rPh sb="6" eb="8">
      <t>コウジ</t>
    </rPh>
    <phoneticPr fontId="2"/>
  </si>
  <si>
    <t>13 木造建築工事</t>
    <rPh sb="3" eb="5">
      <t>モクゾウ</t>
    </rPh>
    <rPh sb="5" eb="7">
      <t>ケンチク</t>
    </rPh>
    <rPh sb="7" eb="9">
      <t>コウジ</t>
    </rPh>
    <phoneticPr fontId="2"/>
  </si>
  <si>
    <t>14 プレハブ建築工事</t>
    <rPh sb="7" eb="9">
      <t>ケンチク</t>
    </rPh>
    <rPh sb="9" eb="11">
      <t>コウジ</t>
    </rPh>
    <phoneticPr fontId="2"/>
  </si>
  <si>
    <t>15 家屋解体工事</t>
    <rPh sb="3" eb="5">
      <t>カオク</t>
    </rPh>
    <rPh sb="5" eb="7">
      <t>カイタイ</t>
    </rPh>
    <rPh sb="7" eb="9">
      <t>コウジ</t>
    </rPh>
    <phoneticPr fontId="2"/>
  </si>
  <si>
    <t>16 塗装工事</t>
    <rPh sb="3" eb="5">
      <t>トソウ</t>
    </rPh>
    <rPh sb="5" eb="7">
      <t>コウジ</t>
    </rPh>
    <phoneticPr fontId="2"/>
  </si>
  <si>
    <t>17 防水工事</t>
    <rPh sb="3" eb="5">
      <t>ボウスイ</t>
    </rPh>
    <rPh sb="5" eb="7">
      <t>コウジ</t>
    </rPh>
    <phoneticPr fontId="2"/>
  </si>
  <si>
    <t>18 大工工事</t>
    <rPh sb="3" eb="5">
      <t>ダイク</t>
    </rPh>
    <rPh sb="5" eb="7">
      <t>コウジ</t>
    </rPh>
    <phoneticPr fontId="2"/>
  </si>
  <si>
    <t>19 左官工事</t>
    <rPh sb="3" eb="5">
      <t>サカン</t>
    </rPh>
    <rPh sb="5" eb="7">
      <t>コウジ</t>
    </rPh>
    <phoneticPr fontId="2"/>
  </si>
  <si>
    <t>20 石工事</t>
    <rPh sb="3" eb="4">
      <t>イシ</t>
    </rPh>
    <rPh sb="4" eb="6">
      <t>コウジ</t>
    </rPh>
    <phoneticPr fontId="2"/>
  </si>
  <si>
    <t>21 ガラス工事</t>
    <rPh sb="6" eb="8">
      <t>コウジ</t>
    </rPh>
    <phoneticPr fontId="2"/>
  </si>
  <si>
    <t>23 鉄筋工事</t>
    <rPh sb="3" eb="5">
      <t>テッキン</t>
    </rPh>
    <rPh sb="5" eb="7">
      <t>コウジ</t>
    </rPh>
    <phoneticPr fontId="2"/>
  </si>
  <si>
    <t>24 屋根工事</t>
    <rPh sb="3" eb="5">
      <t>ヤネ</t>
    </rPh>
    <rPh sb="5" eb="7">
      <t>コウジ</t>
    </rPh>
    <phoneticPr fontId="2"/>
  </si>
  <si>
    <t>25 板金工事</t>
    <rPh sb="3" eb="5">
      <t>バンキン</t>
    </rPh>
    <rPh sb="5" eb="7">
      <t>コウジ</t>
    </rPh>
    <phoneticPr fontId="2"/>
  </si>
  <si>
    <t>26 建具工事</t>
    <rPh sb="3" eb="5">
      <t>タテグ</t>
    </rPh>
    <rPh sb="5" eb="7">
      <t>コウジ</t>
    </rPh>
    <phoneticPr fontId="2"/>
  </si>
  <si>
    <t>27 内装仕上工事</t>
    <rPh sb="3" eb="5">
      <t>ナイソウ</t>
    </rPh>
    <rPh sb="5" eb="7">
      <t>シア</t>
    </rPh>
    <rPh sb="7" eb="9">
      <t>コウジ</t>
    </rPh>
    <phoneticPr fontId="2"/>
  </si>
  <si>
    <t>28 電気設備工事</t>
    <rPh sb="3" eb="5">
      <t>デンキ</t>
    </rPh>
    <rPh sb="5" eb="7">
      <t>セツビ</t>
    </rPh>
    <rPh sb="7" eb="9">
      <t>コウジ</t>
    </rPh>
    <phoneticPr fontId="2"/>
  </si>
  <si>
    <t>30 給排水衛生冷暖房工事</t>
    <rPh sb="3" eb="6">
      <t>キュウハイスイ</t>
    </rPh>
    <rPh sb="6" eb="8">
      <t>エイセイ</t>
    </rPh>
    <rPh sb="8" eb="11">
      <t>レイダンボウ</t>
    </rPh>
    <rPh sb="11" eb="13">
      <t>コウジ</t>
    </rPh>
    <phoneticPr fontId="2"/>
  </si>
  <si>
    <t>31 水処理施設工事</t>
    <rPh sb="3" eb="4">
      <t>ミズ</t>
    </rPh>
    <rPh sb="4" eb="6">
      <t>ショリ</t>
    </rPh>
    <rPh sb="6" eb="8">
      <t>シセツ</t>
    </rPh>
    <rPh sb="8" eb="10">
      <t>コウジ</t>
    </rPh>
    <phoneticPr fontId="2"/>
  </si>
  <si>
    <t>34 熱絶縁工事</t>
    <rPh sb="3" eb="4">
      <t>ネツ</t>
    </rPh>
    <rPh sb="4" eb="6">
      <t>ゼツエン</t>
    </rPh>
    <rPh sb="6" eb="8">
      <t>コウジ</t>
    </rPh>
    <phoneticPr fontId="2"/>
  </si>
  <si>
    <t>36 その他鋼構造物設置工事</t>
    <rPh sb="5" eb="6">
      <t>タ</t>
    </rPh>
    <rPh sb="6" eb="7">
      <t>ハガネ</t>
    </rPh>
    <rPh sb="7" eb="10">
      <t>コウゾウブツ</t>
    </rPh>
    <rPh sb="10" eb="12">
      <t>セッチ</t>
    </rPh>
    <rPh sb="12" eb="14">
      <t>コウジ</t>
    </rPh>
    <phoneticPr fontId="2"/>
  </si>
  <si>
    <t>申請年月日</t>
    <rPh sb="0" eb="2">
      <t>シンセイ</t>
    </rPh>
    <rPh sb="2" eb="3">
      <t>トシ</t>
    </rPh>
    <rPh sb="3" eb="5">
      <t>ガッピ</t>
    </rPh>
    <phoneticPr fontId="2"/>
  </si>
  <si>
    <t>都道府県
名称</t>
    <rPh sb="0" eb="4">
      <t>トドウフケン</t>
    </rPh>
    <rPh sb="5" eb="7">
      <t>メイショウ</t>
    </rPh>
    <phoneticPr fontId="2"/>
  </si>
  <si>
    <t>01</t>
    <phoneticPr fontId="2"/>
  </si>
  <si>
    <t>02</t>
    <phoneticPr fontId="2"/>
  </si>
  <si>
    <t>03</t>
    <phoneticPr fontId="2"/>
  </si>
  <si>
    <t>05</t>
    <phoneticPr fontId="2"/>
  </si>
  <si>
    <t>06</t>
    <phoneticPr fontId="2"/>
  </si>
  <si>
    <t>07</t>
    <phoneticPr fontId="2"/>
  </si>
  <si>
    <t>08</t>
    <phoneticPr fontId="2"/>
  </si>
  <si>
    <t>09</t>
    <phoneticPr fontId="2"/>
  </si>
  <si>
    <t>10</t>
    <phoneticPr fontId="2"/>
  </si>
  <si>
    <t>09</t>
    <phoneticPr fontId="2"/>
  </si>
  <si>
    <t>仙台市宮城野区五輪２－１２－３５　宮城野ビル４階</t>
    <rPh sb="0" eb="3">
      <t>センダイシ</t>
    </rPh>
    <rPh sb="3" eb="7">
      <t>ミヤギノク</t>
    </rPh>
    <rPh sb="7" eb="9">
      <t>ゴリン</t>
    </rPh>
    <rPh sb="17" eb="20">
      <t>ミヤギノ</t>
    </rPh>
    <rPh sb="23" eb="24">
      <t>カイ</t>
    </rPh>
    <phoneticPr fontId="2"/>
  </si>
  <si>
    <t>電話
番号</t>
    <rPh sb="0" eb="2">
      <t>デンワ</t>
    </rPh>
    <rPh sb="3" eb="5">
      <t>バンゴウ</t>
    </rPh>
    <phoneticPr fontId="2"/>
  </si>
  <si>
    <t>所　属</t>
    <rPh sb="0" eb="1">
      <t>トコロ</t>
    </rPh>
    <rPh sb="2" eb="3">
      <t>ゾク</t>
    </rPh>
    <phoneticPr fontId="2"/>
  </si>
  <si>
    <t>作成担当者</t>
    <rPh sb="0" eb="2">
      <t>サクセイ</t>
    </rPh>
    <rPh sb="2" eb="5">
      <t>タントウシャ</t>
    </rPh>
    <phoneticPr fontId="2"/>
  </si>
  <si>
    <t>北海道</t>
    <rPh sb="0" eb="3">
      <t>ホッカイドウ</t>
    </rPh>
    <phoneticPr fontId="2"/>
  </si>
  <si>
    <t>申請種目と建設業許可の関係</t>
    <rPh sb="0" eb="2">
      <t>シンセイ</t>
    </rPh>
    <rPh sb="2" eb="4">
      <t>シュモク</t>
    </rPh>
    <rPh sb="5" eb="8">
      <t>ケンセツギョウ</t>
    </rPh>
    <rPh sb="8" eb="10">
      <t>キョカ</t>
    </rPh>
    <rPh sb="11" eb="13">
      <t>カンケイ</t>
    </rPh>
    <phoneticPr fontId="2"/>
  </si>
  <si>
    <t>申請に必要
な建設業
許可（略号）</t>
    <rPh sb="0" eb="2">
      <t>シンセイ</t>
    </rPh>
    <rPh sb="3" eb="5">
      <t>ヒツヨウ</t>
    </rPh>
    <rPh sb="7" eb="10">
      <t>ケンセツギョウ</t>
    </rPh>
    <rPh sb="11" eb="13">
      <t>キョカ</t>
    </rPh>
    <rPh sb="14" eb="16">
      <t>リャクゴウ</t>
    </rPh>
    <phoneticPr fontId="2"/>
  </si>
  <si>
    <t>更新申請中</t>
    <rPh sb="0" eb="2">
      <t>コウシン</t>
    </rPh>
    <rPh sb="2" eb="5">
      <t>シンセイチュウ</t>
    </rPh>
    <phoneticPr fontId="2"/>
  </si>
  <si>
    <t>許可更新申請中</t>
    <rPh sb="0" eb="2">
      <t>キョカ</t>
    </rPh>
    <rPh sb="2" eb="4">
      <t>コウシン</t>
    </rPh>
    <rPh sb="4" eb="7">
      <t>シンセイチュウ</t>
    </rPh>
    <phoneticPr fontId="2"/>
  </si>
  <si>
    <t>建設業の種類</t>
    <rPh sb="0" eb="3">
      <t>ケンセツギョウ</t>
    </rPh>
    <rPh sb="4" eb="6">
      <t>シュルイ</t>
    </rPh>
    <phoneticPr fontId="2"/>
  </si>
  <si>
    <t>特定</t>
    <rPh sb="0" eb="2">
      <t>トクテイ</t>
    </rPh>
    <phoneticPr fontId="2"/>
  </si>
  <si>
    <t>一般</t>
    <rPh sb="0" eb="2">
      <t>イッパン</t>
    </rPh>
    <phoneticPr fontId="2"/>
  </si>
  <si>
    <t>建設業
の種類</t>
    <rPh sb="0" eb="3">
      <t>ケンセツギョウ</t>
    </rPh>
    <rPh sb="5" eb="7">
      <t>シュルイ</t>
    </rPh>
    <phoneticPr fontId="2"/>
  </si>
  <si>
    <t>本店・本社</t>
    <rPh sb="0" eb="2">
      <t>ホンテン</t>
    </rPh>
    <rPh sb="3" eb="4">
      <t>ホン</t>
    </rPh>
    <rPh sb="4" eb="5">
      <t>シャ</t>
    </rPh>
    <phoneticPr fontId="2"/>
  </si>
  <si>
    <t>本社</t>
    <rPh sb="0" eb="1">
      <t>ホン</t>
    </rPh>
    <rPh sb="1" eb="2">
      <t>シャ</t>
    </rPh>
    <phoneticPr fontId="2"/>
  </si>
  <si>
    <t>受任</t>
    <rPh sb="0" eb="2">
      <t>ジュニン</t>
    </rPh>
    <phoneticPr fontId="2"/>
  </si>
  <si>
    <t>申請種目</t>
    <rPh sb="0" eb="2">
      <t>シンセイ</t>
    </rPh>
    <rPh sb="2" eb="4">
      <t>シュモク</t>
    </rPh>
    <phoneticPr fontId="2"/>
  </si>
  <si>
    <t>申請許可S</t>
    <rPh sb="0" eb="2">
      <t>シンセイ</t>
    </rPh>
    <rPh sb="2" eb="4">
      <t>キョカ</t>
    </rPh>
    <phoneticPr fontId="2"/>
  </si>
  <si>
    <t>受任S</t>
    <rPh sb="0" eb="2">
      <t>ジュニン</t>
    </rPh>
    <phoneticPr fontId="2"/>
  </si>
  <si>
    <t>表示メッセージ</t>
    <rPh sb="0" eb="2">
      <t>ヒョウジ</t>
    </rPh>
    <phoneticPr fontId="2"/>
  </si>
  <si>
    <t>許可なしメッセージ</t>
    <rPh sb="0" eb="2">
      <t>キョカ</t>
    </rPh>
    <phoneticPr fontId="2"/>
  </si>
  <si>
    <t>受任者許可なしメッセージ</t>
    <rPh sb="0" eb="2">
      <t>ジュニン</t>
    </rPh>
    <rPh sb="2" eb="3">
      <t>シャ</t>
    </rPh>
    <rPh sb="3" eb="5">
      <t>キョカ</t>
    </rPh>
    <phoneticPr fontId="2"/>
  </si>
  <si>
    <t>12 鉄骨・鉄筋ｺﾝｸﾘｰﾄ建築工事</t>
    <rPh sb="3" eb="5">
      <t>テッコツ</t>
    </rPh>
    <rPh sb="6" eb="8">
      <t>テッキン</t>
    </rPh>
    <rPh sb="14" eb="16">
      <t>ケンチク</t>
    </rPh>
    <rPh sb="16" eb="18">
      <t>コウジ</t>
    </rPh>
    <phoneticPr fontId="2"/>
  </si>
  <si>
    <t>22 ﾀｲﾙ・れんが・ﾌﾞﾛｯｸ工事</t>
    <rPh sb="16" eb="18">
      <t>コウジ</t>
    </rPh>
    <phoneticPr fontId="2"/>
  </si>
  <si>
    <t>略号</t>
    <rPh sb="0" eb="2">
      <t>リャクゴウ</t>
    </rPh>
    <phoneticPr fontId="2"/>
  </si>
  <si>
    <t>土</t>
    <rPh sb="0" eb="1">
      <t>ツチ</t>
    </rPh>
    <phoneticPr fontId="2"/>
  </si>
  <si>
    <t>建</t>
    <rPh sb="0" eb="1">
      <t>ケン</t>
    </rPh>
    <phoneticPr fontId="2"/>
  </si>
  <si>
    <t>大</t>
    <rPh sb="0" eb="1">
      <t>ダイ</t>
    </rPh>
    <phoneticPr fontId="2"/>
  </si>
  <si>
    <t>左</t>
    <rPh sb="0" eb="1">
      <t>サ</t>
    </rPh>
    <phoneticPr fontId="2"/>
  </si>
  <si>
    <t>受任者を廃止する</t>
    <rPh sb="0" eb="2">
      <t>ジュニン</t>
    </rPh>
    <rPh sb="2" eb="3">
      <t>シャ</t>
    </rPh>
    <rPh sb="4" eb="6">
      <t>ハイシ</t>
    </rPh>
    <phoneticPr fontId="2"/>
  </si>
  <si>
    <t>石</t>
    <rPh sb="0" eb="1">
      <t>イシ</t>
    </rPh>
    <phoneticPr fontId="2"/>
  </si>
  <si>
    <t>屋</t>
    <rPh sb="0" eb="1">
      <t>ヤ</t>
    </rPh>
    <phoneticPr fontId="2"/>
  </si>
  <si>
    <t>電</t>
    <rPh sb="0" eb="1">
      <t>デン</t>
    </rPh>
    <phoneticPr fontId="2"/>
  </si>
  <si>
    <t>管</t>
    <rPh sb="0" eb="1">
      <t>カン</t>
    </rPh>
    <phoneticPr fontId="2"/>
  </si>
  <si>
    <t>鋼</t>
    <rPh sb="0" eb="1">
      <t>ハガネ</t>
    </rPh>
    <phoneticPr fontId="2"/>
  </si>
  <si>
    <t>筋</t>
    <rPh sb="0" eb="1">
      <t>スジ</t>
    </rPh>
    <phoneticPr fontId="2"/>
  </si>
  <si>
    <t>板</t>
    <rPh sb="0" eb="1">
      <t>イタ</t>
    </rPh>
    <phoneticPr fontId="2"/>
  </si>
  <si>
    <t>塗</t>
    <rPh sb="0" eb="1">
      <t>ヌリ</t>
    </rPh>
    <phoneticPr fontId="2"/>
  </si>
  <si>
    <t>防</t>
    <rPh sb="0" eb="1">
      <t>ボウ</t>
    </rPh>
    <phoneticPr fontId="2"/>
  </si>
  <si>
    <t>内</t>
    <rPh sb="0" eb="1">
      <t>ナイ</t>
    </rPh>
    <phoneticPr fontId="2"/>
  </si>
  <si>
    <t>機</t>
    <rPh sb="0" eb="1">
      <t>キ</t>
    </rPh>
    <phoneticPr fontId="2"/>
  </si>
  <si>
    <t>絶</t>
    <rPh sb="0" eb="1">
      <t>ゼツ</t>
    </rPh>
    <phoneticPr fontId="2"/>
  </si>
  <si>
    <t>通</t>
    <rPh sb="0" eb="1">
      <t>ツウ</t>
    </rPh>
    <phoneticPr fontId="2"/>
  </si>
  <si>
    <t>園</t>
    <rPh sb="0" eb="1">
      <t>エン</t>
    </rPh>
    <phoneticPr fontId="2"/>
  </si>
  <si>
    <t>井</t>
    <rPh sb="0" eb="1">
      <t>セイ</t>
    </rPh>
    <phoneticPr fontId="2"/>
  </si>
  <si>
    <t>具</t>
    <rPh sb="0" eb="1">
      <t>グ</t>
    </rPh>
    <phoneticPr fontId="2"/>
  </si>
  <si>
    <t>水</t>
    <rPh sb="0" eb="1">
      <t>ミズ</t>
    </rPh>
    <phoneticPr fontId="2"/>
  </si>
  <si>
    <t>消</t>
    <rPh sb="0" eb="1">
      <t>ケ</t>
    </rPh>
    <phoneticPr fontId="2"/>
  </si>
  <si>
    <t>清</t>
    <rPh sb="0" eb="1">
      <t>キヨシ</t>
    </rPh>
    <phoneticPr fontId="2"/>
  </si>
  <si>
    <t>03 杭打工事</t>
    <rPh sb="3" eb="5">
      <t>クイウ</t>
    </rPh>
    <rPh sb="5" eb="7">
      <t>コウジ</t>
    </rPh>
    <phoneticPr fontId="2"/>
  </si>
  <si>
    <t>土又はと</t>
    <rPh sb="0" eb="1">
      <t>ツチ</t>
    </rPh>
    <rPh sb="1" eb="2">
      <t>マタ</t>
    </rPh>
    <phoneticPr fontId="2"/>
  </si>
  <si>
    <t>11 さく井工事</t>
    <rPh sb="5" eb="6">
      <t>メグミ</t>
    </rPh>
    <rPh sb="6" eb="8">
      <t>コウジ</t>
    </rPh>
    <phoneticPr fontId="2"/>
  </si>
  <si>
    <t>12 鉄骨・鉄筋ｺﾝｸﾘｰﾄ工事</t>
    <rPh sb="3" eb="5">
      <t>テッコツ</t>
    </rPh>
    <rPh sb="6" eb="8">
      <t>テッキン</t>
    </rPh>
    <rPh sb="14" eb="16">
      <t>コウジ</t>
    </rPh>
    <phoneticPr fontId="2"/>
  </si>
  <si>
    <t>19 左官工事</t>
    <rPh sb="3" eb="4">
      <t>サ</t>
    </rPh>
    <rPh sb="4" eb="5">
      <t>カン</t>
    </rPh>
    <rPh sb="5" eb="7">
      <t>コウジ</t>
    </rPh>
    <phoneticPr fontId="2"/>
  </si>
  <si>
    <t>22 ﾀｲﾙ･れんが･ﾌﾞﾛｯｸ工事</t>
    <rPh sb="16" eb="18">
      <t>コウジ</t>
    </rPh>
    <phoneticPr fontId="2"/>
  </si>
  <si>
    <t>左</t>
    <rPh sb="0" eb="1">
      <t>ヒダリ</t>
    </rPh>
    <phoneticPr fontId="2"/>
  </si>
  <si>
    <t>申　請　種　目</t>
    <rPh sb="0" eb="1">
      <t>サル</t>
    </rPh>
    <rPh sb="2" eb="3">
      <t>ショウ</t>
    </rPh>
    <rPh sb="4" eb="5">
      <t>タネ</t>
    </rPh>
    <rPh sb="6" eb="7">
      <t>メ</t>
    </rPh>
    <phoneticPr fontId="2"/>
  </si>
  <si>
    <t>更新手続き中</t>
    <rPh sb="0" eb="2">
      <t>コウシン</t>
    </rPh>
    <rPh sb="2" eb="4">
      <t>テツヅ</t>
    </rPh>
    <rPh sb="5" eb="6">
      <t>チュウ</t>
    </rPh>
    <phoneticPr fontId="2"/>
  </si>
  <si>
    <t>上記の基準日以降の認証･登録有効期限が必要です。更新手続き中の場合は、上記項目をチェックしてください。</t>
    <rPh sb="0" eb="2">
      <t>ジョウキ</t>
    </rPh>
    <rPh sb="3" eb="6">
      <t>キジュンビ</t>
    </rPh>
    <rPh sb="6" eb="8">
      <t>イコウ</t>
    </rPh>
    <rPh sb="9" eb="11">
      <t>ニンショウ</t>
    </rPh>
    <rPh sb="12" eb="14">
      <t>トウロク</t>
    </rPh>
    <rPh sb="14" eb="16">
      <t>ユウコウ</t>
    </rPh>
    <rPh sb="16" eb="18">
      <t>キゲン</t>
    </rPh>
    <rPh sb="19" eb="21">
      <t>ヒツヨウ</t>
    </rPh>
    <rPh sb="24" eb="26">
      <t>コウシン</t>
    </rPh>
    <rPh sb="26" eb="28">
      <t>テツヅ</t>
    </rPh>
    <rPh sb="29" eb="30">
      <t>チュウ</t>
    </rPh>
    <rPh sb="31" eb="33">
      <t>バアイ</t>
    </rPh>
    <rPh sb="35" eb="37">
      <t>ジョウキ</t>
    </rPh>
    <rPh sb="37" eb="39">
      <t>コウモク</t>
    </rPh>
    <phoneticPr fontId="2"/>
  </si>
  <si>
    <t>基準日</t>
    <rPh sb="0" eb="3">
      <t>キジュンビ</t>
    </rPh>
    <phoneticPr fontId="2"/>
  </si>
  <si>
    <t>入力日</t>
    <rPh sb="0" eb="2">
      <t>ニュウリョク</t>
    </rPh>
    <rPh sb="2" eb="3">
      <t>ビ</t>
    </rPh>
    <phoneticPr fontId="2"/>
  </si>
  <si>
    <t>更新
ﾁｪｯｸ</t>
    <rPh sb="0" eb="2">
      <t>コウシン</t>
    </rPh>
    <phoneticPr fontId="2"/>
  </si>
  <si>
    <t>「１」が選択されたときの処理</t>
    <rPh sb="4" eb="6">
      <t>センタク</t>
    </rPh>
    <rPh sb="12" eb="14">
      <t>ショリ</t>
    </rPh>
    <phoneticPr fontId="2"/>
  </si>
  <si>
    <t>｢1｣が選択されず有効期限が入力されたときの処理</t>
    <rPh sb="4" eb="6">
      <t>センタク</t>
    </rPh>
    <rPh sb="9" eb="11">
      <t>ユウコウ</t>
    </rPh>
    <rPh sb="11" eb="13">
      <t>キゲン</t>
    </rPh>
    <rPh sb="14" eb="16">
      <t>ニュウリョク</t>
    </rPh>
    <rPh sb="22" eb="24">
      <t>ショリ</t>
    </rPh>
    <phoneticPr fontId="2"/>
  </si>
  <si>
    <t>入力された日付のﾁｪｯｸ及び申請手続き中の処理</t>
    <rPh sb="0" eb="2">
      <t>ニュウリョク</t>
    </rPh>
    <rPh sb="5" eb="7">
      <t>ヒヅケ</t>
    </rPh>
    <rPh sb="12" eb="13">
      <t>オヨ</t>
    </rPh>
    <rPh sb="14" eb="16">
      <t>シンセイ</t>
    </rPh>
    <rPh sb="16" eb="18">
      <t>テツヅ</t>
    </rPh>
    <rPh sb="19" eb="20">
      <t>チュウ</t>
    </rPh>
    <rPh sb="21" eb="23">
      <t>ショリ</t>
    </rPh>
    <phoneticPr fontId="2"/>
  </si>
  <si>
    <t>登録されている受任者を廃止します。以下の項目には何も入力しないでください。</t>
    <rPh sb="0" eb="2">
      <t>トウロク</t>
    </rPh>
    <rPh sb="7" eb="9">
      <t>ジュニン</t>
    </rPh>
    <rPh sb="9" eb="10">
      <t>シャ</t>
    </rPh>
    <rPh sb="11" eb="13">
      <t>ハイシ</t>
    </rPh>
    <rPh sb="17" eb="19">
      <t>イカ</t>
    </rPh>
    <rPh sb="20" eb="22">
      <t>コウモク</t>
    </rPh>
    <rPh sb="24" eb="25">
      <t>ナニ</t>
    </rPh>
    <rPh sb="26" eb="28">
      <t>ニュウリョク</t>
    </rPh>
    <phoneticPr fontId="2"/>
  </si>
  <si>
    <t>本社又は受任者と同じ番号です。入力しないでください。</t>
    <rPh sb="0" eb="2">
      <t>ホンシャ</t>
    </rPh>
    <rPh sb="2" eb="3">
      <t>マタ</t>
    </rPh>
    <rPh sb="4" eb="6">
      <t>ジュニン</t>
    </rPh>
    <rPh sb="6" eb="7">
      <t>シャ</t>
    </rPh>
    <rPh sb="8" eb="9">
      <t>オナ</t>
    </rPh>
    <rPh sb="10" eb="12">
      <t>バンゴウ</t>
    </rPh>
    <rPh sb="15" eb="17">
      <t>ニュウリョク</t>
    </rPh>
    <phoneticPr fontId="2"/>
  </si>
  <si>
    <t>許可申請中が選択されたときの処理</t>
    <rPh sb="0" eb="2">
      <t>キョカ</t>
    </rPh>
    <rPh sb="2" eb="5">
      <t>シンセイチュウ</t>
    </rPh>
    <rPh sb="6" eb="8">
      <t>センタク</t>
    </rPh>
    <rPh sb="14" eb="16">
      <t>ショリ</t>
    </rPh>
    <phoneticPr fontId="2"/>
  </si>
  <si>
    <t>許可申請中が選択されないで許可年月日が入力されたとき</t>
    <rPh sb="0" eb="2">
      <t>キョカ</t>
    </rPh>
    <rPh sb="2" eb="5">
      <t>シンセイチュウ</t>
    </rPh>
    <rPh sb="6" eb="8">
      <t>センタク</t>
    </rPh>
    <rPh sb="13" eb="15">
      <t>キョカ</t>
    </rPh>
    <rPh sb="15" eb="18">
      <t>ネンガッピ</t>
    </rPh>
    <rPh sb="19" eb="21">
      <t>ニュウリョク</t>
    </rPh>
    <phoneticPr fontId="2"/>
  </si>
  <si>
    <t>経審申請中が選択されたときの処理</t>
    <rPh sb="0" eb="1">
      <t>キョウ</t>
    </rPh>
    <rPh sb="1" eb="2">
      <t>シン</t>
    </rPh>
    <rPh sb="2" eb="5">
      <t>シンセイチュウ</t>
    </rPh>
    <rPh sb="6" eb="8">
      <t>センタク</t>
    </rPh>
    <rPh sb="14" eb="16">
      <t>ショリ</t>
    </rPh>
    <phoneticPr fontId="2"/>
  </si>
  <si>
    <t>経審申請中も申請なしも選択されないで許可年月日が入力されたとき</t>
    <rPh sb="0" eb="1">
      <t>キョウ</t>
    </rPh>
    <rPh sb="1" eb="2">
      <t>シン</t>
    </rPh>
    <rPh sb="2" eb="5">
      <t>シンセイチュウ</t>
    </rPh>
    <rPh sb="6" eb="8">
      <t>シンセイ</t>
    </rPh>
    <rPh sb="11" eb="13">
      <t>センタク</t>
    </rPh>
    <rPh sb="18" eb="20">
      <t>キョカ</t>
    </rPh>
    <rPh sb="20" eb="23">
      <t>ネンガッピ</t>
    </rPh>
    <rPh sb="24" eb="26">
      <t>ニュウリョク</t>
    </rPh>
    <phoneticPr fontId="2"/>
  </si>
  <si>
    <t>経審申請なしが選択されたときの処理</t>
    <rPh sb="0" eb="1">
      <t>キョウ</t>
    </rPh>
    <rPh sb="1" eb="2">
      <t>シン</t>
    </rPh>
    <rPh sb="2" eb="4">
      <t>シンセイ</t>
    </rPh>
    <rPh sb="7" eb="9">
      <t>センタク</t>
    </rPh>
    <rPh sb="15" eb="17">
      <t>ショリ</t>
    </rPh>
    <phoneticPr fontId="2"/>
  </si>
  <si>
    <t>経審振り分け処理</t>
    <rPh sb="0" eb="1">
      <t>キョウ</t>
    </rPh>
    <rPh sb="1" eb="2">
      <t>シン</t>
    </rPh>
    <rPh sb="2" eb="3">
      <t>フ</t>
    </rPh>
    <rPh sb="4" eb="5">
      <t>ワ</t>
    </rPh>
    <rPh sb="6" eb="8">
      <t>ショリ</t>
    </rPh>
    <phoneticPr fontId="2"/>
  </si>
  <si>
    <t>許可確認リスト</t>
    <rPh sb="0" eb="2">
      <t>キョカ</t>
    </rPh>
    <rPh sb="2" eb="4">
      <t>カクニン</t>
    </rPh>
    <phoneticPr fontId="2"/>
  </si>
  <si>
    <t>01</t>
    <phoneticPr fontId="2"/>
  </si>
  <si>
    <t>01</t>
    <phoneticPr fontId="2"/>
  </si>
  <si>
    <t>02</t>
    <phoneticPr fontId="2"/>
  </si>
  <si>
    <t>03</t>
    <phoneticPr fontId="2"/>
  </si>
  <si>
    <t>04</t>
    <phoneticPr fontId="2"/>
  </si>
  <si>
    <t>05</t>
    <phoneticPr fontId="2"/>
  </si>
  <si>
    <t>06</t>
    <phoneticPr fontId="2"/>
  </si>
  <si>
    <t>07</t>
    <phoneticPr fontId="2"/>
  </si>
  <si>
    <t>08</t>
    <phoneticPr fontId="2"/>
  </si>
  <si>
    <t>10</t>
    <phoneticPr fontId="2"/>
  </si>
  <si>
    <t>11</t>
    <phoneticPr fontId="2"/>
  </si>
  <si>
    <t>12</t>
    <phoneticPr fontId="2"/>
  </si>
  <si>
    <t xml:space="preserve">  </t>
    <phoneticPr fontId="2"/>
  </si>
  <si>
    <t>00</t>
    <phoneticPr fontId="2"/>
  </si>
  <si>
    <t>ﾀｲﾙ・れんが・ﾌﾞﾛｯｸ工事業</t>
    <rPh sb="13" eb="15">
      <t>コウジ</t>
    </rPh>
    <rPh sb="15" eb="16">
      <t>ギョウ</t>
    </rPh>
    <phoneticPr fontId="2"/>
  </si>
  <si>
    <t>しゅんせつ工事業</t>
    <rPh sb="5" eb="7">
      <t>コウジ</t>
    </rPh>
    <rPh sb="7" eb="8">
      <t>ギョウ</t>
    </rPh>
    <phoneticPr fontId="2"/>
  </si>
  <si>
    <t>ガ ラ ス 工 事 業</t>
    <rPh sb="6" eb="7">
      <t>コウ</t>
    </rPh>
    <rPh sb="8" eb="9">
      <t>コト</t>
    </rPh>
    <rPh sb="10" eb="11">
      <t>ギョウ</t>
    </rPh>
    <phoneticPr fontId="2"/>
  </si>
  <si>
    <t>機械器具設置工事業</t>
    <rPh sb="0" eb="2">
      <t>キカイ</t>
    </rPh>
    <rPh sb="2" eb="4">
      <t>キグ</t>
    </rPh>
    <rPh sb="4" eb="6">
      <t>セッチ</t>
    </rPh>
    <rPh sb="6" eb="8">
      <t>コウジ</t>
    </rPh>
    <rPh sb="8" eb="9">
      <t>ギョウ</t>
    </rPh>
    <phoneticPr fontId="2"/>
  </si>
  <si>
    <t>電 気 通 信 工 事 業</t>
    <rPh sb="0" eb="1">
      <t>デン</t>
    </rPh>
    <rPh sb="2" eb="3">
      <t>キ</t>
    </rPh>
    <rPh sb="4" eb="5">
      <t>ツウ</t>
    </rPh>
    <rPh sb="6" eb="7">
      <t>シン</t>
    </rPh>
    <rPh sb="8" eb="9">
      <t>コウ</t>
    </rPh>
    <rPh sb="10" eb="11">
      <t>コト</t>
    </rPh>
    <rPh sb="12" eb="13">
      <t>ギョウ</t>
    </rPh>
    <phoneticPr fontId="2"/>
  </si>
  <si>
    <t>造　　園　　工　　事</t>
    <rPh sb="0" eb="1">
      <t>ゾウ</t>
    </rPh>
    <rPh sb="3" eb="4">
      <t>エン</t>
    </rPh>
    <rPh sb="6" eb="7">
      <t>コウ</t>
    </rPh>
    <rPh sb="9" eb="10">
      <t>コト</t>
    </rPh>
    <phoneticPr fontId="2"/>
  </si>
  <si>
    <t>建　具　工　事　業</t>
    <rPh sb="0" eb="1">
      <t>ケン</t>
    </rPh>
    <rPh sb="2" eb="3">
      <t>グ</t>
    </rPh>
    <rPh sb="4" eb="5">
      <t>コウ</t>
    </rPh>
    <rPh sb="6" eb="7">
      <t>コト</t>
    </rPh>
    <rPh sb="8" eb="9">
      <t>ギョウ</t>
    </rPh>
    <phoneticPr fontId="2"/>
  </si>
  <si>
    <t>さ　く　井　工　事　業</t>
    <rPh sb="4" eb="5">
      <t>メグミ</t>
    </rPh>
    <rPh sb="6" eb="7">
      <t>コウ</t>
    </rPh>
    <rPh sb="8" eb="9">
      <t>コト</t>
    </rPh>
    <rPh sb="10" eb="11">
      <t>ギョウ</t>
    </rPh>
    <phoneticPr fontId="2"/>
  </si>
  <si>
    <t>水 道 施 設 工 事 業</t>
    <rPh sb="0" eb="1">
      <t>ミズ</t>
    </rPh>
    <rPh sb="2" eb="3">
      <t>ミチ</t>
    </rPh>
    <rPh sb="4" eb="5">
      <t>シ</t>
    </rPh>
    <rPh sb="6" eb="7">
      <t>セツ</t>
    </rPh>
    <rPh sb="8" eb="9">
      <t>コウ</t>
    </rPh>
    <rPh sb="10" eb="11">
      <t>コト</t>
    </rPh>
    <rPh sb="12" eb="13">
      <t>ギョウ</t>
    </rPh>
    <phoneticPr fontId="2"/>
  </si>
  <si>
    <t>消 防 施 設 工 事 業</t>
    <rPh sb="0" eb="1">
      <t>ケ</t>
    </rPh>
    <rPh sb="2" eb="3">
      <t>ボウ</t>
    </rPh>
    <rPh sb="4" eb="5">
      <t>シ</t>
    </rPh>
    <rPh sb="6" eb="7">
      <t>セツ</t>
    </rPh>
    <rPh sb="8" eb="9">
      <t>コウ</t>
    </rPh>
    <rPh sb="10" eb="11">
      <t>コト</t>
    </rPh>
    <rPh sb="12" eb="13">
      <t>ギョウ</t>
    </rPh>
    <phoneticPr fontId="2"/>
  </si>
  <si>
    <t>清 掃 施 設 工 事 業</t>
    <rPh sb="0" eb="1">
      <t>キヨシ</t>
    </rPh>
    <rPh sb="2" eb="3">
      <t>ハ</t>
    </rPh>
    <rPh sb="4" eb="5">
      <t>シ</t>
    </rPh>
    <rPh sb="6" eb="7">
      <t>セツ</t>
    </rPh>
    <rPh sb="8" eb="9">
      <t>コウ</t>
    </rPh>
    <rPh sb="10" eb="11">
      <t>コト</t>
    </rPh>
    <rPh sb="12" eb="13">
      <t>ギョウ</t>
    </rPh>
    <phoneticPr fontId="2"/>
  </si>
  <si>
    <t>板　金　工　事 　業</t>
    <rPh sb="0" eb="1">
      <t>イタ</t>
    </rPh>
    <rPh sb="2" eb="3">
      <t>キン</t>
    </rPh>
    <rPh sb="4" eb="5">
      <t>コウ</t>
    </rPh>
    <rPh sb="6" eb="7">
      <t>コト</t>
    </rPh>
    <rPh sb="9" eb="10">
      <t>ギョウ</t>
    </rPh>
    <phoneticPr fontId="2"/>
  </si>
  <si>
    <t>塗　装　工　事　業</t>
    <rPh sb="0" eb="1">
      <t>ヌリ</t>
    </rPh>
    <rPh sb="2" eb="3">
      <t>ソウ</t>
    </rPh>
    <rPh sb="4" eb="5">
      <t>コウ</t>
    </rPh>
    <rPh sb="6" eb="7">
      <t>コト</t>
    </rPh>
    <rPh sb="8" eb="9">
      <t>ギョウ</t>
    </rPh>
    <phoneticPr fontId="2"/>
  </si>
  <si>
    <t>防　水　工　事　業</t>
    <rPh sb="0" eb="1">
      <t>ボウ</t>
    </rPh>
    <rPh sb="2" eb="3">
      <t>ミズ</t>
    </rPh>
    <rPh sb="4" eb="5">
      <t>コウ</t>
    </rPh>
    <rPh sb="6" eb="7">
      <t>コト</t>
    </rPh>
    <rPh sb="8" eb="9">
      <t>ギョウ</t>
    </rPh>
    <phoneticPr fontId="2"/>
  </si>
  <si>
    <t>内 装 仕 上 工 事 業</t>
    <rPh sb="0" eb="1">
      <t>ウチ</t>
    </rPh>
    <rPh sb="2" eb="3">
      <t>ソウ</t>
    </rPh>
    <rPh sb="4" eb="5">
      <t>ツコウ</t>
    </rPh>
    <rPh sb="6" eb="7">
      <t>ウエ</t>
    </rPh>
    <rPh sb="8" eb="9">
      <t>コウ</t>
    </rPh>
    <rPh sb="10" eb="11">
      <t>コト</t>
    </rPh>
    <rPh sb="12" eb="13">
      <t>ギョウ</t>
    </rPh>
    <phoneticPr fontId="2"/>
  </si>
  <si>
    <t>熱　絶　縁　工　事　業</t>
    <rPh sb="0" eb="1">
      <t>ネツ</t>
    </rPh>
    <rPh sb="2" eb="3">
      <t>ゼツ</t>
    </rPh>
    <rPh sb="4" eb="5">
      <t>エン</t>
    </rPh>
    <rPh sb="6" eb="7">
      <t>コウ</t>
    </rPh>
    <rPh sb="8" eb="9">
      <t>コト</t>
    </rPh>
    <rPh sb="10" eb="11">
      <t>ギョウ</t>
    </rPh>
    <phoneticPr fontId="2"/>
  </si>
  <si>
    <t>土　木　工　事　業</t>
    <rPh sb="0" eb="1">
      <t>ツチ</t>
    </rPh>
    <rPh sb="2" eb="3">
      <t>キ</t>
    </rPh>
    <rPh sb="4" eb="5">
      <t>コウ</t>
    </rPh>
    <rPh sb="6" eb="7">
      <t>コト</t>
    </rPh>
    <rPh sb="8" eb="9">
      <t>ギョウ</t>
    </rPh>
    <phoneticPr fontId="2"/>
  </si>
  <si>
    <t>建　築　工　事　業</t>
    <rPh sb="0" eb="1">
      <t>ケン</t>
    </rPh>
    <rPh sb="2" eb="3">
      <t>チク</t>
    </rPh>
    <rPh sb="4" eb="5">
      <t>コウ</t>
    </rPh>
    <rPh sb="6" eb="7">
      <t>コト</t>
    </rPh>
    <rPh sb="8" eb="9">
      <t>ギョウ</t>
    </rPh>
    <phoneticPr fontId="2"/>
  </si>
  <si>
    <t>大　工　工　事　業</t>
    <rPh sb="0" eb="1">
      <t>ダイ</t>
    </rPh>
    <rPh sb="2" eb="3">
      <t>コウ</t>
    </rPh>
    <rPh sb="4" eb="5">
      <t>コウ</t>
    </rPh>
    <rPh sb="6" eb="7">
      <t>コト</t>
    </rPh>
    <rPh sb="8" eb="9">
      <t>ギョウ</t>
    </rPh>
    <phoneticPr fontId="2"/>
  </si>
  <si>
    <t>左　官　工　事　業</t>
    <rPh sb="0" eb="1">
      <t>ヒダリ</t>
    </rPh>
    <rPh sb="2" eb="3">
      <t>カン</t>
    </rPh>
    <rPh sb="4" eb="5">
      <t>コウ</t>
    </rPh>
    <rPh sb="6" eb="7">
      <t>コト</t>
    </rPh>
    <rPh sb="8" eb="9">
      <t>ギョウ</t>
    </rPh>
    <phoneticPr fontId="2"/>
  </si>
  <si>
    <t>電話ＦＡＸ</t>
    <rPh sb="0" eb="2">
      <t>デンワ</t>
    </rPh>
    <phoneticPr fontId="2"/>
  </si>
  <si>
    <t>本店本社</t>
    <rPh sb="0" eb="2">
      <t>ホンテン</t>
    </rPh>
    <rPh sb="2" eb="3">
      <t>ホン</t>
    </rPh>
    <rPh sb="3" eb="4">
      <t>シャ</t>
    </rPh>
    <phoneticPr fontId="2"/>
  </si>
  <si>
    <t>申請区分・業者番号</t>
    <rPh sb="0" eb="2">
      <t>シンセイ</t>
    </rPh>
    <rPh sb="2" eb="4">
      <t>クブン</t>
    </rPh>
    <rPh sb="5" eb="7">
      <t>ギョウシャ</t>
    </rPh>
    <rPh sb="7" eb="9">
      <t>バンゴウ</t>
    </rPh>
    <phoneticPr fontId="2"/>
  </si>
  <si>
    <t>申請区分</t>
    <rPh sb="0" eb="2">
      <t>シンセイ</t>
    </rPh>
    <rPh sb="2" eb="4">
      <t>クブン</t>
    </rPh>
    <phoneticPr fontId="2"/>
  </si>
  <si>
    <t>申請する区分をドロップダウンリストから選択してください。</t>
    <rPh sb="0" eb="2">
      <t>シンセイ</t>
    </rPh>
    <rPh sb="4" eb="6">
      <t>クブン</t>
    </rPh>
    <rPh sb="19" eb="21">
      <t>センタク</t>
    </rPh>
    <phoneticPr fontId="2"/>
  </si>
  <si>
    <t>継続</t>
    <rPh sb="0" eb="2">
      <t>ケイゾク</t>
    </rPh>
    <phoneticPr fontId="2"/>
  </si>
  <si>
    <t>「継続」申請の方は「業者番号」を入力してください。</t>
    <rPh sb="1" eb="3">
      <t>ケイゾク</t>
    </rPh>
    <rPh sb="4" eb="6">
      <t>シンセイ</t>
    </rPh>
    <rPh sb="7" eb="8">
      <t>カタ</t>
    </rPh>
    <rPh sb="10" eb="12">
      <t>ギョウシャ</t>
    </rPh>
    <rPh sb="12" eb="14">
      <t>バンゴウ</t>
    </rPh>
    <rPh sb="16" eb="18">
      <t>ニュウリョク</t>
    </rPh>
    <phoneticPr fontId="2"/>
  </si>
  <si>
    <t>000359264</t>
    <phoneticPr fontId="2"/>
  </si>
  <si>
    <t>行政区</t>
    <rPh sb="0" eb="3">
      <t>ギョウセイク</t>
    </rPh>
    <phoneticPr fontId="2"/>
  </si>
  <si>
    <t>仙台市内に本社・本店を有している方は、本社・本店所在地の行政区を選択してください。
宮城総合支所・秋保総合支所管内の方は、宮城総合支所または秋保総合支所を選択してください。</t>
    <rPh sb="0" eb="4">
      <t>センダイシナイ</t>
    </rPh>
    <rPh sb="5" eb="7">
      <t>ホンシャ</t>
    </rPh>
    <rPh sb="8" eb="10">
      <t>ホンテン</t>
    </rPh>
    <rPh sb="11" eb="12">
      <t>ユウ</t>
    </rPh>
    <rPh sb="16" eb="17">
      <t>カタ</t>
    </rPh>
    <rPh sb="19" eb="21">
      <t>ホンシャ</t>
    </rPh>
    <rPh sb="22" eb="24">
      <t>ホンテン</t>
    </rPh>
    <rPh sb="24" eb="27">
      <t>ショザイチ</t>
    </rPh>
    <rPh sb="28" eb="31">
      <t>ギョウセイク</t>
    </rPh>
    <rPh sb="32" eb="34">
      <t>センタク</t>
    </rPh>
    <rPh sb="42" eb="44">
      <t>ミヤギ</t>
    </rPh>
    <rPh sb="44" eb="46">
      <t>ソウゴウ</t>
    </rPh>
    <rPh sb="46" eb="48">
      <t>シショ</t>
    </rPh>
    <rPh sb="49" eb="51">
      <t>アキウ</t>
    </rPh>
    <rPh sb="51" eb="53">
      <t>ソウゴウ</t>
    </rPh>
    <rPh sb="53" eb="55">
      <t>シショ</t>
    </rPh>
    <rPh sb="55" eb="57">
      <t>カンナイ</t>
    </rPh>
    <rPh sb="58" eb="59">
      <t>ホウ</t>
    </rPh>
    <rPh sb="61" eb="63">
      <t>ミヤギ</t>
    </rPh>
    <rPh sb="63" eb="65">
      <t>ソウゴウ</t>
    </rPh>
    <rPh sb="65" eb="67">
      <t>シショ</t>
    </rPh>
    <rPh sb="70" eb="72">
      <t>アキウ</t>
    </rPh>
    <rPh sb="72" eb="74">
      <t>ソウゴウ</t>
    </rPh>
    <rPh sb="74" eb="76">
      <t>シショ</t>
    </rPh>
    <rPh sb="77" eb="79">
      <t>センタク</t>
    </rPh>
    <phoneticPr fontId="2"/>
  </si>
  <si>
    <t>12宮城総合支所</t>
    <rPh sb="2" eb="4">
      <t>ミヤギ</t>
    </rPh>
    <rPh sb="4" eb="6">
      <t>ソウゴウ</t>
    </rPh>
    <rPh sb="6" eb="8">
      <t>シショ</t>
    </rPh>
    <phoneticPr fontId="2"/>
  </si>
  <si>
    <t>申請区分リスト</t>
    <rPh sb="0" eb="2">
      <t>シンセイ</t>
    </rPh>
    <rPh sb="2" eb="4">
      <t>クブン</t>
    </rPh>
    <phoneticPr fontId="2"/>
  </si>
  <si>
    <t>新規</t>
    <rPh sb="0" eb="2">
      <t>シンキ</t>
    </rPh>
    <phoneticPr fontId="2"/>
  </si>
  <si>
    <t>行政区リスト</t>
    <rPh sb="0" eb="3">
      <t>ギョウセイク</t>
    </rPh>
    <phoneticPr fontId="2"/>
  </si>
  <si>
    <t>11青葉区</t>
    <rPh sb="2" eb="5">
      <t>アオバク</t>
    </rPh>
    <phoneticPr fontId="2"/>
  </si>
  <si>
    <t>21宮城野区</t>
    <rPh sb="2" eb="6">
      <t>ミヤギノク</t>
    </rPh>
    <phoneticPr fontId="2"/>
  </si>
  <si>
    <t>31若林区</t>
    <rPh sb="2" eb="5">
      <t>ワカバヤシク</t>
    </rPh>
    <phoneticPr fontId="2"/>
  </si>
  <si>
    <t>41太白区</t>
    <rPh sb="2" eb="5">
      <t>タイハクク</t>
    </rPh>
    <phoneticPr fontId="2"/>
  </si>
  <si>
    <t>42秋保総合支所</t>
    <rPh sb="2" eb="4">
      <t>アキウ</t>
    </rPh>
    <rPh sb="4" eb="6">
      <t>ソウゴウ</t>
    </rPh>
    <rPh sb="6" eb="8">
      <t>シショ</t>
    </rPh>
    <phoneticPr fontId="2"/>
  </si>
  <si>
    <t>51泉区</t>
    <rPh sb="2" eb="4">
      <t>イズミク</t>
    </rPh>
    <phoneticPr fontId="2"/>
  </si>
  <si>
    <t>フリガナ</t>
    <phoneticPr fontId="2"/>
  </si>
  <si>
    <t>センダイ　タロウ</t>
    <phoneticPr fontId="2"/>
  </si>
  <si>
    <t>‐</t>
    <phoneticPr fontId="2"/>
  </si>
  <si>
    <t>0001</t>
    <phoneticPr fontId="2"/>
  </si>
  <si>
    <t>980</t>
    <phoneticPr fontId="2"/>
  </si>
  <si>
    <t>8671</t>
    <phoneticPr fontId="2"/>
  </si>
  <si>
    <t>022-214-8125</t>
    <phoneticPr fontId="2"/>
  </si>
  <si>
    <t>フリガナ</t>
    <phoneticPr fontId="2"/>
  </si>
  <si>
    <t>トウホク　ジロウ</t>
    <phoneticPr fontId="2"/>
  </si>
  <si>
    <t>01</t>
    <phoneticPr fontId="2"/>
  </si>
  <si>
    <t>新規･継続メッセージ</t>
    <rPh sb="0" eb="2">
      <t>シンキ</t>
    </rPh>
    <rPh sb="3" eb="5">
      <t>ケイゾク</t>
    </rPh>
    <phoneticPr fontId="2"/>
  </si>
  <si>
    <t>新規申請の方は入力しないでください。</t>
    <rPh sb="0" eb="2">
      <t>シンキ</t>
    </rPh>
    <rPh sb="2" eb="4">
      <t>シンセイ</t>
    </rPh>
    <rPh sb="5" eb="6">
      <t>カタ</t>
    </rPh>
    <rPh sb="7" eb="9">
      <t>ニュウリョク</t>
    </rPh>
    <phoneticPr fontId="2"/>
  </si>
  <si>
    <t>ドロップダウンリストから｢法人」または「個人」を選択してください。</t>
    <rPh sb="13" eb="15">
      <t>ホウジン</t>
    </rPh>
    <rPh sb="20" eb="22">
      <t>コジン</t>
    </rPh>
    <rPh sb="24" eb="26">
      <t>センタク</t>
    </rPh>
    <phoneticPr fontId="2"/>
  </si>
  <si>
    <t>申請中</t>
    <rPh sb="0" eb="3">
      <t>シンセイチュウ</t>
    </rPh>
    <phoneticPr fontId="2"/>
  </si>
  <si>
    <t>申請なし</t>
    <rPh sb="0" eb="2">
      <t>シンセイ</t>
    </rPh>
    <phoneticPr fontId="2"/>
  </si>
  <si>
    <t>経営事項審査を受けていない方は「申請なし」にチェックを入れてください。</t>
    <rPh sb="0" eb="2">
      <t>ケイエイ</t>
    </rPh>
    <rPh sb="2" eb="4">
      <t>ジコウ</t>
    </rPh>
    <rPh sb="4" eb="6">
      <t>シンサ</t>
    </rPh>
    <rPh sb="7" eb="8">
      <t>ウ</t>
    </rPh>
    <rPh sb="13" eb="14">
      <t>カタ</t>
    </rPh>
    <rPh sb="16" eb="18">
      <t>シンセイ</t>
    </rPh>
    <rPh sb="27" eb="28">
      <t>イ</t>
    </rPh>
    <phoneticPr fontId="2"/>
  </si>
  <si>
    <t>許可更新中の場合はチェックを入れて更新前の許可日（許可の始期）を選択してください。</t>
    <rPh sb="0" eb="2">
      <t>キョカ</t>
    </rPh>
    <rPh sb="2" eb="5">
      <t>コウシンチュウ</t>
    </rPh>
    <rPh sb="6" eb="8">
      <t>バアイ</t>
    </rPh>
    <rPh sb="21" eb="23">
      <t>キョカ</t>
    </rPh>
    <rPh sb="23" eb="24">
      <t>ビ</t>
    </rPh>
    <rPh sb="25" eb="27">
      <t>キョカ</t>
    </rPh>
    <rPh sb="28" eb="30">
      <t>シキ</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</si>
  <si>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</si>
  <si>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</si>
  <si>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</si>
  <si>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申請に必要な土木工事業の許可がありません。</t>
    <rPh sb="0" eb="2">
      <t>シンセイ</t>
    </rPh>
    <rPh sb="3" eb="5">
      <t>ヒツヨウ</t>
    </rPh>
    <rPh sb="6" eb="8">
      <t>ドボク</t>
    </rPh>
    <rPh sb="8" eb="10">
      <t>コウジ</t>
    </rPh>
    <rPh sb="10" eb="11">
      <t>ギョウ</t>
    </rPh>
    <rPh sb="12" eb="14">
      <t>キョカ</t>
    </rPh>
    <phoneticPr fontId="2"/>
  </si>
  <si>
    <t>申請に必要な鋼構造物設置工事業の許可がありません。</t>
    <rPh sb="0" eb="2">
      <t>シンセイ</t>
    </rPh>
    <rPh sb="3" eb="5">
      <t>ヒツヨウ</t>
    </rPh>
    <rPh sb="6" eb="7">
      <t>コウ</t>
    </rPh>
    <rPh sb="7" eb="10">
      <t>コウゾウブツ</t>
    </rPh>
    <rPh sb="10" eb="12">
      <t>セッチ</t>
    </rPh>
    <rPh sb="12" eb="14">
      <t>コウジ</t>
    </rPh>
    <rPh sb="16" eb="18">
      <t>キョカ</t>
    </rPh>
    <phoneticPr fontId="2"/>
  </si>
  <si>
    <t>申請に必要な舗装工事業の許可がありません。</t>
    <rPh sb="0" eb="2">
      <t>シンセイ</t>
    </rPh>
    <rPh sb="3" eb="5">
      <t>ヒツヨウ</t>
    </rPh>
    <rPh sb="6" eb="8">
      <t>ホソウ</t>
    </rPh>
    <rPh sb="8" eb="10">
      <t>コウジ</t>
    </rPh>
    <rPh sb="12" eb="14">
      <t>キョカ</t>
    </rPh>
    <phoneticPr fontId="2"/>
  </si>
  <si>
    <t>申請に必要な造園工事業の許可がありません。</t>
    <rPh sb="0" eb="2">
      <t>シンセイ</t>
    </rPh>
    <rPh sb="3" eb="5">
      <t>ヒツヨウ</t>
    </rPh>
    <rPh sb="6" eb="8">
      <t>ゾウエン</t>
    </rPh>
    <rPh sb="8" eb="10">
      <t>コウジ</t>
    </rPh>
    <rPh sb="12" eb="14">
      <t>キョカ</t>
    </rPh>
    <phoneticPr fontId="2"/>
  </si>
  <si>
    <t>申請に必要な塗装工事業の許可がありません。</t>
    <rPh sb="0" eb="2">
      <t>シンセイ</t>
    </rPh>
    <rPh sb="3" eb="5">
      <t>ヒツヨウ</t>
    </rPh>
    <rPh sb="6" eb="8">
      <t>トソウ</t>
    </rPh>
    <rPh sb="8" eb="10">
      <t>コウジ</t>
    </rPh>
    <rPh sb="12" eb="14">
      <t>キョカ</t>
    </rPh>
    <phoneticPr fontId="2"/>
  </si>
  <si>
    <t>申請に必要なしゅんせつ工事業の許可がありません。</t>
    <rPh sb="0" eb="2">
      <t>シンセイ</t>
    </rPh>
    <rPh sb="3" eb="5">
      <t>ヒツヨウ</t>
    </rPh>
    <rPh sb="11" eb="13">
      <t>コウジ</t>
    </rPh>
    <rPh sb="15" eb="17">
      <t>キョカ</t>
    </rPh>
    <phoneticPr fontId="2"/>
  </si>
  <si>
    <t>申請に必要なさく井工事業の許可がありません。</t>
    <rPh sb="0" eb="2">
      <t>シンセイ</t>
    </rPh>
    <rPh sb="3" eb="5">
      <t>ヒツヨウ</t>
    </rPh>
    <rPh sb="8" eb="9">
      <t>イ</t>
    </rPh>
    <rPh sb="9" eb="11">
      <t>コウジ</t>
    </rPh>
    <rPh sb="13" eb="15">
      <t>キョカ</t>
    </rPh>
    <phoneticPr fontId="2"/>
  </si>
  <si>
    <t>申請に必要な建築工事業の許可がありません。</t>
    <rPh sb="0" eb="2">
      <t>シンセイ</t>
    </rPh>
    <rPh sb="3" eb="5">
      <t>ヒツヨウ</t>
    </rPh>
    <rPh sb="6" eb="8">
      <t>ケンチク</t>
    </rPh>
    <rPh sb="8" eb="10">
      <t>コウジ</t>
    </rPh>
    <rPh sb="12" eb="14">
      <t>キョカ</t>
    </rPh>
    <phoneticPr fontId="2"/>
  </si>
  <si>
    <t>申請に必要な防水工事業の許可がありません。</t>
    <rPh sb="0" eb="2">
      <t>シンセイ</t>
    </rPh>
    <rPh sb="3" eb="5">
      <t>ヒツヨウ</t>
    </rPh>
    <rPh sb="6" eb="8">
      <t>ボウスイ</t>
    </rPh>
    <rPh sb="8" eb="10">
      <t>コウジ</t>
    </rPh>
    <rPh sb="12" eb="14">
      <t>キョカ</t>
    </rPh>
    <phoneticPr fontId="2"/>
  </si>
  <si>
    <t>申請に必要な大工工事業の許可がありません。</t>
    <rPh sb="0" eb="2">
      <t>シンセイ</t>
    </rPh>
    <rPh sb="3" eb="5">
      <t>ヒツヨウ</t>
    </rPh>
    <rPh sb="6" eb="8">
      <t>ダイク</t>
    </rPh>
    <rPh sb="8" eb="10">
      <t>コウジ</t>
    </rPh>
    <rPh sb="12" eb="14">
      <t>キョカ</t>
    </rPh>
    <phoneticPr fontId="2"/>
  </si>
  <si>
    <t>申請に必要な左官工事業の許可がありません。</t>
    <rPh sb="0" eb="2">
      <t>シンセイ</t>
    </rPh>
    <rPh sb="3" eb="5">
      <t>ヒツヨウ</t>
    </rPh>
    <rPh sb="6" eb="8">
      <t>サカン</t>
    </rPh>
    <rPh sb="8" eb="10">
      <t>コウジ</t>
    </rPh>
    <rPh sb="12" eb="14">
      <t>キョカ</t>
    </rPh>
    <phoneticPr fontId="2"/>
  </si>
  <si>
    <t>申請に必要な石工事業の許可がありません。</t>
    <rPh sb="0" eb="2">
      <t>シンセイ</t>
    </rPh>
    <rPh sb="3" eb="5">
      <t>ヒツヨウ</t>
    </rPh>
    <rPh sb="6" eb="7">
      <t>イシ</t>
    </rPh>
    <rPh sb="7" eb="9">
      <t>コウジ</t>
    </rPh>
    <rPh sb="11" eb="13">
      <t>キョカ</t>
    </rPh>
    <phoneticPr fontId="2"/>
  </si>
  <si>
    <t>申請に必要なガラス工事業の許可がありません。</t>
    <rPh sb="0" eb="2">
      <t>シンセイ</t>
    </rPh>
    <rPh sb="3" eb="5">
      <t>ヒツヨウ</t>
    </rPh>
    <rPh sb="9" eb="11">
      <t>コウジ</t>
    </rPh>
    <rPh sb="13" eb="15">
      <t>キョカ</t>
    </rPh>
    <phoneticPr fontId="2"/>
  </si>
  <si>
    <t>申請に必要なﾀｲﾙ・れんが・ﾌﾞﾛｯｸ工事業の許可がありません。</t>
    <rPh sb="0" eb="2">
      <t>シンセイ</t>
    </rPh>
    <rPh sb="3" eb="5">
      <t>ヒツヨウ</t>
    </rPh>
    <rPh sb="19" eb="21">
      <t>コウジ</t>
    </rPh>
    <rPh sb="23" eb="25">
      <t>キョカ</t>
    </rPh>
    <phoneticPr fontId="2"/>
  </si>
  <si>
    <t>申請に必要な鉄筋工事業の許可がありません。</t>
    <rPh sb="0" eb="2">
      <t>シンセイ</t>
    </rPh>
    <rPh sb="3" eb="5">
      <t>ヒツヨウ</t>
    </rPh>
    <rPh sb="6" eb="8">
      <t>テッキン</t>
    </rPh>
    <rPh sb="8" eb="10">
      <t>コウジ</t>
    </rPh>
    <rPh sb="12" eb="14">
      <t>キョカ</t>
    </rPh>
    <phoneticPr fontId="2"/>
  </si>
  <si>
    <t>申請に必要な屋根工事業の許可がありません。</t>
    <rPh sb="0" eb="2">
      <t>シンセイ</t>
    </rPh>
    <rPh sb="3" eb="5">
      <t>ヒツヨウ</t>
    </rPh>
    <rPh sb="6" eb="8">
      <t>ヤネ</t>
    </rPh>
    <rPh sb="8" eb="10">
      <t>コウジ</t>
    </rPh>
    <rPh sb="12" eb="14">
      <t>キョカ</t>
    </rPh>
    <phoneticPr fontId="2"/>
  </si>
  <si>
    <t>申請に必要な板金工事業の許可がありません。</t>
    <rPh sb="0" eb="2">
      <t>シンセイ</t>
    </rPh>
    <rPh sb="3" eb="5">
      <t>ヒツヨウ</t>
    </rPh>
    <rPh sb="6" eb="8">
      <t>バンキン</t>
    </rPh>
    <rPh sb="8" eb="10">
      <t>コウジ</t>
    </rPh>
    <rPh sb="12" eb="14">
      <t>キョカ</t>
    </rPh>
    <phoneticPr fontId="2"/>
  </si>
  <si>
    <t>申請に必要な建具工事業の許可がありません。</t>
    <rPh sb="0" eb="2">
      <t>シンセイ</t>
    </rPh>
    <rPh sb="3" eb="5">
      <t>ヒツヨウ</t>
    </rPh>
    <rPh sb="6" eb="8">
      <t>タテグ</t>
    </rPh>
    <rPh sb="8" eb="10">
      <t>コウジ</t>
    </rPh>
    <rPh sb="12" eb="14">
      <t>キョカ</t>
    </rPh>
    <phoneticPr fontId="2"/>
  </si>
  <si>
    <t>申請に必要な内装仕上工事業の許可がありません。</t>
    <rPh sb="0" eb="2">
      <t>シンセイ</t>
    </rPh>
    <rPh sb="3" eb="5">
      <t>ヒツヨウ</t>
    </rPh>
    <rPh sb="6" eb="8">
      <t>ナイソウ</t>
    </rPh>
    <rPh sb="8" eb="10">
      <t>シアゲ</t>
    </rPh>
    <rPh sb="10" eb="12">
      <t>コウジ</t>
    </rPh>
    <rPh sb="14" eb="16">
      <t>キョカ</t>
    </rPh>
    <phoneticPr fontId="2"/>
  </si>
  <si>
    <t>申請に必要な電気工事業の許可がありません。</t>
    <rPh sb="0" eb="2">
      <t>シンセイ</t>
    </rPh>
    <rPh sb="3" eb="5">
      <t>ヒツヨウ</t>
    </rPh>
    <rPh sb="6" eb="8">
      <t>デンキ</t>
    </rPh>
    <rPh sb="8" eb="10">
      <t>コウジ</t>
    </rPh>
    <rPh sb="12" eb="14">
      <t>キョカ</t>
    </rPh>
    <phoneticPr fontId="2"/>
  </si>
  <si>
    <t>申請に必要な電気通信工事業の許可がありません。</t>
    <rPh sb="0" eb="2">
      <t>シンセイ</t>
    </rPh>
    <rPh sb="3" eb="5">
      <t>ヒツヨウ</t>
    </rPh>
    <rPh sb="6" eb="8">
      <t>デンキ</t>
    </rPh>
    <rPh sb="8" eb="10">
      <t>ツウシン</t>
    </rPh>
    <rPh sb="10" eb="12">
      <t>コウジ</t>
    </rPh>
    <rPh sb="14" eb="16">
      <t>キョカ</t>
    </rPh>
    <phoneticPr fontId="2"/>
  </si>
  <si>
    <t>申請に必要な管工事業の許可がありません。</t>
    <rPh sb="0" eb="2">
      <t>シンセイ</t>
    </rPh>
    <rPh sb="3" eb="5">
      <t>ヒツヨウ</t>
    </rPh>
    <rPh sb="6" eb="7">
      <t>カン</t>
    </rPh>
    <rPh sb="7" eb="9">
      <t>コウジ</t>
    </rPh>
    <rPh sb="11" eb="13">
      <t>キョカ</t>
    </rPh>
    <phoneticPr fontId="2"/>
  </si>
  <si>
    <t>申請に必要な水道施設工事業または機械器具設置工事業の許可がありません。</t>
    <rPh sb="0" eb="2">
      <t>シンセイ</t>
    </rPh>
    <rPh sb="3" eb="5">
      <t>ヒツヨウ</t>
    </rPh>
    <rPh sb="6" eb="8">
      <t>スイドウ</t>
    </rPh>
    <rPh sb="8" eb="10">
      <t>シセツ</t>
    </rPh>
    <rPh sb="10" eb="12">
      <t>コウジ</t>
    </rPh>
    <rPh sb="16" eb="18">
      <t>キカイ</t>
    </rPh>
    <rPh sb="18" eb="20">
      <t>キグ</t>
    </rPh>
    <rPh sb="20" eb="22">
      <t>セッチ</t>
    </rPh>
    <rPh sb="22" eb="24">
      <t>コウジ</t>
    </rPh>
    <rPh sb="26" eb="28">
      <t>キョカ</t>
    </rPh>
    <phoneticPr fontId="2"/>
  </si>
  <si>
    <t>申請に必要な清掃施設工事業または機械器具設置工事業の許可がありません。</t>
    <rPh sb="0" eb="2">
      <t>シンセイ</t>
    </rPh>
    <rPh sb="3" eb="5">
      <t>ヒツヨウ</t>
    </rPh>
    <rPh sb="6" eb="8">
      <t>セイソウ</t>
    </rPh>
    <rPh sb="8" eb="10">
      <t>シセツ</t>
    </rPh>
    <rPh sb="10" eb="12">
      <t>コウジ</t>
    </rPh>
    <rPh sb="16" eb="18">
      <t>キカイ</t>
    </rPh>
    <rPh sb="18" eb="20">
      <t>キグ</t>
    </rPh>
    <rPh sb="20" eb="22">
      <t>セッチ</t>
    </rPh>
    <rPh sb="22" eb="24">
      <t>コウジ</t>
    </rPh>
    <rPh sb="26" eb="28">
      <t>キョカ</t>
    </rPh>
    <phoneticPr fontId="2"/>
  </si>
  <si>
    <t>申請に必要な機械器具設置工事業の許可がありません。</t>
    <rPh sb="0" eb="2">
      <t>シンセイ</t>
    </rPh>
    <rPh sb="3" eb="5">
      <t>ヒツヨウ</t>
    </rPh>
    <rPh sb="6" eb="8">
      <t>キカイ</t>
    </rPh>
    <rPh sb="8" eb="10">
      <t>キグ</t>
    </rPh>
    <rPh sb="10" eb="12">
      <t>セッチ</t>
    </rPh>
    <rPh sb="12" eb="14">
      <t>コウジ</t>
    </rPh>
    <rPh sb="16" eb="18">
      <t>キョカ</t>
    </rPh>
    <phoneticPr fontId="2"/>
  </si>
  <si>
    <t>〔工　　　事〕</t>
    <rPh sb="0" eb="7">
      <t>コ</t>
    </rPh>
    <phoneticPr fontId="2"/>
  </si>
  <si>
    <t>第4希望</t>
    <rPh sb="0" eb="1">
      <t>ダイ</t>
    </rPh>
    <rPh sb="2" eb="4">
      <t>キボウ</t>
    </rPh>
    <phoneticPr fontId="2"/>
  </si>
  <si>
    <t>第5希望</t>
    <rPh sb="0" eb="1">
      <t>ダイ</t>
    </rPh>
    <rPh sb="2" eb="4">
      <t>キボウ</t>
    </rPh>
    <phoneticPr fontId="2"/>
  </si>
  <si>
    <t>第6希望</t>
    <rPh sb="0" eb="1">
      <t>ダイ</t>
    </rPh>
    <rPh sb="2" eb="4">
      <t>キボウ</t>
    </rPh>
    <phoneticPr fontId="2"/>
  </si>
  <si>
    <t>FAX番号</t>
    <rPh sb="3" eb="5">
      <t>バンゴウ</t>
    </rPh>
    <phoneticPr fontId="2"/>
  </si>
  <si>
    <t>千円</t>
    <rPh sb="0" eb="2">
      <t>センエン</t>
    </rPh>
    <phoneticPr fontId="2"/>
  </si>
  <si>
    <t>022-214-8125</t>
    <phoneticPr fontId="2"/>
  </si>
  <si>
    <t>従業員数</t>
    <rPh sb="0" eb="3">
      <t>ジュウギョウイン</t>
    </rPh>
    <rPh sb="3" eb="4">
      <t>スウ</t>
    </rPh>
    <phoneticPr fontId="2"/>
  </si>
  <si>
    <t>人</t>
    <rPh sb="0" eb="1">
      <t>ニン</t>
    </rPh>
    <phoneticPr fontId="2"/>
  </si>
  <si>
    <t>実雇用
障害者数</t>
    <rPh sb="0" eb="1">
      <t>ジツ</t>
    </rPh>
    <rPh sb="1" eb="3">
      <t>コヨウ</t>
    </rPh>
    <rPh sb="4" eb="7">
      <t>ショウガイシャ</t>
    </rPh>
    <rPh sb="7" eb="8">
      <t>スウ</t>
    </rPh>
    <phoneticPr fontId="2"/>
  </si>
  <si>
    <t>報奨金
支給対象</t>
    <rPh sb="0" eb="3">
      <t>ホウショウキン</t>
    </rPh>
    <rPh sb="4" eb="6">
      <t>シキュウ</t>
    </rPh>
    <rPh sb="6" eb="8">
      <t>タイショウ</t>
    </rPh>
    <phoneticPr fontId="2"/>
  </si>
  <si>
    <t>みちのく
環境管理
規格</t>
    <rPh sb="5" eb="7">
      <t>カンキョウ</t>
    </rPh>
    <rPh sb="7" eb="9">
      <t>カンリ</t>
    </rPh>
    <rPh sb="10" eb="12">
      <t>キカク</t>
    </rPh>
    <phoneticPr fontId="2"/>
  </si>
  <si>
    <t>許可</t>
    <rPh sb="0" eb="2">
      <t>キョカ</t>
    </rPh>
    <phoneticPr fontId="2"/>
  </si>
  <si>
    <t>更新前の許可年月日を選択してください。</t>
    <rPh sb="0" eb="2">
      <t>コウシン</t>
    </rPh>
    <rPh sb="2" eb="3">
      <t>マエ</t>
    </rPh>
    <rPh sb="4" eb="6">
      <t>キョカ</t>
    </rPh>
    <rPh sb="6" eb="9">
      <t>ネンガッピ</t>
    </rPh>
    <rPh sb="10" eb="12">
      <t>センタク</t>
    </rPh>
    <phoneticPr fontId="2"/>
  </si>
  <si>
    <t>経営事項審査申請中の場合はチェックを入れて更新前の審査基準日を選択してください。</t>
    <rPh sb="0" eb="2">
      <t>ケイエイ</t>
    </rPh>
    <rPh sb="2" eb="4">
      <t>ジコウ</t>
    </rPh>
    <rPh sb="4" eb="6">
      <t>シンサ</t>
    </rPh>
    <rPh sb="6" eb="9">
      <t>シンセイチュウ</t>
    </rPh>
    <rPh sb="10" eb="12">
      <t>バアイ</t>
    </rPh>
    <rPh sb="18" eb="19">
      <t>イ</t>
    </rPh>
    <rPh sb="21" eb="24">
      <t>コウシンマエ</t>
    </rPh>
    <rPh sb="25" eb="27">
      <t>シンサ</t>
    </rPh>
    <rPh sb="27" eb="29">
      <t>キジュン</t>
    </rPh>
    <rPh sb="29" eb="30">
      <t>ビ</t>
    </rPh>
    <rPh sb="31" eb="33">
      <t>センタク</t>
    </rPh>
    <phoneticPr fontId="2"/>
  </si>
  <si>
    <t>行政区を選択して下さい。</t>
    <rPh sb="0" eb="3">
      <t>ギョウセイク</t>
    </rPh>
    <rPh sb="4" eb="6">
      <t>センタク</t>
    </rPh>
    <rPh sb="8" eb="9">
      <t>クダ</t>
    </rPh>
    <phoneticPr fontId="2"/>
  </si>
  <si>
    <t/>
  </si>
  <si>
    <t>許可基準日チェック</t>
    <rPh sb="0" eb="2">
      <t>キョカ</t>
    </rPh>
    <rPh sb="2" eb="5">
      <t>キジュンビ</t>
    </rPh>
    <phoneticPr fontId="2"/>
  </si>
  <si>
    <t>経審基準日チェック</t>
    <rPh sb="0" eb="1">
      <t>キョウ</t>
    </rPh>
    <rPh sb="1" eb="2">
      <t>シン</t>
    </rPh>
    <rPh sb="2" eb="5">
      <t>キジュンビ</t>
    </rPh>
    <phoneticPr fontId="2"/>
  </si>
  <si>
    <t>重複して選択しないでください。</t>
    <rPh sb="0" eb="2">
      <t>チョウフク</t>
    </rPh>
    <rPh sb="4" eb="6">
      <t>センタク</t>
    </rPh>
    <phoneticPr fontId="2"/>
  </si>
  <si>
    <t>年月日を選択しないでください。</t>
    <rPh sb="0" eb="3">
      <t>ネンガッピ</t>
    </rPh>
    <rPh sb="4" eb="6">
      <t>センタク</t>
    </rPh>
    <phoneticPr fontId="2"/>
  </si>
  <si>
    <t>更新前の審査基準日を選択して下さい。</t>
    <rPh sb="0" eb="2">
      <t>コウシン</t>
    </rPh>
    <rPh sb="2" eb="3">
      <t>マエ</t>
    </rPh>
    <rPh sb="4" eb="6">
      <t>シンサ</t>
    </rPh>
    <rPh sb="6" eb="8">
      <t>キジュン</t>
    </rPh>
    <rPh sb="8" eb="9">
      <t>ビ</t>
    </rPh>
    <rPh sb="10" eb="12">
      <t>センタク</t>
    </rPh>
    <rPh sb="14" eb="15">
      <t>クダ</t>
    </rPh>
    <phoneticPr fontId="2"/>
  </si>
  <si>
    <t>ダブリ</t>
    <phoneticPr fontId="2"/>
  </si>
  <si>
    <t>特定・一般を同時に選択できません。</t>
    <rPh sb="0" eb="2">
      <t>トクテイ</t>
    </rPh>
    <rPh sb="3" eb="5">
      <t>イッパン</t>
    </rPh>
    <rPh sb="6" eb="8">
      <t>ドウジ</t>
    </rPh>
    <rPh sb="9" eb="11">
      <t>センタク</t>
    </rPh>
    <phoneticPr fontId="2"/>
  </si>
  <si>
    <t>ドロップダウンリストから元号、年月日を選択してください。</t>
    <rPh sb="12" eb="14">
      <t>ゲンゴウ</t>
    </rPh>
    <rPh sb="15" eb="18">
      <t>ネンガッピ</t>
    </rPh>
    <rPh sb="19" eb="21">
      <t>センタク</t>
    </rPh>
    <phoneticPr fontId="2"/>
  </si>
  <si>
    <t>ドロップダウンリストから性別を選択してください。</t>
    <rPh sb="12" eb="14">
      <t>セイベツ</t>
    </rPh>
    <rPh sb="15" eb="17">
      <t>センタク</t>
    </rPh>
    <phoneticPr fontId="2"/>
  </si>
  <si>
    <t>ドロップダウンリストから都道府県を選択してください。</t>
    <rPh sb="12" eb="16">
      <t>トドウフケン</t>
    </rPh>
    <rPh sb="17" eb="19">
      <t>センタク</t>
    </rPh>
    <phoneticPr fontId="2"/>
  </si>
  <si>
    <t>ドロップダウンリストから許可元を選択してください。</t>
    <rPh sb="12" eb="14">
      <t>キョカ</t>
    </rPh>
    <rPh sb="14" eb="15">
      <t>モト</t>
    </rPh>
    <rPh sb="16" eb="18">
      <t>センタク</t>
    </rPh>
    <phoneticPr fontId="2"/>
  </si>
  <si>
    <t>　</t>
    <phoneticPr fontId="2"/>
  </si>
  <si>
    <t>33 その他機械器具設置工事</t>
    <rPh sb="5" eb="6">
      <t>タ</t>
    </rPh>
    <rPh sb="6" eb="8">
      <t>キカイ</t>
    </rPh>
    <rPh sb="8" eb="10">
      <t>キグ</t>
    </rPh>
    <rPh sb="10" eb="12">
      <t>セッチ</t>
    </rPh>
    <rPh sb="12" eb="14">
      <t>コウジ</t>
    </rPh>
    <phoneticPr fontId="2"/>
  </si>
  <si>
    <t>水又は機</t>
    <rPh sb="0" eb="1">
      <t>ミズ</t>
    </rPh>
    <rPh sb="1" eb="2">
      <t>マタ</t>
    </rPh>
    <rPh sb="3" eb="4">
      <t>キ</t>
    </rPh>
    <phoneticPr fontId="2"/>
  </si>
  <si>
    <t>清又は機</t>
    <rPh sb="0" eb="1">
      <t>キヨシ</t>
    </rPh>
    <rPh sb="1" eb="2">
      <t>マタ</t>
    </rPh>
    <rPh sb="3" eb="4">
      <t>キ</t>
    </rPh>
    <phoneticPr fontId="2"/>
  </si>
  <si>
    <t>と</t>
    <phoneticPr fontId="2"/>
  </si>
  <si>
    <t>ほ</t>
    <phoneticPr fontId="2"/>
  </si>
  <si>
    <t>と</t>
    <phoneticPr fontId="2"/>
  </si>
  <si>
    <t>ガ</t>
    <phoneticPr fontId="2"/>
  </si>
  <si>
    <t>しゅ</t>
    <phoneticPr fontId="2"/>
  </si>
  <si>
    <t>タ</t>
    <phoneticPr fontId="2"/>
  </si>
  <si>
    <t>32 ごみ・し尿処理施設工事</t>
    <rPh sb="7" eb="8">
      <t>ニョウ</t>
    </rPh>
    <rPh sb="8" eb="10">
      <t>ショリ</t>
    </rPh>
    <rPh sb="10" eb="12">
      <t>シセツ</t>
    </rPh>
    <rPh sb="12" eb="14">
      <t>コウジ</t>
    </rPh>
    <phoneticPr fontId="2"/>
  </si>
  <si>
    <t>総合評定値通知書の「法面処理工事」の総合評定値（Ｐ点）を入力欄に入力してください。</t>
    <rPh sb="0" eb="2">
      <t>ソウゴウ</t>
    </rPh>
    <rPh sb="2" eb="4">
      <t>ヒョウテイ</t>
    </rPh>
    <rPh sb="4" eb="5">
      <t>チ</t>
    </rPh>
    <rPh sb="5" eb="7">
      <t>ツウチ</t>
    </rPh>
    <rPh sb="7" eb="8">
      <t>ショ</t>
    </rPh>
    <rPh sb="10" eb="11">
      <t>ホウ</t>
    </rPh>
    <rPh sb="11" eb="12">
      <t>メン</t>
    </rPh>
    <rPh sb="12" eb="14">
      <t>ショリ</t>
    </rPh>
    <rPh sb="14" eb="16">
      <t>コウジ</t>
    </rPh>
    <rPh sb="18" eb="20">
      <t>ソウゴウ</t>
    </rPh>
    <rPh sb="20" eb="23">
      <t>ヒョウテイチ</t>
    </rPh>
    <rPh sb="25" eb="26">
      <t>テン</t>
    </rPh>
    <rPh sb="28" eb="30">
      <t>ニュウリョク</t>
    </rPh>
    <rPh sb="30" eb="31">
      <t>ラン</t>
    </rPh>
    <rPh sb="32" eb="34">
      <t>ニュウリョク</t>
    </rPh>
    <phoneticPr fontId="2"/>
  </si>
  <si>
    <t>総合評定値通知書の「ﾌﾟﾚｽﾄﾚｽﾄｺﾝｸﾘｰﾄ工事」の総合評定値（Ｐ点）のを入力欄に入力してください。</t>
    <rPh sb="0" eb="2">
      <t>ソウゴウ</t>
    </rPh>
    <rPh sb="2" eb="4">
      <t>ヒョウテイ</t>
    </rPh>
    <rPh sb="4" eb="5">
      <t>チ</t>
    </rPh>
    <rPh sb="5" eb="7">
      <t>ツウチ</t>
    </rPh>
    <rPh sb="7" eb="8">
      <t>ショ</t>
    </rPh>
    <rPh sb="24" eb="26">
      <t>コウジ</t>
    </rPh>
    <rPh sb="28" eb="30">
      <t>ソウゴウ</t>
    </rPh>
    <rPh sb="30" eb="33">
      <t>ヒョウテイチ</t>
    </rPh>
    <rPh sb="35" eb="36">
      <t>テン</t>
    </rPh>
    <rPh sb="39" eb="41">
      <t>ニュウリョク</t>
    </rPh>
    <rPh sb="41" eb="42">
      <t>ラン</t>
    </rPh>
    <rPh sb="43" eb="45">
      <t>ニュウリョク</t>
    </rPh>
    <phoneticPr fontId="2"/>
  </si>
  <si>
    <t>代　　表　　者</t>
    <rPh sb="0" eb="1">
      <t>ダイ</t>
    </rPh>
    <rPh sb="3" eb="4">
      <t>オモテ</t>
    </rPh>
    <rPh sb="6" eb="7">
      <t>シャ</t>
    </rPh>
    <phoneticPr fontId="2"/>
  </si>
  <si>
    <t>許可番号は「０」も含め、6桁の数字部分すべてを入力してください。</t>
    <rPh sb="0" eb="2">
      <t>キョカ</t>
    </rPh>
    <rPh sb="2" eb="4">
      <t>バンゴウ</t>
    </rPh>
    <rPh sb="9" eb="10">
      <t>フク</t>
    </rPh>
    <rPh sb="13" eb="14">
      <t>ケタ</t>
    </rPh>
    <rPh sb="15" eb="17">
      <t>スウジ</t>
    </rPh>
    <rPh sb="17" eb="19">
      <t>ブブン</t>
    </rPh>
    <rPh sb="23" eb="25">
      <t>ニュウリョク</t>
    </rPh>
    <phoneticPr fontId="2"/>
  </si>
  <si>
    <t>許可
年月日</t>
    <rPh sb="0" eb="2">
      <t>キョカ</t>
    </rPh>
    <rPh sb="3" eb="4">
      <t>トシ</t>
    </rPh>
    <rPh sb="4" eb="6">
      <t>ガッピ</t>
    </rPh>
    <phoneticPr fontId="2"/>
  </si>
  <si>
    <t>第1希望種目</t>
    <rPh sb="0" eb="1">
      <t>ダイ</t>
    </rPh>
    <rPh sb="2" eb="4">
      <t>キボウ</t>
    </rPh>
    <rPh sb="4" eb="6">
      <t>シュモク</t>
    </rPh>
    <phoneticPr fontId="2"/>
  </si>
  <si>
    <t>と</t>
    <phoneticPr fontId="2"/>
  </si>
  <si>
    <t>タ</t>
    <phoneticPr fontId="2"/>
  </si>
  <si>
    <t>ほ</t>
    <phoneticPr fontId="2"/>
  </si>
  <si>
    <t>ガ</t>
    <phoneticPr fontId="2"/>
  </si>
  <si>
    <t>必要許可</t>
    <rPh sb="0" eb="2">
      <t>ヒツヨウ</t>
    </rPh>
    <rPh sb="2" eb="4">
      <t>キョカ</t>
    </rPh>
    <phoneticPr fontId="2"/>
  </si>
  <si>
    <t>土orと</t>
    <rPh sb="0" eb="1">
      <t>ツチ</t>
    </rPh>
    <phoneticPr fontId="2"/>
  </si>
  <si>
    <t>と</t>
    <phoneticPr fontId="2"/>
  </si>
  <si>
    <t>ほ</t>
    <phoneticPr fontId="2"/>
  </si>
  <si>
    <t>と</t>
    <phoneticPr fontId="2"/>
  </si>
  <si>
    <t>しゅ</t>
    <phoneticPr fontId="2"/>
  </si>
  <si>
    <t>ガ</t>
    <phoneticPr fontId="2"/>
  </si>
  <si>
    <t>タ</t>
    <phoneticPr fontId="2"/>
  </si>
  <si>
    <t>水or機</t>
    <rPh sb="0" eb="1">
      <t>ミズ</t>
    </rPh>
    <rPh sb="3" eb="4">
      <t>キ</t>
    </rPh>
    <phoneticPr fontId="2"/>
  </si>
  <si>
    <t>清or機</t>
    <rPh sb="0" eb="1">
      <t>キヨシ</t>
    </rPh>
    <rPh sb="3" eb="4">
      <t>キ</t>
    </rPh>
    <phoneticPr fontId="2"/>
  </si>
  <si>
    <t>申請に必要な建設業許可を有していない場合、選択した内容は出力シート２に反映されません。</t>
    <rPh sb="6" eb="9">
      <t>ケンセツギョウ</t>
    </rPh>
    <rPh sb="9" eb="11">
      <t>キョカ</t>
    </rPh>
    <rPh sb="12" eb="13">
      <t>ユウ</t>
    </rPh>
    <phoneticPr fontId="2"/>
  </si>
  <si>
    <t>エラーチェック</t>
    <phoneticPr fontId="2"/>
  </si>
  <si>
    <t>許可日出力S</t>
    <rPh sb="0" eb="2">
      <t>キョカ</t>
    </rPh>
    <rPh sb="2" eb="3">
      <t>ビ</t>
    </rPh>
    <rPh sb="3" eb="5">
      <t>シュツリョク</t>
    </rPh>
    <phoneticPr fontId="2"/>
  </si>
  <si>
    <t>経審審査日出力S</t>
    <rPh sb="0" eb="1">
      <t>キョウ</t>
    </rPh>
    <rPh sb="1" eb="2">
      <t>シン</t>
    </rPh>
    <rPh sb="2" eb="4">
      <t>シンサ</t>
    </rPh>
    <rPh sb="4" eb="5">
      <t>ビ</t>
    </rPh>
    <rPh sb="5" eb="7">
      <t>シュツリョク</t>
    </rPh>
    <phoneticPr fontId="2"/>
  </si>
  <si>
    <t>総合評定値通知書の「土木一式工事」の総合評定値（Ｐ点）を入力欄に入力してください。</t>
    <rPh sb="0" eb="2">
      <t>ソウゴウ</t>
    </rPh>
    <rPh sb="2" eb="4">
      <t>ヒョウテイ</t>
    </rPh>
    <rPh sb="4" eb="5">
      <t>チ</t>
    </rPh>
    <rPh sb="5" eb="7">
      <t>ツウチ</t>
    </rPh>
    <rPh sb="7" eb="8">
      <t>ショ</t>
    </rPh>
    <rPh sb="10" eb="12">
      <t>ドボク</t>
    </rPh>
    <rPh sb="12" eb="14">
      <t>イッシキ</t>
    </rPh>
    <rPh sb="14" eb="16">
      <t>コウジ</t>
    </rPh>
    <rPh sb="18" eb="20">
      <t>ソウゴウ</t>
    </rPh>
    <rPh sb="20" eb="23">
      <t>ヒョウテイチ</t>
    </rPh>
    <rPh sb="25" eb="26">
      <t>テン</t>
    </rPh>
    <rPh sb="28" eb="30">
      <t>ニュウリョク</t>
    </rPh>
    <rPh sb="30" eb="31">
      <t>ラン</t>
    </rPh>
    <rPh sb="32" eb="34">
      <t>ニュウリョク</t>
    </rPh>
    <phoneticPr fontId="2"/>
  </si>
  <si>
    <r>
      <t>02</t>
    </r>
    <r>
      <rPr>
        <sz val="11"/>
        <rFont val="ＭＳ Ｐゴシック"/>
        <family val="3"/>
        <charset val="128"/>
      </rPr>
      <t/>
    </r>
  </si>
  <si>
    <r>
      <t>03</t>
    </r>
    <r>
      <rPr>
        <sz val="11"/>
        <rFont val="ＭＳ Ｐゴシック"/>
        <family val="3"/>
        <charset val="128"/>
      </rPr>
      <t/>
    </r>
  </si>
  <si>
    <r>
      <t>04</t>
    </r>
    <r>
      <rPr>
        <sz val="11"/>
        <rFont val="ＭＳ Ｐゴシック"/>
        <family val="3"/>
        <charset val="128"/>
      </rPr>
      <t/>
    </r>
  </si>
  <si>
    <r>
      <t>05</t>
    </r>
    <r>
      <rPr>
        <sz val="11"/>
        <rFont val="ＭＳ Ｐゴシック"/>
        <family val="3"/>
        <charset val="128"/>
      </rPr>
      <t/>
    </r>
  </si>
  <si>
    <r>
      <t>06</t>
    </r>
    <r>
      <rPr>
        <sz val="11"/>
        <rFont val="ＭＳ Ｐゴシック"/>
        <family val="3"/>
        <charset val="128"/>
      </rPr>
      <t/>
    </r>
  </si>
  <si>
    <r>
      <t>07</t>
    </r>
    <r>
      <rPr>
        <sz val="11"/>
        <rFont val="ＭＳ Ｐゴシック"/>
        <family val="3"/>
        <charset val="128"/>
      </rPr>
      <t/>
    </r>
  </si>
  <si>
    <r>
      <t>08</t>
    </r>
    <r>
      <rPr>
        <sz val="11"/>
        <rFont val="ＭＳ Ｐゴシック"/>
        <family val="3"/>
        <charset val="128"/>
      </rPr>
      <t/>
    </r>
  </si>
  <si>
    <r>
      <t>09</t>
    </r>
    <r>
      <rPr>
        <sz val="11"/>
        <rFont val="ＭＳ Ｐゴシック"/>
        <family val="3"/>
        <charset val="128"/>
      </rPr>
      <t/>
    </r>
  </si>
  <si>
    <r>
      <t>10</t>
    </r>
    <r>
      <rPr>
        <sz val="11"/>
        <rFont val="ＭＳ Ｐゴシック"/>
        <family val="3"/>
        <charset val="128"/>
      </rPr>
      <t/>
    </r>
  </si>
  <si>
    <r>
      <t>11</t>
    </r>
    <r>
      <rPr>
        <sz val="11"/>
        <rFont val="ＭＳ Ｐゴシック"/>
        <family val="3"/>
        <charset val="128"/>
      </rPr>
      <t/>
    </r>
  </si>
  <si>
    <r>
      <t>12</t>
    </r>
    <r>
      <rPr>
        <sz val="11"/>
        <rFont val="ＭＳ Ｐゴシック"/>
        <family val="3"/>
        <charset val="128"/>
      </rPr>
      <t/>
    </r>
  </si>
  <si>
    <r>
      <t>13</t>
    </r>
    <r>
      <rPr>
        <sz val="11"/>
        <rFont val="ＭＳ Ｐゴシック"/>
        <family val="3"/>
        <charset val="128"/>
      </rPr>
      <t/>
    </r>
  </si>
  <si>
    <r>
      <t>14</t>
    </r>
    <r>
      <rPr>
        <sz val="11"/>
        <rFont val="ＭＳ Ｐゴシック"/>
        <family val="3"/>
        <charset val="128"/>
      </rPr>
      <t/>
    </r>
  </si>
  <si>
    <r>
      <t>15</t>
    </r>
    <r>
      <rPr>
        <sz val="11"/>
        <rFont val="ＭＳ Ｐゴシック"/>
        <family val="3"/>
        <charset val="128"/>
      </rPr>
      <t/>
    </r>
  </si>
  <si>
    <r>
      <t>16</t>
    </r>
    <r>
      <rPr>
        <sz val="11"/>
        <rFont val="ＭＳ Ｐゴシック"/>
        <family val="3"/>
        <charset val="128"/>
      </rPr>
      <t/>
    </r>
  </si>
  <si>
    <r>
      <t>17</t>
    </r>
    <r>
      <rPr>
        <sz val="11"/>
        <rFont val="ＭＳ Ｐゴシック"/>
        <family val="3"/>
        <charset val="128"/>
      </rPr>
      <t/>
    </r>
  </si>
  <si>
    <r>
      <t>18</t>
    </r>
    <r>
      <rPr>
        <sz val="11"/>
        <rFont val="ＭＳ Ｐゴシック"/>
        <family val="3"/>
        <charset val="128"/>
      </rPr>
      <t/>
    </r>
  </si>
  <si>
    <r>
      <t>19</t>
    </r>
    <r>
      <rPr>
        <sz val="11"/>
        <rFont val="ＭＳ Ｐゴシック"/>
        <family val="3"/>
        <charset val="128"/>
      </rPr>
      <t/>
    </r>
  </si>
  <si>
    <r>
      <t>20</t>
    </r>
    <r>
      <rPr>
        <sz val="11"/>
        <rFont val="ＭＳ Ｐゴシック"/>
        <family val="3"/>
        <charset val="128"/>
      </rPr>
      <t/>
    </r>
  </si>
  <si>
    <r>
      <t>21</t>
    </r>
    <r>
      <rPr>
        <sz val="11"/>
        <rFont val="ＭＳ Ｐゴシック"/>
        <family val="3"/>
        <charset val="128"/>
      </rPr>
      <t/>
    </r>
  </si>
  <si>
    <r>
      <t>22</t>
    </r>
    <r>
      <rPr>
        <sz val="11"/>
        <rFont val="ＭＳ Ｐゴシック"/>
        <family val="3"/>
        <charset val="128"/>
      </rPr>
      <t/>
    </r>
  </si>
  <si>
    <r>
      <t>23</t>
    </r>
    <r>
      <rPr>
        <sz val="11"/>
        <rFont val="ＭＳ Ｐゴシック"/>
        <family val="3"/>
        <charset val="128"/>
      </rPr>
      <t/>
    </r>
  </si>
  <si>
    <r>
      <t>24</t>
    </r>
    <r>
      <rPr>
        <sz val="11"/>
        <rFont val="ＭＳ Ｐゴシック"/>
        <family val="3"/>
        <charset val="128"/>
      </rPr>
      <t/>
    </r>
  </si>
  <si>
    <r>
      <t>25</t>
    </r>
    <r>
      <rPr>
        <sz val="11"/>
        <rFont val="ＭＳ Ｐゴシック"/>
        <family val="3"/>
        <charset val="128"/>
      </rPr>
      <t/>
    </r>
  </si>
  <si>
    <r>
      <t>26</t>
    </r>
    <r>
      <rPr>
        <sz val="11"/>
        <rFont val="ＭＳ Ｐゴシック"/>
        <family val="3"/>
        <charset val="128"/>
      </rPr>
      <t/>
    </r>
  </si>
  <si>
    <r>
      <t>27</t>
    </r>
    <r>
      <rPr>
        <sz val="11"/>
        <rFont val="ＭＳ Ｐゴシック"/>
        <family val="3"/>
        <charset val="128"/>
      </rPr>
      <t/>
    </r>
  </si>
  <si>
    <r>
      <t>28</t>
    </r>
    <r>
      <rPr>
        <sz val="11"/>
        <rFont val="ＭＳ Ｐゴシック"/>
        <family val="3"/>
        <charset val="128"/>
      </rPr>
      <t/>
    </r>
  </si>
  <si>
    <r>
      <t>29</t>
    </r>
    <r>
      <rPr>
        <sz val="11"/>
        <rFont val="ＭＳ Ｐゴシック"/>
        <family val="3"/>
        <charset val="128"/>
      </rPr>
      <t/>
    </r>
  </si>
  <si>
    <r>
      <t>30</t>
    </r>
    <r>
      <rPr>
        <sz val="11"/>
        <rFont val="ＭＳ Ｐゴシック"/>
        <family val="3"/>
        <charset val="128"/>
      </rPr>
      <t/>
    </r>
  </si>
  <si>
    <r>
      <t>31</t>
    </r>
    <r>
      <rPr>
        <sz val="11"/>
        <rFont val="ＭＳ Ｐゴシック"/>
        <family val="3"/>
        <charset val="128"/>
      </rPr>
      <t/>
    </r>
  </si>
  <si>
    <r>
      <t>32</t>
    </r>
    <r>
      <rPr>
        <sz val="11"/>
        <rFont val="ＭＳ Ｐゴシック"/>
        <family val="3"/>
        <charset val="128"/>
      </rPr>
      <t/>
    </r>
  </si>
  <si>
    <r>
      <t>33</t>
    </r>
    <r>
      <rPr>
        <sz val="11"/>
        <rFont val="ＭＳ Ｐゴシック"/>
        <family val="3"/>
        <charset val="128"/>
      </rPr>
      <t/>
    </r>
  </si>
  <si>
    <r>
      <t>34</t>
    </r>
    <r>
      <rPr>
        <sz val="11"/>
        <rFont val="ＭＳ Ｐゴシック"/>
        <family val="3"/>
        <charset val="128"/>
      </rPr>
      <t/>
    </r>
  </si>
  <si>
    <r>
      <t>35</t>
    </r>
    <r>
      <rPr>
        <sz val="11"/>
        <rFont val="ＭＳ Ｐゴシック"/>
        <family val="3"/>
        <charset val="128"/>
      </rPr>
      <t/>
    </r>
  </si>
  <si>
    <r>
      <t>36</t>
    </r>
    <r>
      <rPr>
        <sz val="11"/>
        <rFont val="ＭＳ Ｐゴシック"/>
        <family val="3"/>
        <charset val="128"/>
      </rPr>
      <t/>
    </r>
  </si>
  <si>
    <t>総合評定値通知書の「鋼橋上部工事」の総合評定値（Ｐ点）を入力欄に入力してください。</t>
    <rPh sb="0" eb="2">
      <t>ソウゴウ</t>
    </rPh>
    <rPh sb="2" eb="4">
      <t>ヒョウテイ</t>
    </rPh>
    <rPh sb="4" eb="5">
      <t>チ</t>
    </rPh>
    <rPh sb="5" eb="7">
      <t>ツウチ</t>
    </rPh>
    <rPh sb="7" eb="8">
      <t>ショ</t>
    </rPh>
    <rPh sb="10" eb="11">
      <t>コウ</t>
    </rPh>
    <rPh sb="11" eb="12">
      <t>バシ</t>
    </rPh>
    <rPh sb="12" eb="14">
      <t>ジョウブ</t>
    </rPh>
    <rPh sb="14" eb="16">
      <t>コウジ</t>
    </rPh>
    <rPh sb="18" eb="20">
      <t>ソウゴウ</t>
    </rPh>
    <rPh sb="20" eb="23">
      <t>ヒョウテイチ</t>
    </rPh>
    <rPh sb="25" eb="26">
      <t>テン</t>
    </rPh>
    <rPh sb="28" eb="30">
      <t>ニュウリョク</t>
    </rPh>
    <rPh sb="30" eb="31">
      <t>ラン</t>
    </rPh>
    <rPh sb="32" eb="34">
      <t>ニュウリョク</t>
    </rPh>
    <phoneticPr fontId="2"/>
  </si>
  <si>
    <t>商号または名称</t>
    <rPh sb="0" eb="2">
      <t>ショウゴウ</t>
    </rPh>
    <rPh sb="5" eb="7">
      <t>メイショウ</t>
    </rPh>
    <phoneticPr fontId="2"/>
  </si>
  <si>
    <t>29 電気通信設備工事</t>
    <rPh sb="3" eb="5">
      <t>デンキ</t>
    </rPh>
    <rPh sb="5" eb="7">
      <t>ツウシン</t>
    </rPh>
    <rPh sb="7" eb="9">
      <t>セツビ</t>
    </rPh>
    <rPh sb="9" eb="11">
      <t>コウジ</t>
    </rPh>
    <phoneticPr fontId="2"/>
  </si>
  <si>
    <t>総合評定値通知書の「舗装工事」の総合評定値（Ｐ点）を入力欄に入力してください。</t>
    <rPh sb="0" eb="2">
      <t>ソウゴウ</t>
    </rPh>
    <rPh sb="2" eb="4">
      <t>ヒョウテイ</t>
    </rPh>
    <rPh sb="4" eb="5">
      <t>チ</t>
    </rPh>
    <rPh sb="5" eb="7">
      <t>ツウチ</t>
    </rPh>
    <rPh sb="7" eb="8">
      <t>ショ</t>
    </rPh>
    <rPh sb="10" eb="12">
      <t>ホソウ</t>
    </rPh>
    <rPh sb="12" eb="14">
      <t>コウジ</t>
    </rPh>
    <rPh sb="16" eb="18">
      <t>ソウゴウ</t>
    </rPh>
    <rPh sb="18" eb="21">
      <t>ヒョウテイチ</t>
    </rPh>
    <rPh sb="23" eb="24">
      <t>テン</t>
    </rPh>
    <rPh sb="26" eb="28">
      <t>ニュウリョク</t>
    </rPh>
    <rPh sb="28" eb="29">
      <t>ラン</t>
    </rPh>
    <rPh sb="30" eb="32">
      <t>ニュウリョク</t>
    </rPh>
    <phoneticPr fontId="2"/>
  </si>
  <si>
    <t>総合評定値通知書の「造園工事」の総合評定値（Ｐ点）を入力欄に入力してください。</t>
    <rPh sb="0" eb="2">
      <t>ソウゴウ</t>
    </rPh>
    <rPh sb="2" eb="4">
      <t>ヒョウテイ</t>
    </rPh>
    <rPh sb="4" eb="5">
      <t>チ</t>
    </rPh>
    <rPh sb="5" eb="7">
      <t>ツウチ</t>
    </rPh>
    <rPh sb="7" eb="8">
      <t>ショ</t>
    </rPh>
    <rPh sb="10" eb="12">
      <t>ゾウエン</t>
    </rPh>
    <rPh sb="12" eb="14">
      <t>コウジ</t>
    </rPh>
    <rPh sb="16" eb="18">
      <t>ソウゴウ</t>
    </rPh>
    <rPh sb="18" eb="21">
      <t>ヒョウテイチ</t>
    </rPh>
    <rPh sb="23" eb="24">
      <t>テン</t>
    </rPh>
    <rPh sb="26" eb="28">
      <t>ニュウリョク</t>
    </rPh>
    <rPh sb="28" eb="29">
      <t>ラン</t>
    </rPh>
    <rPh sb="30" eb="32">
      <t>ニュウリョク</t>
    </rPh>
    <phoneticPr fontId="2"/>
  </si>
  <si>
    <t>総合評定値通知書の「塗装工事」の総合評定値（Ｐ点）を入力欄に入力してください。</t>
    <rPh sb="0" eb="2">
      <t>ソウゴウ</t>
    </rPh>
    <rPh sb="2" eb="4">
      <t>ヒョウテイ</t>
    </rPh>
    <rPh sb="4" eb="5">
      <t>チ</t>
    </rPh>
    <rPh sb="5" eb="7">
      <t>ツウチ</t>
    </rPh>
    <rPh sb="7" eb="8">
      <t>ショ</t>
    </rPh>
    <rPh sb="10" eb="12">
      <t>トソウ</t>
    </rPh>
    <rPh sb="12" eb="14">
      <t>コウジ</t>
    </rPh>
    <rPh sb="16" eb="18">
      <t>ソウゴウ</t>
    </rPh>
    <rPh sb="18" eb="21">
      <t>ヒョウテイチ</t>
    </rPh>
    <rPh sb="23" eb="24">
      <t>テン</t>
    </rPh>
    <rPh sb="26" eb="28">
      <t>ニュウリョク</t>
    </rPh>
    <rPh sb="28" eb="29">
      <t>ラン</t>
    </rPh>
    <rPh sb="30" eb="32">
      <t>ニュウリョク</t>
    </rPh>
    <phoneticPr fontId="2"/>
  </si>
  <si>
    <t>総合評定値通知書の「しゅんせつ工事」の総合評定値（Ｐ点）を入力欄に入力してください。</t>
    <rPh sb="0" eb="2">
      <t>ソウゴウ</t>
    </rPh>
    <rPh sb="2" eb="4">
      <t>ヒョウテイ</t>
    </rPh>
    <rPh sb="4" eb="5">
      <t>チ</t>
    </rPh>
    <rPh sb="5" eb="7">
      <t>ツウチ</t>
    </rPh>
    <rPh sb="7" eb="8">
      <t>ショ</t>
    </rPh>
    <rPh sb="15" eb="17">
      <t>コウジ</t>
    </rPh>
    <rPh sb="19" eb="21">
      <t>ソウゴウ</t>
    </rPh>
    <rPh sb="21" eb="24">
      <t>ヒョウテイチ</t>
    </rPh>
    <rPh sb="26" eb="27">
      <t>テン</t>
    </rPh>
    <rPh sb="29" eb="31">
      <t>ニュウリョク</t>
    </rPh>
    <rPh sb="31" eb="32">
      <t>ラン</t>
    </rPh>
    <rPh sb="33" eb="35">
      <t>ニュウリョク</t>
    </rPh>
    <phoneticPr fontId="2"/>
  </si>
  <si>
    <t>総合評定値通知書の「さく井工事」の総合評定値（Ｐ点）を入力欄に入力してください。</t>
    <rPh sb="0" eb="2">
      <t>ソウゴウ</t>
    </rPh>
    <rPh sb="2" eb="4">
      <t>ヒョウテイ</t>
    </rPh>
    <rPh sb="4" eb="5">
      <t>チ</t>
    </rPh>
    <rPh sb="5" eb="7">
      <t>ツウチ</t>
    </rPh>
    <rPh sb="7" eb="8">
      <t>ショ</t>
    </rPh>
    <rPh sb="12" eb="13">
      <t>イ</t>
    </rPh>
    <rPh sb="13" eb="15">
      <t>コウジ</t>
    </rPh>
    <rPh sb="17" eb="19">
      <t>ソウゴウ</t>
    </rPh>
    <rPh sb="19" eb="22">
      <t>ヒョウテイチ</t>
    </rPh>
    <rPh sb="24" eb="25">
      <t>テン</t>
    </rPh>
    <rPh sb="27" eb="29">
      <t>ニュウリョク</t>
    </rPh>
    <rPh sb="29" eb="30">
      <t>ラン</t>
    </rPh>
    <rPh sb="31" eb="33">
      <t>ニュウリョク</t>
    </rPh>
    <phoneticPr fontId="2"/>
  </si>
  <si>
    <t>総合評定値通知書の「建築一式工事」の総合評定値（Ｐ点）を入力欄に入力してください。</t>
    <rPh sb="0" eb="2">
      <t>ソウゴウ</t>
    </rPh>
    <rPh sb="2" eb="4">
      <t>ヒョウテイ</t>
    </rPh>
    <rPh sb="4" eb="5">
      <t>チ</t>
    </rPh>
    <rPh sb="5" eb="7">
      <t>ツウチ</t>
    </rPh>
    <rPh sb="7" eb="8">
      <t>ショ</t>
    </rPh>
    <rPh sb="10" eb="12">
      <t>ケンチク</t>
    </rPh>
    <rPh sb="12" eb="14">
      <t>イッシキ</t>
    </rPh>
    <rPh sb="14" eb="16">
      <t>コウジ</t>
    </rPh>
    <rPh sb="18" eb="20">
      <t>ソウゴウ</t>
    </rPh>
    <rPh sb="20" eb="23">
      <t>ヒョウテイチ</t>
    </rPh>
    <rPh sb="25" eb="26">
      <t>テン</t>
    </rPh>
    <rPh sb="28" eb="30">
      <t>ニュウリョク</t>
    </rPh>
    <rPh sb="30" eb="31">
      <t>ラン</t>
    </rPh>
    <rPh sb="32" eb="34">
      <t>ニュウリョク</t>
    </rPh>
    <phoneticPr fontId="2"/>
  </si>
  <si>
    <t>総合評定値通知書の「防水工事」の総合評定値（Ｐ点）を入力欄に入力してください。</t>
    <rPh sb="0" eb="2">
      <t>ソウゴウ</t>
    </rPh>
    <rPh sb="2" eb="4">
      <t>ヒョウテイ</t>
    </rPh>
    <rPh sb="4" eb="5">
      <t>チ</t>
    </rPh>
    <rPh sb="5" eb="7">
      <t>ツウチ</t>
    </rPh>
    <rPh sb="7" eb="8">
      <t>ショ</t>
    </rPh>
    <rPh sb="10" eb="12">
      <t>ボウスイ</t>
    </rPh>
    <rPh sb="12" eb="14">
      <t>コウジ</t>
    </rPh>
    <rPh sb="16" eb="18">
      <t>ソウゴウ</t>
    </rPh>
    <rPh sb="18" eb="21">
      <t>ヒョウテイチ</t>
    </rPh>
    <rPh sb="23" eb="24">
      <t>テン</t>
    </rPh>
    <rPh sb="26" eb="28">
      <t>ニュウリョク</t>
    </rPh>
    <rPh sb="28" eb="29">
      <t>ラン</t>
    </rPh>
    <rPh sb="30" eb="32">
      <t>ニュウリョク</t>
    </rPh>
    <phoneticPr fontId="2"/>
  </si>
  <si>
    <t>総合評定値通知書の「大工工事」の総合評定値（Ｐ点）を入力欄に入力してください。</t>
    <rPh sb="0" eb="2">
      <t>ソウゴウ</t>
    </rPh>
    <rPh sb="2" eb="4">
      <t>ヒョウテイ</t>
    </rPh>
    <rPh sb="4" eb="5">
      <t>チ</t>
    </rPh>
    <rPh sb="5" eb="7">
      <t>ツウチ</t>
    </rPh>
    <rPh sb="7" eb="8">
      <t>ショ</t>
    </rPh>
    <rPh sb="10" eb="12">
      <t>ダイク</t>
    </rPh>
    <rPh sb="12" eb="14">
      <t>コウジ</t>
    </rPh>
    <rPh sb="16" eb="18">
      <t>ソウゴウ</t>
    </rPh>
    <rPh sb="18" eb="21">
      <t>ヒョウテイチ</t>
    </rPh>
    <rPh sb="23" eb="24">
      <t>テン</t>
    </rPh>
    <rPh sb="26" eb="28">
      <t>ニュウリョク</t>
    </rPh>
    <rPh sb="28" eb="29">
      <t>ラン</t>
    </rPh>
    <rPh sb="30" eb="32">
      <t>ニュウリョク</t>
    </rPh>
    <phoneticPr fontId="2"/>
  </si>
  <si>
    <t>総合評定値通知書の「左官工事」の総合評定値（Ｐ点）を入力欄に入力してください。</t>
    <rPh sb="0" eb="2">
      <t>ソウゴウ</t>
    </rPh>
    <rPh sb="2" eb="4">
      <t>ヒョウテイ</t>
    </rPh>
    <rPh sb="4" eb="5">
      <t>チ</t>
    </rPh>
    <rPh sb="5" eb="7">
      <t>ツウチ</t>
    </rPh>
    <rPh sb="7" eb="8">
      <t>ショ</t>
    </rPh>
    <rPh sb="10" eb="12">
      <t>サカン</t>
    </rPh>
    <rPh sb="12" eb="14">
      <t>コウジ</t>
    </rPh>
    <rPh sb="16" eb="18">
      <t>ソウゴウ</t>
    </rPh>
    <rPh sb="18" eb="21">
      <t>ヒョウテイチ</t>
    </rPh>
    <rPh sb="23" eb="24">
      <t>テン</t>
    </rPh>
    <rPh sb="26" eb="28">
      <t>ニュウリョク</t>
    </rPh>
    <rPh sb="28" eb="29">
      <t>ラン</t>
    </rPh>
    <rPh sb="30" eb="32">
      <t>ニュウリョク</t>
    </rPh>
    <phoneticPr fontId="2"/>
  </si>
  <si>
    <t>総合評定値通知書の「石工事」の総合評定値（Ｐ点）を入力欄に入力してください。</t>
    <rPh sb="0" eb="2">
      <t>ソウゴウ</t>
    </rPh>
    <rPh sb="2" eb="4">
      <t>ヒョウテイ</t>
    </rPh>
    <rPh sb="4" eb="5">
      <t>チ</t>
    </rPh>
    <rPh sb="5" eb="7">
      <t>ツウチ</t>
    </rPh>
    <rPh sb="7" eb="8">
      <t>ショ</t>
    </rPh>
    <rPh sb="10" eb="11">
      <t>イシ</t>
    </rPh>
    <rPh sb="11" eb="13">
      <t>コウジ</t>
    </rPh>
    <rPh sb="15" eb="17">
      <t>ソウゴウ</t>
    </rPh>
    <rPh sb="17" eb="20">
      <t>ヒョウテイチ</t>
    </rPh>
    <rPh sb="22" eb="23">
      <t>テン</t>
    </rPh>
    <rPh sb="25" eb="27">
      <t>ニュウリョク</t>
    </rPh>
    <rPh sb="27" eb="28">
      <t>ラン</t>
    </rPh>
    <rPh sb="29" eb="31">
      <t>ニュウリョク</t>
    </rPh>
    <phoneticPr fontId="2"/>
  </si>
  <si>
    <t>関係書類を添えて入札参加資格の審査を申請します。また併せて、下記の事項について誓約し、</t>
    <rPh sb="0" eb="2">
      <t>カンケイ</t>
    </rPh>
    <rPh sb="2" eb="4">
      <t>ショルイ</t>
    </rPh>
    <rPh sb="5" eb="6">
      <t>ソ</t>
    </rPh>
    <rPh sb="8" eb="10">
      <t>ニュウサツ</t>
    </rPh>
    <rPh sb="10" eb="12">
      <t>サンカ</t>
    </rPh>
    <rPh sb="12" eb="14">
      <t>シカク</t>
    </rPh>
    <rPh sb="15" eb="17">
      <t>シンサ</t>
    </rPh>
    <rPh sb="18" eb="20">
      <t>シンセイ</t>
    </rPh>
    <phoneticPr fontId="2"/>
  </si>
  <si>
    <t>同意します。</t>
    <rPh sb="0" eb="2">
      <t>ドウイ</t>
    </rPh>
    <phoneticPr fontId="2"/>
  </si>
  <si>
    <t>確定日時</t>
    <rPh sb="0" eb="2">
      <t>カクテイ</t>
    </rPh>
    <rPh sb="2" eb="4">
      <t>ニチジ</t>
    </rPh>
    <phoneticPr fontId="2"/>
  </si>
  <si>
    <t>：</t>
    <phoneticPr fontId="2"/>
  </si>
  <si>
    <t>工　事　経　歴</t>
    <rPh sb="0" eb="1">
      <t>コウ</t>
    </rPh>
    <rPh sb="2" eb="3">
      <t>コト</t>
    </rPh>
    <rPh sb="4" eb="5">
      <t>キョウ</t>
    </rPh>
    <rPh sb="6" eb="7">
      <t>レキ</t>
    </rPh>
    <phoneticPr fontId="2"/>
  </si>
  <si>
    <t>申請日以前2ヵ年程度の期間に完了した官公庁（独立行政法人を含む）・民間における主な工事経歴を記載してください。宮城県内・近接県内官公庁発注の元請工事を中心に記載してください。</t>
    <rPh sb="0" eb="2">
      <t>シンセイ</t>
    </rPh>
    <rPh sb="2" eb="3">
      <t>ビ</t>
    </rPh>
    <rPh sb="3" eb="5">
      <t>イゼン</t>
    </rPh>
    <rPh sb="7" eb="8">
      <t>ネン</t>
    </rPh>
    <rPh sb="8" eb="10">
      <t>テイド</t>
    </rPh>
    <rPh sb="11" eb="13">
      <t>キカン</t>
    </rPh>
    <rPh sb="14" eb="16">
      <t>カンリョウ</t>
    </rPh>
    <rPh sb="18" eb="21">
      <t>カンコウチョウ</t>
    </rPh>
    <rPh sb="22" eb="24">
      <t>ドクリツ</t>
    </rPh>
    <rPh sb="24" eb="26">
      <t>ギョウセイ</t>
    </rPh>
    <rPh sb="26" eb="28">
      <t>ホウジン</t>
    </rPh>
    <rPh sb="29" eb="30">
      <t>フク</t>
    </rPh>
    <rPh sb="33" eb="35">
      <t>ミンカン</t>
    </rPh>
    <rPh sb="39" eb="40">
      <t>オモ</t>
    </rPh>
    <rPh sb="41" eb="43">
      <t>コウジ</t>
    </rPh>
    <rPh sb="43" eb="45">
      <t>ケイレキ</t>
    </rPh>
    <rPh sb="46" eb="48">
      <t>キサイ</t>
    </rPh>
    <rPh sb="55" eb="57">
      <t>ミヤギ</t>
    </rPh>
    <rPh sb="57" eb="59">
      <t>ケンナイ</t>
    </rPh>
    <rPh sb="60" eb="62">
      <t>キンセツ</t>
    </rPh>
    <rPh sb="62" eb="64">
      <t>ケンナイ</t>
    </rPh>
    <rPh sb="64" eb="67">
      <t>カンコウチョウ</t>
    </rPh>
    <rPh sb="67" eb="69">
      <t>ハッチュウ</t>
    </rPh>
    <rPh sb="70" eb="72">
      <t>モトウケ</t>
    </rPh>
    <rPh sb="72" eb="74">
      <t>コウジ</t>
    </rPh>
    <rPh sb="75" eb="77">
      <t>チュウシン</t>
    </rPh>
    <rPh sb="78" eb="80">
      <t>キサイ</t>
    </rPh>
    <phoneticPr fontId="2"/>
  </si>
  <si>
    <t>申請種目名</t>
    <rPh sb="0" eb="2">
      <t>シンセイ</t>
    </rPh>
    <rPh sb="2" eb="4">
      <t>シュモク</t>
    </rPh>
    <rPh sb="4" eb="5">
      <t>メイ</t>
    </rPh>
    <phoneticPr fontId="2"/>
  </si>
  <si>
    <t>発　注　者</t>
    <rPh sb="0" eb="1">
      <t>ハツ</t>
    </rPh>
    <rPh sb="2" eb="3">
      <t>チュウ</t>
    </rPh>
    <rPh sb="4" eb="5">
      <t>シャ</t>
    </rPh>
    <phoneticPr fontId="2"/>
  </si>
  <si>
    <t>元請
下請</t>
    <rPh sb="0" eb="2">
      <t>モトウケ</t>
    </rPh>
    <rPh sb="3" eb="5">
      <t>シタウケ</t>
    </rPh>
    <phoneticPr fontId="2"/>
  </si>
  <si>
    <t>工　事　名</t>
    <rPh sb="0" eb="1">
      <t>コウ</t>
    </rPh>
    <rPh sb="2" eb="3">
      <t>コト</t>
    </rPh>
    <rPh sb="4" eb="5">
      <t>メイ</t>
    </rPh>
    <phoneticPr fontId="2"/>
  </si>
  <si>
    <t>履行場所
(都道府県名)</t>
    <rPh sb="0" eb="2">
      <t>リコウ</t>
    </rPh>
    <rPh sb="2" eb="4">
      <t>バショ</t>
    </rPh>
    <rPh sb="6" eb="10">
      <t>トドウフケン</t>
    </rPh>
    <rPh sb="10" eb="11">
      <t>メイ</t>
    </rPh>
    <phoneticPr fontId="2"/>
  </si>
  <si>
    <t>工　事　概　要</t>
    <rPh sb="0" eb="1">
      <t>コウ</t>
    </rPh>
    <rPh sb="2" eb="3">
      <t>コト</t>
    </rPh>
    <rPh sb="4" eb="5">
      <t>オオムネ</t>
    </rPh>
    <rPh sb="6" eb="7">
      <t>ヨウ</t>
    </rPh>
    <phoneticPr fontId="2"/>
  </si>
  <si>
    <t>着手年月</t>
    <rPh sb="0" eb="2">
      <t>チャクシュ</t>
    </rPh>
    <rPh sb="2" eb="3">
      <t>ネン</t>
    </rPh>
    <rPh sb="3" eb="4">
      <t>ツキ</t>
    </rPh>
    <phoneticPr fontId="2"/>
  </si>
  <si>
    <t>完了年月</t>
    <rPh sb="0" eb="2">
      <t>カンリョウ</t>
    </rPh>
    <rPh sb="2" eb="3">
      <t>ネン</t>
    </rPh>
    <rPh sb="3" eb="4">
      <t>ツキ</t>
    </rPh>
    <phoneticPr fontId="2"/>
  </si>
  <si>
    <t>県内</t>
  </si>
  <si>
    <t>01</t>
  </si>
  <si>
    <t>セン</t>
  </si>
  <si>
    <t>01 土木工事</t>
  </si>
  <si>
    <t>04 ＰＣ桁工事</t>
  </si>
  <si>
    <t>12 鉄骨・鉄筋ｺﾝｸﾘｰﾄ建築工事</t>
  </si>
  <si>
    <t>28 電気設備工事</t>
  </si>
  <si>
    <t>30 給排水衛生冷暖房工事</t>
  </si>
  <si>
    <t>33 その他機械器具設置工事</t>
  </si>
  <si>
    <t>仙台市</t>
    <rPh sb="0" eb="3">
      <t>センダイシ</t>
    </rPh>
    <phoneticPr fontId="2"/>
  </si>
  <si>
    <t>石巻市</t>
    <rPh sb="0" eb="3">
      <t>イシノマキシ</t>
    </rPh>
    <phoneticPr fontId="2"/>
  </si>
  <si>
    <t>名取市</t>
    <rPh sb="0" eb="2">
      <t>ナトリ</t>
    </rPh>
    <rPh sb="2" eb="3">
      <t>シ</t>
    </rPh>
    <phoneticPr fontId="2"/>
  </si>
  <si>
    <t>履行場所リスト</t>
    <rPh sb="0" eb="2">
      <t>リコウ</t>
    </rPh>
    <rPh sb="2" eb="4">
      <t>バショ</t>
    </rPh>
    <phoneticPr fontId="2"/>
  </si>
  <si>
    <t>01</t>
    <phoneticPr fontId="2"/>
  </si>
  <si>
    <t>54 測量一般</t>
    <rPh sb="3" eb="5">
      <t>ソクリョウ</t>
    </rPh>
    <rPh sb="5" eb="7">
      <t>イッパン</t>
    </rPh>
    <phoneticPr fontId="2"/>
  </si>
  <si>
    <t>02</t>
    <phoneticPr fontId="2"/>
  </si>
  <si>
    <t>55 航空測量</t>
    <rPh sb="3" eb="5">
      <t>コウクウ</t>
    </rPh>
    <rPh sb="5" eb="7">
      <t>ソクリョウ</t>
    </rPh>
    <phoneticPr fontId="2"/>
  </si>
  <si>
    <t>03</t>
    <phoneticPr fontId="2"/>
  </si>
  <si>
    <t>岩手県</t>
    <rPh sb="0" eb="2">
      <t>イワテ</t>
    </rPh>
    <rPh sb="2" eb="3">
      <t>ケン</t>
    </rPh>
    <phoneticPr fontId="2"/>
  </si>
  <si>
    <t>56 建築設計</t>
    <rPh sb="3" eb="5">
      <t>ケンチク</t>
    </rPh>
    <rPh sb="5" eb="7">
      <t>セッケイ</t>
    </rPh>
    <phoneticPr fontId="2"/>
  </si>
  <si>
    <t>04</t>
    <phoneticPr fontId="2"/>
  </si>
  <si>
    <t>57 設備設計</t>
    <rPh sb="3" eb="5">
      <t>セツビ</t>
    </rPh>
    <rPh sb="5" eb="7">
      <t>セッケイ</t>
    </rPh>
    <phoneticPr fontId="2"/>
  </si>
  <si>
    <t>05</t>
    <phoneticPr fontId="2"/>
  </si>
  <si>
    <t>58 建設コンサルタント　下水道部門</t>
    <rPh sb="3" eb="5">
      <t>ケンセツ</t>
    </rPh>
    <rPh sb="13" eb="16">
      <t>ゲスイドウ</t>
    </rPh>
    <rPh sb="16" eb="18">
      <t>ブモン</t>
    </rPh>
    <phoneticPr fontId="2"/>
  </si>
  <si>
    <t>06</t>
    <phoneticPr fontId="2"/>
  </si>
  <si>
    <t>59 建設コンサルタント　都市計画部門</t>
    <rPh sb="3" eb="5">
      <t>ケンセツ</t>
    </rPh>
    <rPh sb="13" eb="15">
      <t>トシ</t>
    </rPh>
    <rPh sb="15" eb="17">
      <t>ケイカク</t>
    </rPh>
    <rPh sb="17" eb="19">
      <t>ブモン</t>
    </rPh>
    <phoneticPr fontId="2"/>
  </si>
  <si>
    <t>07</t>
    <phoneticPr fontId="2"/>
  </si>
  <si>
    <t>60 建設コンサルタント　鋼構造部門</t>
    <rPh sb="3" eb="5">
      <t>ケンセツ</t>
    </rPh>
    <rPh sb="13" eb="14">
      <t>コウ</t>
    </rPh>
    <rPh sb="14" eb="16">
      <t>コウゾウ</t>
    </rPh>
    <rPh sb="16" eb="18">
      <t>ブモン</t>
    </rPh>
    <phoneticPr fontId="2"/>
  </si>
  <si>
    <t>08</t>
    <phoneticPr fontId="2"/>
  </si>
  <si>
    <t>61 建設コンサルタント　道路部門</t>
    <rPh sb="3" eb="5">
      <t>ケンセツ</t>
    </rPh>
    <rPh sb="13" eb="15">
      <t>ドウロ</t>
    </rPh>
    <rPh sb="15" eb="17">
      <t>ブモン</t>
    </rPh>
    <phoneticPr fontId="2"/>
  </si>
  <si>
    <t>09</t>
    <phoneticPr fontId="2"/>
  </si>
  <si>
    <t>62 建設コンサルタント　河川砂防部門</t>
    <rPh sb="3" eb="5">
      <t>ケンセツ</t>
    </rPh>
    <rPh sb="13" eb="15">
      <t>カセン</t>
    </rPh>
    <rPh sb="15" eb="17">
      <t>サボウ</t>
    </rPh>
    <rPh sb="17" eb="19">
      <t>ブモン</t>
    </rPh>
    <phoneticPr fontId="2"/>
  </si>
  <si>
    <t>継続</t>
    <rPh sb="0" eb="1">
      <t>ケイ</t>
    </rPh>
    <rPh sb="1" eb="2">
      <t>ゾク</t>
    </rPh>
    <phoneticPr fontId="2"/>
  </si>
  <si>
    <t>10</t>
    <phoneticPr fontId="2"/>
  </si>
  <si>
    <t>63 建設コンサルタント　電力土木部門</t>
    <rPh sb="3" eb="5">
      <t>ケンセツ</t>
    </rPh>
    <rPh sb="13" eb="15">
      <t>デンリョク</t>
    </rPh>
    <rPh sb="15" eb="17">
      <t>ドボク</t>
    </rPh>
    <rPh sb="17" eb="19">
      <t>ブモン</t>
    </rPh>
    <phoneticPr fontId="2"/>
  </si>
  <si>
    <t>11</t>
    <phoneticPr fontId="2"/>
  </si>
  <si>
    <t>64 建設コンサルタント　トンネル部門</t>
    <rPh sb="3" eb="5">
      <t>ケンセツ</t>
    </rPh>
    <rPh sb="17" eb="19">
      <t>ブモン</t>
    </rPh>
    <phoneticPr fontId="2"/>
  </si>
  <si>
    <t>元下リスト</t>
    <rPh sb="0" eb="1">
      <t>モト</t>
    </rPh>
    <rPh sb="1" eb="2">
      <t>シタ</t>
    </rPh>
    <phoneticPr fontId="2"/>
  </si>
  <si>
    <t>12</t>
    <phoneticPr fontId="2"/>
  </si>
  <si>
    <t>65 建設コンサルタント　施工計画部門</t>
    <rPh sb="3" eb="5">
      <t>ケンセツ</t>
    </rPh>
    <rPh sb="13" eb="15">
      <t>セコウ</t>
    </rPh>
    <rPh sb="15" eb="17">
      <t>ケイカク</t>
    </rPh>
    <rPh sb="17" eb="19">
      <t>ブモン</t>
    </rPh>
    <phoneticPr fontId="2"/>
  </si>
  <si>
    <t>元請</t>
    <rPh sb="0" eb="2">
      <t>モトウケ</t>
    </rPh>
    <phoneticPr fontId="2"/>
  </si>
  <si>
    <t>66 建設コンサルタント　地質部門</t>
    <rPh sb="3" eb="5">
      <t>ケンセツ</t>
    </rPh>
    <rPh sb="13" eb="15">
      <t>チシツ</t>
    </rPh>
    <rPh sb="15" eb="17">
      <t>ブモン</t>
    </rPh>
    <phoneticPr fontId="2"/>
  </si>
  <si>
    <t>下請</t>
    <rPh sb="0" eb="2">
      <t>シタウケ</t>
    </rPh>
    <phoneticPr fontId="2"/>
  </si>
  <si>
    <t>67 建設コンサルタント　造園部門</t>
    <rPh sb="3" eb="5">
      <t>ケンセツ</t>
    </rPh>
    <rPh sb="13" eb="15">
      <t>ゾウエン</t>
    </rPh>
    <rPh sb="15" eb="17">
      <t>ブモン</t>
    </rPh>
    <phoneticPr fontId="2"/>
  </si>
  <si>
    <t>68 建設コンサルタント　港湾部門</t>
    <rPh sb="3" eb="5">
      <t>ケンセツ</t>
    </rPh>
    <rPh sb="13" eb="15">
      <t>コウワン</t>
    </rPh>
    <rPh sb="15" eb="17">
      <t>ブモン</t>
    </rPh>
    <phoneticPr fontId="2"/>
  </si>
  <si>
    <t>69 建設コンサルタント　鉄道部門</t>
    <rPh sb="3" eb="5">
      <t>ケンセツ</t>
    </rPh>
    <rPh sb="13" eb="15">
      <t>テツドウ</t>
    </rPh>
    <rPh sb="15" eb="17">
      <t>ブモン</t>
    </rPh>
    <phoneticPr fontId="2"/>
  </si>
  <si>
    <t>70 建設コンサルタント　上水道部門</t>
    <rPh sb="3" eb="5">
      <t>ケンセツ</t>
    </rPh>
    <rPh sb="13" eb="16">
      <t>ジョウスイドウ</t>
    </rPh>
    <rPh sb="16" eb="18">
      <t>ブモン</t>
    </rPh>
    <phoneticPr fontId="2"/>
  </si>
  <si>
    <t>11 青葉区</t>
    <rPh sb="3" eb="6">
      <t>アオバク</t>
    </rPh>
    <phoneticPr fontId="2"/>
  </si>
  <si>
    <t>71 建設コンサルタント　農業土木部門</t>
    <rPh sb="3" eb="5">
      <t>ケンセツ</t>
    </rPh>
    <rPh sb="13" eb="15">
      <t>ノウギョウ</t>
    </rPh>
    <rPh sb="15" eb="17">
      <t>ドボク</t>
    </rPh>
    <rPh sb="17" eb="19">
      <t>ブモン</t>
    </rPh>
    <phoneticPr fontId="2"/>
  </si>
  <si>
    <t>12 宮城総合支所</t>
    <rPh sb="3" eb="5">
      <t>ミヤギ</t>
    </rPh>
    <rPh sb="5" eb="7">
      <t>ソウゴウ</t>
    </rPh>
    <rPh sb="7" eb="9">
      <t>シショ</t>
    </rPh>
    <phoneticPr fontId="2"/>
  </si>
  <si>
    <t>72 建設コンサルタント　森林土木部門</t>
    <rPh sb="3" eb="5">
      <t>ケンセツ</t>
    </rPh>
    <rPh sb="13" eb="15">
      <t>シンリン</t>
    </rPh>
    <rPh sb="15" eb="17">
      <t>ドボク</t>
    </rPh>
    <rPh sb="17" eb="19">
      <t>ブモン</t>
    </rPh>
    <phoneticPr fontId="2"/>
  </si>
  <si>
    <t>21 宮城野区</t>
    <rPh sb="3" eb="7">
      <t>ミヤギノク</t>
    </rPh>
    <phoneticPr fontId="2"/>
  </si>
  <si>
    <t>73 建設コンサルタント　土質部門</t>
    <rPh sb="3" eb="5">
      <t>ケンセツ</t>
    </rPh>
    <rPh sb="13" eb="15">
      <t>ドシツ</t>
    </rPh>
    <rPh sb="15" eb="17">
      <t>ブモン</t>
    </rPh>
    <phoneticPr fontId="2"/>
  </si>
  <si>
    <t>31 若林区</t>
    <rPh sb="3" eb="6">
      <t>ワカバヤシク</t>
    </rPh>
    <phoneticPr fontId="2"/>
  </si>
  <si>
    <t>74 建設コンサルタント　機械部門</t>
    <rPh sb="3" eb="5">
      <t>ケンセツ</t>
    </rPh>
    <rPh sb="13" eb="15">
      <t>キカイ</t>
    </rPh>
    <rPh sb="15" eb="17">
      <t>ブモン</t>
    </rPh>
    <phoneticPr fontId="2"/>
  </si>
  <si>
    <t>41 太白区</t>
    <rPh sb="3" eb="6">
      <t>タイハクク</t>
    </rPh>
    <phoneticPr fontId="2"/>
  </si>
  <si>
    <t>75 建設コンサルタント　建設環境部門</t>
    <rPh sb="3" eb="5">
      <t>ケンセツ</t>
    </rPh>
    <rPh sb="13" eb="15">
      <t>ケンセツ</t>
    </rPh>
    <rPh sb="15" eb="17">
      <t>カンキョウ</t>
    </rPh>
    <rPh sb="17" eb="19">
      <t>ブモン</t>
    </rPh>
    <phoneticPr fontId="2"/>
  </si>
  <si>
    <t>42 秋保総合支所</t>
    <rPh sb="3" eb="5">
      <t>アキウ</t>
    </rPh>
    <rPh sb="5" eb="7">
      <t>ソウゴウ</t>
    </rPh>
    <rPh sb="7" eb="9">
      <t>シショ</t>
    </rPh>
    <phoneticPr fontId="2"/>
  </si>
  <si>
    <t>76 建設コンサルタント　水産土木部門</t>
    <rPh sb="3" eb="5">
      <t>ケンセツ</t>
    </rPh>
    <rPh sb="13" eb="15">
      <t>スイサン</t>
    </rPh>
    <rPh sb="15" eb="17">
      <t>ドボク</t>
    </rPh>
    <rPh sb="17" eb="19">
      <t>ブモン</t>
    </rPh>
    <phoneticPr fontId="2"/>
  </si>
  <si>
    <t>51 泉区</t>
    <rPh sb="3" eb="5">
      <t>イズミク</t>
    </rPh>
    <phoneticPr fontId="2"/>
  </si>
  <si>
    <t>77 建設コンサルタント　電気電子部門</t>
    <rPh sb="3" eb="5">
      <t>ケンセツ</t>
    </rPh>
    <rPh sb="13" eb="15">
      <t>デンキ</t>
    </rPh>
    <rPh sb="15" eb="17">
      <t>デンシ</t>
    </rPh>
    <rPh sb="17" eb="19">
      <t>ブモン</t>
    </rPh>
    <phoneticPr fontId="2"/>
  </si>
  <si>
    <t>78 建設コンサルタント　廃棄物部門</t>
    <rPh sb="3" eb="5">
      <t>ケンセツ</t>
    </rPh>
    <rPh sb="13" eb="16">
      <t>ハイキブツ</t>
    </rPh>
    <rPh sb="16" eb="18">
      <t>ブモン</t>
    </rPh>
    <phoneticPr fontId="2"/>
  </si>
  <si>
    <t>79 地質調査</t>
    <rPh sb="3" eb="5">
      <t>チシツ</t>
    </rPh>
    <rPh sb="5" eb="7">
      <t>チョウサ</t>
    </rPh>
    <phoneticPr fontId="2"/>
  </si>
  <si>
    <t>登録更新リスト</t>
    <rPh sb="0" eb="2">
      <t>トウロク</t>
    </rPh>
    <rPh sb="2" eb="4">
      <t>コウシン</t>
    </rPh>
    <phoneticPr fontId="2"/>
  </si>
  <si>
    <t>80 補償関係コンサルタント</t>
    <rPh sb="3" eb="5">
      <t>ホショウ</t>
    </rPh>
    <rPh sb="5" eb="7">
      <t>カンケイ</t>
    </rPh>
    <phoneticPr fontId="2"/>
  </si>
  <si>
    <t>登録年月日</t>
    <rPh sb="0" eb="2">
      <t>トウロク</t>
    </rPh>
    <rPh sb="2" eb="5">
      <t>ネンガッピ</t>
    </rPh>
    <phoneticPr fontId="2"/>
  </si>
  <si>
    <t>○○道路改築工事</t>
    <rPh sb="2" eb="4">
      <t>ドウロ</t>
    </rPh>
    <rPh sb="4" eb="6">
      <t>カイチク</t>
    </rPh>
    <rPh sb="6" eb="8">
      <t>コウジ</t>
    </rPh>
    <phoneticPr fontId="2"/>
  </si>
  <si>
    <t>○×小学校新築工事</t>
    <rPh sb="2" eb="5">
      <t>ショウガッコウ</t>
    </rPh>
    <rPh sb="5" eb="7">
      <t>シンチク</t>
    </rPh>
    <rPh sb="7" eb="9">
      <t>コウジ</t>
    </rPh>
    <phoneticPr fontId="2"/>
  </si>
  <si>
    <t>仙台市役所電気設備更新工事</t>
    <rPh sb="0" eb="2">
      <t>センダイ</t>
    </rPh>
    <rPh sb="2" eb="5">
      <t>シヤクショ</t>
    </rPh>
    <rPh sb="5" eb="7">
      <t>デンキ</t>
    </rPh>
    <rPh sb="7" eb="9">
      <t>セツビ</t>
    </rPh>
    <rPh sb="9" eb="11">
      <t>コウシン</t>
    </rPh>
    <rPh sb="11" eb="13">
      <t>コウジ</t>
    </rPh>
    <phoneticPr fontId="2"/>
  </si>
  <si>
    <t>○△集会所機械設備工事</t>
    <rPh sb="2" eb="5">
      <t>シュウカイジョ</t>
    </rPh>
    <rPh sb="5" eb="7">
      <t>キカイ</t>
    </rPh>
    <rPh sb="7" eb="9">
      <t>セツビ</t>
    </rPh>
    <rPh sb="9" eb="11">
      <t>コウジ</t>
    </rPh>
    <phoneticPr fontId="2"/>
  </si>
  <si>
    <t>○△集会所の新築に伴なう給排水、空調設備工事一式</t>
    <rPh sb="2" eb="5">
      <t>シュウカイジョ</t>
    </rPh>
    <rPh sb="6" eb="8">
      <t>シンチク</t>
    </rPh>
    <rPh sb="9" eb="10">
      <t>トモナ</t>
    </rPh>
    <rPh sb="12" eb="15">
      <t>キュウハイスイ</t>
    </rPh>
    <rPh sb="16" eb="18">
      <t>クウチョウ</t>
    </rPh>
    <rPh sb="18" eb="20">
      <t>セツビ</t>
    </rPh>
    <rPh sb="20" eb="22">
      <t>コウジ</t>
    </rPh>
    <rPh sb="22" eb="24">
      <t>イッシキ</t>
    </rPh>
    <phoneticPr fontId="2"/>
  </si>
  <si>
    <t>仙台市役所の電気設備更新工事一式</t>
    <rPh sb="0" eb="5">
      <t>センダイシヤクショ</t>
    </rPh>
    <rPh sb="6" eb="8">
      <t>デンキ</t>
    </rPh>
    <rPh sb="8" eb="10">
      <t>セツビ</t>
    </rPh>
    <rPh sb="10" eb="12">
      <t>コウシン</t>
    </rPh>
    <rPh sb="12" eb="14">
      <t>コウジ</t>
    </rPh>
    <rPh sb="14" eb="16">
      <t>イッシキ</t>
    </rPh>
    <phoneticPr fontId="2"/>
  </si>
  <si>
    <t>○×小学校新築工事一式</t>
    <rPh sb="2" eb="5">
      <t>ショウガッコウ</t>
    </rPh>
    <rPh sb="5" eb="7">
      <t>シンチク</t>
    </rPh>
    <rPh sb="7" eb="9">
      <t>コウジ</t>
    </rPh>
    <rPh sb="9" eb="11">
      <t>イッシキ</t>
    </rPh>
    <phoneticPr fontId="2"/>
  </si>
  <si>
    <t>○○道路改築に伴う側溝、土盛り、舗装工事</t>
    <rPh sb="2" eb="4">
      <t>ドウロ</t>
    </rPh>
    <rPh sb="4" eb="6">
      <t>カイチク</t>
    </rPh>
    <rPh sb="7" eb="8">
      <t>トモナ</t>
    </rPh>
    <rPh sb="9" eb="11">
      <t>ソッコウ</t>
    </rPh>
    <rPh sb="12" eb="14">
      <t>ドモ</t>
    </rPh>
    <rPh sb="16" eb="18">
      <t>ホソウ</t>
    </rPh>
    <rPh sb="18" eb="20">
      <t>コウジ</t>
    </rPh>
    <phoneticPr fontId="2"/>
  </si>
  <si>
    <t>県道△△線の拡幅に伴う整備工事一式</t>
    <rPh sb="0" eb="2">
      <t>ケンドウ</t>
    </rPh>
    <rPh sb="4" eb="5">
      <t>セン</t>
    </rPh>
    <rPh sb="6" eb="8">
      <t>カクフク</t>
    </rPh>
    <rPh sb="9" eb="10">
      <t>トモナ</t>
    </rPh>
    <rPh sb="11" eb="13">
      <t>セイビ</t>
    </rPh>
    <rPh sb="13" eb="15">
      <t>コウジ</t>
    </rPh>
    <rPh sb="15" eb="17">
      <t>イッシキ</t>
    </rPh>
    <phoneticPr fontId="2"/>
  </si>
  <si>
    <t>県道△△線拡幅工事</t>
    <rPh sb="0" eb="2">
      <t>ケンドウ</t>
    </rPh>
    <rPh sb="4" eb="5">
      <t>セン</t>
    </rPh>
    <rPh sb="5" eb="7">
      <t>カクフク</t>
    </rPh>
    <rPh sb="7" eb="9">
      <t>コウジ</t>
    </rPh>
    <phoneticPr fontId="2"/>
  </si>
  <si>
    <t>営 業 所 等 報 告 書</t>
    <rPh sb="0" eb="1">
      <t>エイ</t>
    </rPh>
    <rPh sb="2" eb="3">
      <t>ギョウ</t>
    </rPh>
    <rPh sb="4" eb="5">
      <t>ショ</t>
    </rPh>
    <rPh sb="6" eb="7">
      <t>トウ</t>
    </rPh>
    <rPh sb="8" eb="9">
      <t>ホウ</t>
    </rPh>
    <rPh sb="10" eb="11">
      <t>コク</t>
    </rPh>
    <rPh sb="12" eb="13">
      <t>ショ</t>
    </rPh>
    <phoneticPr fontId="2"/>
  </si>
  <si>
    <t>仙　　台　　市　　長</t>
    <rPh sb="0" eb="1">
      <t>ヤマト</t>
    </rPh>
    <rPh sb="3" eb="4">
      <t>ダイ</t>
    </rPh>
    <rPh sb="6" eb="7">
      <t>シ</t>
    </rPh>
    <rPh sb="9" eb="10">
      <t>チョウ</t>
    </rPh>
    <phoneticPr fontId="2"/>
  </si>
  <si>
    <t>届出人住所</t>
    <rPh sb="0" eb="2">
      <t>トドケデ</t>
    </rPh>
    <rPh sb="2" eb="3">
      <t>ニン</t>
    </rPh>
    <rPh sb="3" eb="5">
      <t>ジュウショ</t>
    </rPh>
    <phoneticPr fontId="2"/>
  </si>
  <si>
    <t>　</t>
    <phoneticPr fontId="2"/>
  </si>
  <si>
    <t>◎</t>
    <phoneticPr fontId="2"/>
  </si>
  <si>
    <t>仙台市内に本店がある</t>
    <rPh sb="0" eb="4">
      <t>センダイシナイ</t>
    </rPh>
    <rPh sb="5" eb="7">
      <t>ホンテン</t>
    </rPh>
    <phoneticPr fontId="2"/>
  </si>
  <si>
    <t>　該当する番号に○を付け，以下に該当</t>
    <rPh sb="1" eb="3">
      <t>ガイトウ</t>
    </rPh>
    <rPh sb="5" eb="7">
      <t>バンゴウ</t>
    </rPh>
    <rPh sb="10" eb="11">
      <t>ツ</t>
    </rPh>
    <rPh sb="13" eb="15">
      <t>イカ</t>
    </rPh>
    <rPh sb="16" eb="18">
      <t>ガイトウ</t>
    </rPh>
    <phoneticPr fontId="2"/>
  </si>
  <si>
    <t>仙台市内に受任先となっている営業所がある</t>
    <rPh sb="0" eb="4">
      <t>センダイシナイ</t>
    </rPh>
    <rPh sb="5" eb="7">
      <t>ジュニン</t>
    </rPh>
    <rPh sb="7" eb="8">
      <t>サキ</t>
    </rPh>
    <rPh sb="14" eb="17">
      <t>エイギョウショ</t>
    </rPh>
    <phoneticPr fontId="2"/>
  </si>
  <si>
    <t>する本店又は営業所の状況について記入</t>
    <rPh sb="2" eb="4">
      <t>ホンテン</t>
    </rPh>
    <rPh sb="4" eb="5">
      <t>マタ</t>
    </rPh>
    <rPh sb="6" eb="9">
      <t>エイギョウショ</t>
    </rPh>
    <rPh sb="10" eb="12">
      <t>ジョウキョウ</t>
    </rPh>
    <rPh sb="16" eb="18">
      <t>キニュウ</t>
    </rPh>
    <phoneticPr fontId="2"/>
  </si>
  <si>
    <t>仙台市内に受任先となっていない営業所がある</t>
    <rPh sb="0" eb="4">
      <t>センダイシナイ</t>
    </rPh>
    <rPh sb="5" eb="7">
      <t>ジュニン</t>
    </rPh>
    <rPh sb="7" eb="8">
      <t>サキ</t>
    </rPh>
    <rPh sb="15" eb="18">
      <t>エイギョウショ</t>
    </rPh>
    <phoneticPr fontId="2"/>
  </si>
  <si>
    <t>してください。</t>
    <phoneticPr fontId="2"/>
  </si>
  <si>
    <t>仙台市内に本店又は営業所はない</t>
    <rPh sb="0" eb="4">
      <t>センダイシナイ</t>
    </rPh>
    <rPh sb="5" eb="7">
      <t>ホンテン</t>
    </rPh>
    <rPh sb="7" eb="8">
      <t>マタ</t>
    </rPh>
    <rPh sb="9" eb="12">
      <t>エイギョウショ</t>
    </rPh>
    <phoneticPr fontId="2"/>
  </si>
  <si>
    <t>　なお，４に該当する場合は，以下の項</t>
    <rPh sb="6" eb="8">
      <t>ガイトウ</t>
    </rPh>
    <rPh sb="10" eb="12">
      <t>バアイ</t>
    </rPh>
    <rPh sb="14" eb="16">
      <t>イカ</t>
    </rPh>
    <rPh sb="17" eb="18">
      <t>コウ</t>
    </rPh>
    <phoneticPr fontId="2"/>
  </si>
  <si>
    <t>目（裏面を含む。）についての記入は不</t>
    <rPh sb="0" eb="1">
      <t>メ</t>
    </rPh>
    <rPh sb="2" eb="4">
      <t>ウラメン</t>
    </rPh>
    <rPh sb="5" eb="6">
      <t>フク</t>
    </rPh>
    <rPh sb="14" eb="16">
      <t>キニュウ</t>
    </rPh>
    <rPh sb="17" eb="18">
      <t>フ</t>
    </rPh>
    <phoneticPr fontId="2"/>
  </si>
  <si>
    <t>要です。</t>
    <rPh sb="0" eb="1">
      <t>ヨウ</t>
    </rPh>
    <phoneticPr fontId="2"/>
  </si>
  <si>
    <t>・</t>
    <phoneticPr fontId="2"/>
  </si>
  <si>
    <t>仙台市内の本店又は営業所の名称</t>
    <rPh sb="0" eb="4">
      <t>センダイシナイ</t>
    </rPh>
    <rPh sb="5" eb="7">
      <t>ホンテン</t>
    </rPh>
    <rPh sb="7" eb="8">
      <t>マタ</t>
    </rPh>
    <rPh sb="9" eb="12">
      <t>エイギョウショ</t>
    </rPh>
    <rPh sb="13" eb="15">
      <t>メイショウ</t>
    </rPh>
    <phoneticPr fontId="2"/>
  </si>
  <si>
    <t>所在地</t>
    <rPh sb="0" eb="3">
      <t>ショザイチ</t>
    </rPh>
    <phoneticPr fontId="2"/>
  </si>
  <si>
    <t>〒</t>
    <phoneticPr fontId="2"/>
  </si>
  <si>
    <t>－</t>
    <phoneticPr fontId="2"/>
  </si>
  <si>
    <t>ＦＡＸ</t>
    <phoneticPr fontId="2"/>
  </si>
  <si>
    <t>記入担当者</t>
    <rPh sb="0" eb="2">
      <t>キニュウ</t>
    </rPh>
    <rPh sb="2" eb="5">
      <t>タントウシャ</t>
    </rPh>
    <phoneticPr fontId="2"/>
  </si>
  <si>
    <t>（注意事項）</t>
    <rPh sb="1" eb="3">
      <t>チュウイ</t>
    </rPh>
    <rPh sb="3" eb="5">
      <t>ジコウ</t>
    </rPh>
    <phoneticPr fontId="2"/>
  </si>
  <si>
    <t>⒈</t>
    <phoneticPr fontId="2"/>
  </si>
  <si>
    <t>　工事で申請している場合に提出してください。</t>
    <rPh sb="1" eb="3">
      <t>コウジ</t>
    </rPh>
    <rPh sb="4" eb="6">
      <t>シンセイ</t>
    </rPh>
    <rPh sb="10" eb="12">
      <t>バアイ</t>
    </rPh>
    <rPh sb="13" eb="15">
      <t>テイシュツ</t>
    </rPh>
    <phoneticPr fontId="2"/>
  </si>
  <si>
    <t>⒉</t>
    <phoneticPr fontId="2"/>
  </si>
  <si>
    <r>
      <t>　</t>
    </r>
    <r>
      <rPr>
        <u/>
        <sz val="10"/>
        <rFont val="ＭＳ 明朝"/>
        <family val="1"/>
        <charset val="128"/>
      </rPr>
      <t>この報告書に基づいて営業所等の実態調査を実施する場合がありますので，その際はご</t>
    </r>
    <rPh sb="3" eb="6">
      <t>ホウコクショ</t>
    </rPh>
    <rPh sb="7" eb="8">
      <t>モト</t>
    </rPh>
    <rPh sb="11" eb="15">
      <t>エイギョウショトウ</t>
    </rPh>
    <rPh sb="16" eb="18">
      <t>ジッタイ</t>
    </rPh>
    <rPh sb="18" eb="20">
      <t>チョウサ</t>
    </rPh>
    <rPh sb="21" eb="23">
      <t>ジッシ</t>
    </rPh>
    <rPh sb="25" eb="27">
      <t>バアイ</t>
    </rPh>
    <rPh sb="37" eb="38">
      <t>サイ</t>
    </rPh>
    <phoneticPr fontId="2"/>
  </si>
  <si>
    <t>協力いただきますようお願いします。</t>
    <rPh sb="0" eb="2">
      <t>キョウリョク</t>
    </rPh>
    <rPh sb="11" eb="12">
      <t>ネガ</t>
    </rPh>
    <phoneticPr fontId="2"/>
  </si>
  <si>
    <t>⒊</t>
    <phoneticPr fontId="2"/>
  </si>
  <si>
    <t>　（サービスサイズ，80mm×120mm程度の大きさのもの）</t>
    <rPh sb="20" eb="22">
      <t>テイド</t>
    </rPh>
    <rPh sb="23" eb="24">
      <t>オオ</t>
    </rPh>
    <phoneticPr fontId="2"/>
  </si>
  <si>
    <t>　　注：営業所等がビルの一区画に入居している場合等は，ビルの全景又は入り口の看板等，</t>
    <rPh sb="2" eb="3">
      <t>チュウ</t>
    </rPh>
    <rPh sb="4" eb="8">
      <t>エイギョウショトウ</t>
    </rPh>
    <rPh sb="12" eb="15">
      <t>イチクカク</t>
    </rPh>
    <rPh sb="16" eb="18">
      <t>ニュウキョ</t>
    </rPh>
    <rPh sb="22" eb="25">
      <t>バアイトウ</t>
    </rPh>
    <rPh sb="30" eb="32">
      <t>ゼンケイ</t>
    </rPh>
    <rPh sb="32" eb="33">
      <t>マタ</t>
    </rPh>
    <rPh sb="34" eb="35">
      <t>イ</t>
    </rPh>
    <rPh sb="36" eb="37">
      <t>グチ</t>
    </rPh>
    <rPh sb="38" eb="41">
      <t>カンバントウ</t>
    </rPh>
    <phoneticPr fontId="2"/>
  </si>
  <si>
    <t>健康保険</t>
    <rPh sb="0" eb="2">
      <t>ケンコウ</t>
    </rPh>
    <rPh sb="2" eb="4">
      <t>ホケン</t>
    </rPh>
    <phoneticPr fontId="2"/>
  </si>
  <si>
    <t>社会保険
加入状況</t>
    <rPh sb="0" eb="2">
      <t>シャカイ</t>
    </rPh>
    <rPh sb="2" eb="4">
      <t>ホケン</t>
    </rPh>
    <rPh sb="5" eb="7">
      <t>カニュウ</t>
    </rPh>
    <rPh sb="7" eb="9">
      <t>ジョウキョウ</t>
    </rPh>
    <phoneticPr fontId="2"/>
  </si>
  <si>
    <t>社会保険リスト</t>
    <rPh sb="0" eb="2">
      <t>シャカイ</t>
    </rPh>
    <rPh sb="2" eb="4">
      <t>ホケン</t>
    </rPh>
    <phoneticPr fontId="2"/>
  </si>
  <si>
    <t>加入済</t>
    <rPh sb="0" eb="2">
      <t>カニュウ</t>
    </rPh>
    <rPh sb="2" eb="3">
      <t>スミ</t>
    </rPh>
    <phoneticPr fontId="2"/>
  </si>
  <si>
    <t>加入無</t>
    <rPh sb="0" eb="2">
      <t>カニュウ</t>
    </rPh>
    <rPh sb="2" eb="3">
      <t>ム</t>
    </rPh>
    <phoneticPr fontId="2"/>
  </si>
  <si>
    <t>適用除外</t>
    <rPh sb="0" eb="2">
      <t>テキヨウ</t>
    </rPh>
    <rPh sb="2" eb="4">
      <t>ジョガイ</t>
    </rPh>
    <phoneticPr fontId="2"/>
  </si>
  <si>
    <t>継続申請の方は、３枚目のみ出力して下さい。</t>
    <phoneticPr fontId="2"/>
  </si>
  <si>
    <t>　　加入対象事業者が「加入無」の場合は、登録出来ません。</t>
    <rPh sb="2" eb="4">
      <t>カニュウ</t>
    </rPh>
    <rPh sb="4" eb="6">
      <t>タイショウ</t>
    </rPh>
    <rPh sb="6" eb="9">
      <t>ジギョウシャ</t>
    </rPh>
    <rPh sb="11" eb="13">
      <t>カニュウ</t>
    </rPh>
    <rPh sb="13" eb="14">
      <t>ナ</t>
    </rPh>
    <rPh sb="16" eb="18">
      <t>バアイ</t>
    </rPh>
    <rPh sb="20" eb="24">
      <t>トウロクデキ</t>
    </rPh>
    <phoneticPr fontId="2"/>
  </si>
  <si>
    <t>雇用保険</t>
    <phoneticPr fontId="2"/>
  </si>
  <si>
    <t>厚生年金</t>
    <phoneticPr fontId="2"/>
  </si>
  <si>
    <t>社会保険等の加入状況について、加入済、加入無、適用除外より選択してください。</t>
    <rPh sb="0" eb="2">
      <t>シャカイ</t>
    </rPh>
    <rPh sb="2" eb="4">
      <t>ホケン</t>
    </rPh>
    <rPh sb="4" eb="5">
      <t>トウ</t>
    </rPh>
    <rPh sb="6" eb="8">
      <t>カニュウ</t>
    </rPh>
    <rPh sb="8" eb="10">
      <t>ジョウキョウ</t>
    </rPh>
    <rPh sb="15" eb="17">
      <t>カニュウ</t>
    </rPh>
    <rPh sb="17" eb="18">
      <t>スミ</t>
    </rPh>
    <rPh sb="19" eb="21">
      <t>カニュウ</t>
    </rPh>
    <rPh sb="21" eb="22">
      <t>ム</t>
    </rPh>
    <rPh sb="23" eb="25">
      <t>テキヨウ</t>
    </rPh>
    <rPh sb="25" eb="27">
      <t>ジョガイ</t>
    </rPh>
    <rPh sb="29" eb="31">
      <t>センタク</t>
    </rPh>
    <phoneticPr fontId="2"/>
  </si>
  <si>
    <t>現在、継続申請は行っておりません。</t>
    <rPh sb="0" eb="2">
      <t>ゲンザイ</t>
    </rPh>
    <rPh sb="3" eb="5">
      <t>ケイゾク</t>
    </rPh>
    <rPh sb="5" eb="7">
      <t>シンセイ</t>
    </rPh>
    <rPh sb="8" eb="9">
      <t>オコナ</t>
    </rPh>
    <phoneticPr fontId="2"/>
  </si>
  <si>
    <t>解</t>
    <rPh sb="0" eb="1">
      <t>カイ</t>
    </rPh>
    <phoneticPr fontId="2"/>
  </si>
  <si>
    <t>解　体　工　事　業</t>
    <rPh sb="0" eb="1">
      <t>カイ</t>
    </rPh>
    <rPh sb="2" eb="3">
      <t>カラダ</t>
    </rPh>
    <rPh sb="4" eb="5">
      <t>コウ</t>
    </rPh>
    <rPh sb="6" eb="7">
      <t>コト</t>
    </rPh>
    <rPh sb="8" eb="9">
      <t>ギョウ</t>
    </rPh>
    <phoneticPr fontId="2"/>
  </si>
  <si>
    <t>みちのく</t>
    <phoneticPr fontId="2"/>
  </si>
  <si>
    <t>営業所所在地等について，下記のとおり報告します。</t>
    <rPh sb="0" eb="3">
      <t>エイギョウショ</t>
    </rPh>
    <rPh sb="3" eb="7">
      <t>ショザイチトウ</t>
    </rPh>
    <rPh sb="12" eb="14">
      <t>カキ</t>
    </rPh>
    <rPh sb="18" eb="20">
      <t>ホウコク</t>
    </rPh>
    <phoneticPr fontId="2"/>
  </si>
  <si>
    <t>また，この報告書の記載事項（裏面に貼付する写真を含む）は事実と相違ありません。</t>
    <rPh sb="5" eb="8">
      <t>ホウコクショ</t>
    </rPh>
    <rPh sb="9" eb="11">
      <t>キサイ</t>
    </rPh>
    <rPh sb="11" eb="13">
      <t>ジコウ</t>
    </rPh>
    <rPh sb="14" eb="16">
      <t>ウラメン</t>
    </rPh>
    <rPh sb="17" eb="19">
      <t>チョウフ</t>
    </rPh>
    <rPh sb="21" eb="23">
      <t>シャシン</t>
    </rPh>
    <rPh sb="24" eb="25">
      <t>フク</t>
    </rPh>
    <rPh sb="28" eb="30">
      <t>ジジツ</t>
    </rPh>
    <rPh sb="31" eb="33">
      <t>ソウイ</t>
    </rPh>
    <phoneticPr fontId="2"/>
  </si>
  <si>
    <t>営業所等の写真</t>
    <rPh sb="0" eb="4">
      <t>エイギョウショトウ</t>
    </rPh>
    <rPh sb="5" eb="7">
      <t>シャシン</t>
    </rPh>
    <phoneticPr fontId="2"/>
  </si>
  <si>
    <t>仙台市内に建設業法の許可を有する本店又は営業所の状況</t>
    <rPh sb="0" eb="4">
      <t>センダイシナイ</t>
    </rPh>
    <rPh sb="5" eb="8">
      <t>ケンセツギョウ</t>
    </rPh>
    <rPh sb="8" eb="9">
      <t>ホウ</t>
    </rPh>
    <rPh sb="10" eb="12">
      <t>キョカ</t>
    </rPh>
    <rPh sb="13" eb="14">
      <t>ユウ</t>
    </rPh>
    <rPh sb="16" eb="18">
      <t>ホンテン</t>
    </rPh>
    <rPh sb="18" eb="19">
      <t>マタ</t>
    </rPh>
    <rPh sb="20" eb="23">
      <t>エイギョウショ</t>
    </rPh>
    <rPh sb="24" eb="26">
      <t>ジョウキョウ</t>
    </rPh>
    <phoneticPr fontId="2"/>
  </si>
  <si>
    <t>とび・土工工事業</t>
    <rPh sb="3" eb="5">
      <t>ドコウ</t>
    </rPh>
    <rPh sb="5" eb="7">
      <t>コウジ</t>
    </rPh>
    <rPh sb="7" eb="8">
      <t>ギョウ</t>
    </rPh>
    <phoneticPr fontId="2"/>
  </si>
  <si>
    <t>受任者には申請に必要な土木工事業またはとび・土工工事業の許可がありません。</t>
    <rPh sb="5" eb="7">
      <t>シンセイ</t>
    </rPh>
    <rPh sb="8" eb="10">
      <t>ヒツヨウ</t>
    </rPh>
    <rPh sb="11" eb="13">
      <t>ドボク</t>
    </rPh>
    <rPh sb="13" eb="15">
      <t>コウジ</t>
    </rPh>
    <rPh sb="22" eb="24">
      <t>ドコウ</t>
    </rPh>
    <rPh sb="24" eb="26">
      <t>コウジ</t>
    </rPh>
    <rPh sb="28" eb="30">
      <t>キョカ</t>
    </rPh>
    <phoneticPr fontId="2"/>
  </si>
  <si>
    <t>受任者には申請に必要なとび・土工工事業の許可がありません。</t>
    <rPh sb="5" eb="7">
      <t>シンセイ</t>
    </rPh>
    <rPh sb="8" eb="10">
      <t>ヒツヨウ</t>
    </rPh>
    <rPh sb="14" eb="16">
      <t>ドコウ</t>
    </rPh>
    <rPh sb="16" eb="18">
      <t>コウジ</t>
    </rPh>
    <rPh sb="20" eb="22">
      <t>キョカ</t>
    </rPh>
    <phoneticPr fontId="2"/>
  </si>
  <si>
    <t>申請に必要な土木工事業またはとび・土工工事業の許可がありません。</t>
    <rPh sb="0" eb="2">
      <t>シンセイ</t>
    </rPh>
    <rPh sb="3" eb="5">
      <t>ヒツヨウ</t>
    </rPh>
    <rPh sb="6" eb="8">
      <t>ドボク</t>
    </rPh>
    <rPh sb="8" eb="10">
      <t>コウジ</t>
    </rPh>
    <rPh sb="17" eb="19">
      <t>ドコウ</t>
    </rPh>
    <rPh sb="19" eb="21">
      <t>コウジ</t>
    </rPh>
    <rPh sb="23" eb="25">
      <t>キョカ</t>
    </rPh>
    <phoneticPr fontId="2"/>
  </si>
  <si>
    <t>申請に必要なとび・土工工事業の許可がありません。</t>
    <rPh sb="0" eb="2">
      <t>シンセイ</t>
    </rPh>
    <rPh sb="3" eb="5">
      <t>ヒツヨウ</t>
    </rPh>
    <rPh sb="9" eb="11">
      <t>ドコウ</t>
    </rPh>
    <rPh sb="11" eb="13">
      <t>コウジ</t>
    </rPh>
    <rPh sb="15" eb="17">
      <t>キョカ</t>
    </rPh>
    <phoneticPr fontId="2"/>
  </si>
  <si>
    <t>えるぼし認定</t>
    <rPh sb="4" eb="6">
      <t>ニンテイ</t>
    </rPh>
    <phoneticPr fontId="2"/>
  </si>
  <si>
    <t>仙台市消防団協力事業所</t>
    <rPh sb="0" eb="3">
      <t>センダイシ</t>
    </rPh>
    <rPh sb="3" eb="6">
      <t>ショウボウダン</t>
    </rPh>
    <rPh sb="6" eb="8">
      <t>キョウリョク</t>
    </rPh>
    <rPh sb="8" eb="10">
      <t>ジギョウ</t>
    </rPh>
    <rPh sb="10" eb="11">
      <t>ショ</t>
    </rPh>
    <phoneticPr fontId="2"/>
  </si>
  <si>
    <t>くるみん認定</t>
    <rPh sb="4" eb="6">
      <t>ニンテイ</t>
    </rPh>
    <phoneticPr fontId="2"/>
  </si>
  <si>
    <t>　４　会社情報等入力欄</t>
    <rPh sb="3" eb="5">
      <t>カイシャ</t>
    </rPh>
    <rPh sb="5" eb="7">
      <t>ジョウホウ</t>
    </rPh>
    <rPh sb="7" eb="8">
      <t>トウ</t>
    </rPh>
    <rPh sb="8" eb="10">
      <t>ニュウリョク</t>
    </rPh>
    <rPh sb="10" eb="11">
      <t>ラン</t>
    </rPh>
    <phoneticPr fontId="2"/>
  </si>
  <si>
    <t>登記簿上の本店</t>
    <rPh sb="0" eb="3">
      <t>トウキボ</t>
    </rPh>
    <rPh sb="3" eb="4">
      <t>ジョウ</t>
    </rPh>
    <rPh sb="5" eb="7">
      <t>ホンテン</t>
    </rPh>
    <phoneticPr fontId="2"/>
  </si>
  <si>
    <t>認定証の発行日を入力して下さい</t>
    <rPh sb="0" eb="3">
      <t>ニンテイショウ</t>
    </rPh>
    <rPh sb="4" eb="7">
      <t>ハッコウビ</t>
    </rPh>
    <rPh sb="8" eb="10">
      <t>ニュウリョク</t>
    </rPh>
    <rPh sb="12" eb="13">
      <t>クダ</t>
    </rPh>
    <phoneticPr fontId="2"/>
  </si>
  <si>
    <t>協力雇用主登録</t>
    <rPh sb="0" eb="2">
      <t>キョウリョク</t>
    </rPh>
    <rPh sb="2" eb="5">
      <t>コヨウヌシ</t>
    </rPh>
    <rPh sb="5" eb="7">
      <t>トウロク</t>
    </rPh>
    <phoneticPr fontId="2"/>
  </si>
  <si>
    <t>認定証の発行日を選択してください。</t>
    <rPh sb="0" eb="3">
      <t>ニンテイショウ</t>
    </rPh>
    <rPh sb="4" eb="7">
      <t>ハッコウビ</t>
    </rPh>
    <rPh sb="8" eb="10">
      <t>センタク</t>
    </rPh>
    <phoneticPr fontId="2"/>
  </si>
  <si>
    <t>｢1｣が選択されず発行日が入力されたときの処理</t>
    <rPh sb="4" eb="6">
      <t>センタク</t>
    </rPh>
    <rPh sb="9" eb="12">
      <t>ハッコウビ</t>
    </rPh>
    <rPh sb="13" eb="15">
      <t>ニュウリョク</t>
    </rPh>
    <rPh sb="21" eb="23">
      <t>ショリ</t>
    </rPh>
    <phoneticPr fontId="2"/>
  </si>
  <si>
    <t>更新申請中の場合は、チェックを入れて更新前の有効期限年月日を選択してください。</t>
    <rPh sb="0" eb="2">
      <t>コウシン</t>
    </rPh>
    <rPh sb="2" eb="4">
      <t>シンセイ</t>
    </rPh>
    <rPh sb="4" eb="5">
      <t>チュウ</t>
    </rPh>
    <rPh sb="6" eb="8">
      <t>バアイ</t>
    </rPh>
    <rPh sb="15" eb="16">
      <t>イ</t>
    </rPh>
    <rPh sb="18" eb="21">
      <t>コウシンマエ</t>
    </rPh>
    <rPh sb="22" eb="24">
      <t>ユウコウ</t>
    </rPh>
    <rPh sb="24" eb="26">
      <t>キゲン</t>
    </rPh>
    <rPh sb="26" eb="29">
      <t>ネンガッピ</t>
    </rPh>
    <rPh sb="30" eb="32">
      <t>センタク</t>
    </rPh>
    <phoneticPr fontId="2"/>
  </si>
  <si>
    <t>特定
一般</t>
    <rPh sb="0" eb="2">
      <t>トクテイ</t>
    </rPh>
    <rPh sb="4" eb="6">
      <t>イッパン</t>
    </rPh>
    <phoneticPr fontId="2"/>
  </si>
  <si>
    <t>仙台市競争入札参加資格審査申請用入力シート
【工事用】</t>
    <rPh sb="0" eb="3">
      <t>センダイシ</t>
    </rPh>
    <rPh sb="3" eb="5">
      <t>キョウソウ</t>
    </rPh>
    <rPh sb="5" eb="7">
      <t>ニュウサツ</t>
    </rPh>
    <rPh sb="7" eb="9">
      <t>サンカ</t>
    </rPh>
    <rPh sb="9" eb="11">
      <t>シカク</t>
    </rPh>
    <rPh sb="11" eb="13">
      <t>シンサ</t>
    </rPh>
    <rPh sb="13" eb="15">
      <t>シンセイ</t>
    </rPh>
    <rPh sb="15" eb="16">
      <t>ヨウ</t>
    </rPh>
    <rPh sb="16" eb="18">
      <t>ニュウリョク</t>
    </rPh>
    <rPh sb="23" eb="25">
      <t>コウジ</t>
    </rPh>
    <rPh sb="25" eb="26">
      <t>ヨウ</t>
    </rPh>
    <phoneticPr fontId="2"/>
  </si>
  <si>
    <t>一連番号</t>
    <rPh sb="0" eb="2">
      <t>イチレン</t>
    </rPh>
    <rPh sb="2" eb="4">
      <t>バンゴウ</t>
    </rPh>
    <phoneticPr fontId="2"/>
  </si>
  <si>
    <t>申請受付期間内に提出願います。</t>
    <rPh sb="0" eb="2">
      <t>シンセイ</t>
    </rPh>
    <rPh sb="2" eb="4">
      <t>ウケツケ</t>
    </rPh>
    <rPh sb="4" eb="6">
      <t>キカン</t>
    </rPh>
    <rPh sb="6" eb="7">
      <t>ナイ</t>
    </rPh>
    <rPh sb="8" eb="10">
      <t>テイシュツ</t>
    </rPh>
    <rPh sb="10" eb="11">
      <t>ネガ</t>
    </rPh>
    <phoneticPr fontId="2"/>
  </si>
  <si>
    <t>申請に必要な解体工事業の許可がありません。</t>
    <rPh sb="0" eb="2">
      <t>シンセイ</t>
    </rPh>
    <rPh sb="3" eb="5">
      <t>ヒツヨウ</t>
    </rPh>
    <rPh sb="6" eb="8">
      <t>カイタイ</t>
    </rPh>
    <rPh sb="8" eb="10">
      <t>コウジ</t>
    </rPh>
    <rPh sb="10" eb="11">
      <t>ギョウ</t>
    </rPh>
    <rPh sb="12" eb="14">
      <t>キョカ</t>
    </rPh>
    <phoneticPr fontId="2"/>
  </si>
  <si>
    <t>受任者には申請に必要な解体工事業の許可がありません。</t>
    <rPh sb="5" eb="7">
      <t>シンセイ</t>
    </rPh>
    <rPh sb="8" eb="10">
      <t>ヒツヨウ</t>
    </rPh>
    <rPh sb="11" eb="13">
      <t>カイタイ</t>
    </rPh>
    <rPh sb="13" eb="15">
      <t>コウジ</t>
    </rPh>
    <rPh sb="15" eb="16">
      <t>ギョウ</t>
    </rPh>
    <rPh sb="17" eb="19">
      <t>キョカ</t>
    </rPh>
    <phoneticPr fontId="2"/>
  </si>
  <si>
    <t>0123</t>
    <phoneticPr fontId="2"/>
  </si>
  <si>
    <r>
      <t xml:space="preserve">業者番号は、競争入札参加資格決定通知書、格付通知書に記載されている9桁の番号です。
上記通知書のほかに、仙台市役所ホームページ「競争入札参加資格者名簿」で確認できます。
</t>
    </r>
    <r>
      <rPr>
        <b/>
        <u/>
        <sz val="11"/>
        <rFont val="ＭＳ Ｐ明朝"/>
        <family val="1"/>
        <charset val="128"/>
      </rPr>
      <t>http://www.city.sendai.jp/keyaku-kanri/jigyosha/keyaku/denshi/mebo.html</t>
    </r>
    <rPh sb="0" eb="2">
      <t>ギョウシャ</t>
    </rPh>
    <rPh sb="2" eb="4">
      <t>バンゴウ</t>
    </rPh>
    <rPh sb="6" eb="8">
      <t>キョウソウ</t>
    </rPh>
    <rPh sb="8" eb="10">
      <t>ニュウサツ</t>
    </rPh>
    <rPh sb="10" eb="12">
      <t>サンカ</t>
    </rPh>
    <rPh sb="12" eb="14">
      <t>シカク</t>
    </rPh>
    <rPh sb="14" eb="16">
      <t>ケッテイ</t>
    </rPh>
    <rPh sb="16" eb="19">
      <t>ツウチショ</t>
    </rPh>
    <rPh sb="20" eb="21">
      <t>カク</t>
    </rPh>
    <rPh sb="21" eb="22">
      <t>ヅ</t>
    </rPh>
    <rPh sb="22" eb="25">
      <t>ツウチショ</t>
    </rPh>
    <rPh sb="26" eb="28">
      <t>キサイ</t>
    </rPh>
    <rPh sb="34" eb="35">
      <t>ケタ</t>
    </rPh>
    <rPh sb="36" eb="38">
      <t>バンゴウ</t>
    </rPh>
    <rPh sb="42" eb="44">
      <t>ジョウキ</t>
    </rPh>
    <rPh sb="44" eb="47">
      <t>ツウチショ</t>
    </rPh>
    <rPh sb="52" eb="55">
      <t>センダイシ</t>
    </rPh>
    <rPh sb="55" eb="57">
      <t>ヤクショ</t>
    </rPh>
    <rPh sb="64" eb="66">
      <t>キョウソウ</t>
    </rPh>
    <rPh sb="66" eb="68">
      <t>ニュウサツ</t>
    </rPh>
    <rPh sb="68" eb="70">
      <t>サンカ</t>
    </rPh>
    <rPh sb="70" eb="72">
      <t>シカク</t>
    </rPh>
    <rPh sb="72" eb="73">
      <t>シャ</t>
    </rPh>
    <rPh sb="73" eb="75">
      <t>メイボ</t>
    </rPh>
    <rPh sb="77" eb="79">
      <t>カクニン</t>
    </rPh>
    <phoneticPr fontId="2"/>
  </si>
  <si>
    <t>許可を受けている建設業をチェックしてください。
受任者を設置する場合は、受任する営業所が受けている許可もチェックしてください。</t>
    <rPh sb="0" eb="2">
      <t>キョカ</t>
    </rPh>
    <rPh sb="3" eb="4">
      <t>ウ</t>
    </rPh>
    <rPh sb="8" eb="11">
      <t>ケンセツギョウ</t>
    </rPh>
    <rPh sb="24" eb="26">
      <t>ジュニン</t>
    </rPh>
    <rPh sb="26" eb="27">
      <t>シャ</t>
    </rPh>
    <rPh sb="28" eb="30">
      <t>セッチ</t>
    </rPh>
    <rPh sb="32" eb="34">
      <t>バアイ</t>
    </rPh>
    <rPh sb="36" eb="38">
      <t>ジュニン</t>
    </rPh>
    <rPh sb="40" eb="43">
      <t>エイギョウショ</t>
    </rPh>
    <rPh sb="44" eb="45">
      <t>ウ</t>
    </rPh>
    <rPh sb="49" eb="51">
      <t>キョカ</t>
    </rPh>
    <phoneticPr fontId="2"/>
  </si>
  <si>
    <t>6月1日時点の障害者雇用状況をハローワークに報告する義務がある事業者のみ入力してください。</t>
    <rPh sb="1" eb="2">
      <t>ガツ</t>
    </rPh>
    <rPh sb="3" eb="4">
      <t>ニチ</t>
    </rPh>
    <rPh sb="4" eb="6">
      <t>ジテン</t>
    </rPh>
    <rPh sb="12" eb="14">
      <t>ジョウキョウ</t>
    </rPh>
    <rPh sb="22" eb="24">
      <t>ホウコク</t>
    </rPh>
    <rPh sb="26" eb="28">
      <t>ギム</t>
    </rPh>
    <rPh sb="31" eb="34">
      <t>ジギョウシャ</t>
    </rPh>
    <rPh sb="36" eb="38">
      <t>ニュウリョク</t>
    </rPh>
    <phoneticPr fontId="2"/>
  </si>
  <si>
    <t>継続申請の方は一連番号を入力してください。</t>
    <rPh sb="0" eb="2">
      <t>ケイゾク</t>
    </rPh>
    <rPh sb="2" eb="4">
      <t>シンセイ</t>
    </rPh>
    <rPh sb="5" eb="6">
      <t>カタ</t>
    </rPh>
    <rPh sb="7" eb="9">
      <t>イチレン</t>
    </rPh>
    <rPh sb="9" eb="11">
      <t>バンゴウ</t>
    </rPh>
    <rPh sb="12" eb="14">
      <t>ニュウリョク</t>
    </rPh>
    <phoneticPr fontId="2"/>
  </si>
  <si>
    <t>保護観察所に刑務所出所者等の協力雇用主として登録されている場合は、「１」を入力してください。</t>
    <rPh sb="0" eb="2">
      <t>ホゴ</t>
    </rPh>
    <rPh sb="2" eb="4">
      <t>カンサツ</t>
    </rPh>
    <rPh sb="4" eb="5">
      <t>ショ</t>
    </rPh>
    <rPh sb="6" eb="9">
      <t>ケイムショ</t>
    </rPh>
    <rPh sb="9" eb="11">
      <t>シュッショ</t>
    </rPh>
    <rPh sb="11" eb="12">
      <t>シャ</t>
    </rPh>
    <rPh sb="12" eb="13">
      <t>トウ</t>
    </rPh>
    <rPh sb="14" eb="16">
      <t>キョウリョク</t>
    </rPh>
    <rPh sb="16" eb="18">
      <t>コヨウ</t>
    </rPh>
    <rPh sb="18" eb="19">
      <t>ヌシ</t>
    </rPh>
    <rPh sb="22" eb="24">
      <t>トウロク</t>
    </rPh>
    <rPh sb="29" eb="31">
      <t>バアイ</t>
    </rPh>
    <rPh sb="37" eb="39">
      <t>ニュウリョク</t>
    </rPh>
    <phoneticPr fontId="2"/>
  </si>
  <si>
    <t>総合評定値通知書の「解体工事」の総合評定値（Ｐ点）を入力欄に入力してください。</t>
    <rPh sb="0" eb="2">
      <t>ソウゴウ</t>
    </rPh>
    <rPh sb="2" eb="4">
      <t>ヒョウテイ</t>
    </rPh>
    <rPh sb="4" eb="5">
      <t>チ</t>
    </rPh>
    <rPh sb="5" eb="7">
      <t>ツウチ</t>
    </rPh>
    <rPh sb="7" eb="8">
      <t>ショ</t>
    </rPh>
    <rPh sb="10" eb="12">
      <t>カイタイ</t>
    </rPh>
    <rPh sb="12" eb="14">
      <t>コウジ</t>
    </rPh>
    <rPh sb="16" eb="18">
      <t>ソウゴウ</t>
    </rPh>
    <rPh sb="18" eb="21">
      <t>ヒョウテイチ</t>
    </rPh>
    <rPh sb="23" eb="24">
      <t>テン</t>
    </rPh>
    <rPh sb="26" eb="28">
      <t>ニュウリョク</t>
    </rPh>
    <rPh sb="28" eb="29">
      <t>ラン</t>
    </rPh>
    <rPh sb="30" eb="32">
      <t>ニュウリョク</t>
    </rPh>
    <phoneticPr fontId="2"/>
  </si>
  <si>
    <t>AM列からＢＥ列まで非表示にする</t>
    <rPh sb="2" eb="3">
      <t>レツ</t>
    </rPh>
    <rPh sb="7" eb="8">
      <t>レツ</t>
    </rPh>
    <rPh sb="10" eb="13">
      <t>ヒヒョウジ</t>
    </rPh>
    <phoneticPr fontId="2"/>
  </si>
  <si>
    <t>令和</t>
    <rPh sb="0" eb="2">
      <t>レイワ</t>
    </rPh>
    <phoneticPr fontId="2"/>
  </si>
  <si>
    <r>
      <t xml:space="preserve">仙台市に申請する工事(申請種目）に必要な建設業許可の種類は以下のとおりですので、間違いのないように申請してください。
</t>
    </r>
    <r>
      <rPr>
        <b/>
        <sz val="12"/>
        <rFont val="ＭＳ Ｐ明朝"/>
        <family val="1"/>
        <charset val="128"/>
      </rPr>
      <t>受任者を設置する場合は、受任する営業所が申請種目に対応した建設業許可の届出をしていなければなりません。</t>
    </r>
    <rPh sb="0" eb="3">
      <t>センダイシ</t>
    </rPh>
    <rPh sb="4" eb="6">
      <t>シンセイ</t>
    </rPh>
    <rPh sb="8" eb="10">
      <t>コウジ</t>
    </rPh>
    <rPh sb="11" eb="13">
      <t>シンセイ</t>
    </rPh>
    <rPh sb="13" eb="15">
      <t>シュモク</t>
    </rPh>
    <rPh sb="17" eb="19">
      <t>ヒツヨウ</t>
    </rPh>
    <rPh sb="20" eb="23">
      <t>ケンセツギョウ</t>
    </rPh>
    <rPh sb="23" eb="25">
      <t>キョカ</t>
    </rPh>
    <rPh sb="26" eb="28">
      <t>シュルイ</t>
    </rPh>
    <rPh sb="29" eb="31">
      <t>イカ</t>
    </rPh>
    <rPh sb="40" eb="42">
      <t>マチガ</t>
    </rPh>
    <rPh sb="49" eb="51">
      <t>シンセイ</t>
    </rPh>
    <rPh sb="60" eb="62">
      <t>ジュニン</t>
    </rPh>
    <rPh sb="62" eb="63">
      <t>シャ</t>
    </rPh>
    <rPh sb="64" eb="66">
      <t>セッチ</t>
    </rPh>
    <rPh sb="68" eb="70">
      <t>バアイ</t>
    </rPh>
    <rPh sb="72" eb="74">
      <t>ジュニン</t>
    </rPh>
    <rPh sb="76" eb="79">
      <t>エイギョウショ</t>
    </rPh>
    <rPh sb="80" eb="82">
      <t>シンセイ</t>
    </rPh>
    <rPh sb="82" eb="84">
      <t>シュモク</t>
    </rPh>
    <rPh sb="85" eb="87">
      <t>タイオウ</t>
    </rPh>
    <rPh sb="89" eb="92">
      <t>ケンセツギョウ</t>
    </rPh>
    <rPh sb="92" eb="94">
      <t>キョカ</t>
    </rPh>
    <rPh sb="95" eb="97">
      <t>トドケデ</t>
    </rPh>
    <phoneticPr fontId="2"/>
  </si>
  <si>
    <t>障害者雇用状況の報告義務がない事業者である</t>
    <rPh sb="0" eb="3">
      <t>ショウガイシャ</t>
    </rPh>
    <rPh sb="3" eb="5">
      <t>コヨウ</t>
    </rPh>
    <rPh sb="5" eb="7">
      <t>ジョウキョウ</t>
    </rPh>
    <rPh sb="8" eb="10">
      <t>ホウコク</t>
    </rPh>
    <rPh sb="10" eb="12">
      <t>ギム</t>
    </rPh>
    <rPh sb="15" eb="18">
      <t>ジギョウシャ</t>
    </rPh>
    <phoneticPr fontId="2"/>
  </si>
  <si>
    <t>当社は毎年6月1日現在の障害者の雇用に関する状況（障害者雇用状況報告）をハローワークに報告する義務がない事業者です。</t>
    <rPh sb="0" eb="2">
      <t>トウシャ</t>
    </rPh>
    <rPh sb="3" eb="5">
      <t>マイトシ</t>
    </rPh>
    <rPh sb="6" eb="7">
      <t>ガツ</t>
    </rPh>
    <rPh sb="8" eb="11">
      <t>ニチゲンザイ</t>
    </rPh>
    <rPh sb="12" eb="15">
      <t>ショウガイシャ</t>
    </rPh>
    <rPh sb="16" eb="18">
      <t>コヨウ</t>
    </rPh>
    <rPh sb="19" eb="20">
      <t>カン</t>
    </rPh>
    <rPh sb="22" eb="24">
      <t>ジョウキョウ</t>
    </rPh>
    <rPh sb="25" eb="28">
      <t>ショウガイシャ</t>
    </rPh>
    <rPh sb="28" eb="30">
      <t>コヨウ</t>
    </rPh>
    <rPh sb="30" eb="32">
      <t>ジョウキョウ</t>
    </rPh>
    <rPh sb="32" eb="34">
      <t>ホウコク</t>
    </rPh>
    <rPh sb="43" eb="45">
      <t>ホウコク</t>
    </rPh>
    <rPh sb="47" eb="49">
      <t>ギム</t>
    </rPh>
    <rPh sb="52" eb="55">
      <t>ジギョウシャ</t>
    </rPh>
    <phoneticPr fontId="2"/>
  </si>
  <si>
    <t>はい</t>
    <phoneticPr fontId="2"/>
  </si>
  <si>
    <t>常時雇用している労働者数が100人以下の事業主で、各月の雇用障害者数の年度間合計数が一定数（労働者数の4％の年度間合計数又は72人のいずれか多い数）を越えて障害者を雇用している場合に、申請により支給されているのが報奨金です。
支給対象となっている場合は、「１」を入力してください。</t>
    <rPh sb="0" eb="2">
      <t>ジョウジ</t>
    </rPh>
    <rPh sb="2" eb="4">
      <t>コヨウ</t>
    </rPh>
    <rPh sb="8" eb="11">
      <t>ロウドウシャ</t>
    </rPh>
    <rPh sb="11" eb="12">
      <t>スウ</t>
    </rPh>
    <rPh sb="16" eb="17">
      <t>ニン</t>
    </rPh>
    <rPh sb="17" eb="18">
      <t>イ</t>
    </rPh>
    <rPh sb="18" eb="19">
      <t>シタ</t>
    </rPh>
    <rPh sb="20" eb="23">
      <t>ジギョウヌシ</t>
    </rPh>
    <rPh sb="25" eb="27">
      <t>カクツキ</t>
    </rPh>
    <rPh sb="28" eb="30">
      <t>コヨウ</t>
    </rPh>
    <rPh sb="30" eb="33">
      <t>ショウガイシャ</t>
    </rPh>
    <rPh sb="33" eb="34">
      <t>スウ</t>
    </rPh>
    <rPh sb="35" eb="37">
      <t>ネンド</t>
    </rPh>
    <rPh sb="37" eb="38">
      <t>カン</t>
    </rPh>
    <rPh sb="38" eb="41">
      <t>ゴウケイスウ</t>
    </rPh>
    <rPh sb="42" eb="45">
      <t>イッテイスウ</t>
    </rPh>
    <rPh sb="46" eb="49">
      <t>ロウドウシャ</t>
    </rPh>
    <rPh sb="49" eb="50">
      <t>スウ</t>
    </rPh>
    <rPh sb="54" eb="56">
      <t>ネンド</t>
    </rPh>
    <rPh sb="56" eb="57">
      <t>カン</t>
    </rPh>
    <rPh sb="57" eb="59">
      <t>ゴウケイ</t>
    </rPh>
    <rPh sb="59" eb="60">
      <t>スウ</t>
    </rPh>
    <rPh sb="60" eb="61">
      <t>マタ</t>
    </rPh>
    <rPh sb="64" eb="65">
      <t>ニン</t>
    </rPh>
    <rPh sb="70" eb="71">
      <t>オオ</t>
    </rPh>
    <rPh sb="72" eb="73">
      <t>スウ</t>
    </rPh>
    <rPh sb="75" eb="76">
      <t>コ</t>
    </rPh>
    <rPh sb="78" eb="81">
      <t>ショウガイシャ</t>
    </rPh>
    <rPh sb="82" eb="84">
      <t>コヨウ</t>
    </rPh>
    <rPh sb="88" eb="90">
      <t>バアイ</t>
    </rPh>
    <rPh sb="92" eb="94">
      <t>シンセイ</t>
    </rPh>
    <rPh sb="97" eb="99">
      <t>シキュウ</t>
    </rPh>
    <rPh sb="106" eb="109">
      <t>ホウショウキン</t>
    </rPh>
    <rPh sb="113" eb="115">
      <t>シキュウ</t>
    </rPh>
    <rPh sb="115" eb="117">
      <t>タイショウ</t>
    </rPh>
    <rPh sb="123" eb="125">
      <t>バアイ</t>
    </rPh>
    <rPh sb="131" eb="133">
      <t>ニュウリョク</t>
    </rPh>
    <phoneticPr fontId="2"/>
  </si>
  <si>
    <t>従業員数・社会保険の加入状況</t>
    <rPh sb="0" eb="3">
      <t>ジュウギョウイン</t>
    </rPh>
    <rPh sb="3" eb="4">
      <t>スウ</t>
    </rPh>
    <rPh sb="5" eb="7">
      <t>シャカイ</t>
    </rPh>
    <rPh sb="7" eb="9">
      <t>ホケン</t>
    </rPh>
    <rPh sb="10" eb="12">
      <t>カニュウ</t>
    </rPh>
    <rPh sb="12" eb="14">
      <t>ジョウキョウ</t>
    </rPh>
    <phoneticPr fontId="2"/>
  </si>
  <si>
    <t>格　付　主　観　点　調　査　等</t>
    <phoneticPr fontId="2"/>
  </si>
  <si>
    <t>令和</t>
  </si>
  <si>
    <t>法　人
番　号</t>
    <rPh sb="0" eb="1">
      <t>ホウ</t>
    </rPh>
    <rPh sb="2" eb="3">
      <t>ヒト</t>
    </rPh>
    <rPh sb="4" eb="5">
      <t>バン</t>
    </rPh>
    <rPh sb="6" eb="7">
      <t>ゴウ</t>
    </rPh>
    <phoneticPr fontId="2"/>
  </si>
  <si>
    <t>郵便区番号(3桁）、町域番号(4桁）をすべて入力してください。</t>
    <rPh sb="0" eb="2">
      <t>ユウビン</t>
    </rPh>
    <rPh sb="2" eb="3">
      <t>ク</t>
    </rPh>
    <rPh sb="3" eb="5">
      <t>バンゴウ</t>
    </rPh>
    <rPh sb="7" eb="8">
      <t>ケタ</t>
    </rPh>
    <rPh sb="10" eb="11">
      <t>マチ</t>
    </rPh>
    <rPh sb="11" eb="12">
      <t>イキ</t>
    </rPh>
    <rPh sb="12" eb="14">
      <t>バンゴウ</t>
    </rPh>
    <rPh sb="16" eb="17">
      <t>ケタ</t>
    </rPh>
    <rPh sb="22" eb="24">
      <t>ニュウリョク</t>
    </rPh>
    <phoneticPr fontId="2"/>
  </si>
  <si>
    <t>ドロップダウンリストから許可の区分を選択してください。
特定・一般両方の許可がある場合は、第１希望の申請種目に対応する工事の許可を選択してください。</t>
    <rPh sb="12" eb="14">
      <t>キョカ</t>
    </rPh>
    <rPh sb="15" eb="17">
      <t>クブン</t>
    </rPh>
    <rPh sb="18" eb="20">
      <t>センタク</t>
    </rPh>
    <rPh sb="28" eb="30">
      <t>トクテイ</t>
    </rPh>
    <rPh sb="31" eb="33">
      <t>イッパン</t>
    </rPh>
    <rPh sb="33" eb="35">
      <t>リョウホウ</t>
    </rPh>
    <rPh sb="36" eb="38">
      <t>キョカ</t>
    </rPh>
    <rPh sb="41" eb="43">
      <t>バアイ</t>
    </rPh>
    <rPh sb="45" eb="46">
      <t>ダイ</t>
    </rPh>
    <rPh sb="47" eb="49">
      <t>キボウ</t>
    </rPh>
    <rPh sb="50" eb="52">
      <t>シンセイ</t>
    </rPh>
    <rPh sb="52" eb="54">
      <t>シュモク</t>
    </rPh>
    <rPh sb="55" eb="57">
      <t>タイオウ</t>
    </rPh>
    <rPh sb="59" eb="61">
      <t>コウジ</t>
    </rPh>
    <rPh sb="62" eb="64">
      <t>キョカ</t>
    </rPh>
    <rPh sb="65" eb="67">
      <t>センタク</t>
    </rPh>
    <phoneticPr fontId="2"/>
  </si>
  <si>
    <t>申請種目０２、０４、０５については以下のとおりとなりますので注意してください。
・申請種目「02法面処理工事」　⇒　経審の「法面処理」を入力
・申請種目「04ＰＣ桁工事」　　　⇒　経審の「プレストレストコンクリート構造物」を入力
・申請種目「05鋼橋上部工事」　⇒　経審の「鋼橋上部」を入力</t>
    <rPh sb="30" eb="32">
      <t>チュウイ</t>
    </rPh>
    <rPh sb="107" eb="110">
      <t>コウゾウブツ</t>
    </rPh>
    <phoneticPr fontId="2"/>
  </si>
  <si>
    <t>3</t>
    <phoneticPr fontId="2"/>
  </si>
  <si>
    <t>4</t>
    <phoneticPr fontId="2"/>
  </si>
  <si>
    <t>5</t>
    <phoneticPr fontId="2"/>
  </si>
  <si>
    <t>6</t>
    <phoneticPr fontId="2"/>
  </si>
  <si>
    <t>7</t>
    <phoneticPr fontId="2"/>
  </si>
  <si>
    <t>8</t>
    <phoneticPr fontId="2"/>
  </si>
  <si>
    <t>9</t>
    <phoneticPr fontId="2"/>
  </si>
  <si>
    <t>2</t>
    <phoneticPr fontId="2"/>
  </si>
  <si>
    <t>（生年月日</t>
    <phoneticPr fontId="2"/>
  </si>
  <si>
    <t>月</t>
    <rPh sb="0" eb="1">
      <t>ガツ</t>
    </rPh>
    <phoneticPr fontId="2"/>
  </si>
  <si>
    <t>日）</t>
    <rPh sb="0" eb="1">
      <t>ニチ</t>
    </rPh>
    <phoneticPr fontId="2"/>
  </si>
  <si>
    <t>（性別</t>
    <rPh sb="1" eb="3">
      <t>セイベツ</t>
    </rPh>
    <phoneticPr fontId="2"/>
  </si>
  <si>
    <t>）</t>
    <phoneticPr fontId="2"/>
  </si>
  <si>
    <t>※貼付</t>
    <rPh sb="1" eb="3">
      <t>チョウフ</t>
    </rPh>
    <phoneticPr fontId="2"/>
  </si>
  <si>
    <t>（１）看板等会社名が確認できる営業所の外観の写真データを貼付してください。</t>
    <rPh sb="3" eb="6">
      <t>カンバントウ</t>
    </rPh>
    <rPh sb="6" eb="9">
      <t>カイシャメイ</t>
    </rPh>
    <rPh sb="10" eb="12">
      <t>カクニン</t>
    </rPh>
    <rPh sb="15" eb="18">
      <t>エイギョウショ</t>
    </rPh>
    <rPh sb="19" eb="21">
      <t>ガイカン</t>
    </rPh>
    <rPh sb="22" eb="24">
      <t>シャシン</t>
    </rPh>
    <rPh sb="28" eb="30">
      <t>チョウフ</t>
    </rPh>
    <phoneticPr fontId="2"/>
  </si>
  <si>
    <t>（２）営業所等の内部の写真データを貼付してください。</t>
    <rPh sb="3" eb="6">
      <t>エイギョウショ</t>
    </rPh>
    <rPh sb="6" eb="7">
      <t>トウ</t>
    </rPh>
    <rPh sb="8" eb="10">
      <t>ナイブ</t>
    </rPh>
    <rPh sb="11" eb="13">
      <t>シャシン</t>
    </rPh>
    <rPh sb="17" eb="19">
      <t>チョウフ</t>
    </rPh>
    <phoneticPr fontId="2"/>
  </si>
  <si>
    <t>　写真データについては，作成日の3ヶ月以内に撮影したものに限ります。</t>
    <rPh sb="1" eb="3">
      <t>シャシン</t>
    </rPh>
    <rPh sb="12" eb="15">
      <t>サクセイビ</t>
    </rPh>
    <rPh sb="18" eb="19">
      <t>ゲツ</t>
    </rPh>
    <rPh sb="19" eb="21">
      <t>イナイ</t>
    </rPh>
    <rPh sb="22" eb="24">
      <t>サツエイ</t>
    </rPh>
    <rPh sb="29" eb="30">
      <t>カギ</t>
    </rPh>
    <phoneticPr fontId="2"/>
  </si>
  <si>
    <t>　次頁に営業所等の写真データを貼付してください。</t>
    <rPh sb="1" eb="3">
      <t>ジページ</t>
    </rPh>
    <rPh sb="4" eb="8">
      <t>エイギョウショトウ</t>
    </rPh>
    <rPh sb="9" eb="11">
      <t>シャシン</t>
    </rPh>
    <rPh sb="15" eb="17">
      <t>チョウフ</t>
    </rPh>
    <phoneticPr fontId="2"/>
  </si>
  <si>
    <t>申請する年月日をドロップダウンリストから選択してください。</t>
    <rPh sb="0" eb="2">
      <t>シンセイ</t>
    </rPh>
    <rPh sb="4" eb="7">
      <t>ネンガッピ</t>
    </rPh>
    <rPh sb="20" eb="22">
      <t>センタク</t>
    </rPh>
    <phoneticPr fontId="2"/>
  </si>
  <si>
    <t>確定ボタン→</t>
    <rPh sb="0" eb="2">
      <t>カクテイ</t>
    </rPh>
    <phoneticPr fontId="2"/>
  </si>
  <si>
    <t>工事経歴一覧</t>
    <phoneticPr fontId="2"/>
  </si>
  <si>
    <t>障害者雇用状況の加点を希望する事業者である</t>
    <rPh sb="0" eb="3">
      <t>ショウガイシャ</t>
    </rPh>
    <rPh sb="3" eb="5">
      <t>コヨウ</t>
    </rPh>
    <rPh sb="5" eb="7">
      <t>ジョウキョウ</t>
    </rPh>
    <rPh sb="8" eb="10">
      <t>カテン</t>
    </rPh>
    <rPh sb="11" eb="13">
      <t>キボウ</t>
    </rPh>
    <rPh sb="15" eb="18">
      <t>ジギョウシャ</t>
    </rPh>
    <phoneticPr fontId="2"/>
  </si>
  <si>
    <t>当社は障害者雇用状況の加点を希望する事業者です。</t>
    <rPh sb="0" eb="2">
      <t>トウシャ</t>
    </rPh>
    <rPh sb="3" eb="6">
      <t>ショウガイシャ</t>
    </rPh>
    <rPh sb="6" eb="8">
      <t>コヨウ</t>
    </rPh>
    <rPh sb="8" eb="10">
      <t>ジョウキョウ</t>
    </rPh>
    <rPh sb="11" eb="13">
      <t>カテン</t>
    </rPh>
    <rPh sb="14" eb="16">
      <t>キボウ</t>
    </rPh>
    <rPh sb="18" eb="21">
      <t>ジギョウシャ</t>
    </rPh>
    <phoneticPr fontId="2"/>
  </si>
  <si>
    <t>委任者</t>
    <rPh sb="0" eb="2">
      <t>イニン</t>
    </rPh>
    <rPh sb="2" eb="3">
      <t>シャ</t>
    </rPh>
    <phoneticPr fontId="2"/>
  </si>
  <si>
    <t xml:space="preserve"> 上記の私に関する個人情報を、仙台市が宮城県警察本部に提供して照会することに同意</t>
    <rPh sb="1" eb="3">
      <t>ジョウキ</t>
    </rPh>
    <rPh sb="4" eb="5">
      <t>ワタシ</t>
    </rPh>
    <phoneticPr fontId="2"/>
  </si>
  <si>
    <t xml:space="preserve"> します。</t>
    <phoneticPr fontId="2"/>
  </si>
  <si>
    <t>（1）　私（代表者個人）が暴力団等との関係を有しないことを確認するため、本申請に記載さ</t>
  </si>
  <si>
    <t>　　　れた私に関する個人情報を、仙台市が宮城県警察本部に提供して照会することに同意</t>
  </si>
  <si>
    <t>　　　します。</t>
  </si>
  <si>
    <t>（2）　私（法人その他の団体による申請の場合は当該団体、個人による申請の場合は当該</t>
  </si>
  <si>
    <t>　　　個人）に関する仙台市税納付状況(税目・税額・申告の有無等）について、仙台市財政</t>
  </si>
  <si>
    <t>　　　局契約課が税務担当課に対して照会することに同意します。</t>
    <rPh sb="3" eb="4">
      <t>キョク</t>
    </rPh>
    <rPh sb="4" eb="7">
      <t>ケイヤクカ</t>
    </rPh>
    <rPh sb="8" eb="10">
      <t>ゼイム</t>
    </rPh>
    <rPh sb="10" eb="13">
      <t>タントウカ</t>
    </rPh>
    <rPh sb="14" eb="15">
      <t>タイ</t>
    </rPh>
    <rPh sb="17" eb="19">
      <t>ショウカイ</t>
    </rPh>
    <rPh sb="24" eb="26">
      <t>ドウイ</t>
    </rPh>
    <phoneticPr fontId="2"/>
  </si>
  <si>
    <t>令和7・8・9年度</t>
    <rPh sb="0" eb="2">
      <t>レイワ</t>
    </rPh>
    <rPh sb="7" eb="9">
      <t>ネンド</t>
    </rPh>
    <phoneticPr fontId="2"/>
  </si>
  <si>
    <t>令和7・8・9年度仙台市競争入札参加資格審査申請書</t>
    <rPh sb="0" eb="2">
      <t>レイワ</t>
    </rPh>
    <rPh sb="7" eb="9">
      <t>ネンド</t>
    </rPh>
    <rPh sb="9" eb="12">
      <t>センダイシ</t>
    </rPh>
    <rPh sb="12" eb="14">
      <t>キョウソウ</t>
    </rPh>
    <rPh sb="14" eb="16">
      <t>ニュウサツ</t>
    </rPh>
    <rPh sb="16" eb="18">
      <t>サンカ</t>
    </rPh>
    <rPh sb="18" eb="20">
      <t>シカク</t>
    </rPh>
    <rPh sb="20" eb="22">
      <t>シンサ</t>
    </rPh>
    <rPh sb="22" eb="25">
      <t>シンセイショ</t>
    </rPh>
    <phoneticPr fontId="2"/>
  </si>
  <si>
    <t>令和7・8・9年度において仙台市が行う工事、その他の契約に係る入札に参加したいので、</t>
    <rPh sb="0" eb="2">
      <t>レイワ</t>
    </rPh>
    <rPh sb="7" eb="9">
      <t>ネンド</t>
    </rPh>
    <rPh sb="13" eb="16">
      <t>センダイシ</t>
    </rPh>
    <rPh sb="17" eb="18">
      <t>オコナ</t>
    </rPh>
    <rPh sb="19" eb="21">
      <t>コウジ</t>
    </rPh>
    <rPh sb="24" eb="25">
      <t>タ</t>
    </rPh>
    <rPh sb="26" eb="28">
      <t>ケイヤク</t>
    </rPh>
    <rPh sb="29" eb="30">
      <t>カカ</t>
    </rPh>
    <rPh sb="31" eb="33">
      <t>ニュウサツ</t>
    </rPh>
    <rPh sb="34" eb="36">
      <t>サンカ</t>
    </rPh>
    <phoneticPr fontId="2"/>
  </si>
  <si>
    <t>一連番号は、競争入札参加資格審査申請の案内通知に記載されている4桁の番号です。</t>
    <rPh sb="0" eb="2">
      <t>イチレン</t>
    </rPh>
    <rPh sb="2" eb="4">
      <t>バンゴウ</t>
    </rPh>
    <rPh sb="6" eb="8">
      <t>キョウソウ</t>
    </rPh>
    <rPh sb="8" eb="10">
      <t>ニュウサツ</t>
    </rPh>
    <rPh sb="10" eb="12">
      <t>サンカ</t>
    </rPh>
    <rPh sb="12" eb="14">
      <t>シカク</t>
    </rPh>
    <rPh sb="14" eb="16">
      <t>シンサ</t>
    </rPh>
    <rPh sb="16" eb="18">
      <t>シンセイ</t>
    </rPh>
    <rPh sb="19" eb="21">
      <t>アンナイ</t>
    </rPh>
    <rPh sb="21" eb="23">
      <t>ツウチ</t>
    </rPh>
    <rPh sb="24" eb="26">
      <t>キサイ</t>
    </rPh>
    <rPh sb="32" eb="33">
      <t>ケタ</t>
    </rPh>
    <rPh sb="34" eb="36">
      <t>バンゴウ</t>
    </rPh>
    <phoneticPr fontId="2"/>
  </si>
  <si>
    <t>仙台市競争入札参加資格審査申請要領</t>
    <rPh sb="0" eb="3">
      <t>センダイシ</t>
    </rPh>
    <rPh sb="3" eb="5">
      <t>キョウソウ</t>
    </rPh>
    <rPh sb="5" eb="7">
      <t>ニュウサツ</t>
    </rPh>
    <rPh sb="7" eb="9">
      <t>サンカ</t>
    </rPh>
    <rPh sb="9" eb="11">
      <t>シカク</t>
    </rPh>
    <rPh sb="11" eb="13">
      <t>シンサ</t>
    </rPh>
    <rPh sb="13" eb="15">
      <t>シンセイ</t>
    </rPh>
    <rPh sb="15" eb="17">
      <t>ヨウリョウ</t>
    </rPh>
    <phoneticPr fontId="2"/>
  </si>
  <si>
    <t>【工　事】</t>
    <rPh sb="1" eb="2">
      <t>コウ</t>
    </rPh>
    <rPh sb="3" eb="4">
      <t>コト</t>
    </rPh>
    <phoneticPr fontId="2"/>
  </si>
  <si>
    <t>仙台市の契約については、地元経済発展の観点から、仙台市内に本店を有する企業へ優先発注することとしています。</t>
    <phoneticPr fontId="2"/>
  </si>
  <si>
    <t xml:space="preserve">　仙台市(水道局・交通局・ガス局・市立病院を含む)の行う工事の契約にかかる入札に参加するためには、仙台市の競争入札参加資格者名簿へ登録されていることが必要です。参加を希望される方は、本要領をよくお読みのうえ、仙台市競争入札参加資格申請フォームにより、受付期間内に申請してください。
</t>
    <rPh sb="49" eb="52">
      <t>センダイシ</t>
    </rPh>
    <rPh sb="53" eb="55">
      <t>キョウソウ</t>
    </rPh>
    <rPh sb="55" eb="57">
      <t>ニュウサツ</t>
    </rPh>
    <rPh sb="57" eb="59">
      <t>サンカ</t>
    </rPh>
    <rPh sb="59" eb="61">
      <t>シカク</t>
    </rPh>
    <rPh sb="61" eb="62">
      <t>シャ</t>
    </rPh>
    <rPh sb="62" eb="64">
      <t>メイボ</t>
    </rPh>
    <rPh sb="65" eb="67">
      <t>トウロク</t>
    </rPh>
    <rPh sb="75" eb="77">
      <t>ヒツヨウ</t>
    </rPh>
    <rPh sb="80" eb="82">
      <t>サンカ</t>
    </rPh>
    <rPh sb="83" eb="85">
      <t>キボウ</t>
    </rPh>
    <rPh sb="88" eb="89">
      <t>カタ</t>
    </rPh>
    <phoneticPr fontId="2"/>
  </si>
  <si>
    <t>登録には、認定条件をすべて満たしている必要がありますのでご注意ください。</t>
    <phoneticPr fontId="2"/>
  </si>
  <si>
    <t>仙台市は、企業局も含めた入札参加資格審査受付を統一して行っておりますので、別途水道局・交通局・ガス局・市立病院へ入札参加資格の審査を申請する必要はありません。</t>
    <phoneticPr fontId="2"/>
  </si>
  <si>
    <t>（留意事項）</t>
    <rPh sb="1" eb="3">
      <t>リュウイ</t>
    </rPh>
    <rPh sb="3" eb="5">
      <t>ジコウ</t>
    </rPh>
    <phoneticPr fontId="2"/>
  </si>
  <si>
    <t>競争入札参加者の資格</t>
    <phoneticPr fontId="2"/>
  </si>
  <si>
    <t>(1)</t>
    <phoneticPr fontId="2"/>
  </si>
  <si>
    <t>地方自治法施行令（昭和22年政令第16号）第167条の4第1項各号に規定に該当する者でないこと。</t>
    <rPh sb="9" eb="11">
      <t>ショウワ</t>
    </rPh>
    <rPh sb="13" eb="14">
      <t>ネン</t>
    </rPh>
    <rPh sb="14" eb="16">
      <t>セイレイ</t>
    </rPh>
    <rPh sb="16" eb="17">
      <t>ダイ</t>
    </rPh>
    <rPh sb="19" eb="20">
      <t>ゴウ</t>
    </rPh>
    <rPh sb="31" eb="33">
      <t>カクゴウ</t>
    </rPh>
    <phoneticPr fontId="2"/>
  </si>
  <si>
    <t>(2)</t>
    <phoneticPr fontId="2"/>
  </si>
  <si>
    <t>(3)</t>
    <phoneticPr fontId="2"/>
  </si>
  <si>
    <t>社会保険等（健康保険、厚生年金、雇用保険）の適用対象事業所については、社会保険等に加入していること。</t>
    <rPh sb="0" eb="2">
      <t>シャカイ</t>
    </rPh>
    <rPh sb="2" eb="4">
      <t>ホケン</t>
    </rPh>
    <rPh sb="4" eb="5">
      <t>トウ</t>
    </rPh>
    <rPh sb="6" eb="8">
      <t>ケンコウ</t>
    </rPh>
    <rPh sb="8" eb="10">
      <t>ホケン</t>
    </rPh>
    <rPh sb="22" eb="24">
      <t>テキヨウ</t>
    </rPh>
    <rPh sb="24" eb="26">
      <t>タイショウ</t>
    </rPh>
    <rPh sb="26" eb="29">
      <t>ジギョウショ</t>
    </rPh>
    <rPh sb="35" eb="37">
      <t>シャカイ</t>
    </rPh>
    <rPh sb="37" eb="39">
      <t>ホケン</t>
    </rPh>
    <phoneticPr fontId="2"/>
  </si>
  <si>
    <t>(4)</t>
    <phoneticPr fontId="2"/>
  </si>
  <si>
    <t>(5)</t>
    <phoneticPr fontId="2"/>
  </si>
  <si>
    <t>(6)</t>
    <phoneticPr fontId="2"/>
  </si>
  <si>
    <t>消費税及び地方消費税を滞納していないこと。</t>
    <phoneticPr fontId="2"/>
  </si>
  <si>
    <t>「仙台市入札契約暴力団等排除要綱(平成20年10月31日市長決裁)」別表に掲げる措置要件に該当しないこと。</t>
    <rPh sb="34" eb="35">
      <t>ベツ</t>
    </rPh>
    <rPh sb="35" eb="36">
      <t>ヒョウ</t>
    </rPh>
    <rPh sb="37" eb="38">
      <t>カカ</t>
    </rPh>
    <rPh sb="40" eb="42">
      <t>ソチ</t>
    </rPh>
    <rPh sb="42" eb="44">
      <t>ヨウケン</t>
    </rPh>
    <phoneticPr fontId="2"/>
  </si>
  <si>
    <t>※</t>
    <phoneticPr fontId="2"/>
  </si>
  <si>
    <t>仙台市では、宮城県警察本部との連携のもと、仙台市が発注する全ての入札・契約から暴力団等を排除する取組を実施するため、仙台市入札契約暴力団等排除要綱（平成20年10月31日市長決裁）を制定し、平成20年11月1日から施行しています。当該要綱に基づき、本市の競争入札参加資格の登録を受けた方が暴力団等と関係を有することが確認された場合、指名停止や契約解除等を行います。</t>
    <rPh sb="0" eb="3">
      <t>センダイシ</t>
    </rPh>
    <rPh sb="6" eb="9">
      <t>ミヤギケン</t>
    </rPh>
    <rPh sb="9" eb="11">
      <t>ケイサツ</t>
    </rPh>
    <rPh sb="11" eb="13">
      <t>ホンブ</t>
    </rPh>
    <rPh sb="15" eb="17">
      <t>レンケイ</t>
    </rPh>
    <rPh sb="21" eb="24">
      <t>センダイシ</t>
    </rPh>
    <rPh sb="25" eb="27">
      <t>ハッチュウ</t>
    </rPh>
    <rPh sb="29" eb="30">
      <t>スベ</t>
    </rPh>
    <rPh sb="32" eb="34">
      <t>ニュウサツ</t>
    </rPh>
    <rPh sb="35" eb="37">
      <t>ケイヤク</t>
    </rPh>
    <rPh sb="39" eb="40">
      <t>アバ</t>
    </rPh>
    <phoneticPr fontId="2"/>
  </si>
  <si>
    <t>申請方法</t>
    <phoneticPr fontId="2"/>
  </si>
  <si>
    <t>https://logoform.jp/form/3PrJ/965159</t>
    <phoneticPr fontId="2"/>
  </si>
  <si>
    <t>※仙台市競争入札参加資格申請フォームＵＲＬ</t>
    <phoneticPr fontId="2"/>
  </si>
  <si>
    <t>受付期間</t>
    <phoneticPr fontId="2"/>
  </si>
  <si>
    <t>仙台市ホームページで確認してください。</t>
    <rPh sb="10" eb="12">
      <t>カクニン</t>
    </rPh>
    <phoneticPr fontId="2"/>
  </si>
  <si>
    <t>□</t>
    <phoneticPr fontId="2"/>
  </si>
  <si>
    <t>提出ファイル（すべて電子データで、写し可）</t>
    <rPh sb="0" eb="2">
      <t>テイシュツ</t>
    </rPh>
    <rPh sb="10" eb="12">
      <t>デンシ</t>
    </rPh>
    <rPh sb="17" eb="18">
      <t>ウツ</t>
    </rPh>
    <rPh sb="19" eb="20">
      <t>カ</t>
    </rPh>
    <phoneticPr fontId="2"/>
  </si>
  <si>
    <t>３</t>
    <phoneticPr fontId="2"/>
  </si>
  <si>
    <t>　　　</t>
    <phoneticPr fontId="2"/>
  </si>
  <si>
    <t xml:space="preserve">※「地方自治法施行令第167条の4第1項各号に該当する者」とは、次に掲げる者をいいます。
・契約を締結する能力を有しない者
・破産手続開始の決定を受けて復権を得ない者
・暴力団員による不当な行為の防止等に関する法律（平成3年法律第77号）第32条第1項各号に掲げる者
</t>
    <rPh sb="2" eb="4">
      <t>チホウ</t>
    </rPh>
    <rPh sb="4" eb="6">
      <t>ジジ</t>
    </rPh>
    <rPh sb="6" eb="7">
      <t>ホウ</t>
    </rPh>
    <rPh sb="7" eb="10">
      <t>セコウレイ</t>
    </rPh>
    <rPh sb="10" eb="11">
      <t>ダイ</t>
    </rPh>
    <rPh sb="14" eb="15">
      <t>ジョウ</t>
    </rPh>
    <rPh sb="17" eb="18">
      <t>ダイ</t>
    </rPh>
    <rPh sb="19" eb="20">
      <t>コウ</t>
    </rPh>
    <rPh sb="20" eb="22">
      <t>カクゴウ</t>
    </rPh>
    <rPh sb="23" eb="25">
      <t>ガイトウ</t>
    </rPh>
    <rPh sb="27" eb="28">
      <t>モノ</t>
    </rPh>
    <rPh sb="32" eb="33">
      <t>ツギ</t>
    </rPh>
    <rPh sb="34" eb="35">
      <t>カカ</t>
    </rPh>
    <rPh sb="37" eb="38">
      <t>モノ</t>
    </rPh>
    <phoneticPr fontId="2"/>
  </si>
  <si>
    <t>【障害者の雇用状況】</t>
    <rPh sb="1" eb="4">
      <t>ショウガイシャ</t>
    </rPh>
    <rPh sb="5" eb="7">
      <t>コヨウ</t>
    </rPh>
    <rPh sb="7" eb="9">
      <t>ジョウキョウ</t>
    </rPh>
    <phoneticPr fontId="2"/>
  </si>
  <si>
    <t>【みちのく環境管理規格（みちのくＥＭＳ）認証取得】</t>
    <phoneticPr fontId="2"/>
  </si>
  <si>
    <t>【女性活躍推進の取組（えるぼし認定）】</t>
    <rPh sb="1" eb="3">
      <t>ジョセイ</t>
    </rPh>
    <rPh sb="3" eb="5">
      <t>カツヤク</t>
    </rPh>
    <rPh sb="5" eb="7">
      <t>スイシン</t>
    </rPh>
    <rPh sb="8" eb="10">
      <t>トリクミ</t>
    </rPh>
    <rPh sb="15" eb="17">
      <t>ニンテイ</t>
    </rPh>
    <phoneticPr fontId="2"/>
  </si>
  <si>
    <t>【次世代育成支援の取組（くるみん認定）】</t>
    <rPh sb="1" eb="4">
      <t>ジセダイ</t>
    </rPh>
    <rPh sb="4" eb="6">
      <t>イクセイ</t>
    </rPh>
    <rPh sb="6" eb="8">
      <t>シエン</t>
    </rPh>
    <rPh sb="9" eb="11">
      <t>トリクミ</t>
    </rPh>
    <rPh sb="16" eb="18">
      <t>ニンテイ</t>
    </rPh>
    <phoneticPr fontId="2"/>
  </si>
  <si>
    <t>【刑務所出所者等の雇用協力】</t>
    <rPh sb="1" eb="4">
      <t>ケイムショ</t>
    </rPh>
    <rPh sb="4" eb="6">
      <t>シュッショ</t>
    </rPh>
    <rPh sb="6" eb="7">
      <t>シャ</t>
    </rPh>
    <rPh sb="7" eb="8">
      <t>トウ</t>
    </rPh>
    <rPh sb="9" eb="11">
      <t>コヨウ</t>
    </rPh>
    <rPh sb="11" eb="13">
      <t>キョウリョク</t>
    </rPh>
    <phoneticPr fontId="2"/>
  </si>
  <si>
    <t>【仙台市消防団協力事業所の認定】</t>
    <rPh sb="1" eb="4">
      <t>センダイシ</t>
    </rPh>
    <rPh sb="4" eb="7">
      <t>ショウボウダン</t>
    </rPh>
    <rPh sb="7" eb="9">
      <t>キョウリョク</t>
    </rPh>
    <rPh sb="9" eb="12">
      <t>ジギョウショ</t>
    </rPh>
    <rPh sb="13" eb="15">
      <t>ニンテイ</t>
    </rPh>
    <phoneticPr fontId="2"/>
  </si>
  <si>
    <t>４</t>
    <phoneticPr fontId="2"/>
  </si>
  <si>
    <t>５</t>
    <phoneticPr fontId="2"/>
  </si>
  <si>
    <t>事業協同組合等の競争入札参加資格審査申請</t>
    <rPh sb="0" eb="2">
      <t>ジギョウ</t>
    </rPh>
    <rPh sb="2" eb="4">
      <t>キョウドウ</t>
    </rPh>
    <rPh sb="4" eb="7">
      <t>クミアイトウ</t>
    </rPh>
    <rPh sb="8" eb="10">
      <t>キョウソウ</t>
    </rPh>
    <rPh sb="10" eb="12">
      <t>ニュウサツ</t>
    </rPh>
    <rPh sb="12" eb="14">
      <t>サンカ</t>
    </rPh>
    <rPh sb="14" eb="16">
      <t>シカク</t>
    </rPh>
    <rPh sb="16" eb="18">
      <t>シンサ</t>
    </rPh>
    <rPh sb="18" eb="20">
      <t>シンセイ</t>
    </rPh>
    <phoneticPr fontId="2"/>
  </si>
  <si>
    <t xml:space="preserve">官公需適格組合に対する特例について
　中小企業庁の官公需適格組合の証明を受けた事業協同組合については特例措置がありますので、特例の適用を希望する事業協同組合は、事前に仙台市役所本庁舎1階、財政局財政部契約課にて「適用申請書」を受け取り、必要事項を記載するとともに、次のデータを添えて、入札参加資格審査申請（業者登録）時に資格審査申請書と併せて提出してください。							
　①官公需適格組合であることを証する書面の写し							
　②各審査対象者の履歴事項全部証明書（商業登記簿謄本）の写し 							
　③審査対象者の経営規模等評価結果通知書・総合評定値通知書（資格審査申請（業者登録）をする日の直前に  受けたものであって、本市に登録される日において有効なものに限る。)の写し							
　④審査対象者が希望する工事種類に関して建設業法に基づく許可を受けていることを証する書面の写し							</t>
    <rPh sb="0" eb="3">
      <t>カンコウジュ</t>
    </rPh>
    <rPh sb="3" eb="5">
      <t>テキカク</t>
    </rPh>
    <rPh sb="5" eb="7">
      <t>クミアイ</t>
    </rPh>
    <rPh sb="8" eb="9">
      <t>タイ</t>
    </rPh>
    <rPh sb="11" eb="13">
      <t>トクレイ</t>
    </rPh>
    <phoneticPr fontId="2"/>
  </si>
  <si>
    <t>申請種目表（工事）</t>
    <rPh sb="0" eb="2">
      <t>シンセイ</t>
    </rPh>
    <rPh sb="2" eb="3">
      <t>シュ</t>
    </rPh>
    <rPh sb="4" eb="5">
      <t>ヒョウ</t>
    </rPh>
    <rPh sb="6" eb="8">
      <t>コウジ</t>
    </rPh>
    <phoneticPr fontId="2"/>
  </si>
  <si>
    <t>土木工事</t>
  </si>
  <si>
    <t>土</t>
  </si>
  <si>
    <t>側溝工事、道路築造工事、下水道工事、造成工事、シールド工事、推進工事、水路築造工事、防護柵工事</t>
  </si>
  <si>
    <t>法面処理工事</t>
  </si>
  <si>
    <t>法面保護工事</t>
  </si>
  <si>
    <t>杭打工事</t>
  </si>
  <si>
    <t>と</t>
  </si>
  <si>
    <t>杭打工事、場所打杭工事</t>
  </si>
  <si>
    <t>ＰＣ桁工事</t>
  </si>
  <si>
    <t>鋼橋上部工事</t>
  </si>
  <si>
    <t>鋼</t>
  </si>
  <si>
    <t>舗装工事</t>
  </si>
  <si>
    <t>ほ</t>
  </si>
  <si>
    <t>造園工事</t>
  </si>
  <si>
    <t>園</t>
  </si>
  <si>
    <t>植栽工事</t>
  </si>
  <si>
    <t>区画線設置工事</t>
  </si>
  <si>
    <t>塗</t>
  </si>
  <si>
    <t>道路標識設置工事</t>
  </si>
  <si>
    <t>しゅんせつ工事</t>
  </si>
  <si>
    <t>しゅ</t>
  </si>
  <si>
    <t>さく井工事</t>
  </si>
  <si>
    <t>井</t>
  </si>
  <si>
    <t>建</t>
  </si>
  <si>
    <t>鉄骨・鉄筋コンクリート建築工事</t>
  </si>
  <si>
    <t>木造建築工事</t>
  </si>
  <si>
    <t>プレハブ建築工事</t>
  </si>
  <si>
    <t>家屋解体工事　</t>
  </si>
  <si>
    <t>解</t>
  </si>
  <si>
    <t>家屋解体工事</t>
  </si>
  <si>
    <t>塗装工事</t>
  </si>
  <si>
    <t>塗装工事、ライニング工事</t>
  </si>
  <si>
    <t>防水工事</t>
  </si>
  <si>
    <t>防</t>
  </si>
  <si>
    <t>アスファルト防水工事、モルタル防水工事、塗膜防水工事、シート防水工事、注入防水工事</t>
  </si>
  <si>
    <t>大工工事</t>
  </si>
  <si>
    <t>大</t>
  </si>
  <si>
    <t>左官工事</t>
  </si>
  <si>
    <t>左</t>
  </si>
  <si>
    <t>鉄骨・鉄筋コンクリート建築工事</t>
    <phoneticPr fontId="2"/>
  </si>
  <si>
    <t>申請番号</t>
    <rPh sb="0" eb="2">
      <t>シンセイ</t>
    </rPh>
    <rPh sb="2" eb="4">
      <t>バンゴウ</t>
    </rPh>
    <phoneticPr fontId="2"/>
  </si>
  <si>
    <t>種目名</t>
    <rPh sb="0" eb="2">
      <t>シュモク</t>
    </rPh>
    <rPh sb="2" eb="3">
      <t>メイ</t>
    </rPh>
    <phoneticPr fontId="2"/>
  </si>
  <si>
    <t>発注工事例</t>
    <rPh sb="0" eb="2">
      <t>ハッチュウ</t>
    </rPh>
    <rPh sb="2" eb="4">
      <t>コウジ</t>
    </rPh>
    <rPh sb="4" eb="5">
      <t>レイ</t>
    </rPh>
    <phoneticPr fontId="2"/>
  </si>
  <si>
    <t>石工事</t>
    <phoneticPr fontId="2"/>
  </si>
  <si>
    <t>ガラス工事</t>
    <phoneticPr fontId="2"/>
  </si>
  <si>
    <t>石材加工石積工事</t>
    <phoneticPr fontId="2"/>
  </si>
  <si>
    <t>ガラス加工取付工事</t>
    <phoneticPr fontId="2"/>
  </si>
  <si>
    <t>タイル・れんが・ブロック工事</t>
  </si>
  <si>
    <t>鉄筋工事</t>
  </si>
  <si>
    <t>屋根工事</t>
  </si>
  <si>
    <t>板金工事</t>
  </si>
  <si>
    <t>建具工事</t>
  </si>
  <si>
    <t>内装仕上工事</t>
  </si>
  <si>
    <t>電気設備工事</t>
  </si>
  <si>
    <t>電気通信設備工事</t>
  </si>
  <si>
    <t>給排水衛生冷暖房工事</t>
  </si>
  <si>
    <t>水処理施設工事</t>
  </si>
  <si>
    <t>ごみ・し尿処理施設工事</t>
  </si>
  <si>
    <t>その他機械器具設置工事</t>
  </si>
  <si>
    <t>熱絶縁工事</t>
  </si>
  <si>
    <t>消防施設工事</t>
  </si>
  <si>
    <t>その他鋼構造物設置工事</t>
  </si>
  <si>
    <t>タ</t>
  </si>
  <si>
    <t>筋</t>
  </si>
  <si>
    <t>屋</t>
  </si>
  <si>
    <t>板</t>
  </si>
  <si>
    <t>具</t>
  </si>
  <si>
    <t>内</t>
  </si>
  <si>
    <t>電</t>
  </si>
  <si>
    <t>通</t>
  </si>
  <si>
    <t>管</t>
  </si>
  <si>
    <t>機</t>
  </si>
  <si>
    <t>絶</t>
  </si>
  <si>
    <t>消</t>
  </si>
  <si>
    <t>築炉工事、タイル・れんが・ブロック張り工事</t>
  </si>
  <si>
    <t>鉄筋加工組立工事</t>
  </si>
  <si>
    <t>屋根ふき工事</t>
  </si>
  <si>
    <t>板金加工取付工事</t>
  </si>
  <si>
    <t>サッシ取付工事、シャッター取付工事</t>
  </si>
  <si>
    <t>内装仕上工事、たたみ工事、ふすま工事</t>
  </si>
  <si>
    <t>屋内電気設備工事、照明灯設備工事、発電設備工事、受変電設備工事、計装設備工事、電車線工事</t>
  </si>
  <si>
    <t>電話設備工事、電波障害改善工事、放送設備工事</t>
  </si>
  <si>
    <t>給排水・給湯設備工事、冷暖房設備工事、空気調和設備工事、ガス管配管工事、水洗便所設備工事</t>
  </si>
  <si>
    <t>水道施設工事、下水処理設備工事、脱水設備・除塵機・汚泥掻寄機・塩素滅菌装置・散気装置等設置</t>
  </si>
  <si>
    <t>ポンプ設備工事、昇降機設置工事、プラント設備工事、ボイラー設備工事、クレーン設置工事</t>
  </si>
  <si>
    <t>消火設備工事、火災報知設備工事</t>
  </si>
  <si>
    <t>水門等門扉設置工事、鉄骨組立工事</t>
  </si>
  <si>
    <t>　競争入札参加者の資格</t>
    <phoneticPr fontId="2"/>
  </si>
  <si>
    <t>　事業協同組合等の競争入札参加資格審査申請</t>
    <phoneticPr fontId="2"/>
  </si>
  <si>
    <t>　申請種目表（工事）</t>
    <phoneticPr fontId="2"/>
  </si>
  <si>
    <t>目　　次</t>
    <rPh sb="0" eb="1">
      <t>メ</t>
    </rPh>
    <rPh sb="3" eb="4">
      <t>ツギ</t>
    </rPh>
    <phoneticPr fontId="2"/>
  </si>
  <si>
    <t>仙台市の市税を滞納していないこと並びに個人以外の場合にあっては、法人の市民税及び事業所税に係る市長に対する申告を行っていること（当該申告義務を有する者に限る）｡</t>
    <phoneticPr fontId="2"/>
  </si>
  <si>
    <r>
      <rPr>
        <b/>
        <sz val="12"/>
        <rFont val="ＭＳ ゴシック"/>
        <family val="3"/>
        <charset val="128"/>
      </rPr>
      <t>使用印鑑届</t>
    </r>
    <r>
      <rPr>
        <sz val="12"/>
        <rFont val="ＭＳ 明朝"/>
        <family val="1"/>
        <charset val="128"/>
      </rPr>
      <t xml:space="preserve">
（本エクセルファイルにより紙で出力し、押印のうえPDFファイルとすること。）</t>
    </r>
    <rPh sb="0" eb="2">
      <t>シヨウ</t>
    </rPh>
    <rPh sb="2" eb="4">
      <t>インカン</t>
    </rPh>
    <rPh sb="4" eb="5">
      <t>トドケ</t>
    </rPh>
    <phoneticPr fontId="2"/>
  </si>
  <si>
    <r>
      <rPr>
        <b/>
        <sz val="12"/>
        <rFont val="ＭＳ ゴシック"/>
        <family val="3"/>
        <charset val="128"/>
      </rPr>
      <t>委任状</t>
    </r>
    <r>
      <rPr>
        <sz val="12"/>
        <rFont val="ＭＳ 明朝"/>
        <family val="1"/>
        <charset val="128"/>
      </rPr>
      <t xml:space="preserve">
（受任者を設置する場合のみ必要。本エクセルファイルにより紙で出力し、押印のうえPDFファイルとすること。）</t>
    </r>
    <rPh sb="0" eb="3">
      <t>イニンジョウ</t>
    </rPh>
    <rPh sb="5" eb="7">
      <t>ジュニン</t>
    </rPh>
    <rPh sb="7" eb="8">
      <t>シャ</t>
    </rPh>
    <rPh sb="9" eb="11">
      <t>セッチ</t>
    </rPh>
    <rPh sb="13" eb="15">
      <t>バアイ</t>
    </rPh>
    <rPh sb="17" eb="19">
      <t>ヒツヨウ</t>
    </rPh>
    <phoneticPr fontId="2"/>
  </si>
  <si>
    <r>
      <t>①まず、「</t>
    </r>
    <r>
      <rPr>
        <b/>
        <sz val="12"/>
        <rFont val="ＭＳ ゴシック"/>
        <family val="3"/>
        <charset val="128"/>
      </rPr>
      <t>入力シート</t>
    </r>
    <r>
      <rPr>
        <sz val="12"/>
        <rFont val="ＭＳ 明朝"/>
        <family val="1"/>
        <charset val="128"/>
      </rPr>
      <t>」に入力してください。入力した情報が他のシート（「入札参加資格申請書」「営業所等報告書」「工事経歴一覧」「出力シート）にも反映されます。</t>
    </r>
    <rPh sb="21" eb="23">
      <t>ニュウリョク</t>
    </rPh>
    <rPh sb="25" eb="27">
      <t>ジョウホウ</t>
    </rPh>
    <rPh sb="28" eb="29">
      <t>タ</t>
    </rPh>
    <rPh sb="35" eb="37">
      <t>ニュウサツ</t>
    </rPh>
    <rPh sb="37" eb="39">
      <t>サンカ</t>
    </rPh>
    <rPh sb="39" eb="41">
      <t>シカク</t>
    </rPh>
    <rPh sb="41" eb="44">
      <t>シンセイショ</t>
    </rPh>
    <rPh sb="46" eb="49">
      <t>エイギョウショ</t>
    </rPh>
    <rPh sb="49" eb="50">
      <t>トウ</t>
    </rPh>
    <rPh sb="50" eb="53">
      <t>ホウコクショ</t>
    </rPh>
    <phoneticPr fontId="2"/>
  </si>
  <si>
    <r>
      <t>「</t>
    </r>
    <r>
      <rPr>
        <b/>
        <sz val="12"/>
        <rFont val="ＭＳ ゴシック"/>
        <family val="3"/>
        <charset val="128"/>
      </rPr>
      <t>建設業許可申請書（別紙２）営業所一覧表</t>
    </r>
    <r>
      <rPr>
        <sz val="12"/>
        <rFont val="ＭＳ 明朝"/>
        <family val="1"/>
        <charset val="128"/>
      </rPr>
      <t>」</t>
    </r>
    <rPh sb="1" eb="4">
      <t>ケンセツギョウ</t>
    </rPh>
    <rPh sb="4" eb="6">
      <t>キョカ</t>
    </rPh>
    <rPh sb="6" eb="9">
      <t>シンセイショ</t>
    </rPh>
    <rPh sb="10" eb="12">
      <t>ベッシ</t>
    </rPh>
    <rPh sb="14" eb="17">
      <t>エイギョウショ</t>
    </rPh>
    <rPh sb="17" eb="19">
      <t>イチラン</t>
    </rPh>
    <rPh sb="19" eb="20">
      <t>ヒョウ</t>
    </rPh>
    <phoneticPr fontId="2"/>
  </si>
  <si>
    <t>・障害者の雇用の促進等に関する法律に基づくハローワークへの雇用状況報告義務がある事業者</t>
    <phoneticPr fontId="2"/>
  </si>
  <si>
    <r>
      <t>「</t>
    </r>
    <r>
      <rPr>
        <b/>
        <sz val="12"/>
        <rFont val="ＭＳ ゴシック"/>
        <family val="3"/>
        <charset val="128"/>
      </rPr>
      <t>障害者雇用状況報告書</t>
    </r>
    <r>
      <rPr>
        <sz val="12"/>
        <rFont val="ＭＳ 明朝"/>
        <family val="1"/>
        <charset val="128"/>
      </rPr>
      <t>」
（最新のもの。電子申請による報告をしている場合は、同内容が確認できる書類。）</t>
    </r>
    <rPh sb="1" eb="4">
      <t>ショウガイシャ</t>
    </rPh>
    <rPh sb="4" eb="6">
      <t>コヨウ</t>
    </rPh>
    <rPh sb="6" eb="8">
      <t>ジョウキョウ</t>
    </rPh>
    <rPh sb="8" eb="11">
      <t>ホウコクショ</t>
    </rPh>
    <rPh sb="34" eb="36">
      <t>バアイ</t>
    </rPh>
    <phoneticPr fontId="2"/>
  </si>
  <si>
    <t>□
□</t>
    <phoneticPr fontId="2"/>
  </si>
  <si>
    <t>・常時雇用者が101人以上の事業者の場合</t>
    <phoneticPr fontId="2"/>
  </si>
  <si>
    <t>・常時雇用者が100人以下の事業者の場合</t>
    <phoneticPr fontId="2"/>
  </si>
  <si>
    <r>
      <t>「</t>
    </r>
    <r>
      <rPr>
        <b/>
        <sz val="12"/>
        <rFont val="ＭＳ ゴシック"/>
        <family val="3"/>
        <charset val="128"/>
      </rPr>
      <t>次世代育成支援対策推進法に基づく認定通知書</t>
    </r>
    <r>
      <rPr>
        <sz val="12"/>
        <rFont val="ＭＳ ゴシック"/>
        <family val="3"/>
        <charset val="128"/>
      </rPr>
      <t>」</t>
    </r>
    <rPh sb="1" eb="4">
      <t>ジセダイ</t>
    </rPh>
    <rPh sb="4" eb="6">
      <t>イクセイ</t>
    </rPh>
    <rPh sb="6" eb="8">
      <t>シエン</t>
    </rPh>
    <rPh sb="8" eb="10">
      <t>タイサク</t>
    </rPh>
    <rPh sb="10" eb="12">
      <t>スイシン</t>
    </rPh>
    <rPh sb="12" eb="13">
      <t>ホウ</t>
    </rPh>
    <rPh sb="14" eb="15">
      <t>モト</t>
    </rPh>
    <rPh sb="17" eb="19">
      <t>ニンテイ</t>
    </rPh>
    <rPh sb="19" eb="22">
      <t>ツウチショ</t>
    </rPh>
    <phoneticPr fontId="2"/>
  </si>
  <si>
    <t>エクセルファイルの入力・作成方法</t>
    <rPh sb="9" eb="11">
      <t>ニュウリョク</t>
    </rPh>
    <rPh sb="12" eb="14">
      <t>サクセイ</t>
    </rPh>
    <rPh sb="14" eb="16">
      <t>ホウホウ</t>
    </rPh>
    <phoneticPr fontId="2"/>
  </si>
  <si>
    <t>１</t>
    <phoneticPr fontId="2"/>
  </si>
  <si>
    <t>競争入札参加資格登録申請の受付</t>
    <phoneticPr fontId="2"/>
  </si>
  <si>
    <t>定期登録</t>
    <rPh sb="0" eb="2">
      <t>テイキ</t>
    </rPh>
    <rPh sb="2" eb="4">
      <t>トウロク</t>
    </rPh>
    <phoneticPr fontId="2"/>
  </si>
  <si>
    <t>補充登録</t>
    <rPh sb="0" eb="2">
      <t>ホジュウ</t>
    </rPh>
    <rPh sb="2" eb="4">
      <t>トウロク</t>
    </rPh>
    <phoneticPr fontId="2"/>
  </si>
  <si>
    <t>随時登録</t>
    <rPh sb="0" eb="2">
      <t>ズイジ</t>
    </rPh>
    <rPh sb="2" eb="4">
      <t>トウロク</t>
    </rPh>
    <phoneticPr fontId="2"/>
  </si>
  <si>
    <t>　競争入札参加資格登録申請の受付</t>
    <rPh sb="1" eb="3">
      <t>キョウソウ</t>
    </rPh>
    <rPh sb="3" eb="5">
      <t>ニュウサツ</t>
    </rPh>
    <rPh sb="5" eb="7">
      <t>サンカ</t>
    </rPh>
    <rPh sb="7" eb="9">
      <t>シカク</t>
    </rPh>
    <rPh sb="9" eb="11">
      <t>トウロク</t>
    </rPh>
    <rPh sb="11" eb="13">
      <t>シンセイ</t>
    </rPh>
    <rPh sb="14" eb="16">
      <t>ウケツケ</t>
    </rPh>
    <phoneticPr fontId="2"/>
  </si>
  <si>
    <r>
      <t>仙台市競争入札参加資格申請フォームにより、</t>
    </r>
    <r>
      <rPr>
        <b/>
        <sz val="12"/>
        <rFont val="ＭＳ ゴシック"/>
        <family val="3"/>
        <charset val="128"/>
      </rPr>
      <t>下記「(3) 提出ファイル」</t>
    </r>
    <r>
      <rPr>
        <sz val="12"/>
        <rFont val="ＭＳ 明朝"/>
        <family val="1"/>
        <charset val="128"/>
      </rPr>
      <t>に示すファイルを添付のうえ申請してください。</t>
    </r>
    <rPh sb="21" eb="23">
      <t>カキ</t>
    </rPh>
    <rPh sb="28" eb="30">
      <t>テイシュツ</t>
    </rPh>
    <rPh sb="36" eb="37">
      <t>シメ</t>
    </rPh>
    <rPh sb="43" eb="45">
      <t>テンプ</t>
    </rPh>
    <rPh sb="48" eb="50">
      <t>シンセイ</t>
    </rPh>
    <phoneticPr fontId="2"/>
  </si>
  <si>
    <t>●全者共通で提出が必要な書類 その１（本エクセルファイルを使用）</t>
    <rPh sb="1" eb="2">
      <t>ゼン</t>
    </rPh>
    <rPh sb="2" eb="3">
      <t>シャ</t>
    </rPh>
    <rPh sb="3" eb="5">
      <t>キョウツウ</t>
    </rPh>
    <rPh sb="6" eb="8">
      <t>テイシュツ</t>
    </rPh>
    <rPh sb="9" eb="11">
      <t>ヒツヨウ</t>
    </rPh>
    <rPh sb="12" eb="14">
      <t>ショルイ</t>
    </rPh>
    <rPh sb="19" eb="20">
      <t>ホン</t>
    </rPh>
    <rPh sb="29" eb="31">
      <t>シヨウ</t>
    </rPh>
    <phoneticPr fontId="2"/>
  </si>
  <si>
    <t>●全者共通で提出が必要な書類 その２（公的機関等が発行する書類）</t>
    <rPh sb="1" eb="2">
      <t>ゼン</t>
    </rPh>
    <rPh sb="2" eb="3">
      <t>シャ</t>
    </rPh>
    <rPh sb="3" eb="5">
      <t>キョウツウ</t>
    </rPh>
    <rPh sb="6" eb="8">
      <t>テイシュツ</t>
    </rPh>
    <rPh sb="9" eb="11">
      <t>ヒツヨウ</t>
    </rPh>
    <rPh sb="12" eb="14">
      <t>ショルイ</t>
    </rPh>
    <rPh sb="19" eb="21">
      <t>コウテキ</t>
    </rPh>
    <rPh sb="21" eb="23">
      <t>キカン</t>
    </rPh>
    <rPh sb="23" eb="24">
      <t>トウ</t>
    </rPh>
    <rPh sb="25" eb="27">
      <t>ハッコウ</t>
    </rPh>
    <rPh sb="29" eb="31">
      <t>ショルイ</t>
    </rPh>
    <phoneticPr fontId="2"/>
  </si>
  <si>
    <r>
      <rPr>
        <b/>
        <sz val="12"/>
        <rFont val="ＭＳ ゴシック"/>
        <family val="3"/>
        <charset val="128"/>
      </rPr>
      <t>障害者の雇用状況が分かる資料（ⅰ及びⅱ）</t>
    </r>
    <r>
      <rPr>
        <sz val="12"/>
        <rFont val="ＭＳ 明朝"/>
        <family val="1"/>
        <charset val="128"/>
      </rPr>
      <t xml:space="preserve">
ⅰ　障害を証明するもの
　「身体障害者手帳又は療育手帳」等
ⅱ　雇用を確認できるもの
　「厚生年金被保険者標準報酬決定通知書」、「住民税特別徴収税額通知書」又は
　「健康保険被保険者証」等
（資料については、仙台市競争入札参加資格の確認にのみ使用します。当分の間保管し、その後機密文書として廃棄します。）
</t>
    </r>
    <rPh sb="6" eb="8">
      <t>ジョウキョウ</t>
    </rPh>
    <phoneticPr fontId="2"/>
  </si>
  <si>
    <t>（参考）地方自治法施行令（抜粋）</t>
    <rPh sb="1" eb="3">
      <t>サンコウ</t>
    </rPh>
    <rPh sb="13" eb="15">
      <t>バッスイ</t>
    </rPh>
    <phoneticPr fontId="2"/>
  </si>
  <si>
    <t>（一般競争入札の参加者の資格） 
第167条の4 　普通地方公共団体は、特別の理由がある場合を除くほか、一般競争入札に次の各号のいずれかに該当する者を参加させることができない。 
一 　当該入札に係る契約を締結する能力を有しない者 
二 　破産手続開始の決定を受けて復権を得ない者 
三 　暴力団員による不当な行為の防止等に関する法律（平成三年法律第七十七号）第三十二条第一項各号に掲げる者
２ 　普通地方公共団体は、一般競争入札に参加しようとする者が次の各号のいずれかに該当すると認められるときは、その者について三年以内の期間を定めて一般競争入札に参加させないことができる。その者を代理人、支配人その他の使用人又は入札代理人として使用する者についても、また同様とする。 
一 　契約の履行に当たり、故意に工事、製造その他の役務を粗雑に行い、又は物件の品質若しくは数量に関して不正の行為をしたとき。 
二 　競争入札又はせり売りにおいて、その公正な執行を妨げたとき又は公正な価格の成立を害し、若しくは不正の利益を得るために連合したとき。 
三 　落札者が契約を締結すること又は契約者が契約を履行することを妨げたとき。 
四 　地方自治法第二百三十四条の二第一項の規定による監督又は検査の実施に当たり職員の職務の執行を妨げたとき。 
五 　正当な理由がなくて契約を履行しなかつたとき。 
六 　契約により、契約の後に代価の額を確定する場合において、当該代価の請求を故意に虚偽の事実に基づき過大な額で行つたとき。 
七 　この項（この号を除く。）の規定により一般競争入札に参加できないこととされている者を契約の締結又は契約の履行に当たり代理人、支配人その他の使用人として使用したとき。</t>
    <phoneticPr fontId="2"/>
  </si>
  <si>
    <r>
      <t>●主観点の加点を希望する事業者のみ提出が必要な資料　</t>
    </r>
    <r>
      <rPr>
        <b/>
        <sz val="8"/>
        <rFont val="ＭＳ ゴシック"/>
        <family val="3"/>
        <charset val="128"/>
      </rPr>
      <t>※以下、【　】内は加点項目。</t>
    </r>
    <phoneticPr fontId="2"/>
  </si>
  <si>
    <t>申請方法・提出ファイル</t>
    <rPh sb="0" eb="2">
      <t>シンセイ</t>
    </rPh>
    <rPh sb="2" eb="4">
      <t>ホウホウ</t>
    </rPh>
    <rPh sb="5" eb="7">
      <t>テイシュツ</t>
    </rPh>
    <phoneticPr fontId="2"/>
  </si>
  <si>
    <t xml:space="preserve">事業協同組合等で競争入札参加資格審査申請を行う場合は、前記３の提出ファイルのほかに次のデータを提出してください。
①定款							
②官公需共同受注規約							
③役員名簿							
④組合員名簿	</t>
    <rPh sb="0" eb="2">
      <t>ジギョウ</t>
    </rPh>
    <rPh sb="2" eb="4">
      <t>キョウドウ</t>
    </rPh>
    <rPh sb="4" eb="6">
      <t>クミアイ</t>
    </rPh>
    <rPh sb="6" eb="7">
      <t>トウ</t>
    </rPh>
    <rPh sb="8" eb="10">
      <t>キョウソウ</t>
    </rPh>
    <rPh sb="10" eb="12">
      <t>ニュウサツ</t>
    </rPh>
    <rPh sb="12" eb="14">
      <t>サンカ</t>
    </rPh>
    <rPh sb="14" eb="16">
      <t>シカク</t>
    </rPh>
    <rPh sb="16" eb="18">
      <t>シンサ</t>
    </rPh>
    <rPh sb="18" eb="20">
      <t>シンセイ</t>
    </rPh>
    <rPh sb="21" eb="22">
      <t>オコナ</t>
    </rPh>
    <rPh sb="23" eb="25">
      <t>バアイ</t>
    </rPh>
    <rPh sb="27" eb="29">
      <t>ゼンキ</t>
    </rPh>
    <rPh sb="31" eb="33">
      <t>テイシュツ</t>
    </rPh>
    <rPh sb="41" eb="42">
      <t>ツギ</t>
    </rPh>
    <rPh sb="47" eb="49">
      <t>テイシュツ</t>
    </rPh>
    <phoneticPr fontId="2"/>
  </si>
  <si>
    <r>
      <t>「</t>
    </r>
    <r>
      <rPr>
        <b/>
        <sz val="12"/>
        <color indexed="8"/>
        <rFont val="ＭＳ ゴシック"/>
        <family val="3"/>
        <charset val="128"/>
      </rPr>
      <t>印鑑証明書</t>
    </r>
    <r>
      <rPr>
        <sz val="12"/>
        <color indexed="8"/>
        <rFont val="ＭＳ 明朝"/>
        <family val="1"/>
        <charset val="128"/>
      </rPr>
      <t>」
（審査申請前３ヶ月以内に発行されたもの。）</t>
    </r>
    <rPh sb="1" eb="3">
      <t>インカン</t>
    </rPh>
    <rPh sb="3" eb="6">
      <t>ショウメイショ</t>
    </rPh>
    <phoneticPr fontId="2"/>
  </si>
  <si>
    <r>
      <t>「</t>
    </r>
    <r>
      <rPr>
        <b/>
        <sz val="12"/>
        <color indexed="8"/>
        <rFont val="ＭＳ ゴシック"/>
        <family val="3"/>
        <charset val="128"/>
      </rPr>
      <t>履歴事項全部証明書</t>
    </r>
    <r>
      <rPr>
        <sz val="12"/>
        <color indexed="8"/>
        <rFont val="ＭＳ 明朝"/>
        <family val="1"/>
        <charset val="128"/>
      </rPr>
      <t>」
※個人の場合は市区町村長発行の「</t>
    </r>
    <r>
      <rPr>
        <b/>
        <sz val="12"/>
        <color indexed="8"/>
        <rFont val="ＭＳ ゴシック"/>
        <family val="3"/>
        <charset val="128"/>
      </rPr>
      <t>身元（身分）証明書</t>
    </r>
    <r>
      <rPr>
        <sz val="12"/>
        <color indexed="8"/>
        <rFont val="ＭＳ 明朝"/>
        <family val="1"/>
        <charset val="128"/>
      </rPr>
      <t>」
（審査申請前３ヶ月以内に発行されたもの。）</t>
    </r>
    <rPh sb="1" eb="3">
      <t>リレキ</t>
    </rPh>
    <rPh sb="3" eb="5">
      <t>ジコウ</t>
    </rPh>
    <rPh sb="5" eb="7">
      <t>ゼンブ</t>
    </rPh>
    <rPh sb="7" eb="9">
      <t>ショウメイ</t>
    </rPh>
    <rPh sb="9" eb="10">
      <t>ショ</t>
    </rPh>
    <rPh sb="13" eb="15">
      <t>コジン</t>
    </rPh>
    <rPh sb="16" eb="18">
      <t>バアイ</t>
    </rPh>
    <rPh sb="34" eb="36">
      <t>ショウメイ</t>
    </rPh>
    <rPh sb="36" eb="37">
      <t>ショ</t>
    </rPh>
    <phoneticPr fontId="2"/>
  </si>
  <si>
    <r>
      <t>「</t>
    </r>
    <r>
      <rPr>
        <b/>
        <sz val="12"/>
        <rFont val="ＭＳ ゴシック"/>
        <family val="3"/>
        <charset val="128"/>
      </rPr>
      <t>保護観察所が発行する刑務所出所者等の協力雇用主証明書等</t>
    </r>
    <r>
      <rPr>
        <sz val="12"/>
        <rFont val="ＭＳ 明朝"/>
        <family val="1"/>
        <charset val="128"/>
      </rPr>
      <t>」
（審査申請前３ヶ月以内に発行されたもの。）</t>
    </r>
    <rPh sb="1" eb="3">
      <t>ホゴ</t>
    </rPh>
    <rPh sb="3" eb="5">
      <t>カンサツ</t>
    </rPh>
    <rPh sb="5" eb="6">
      <t>ショ</t>
    </rPh>
    <rPh sb="7" eb="9">
      <t>ハッコウ</t>
    </rPh>
    <rPh sb="11" eb="14">
      <t>ケイムショ</t>
    </rPh>
    <rPh sb="14" eb="16">
      <t>シュッショ</t>
    </rPh>
    <rPh sb="16" eb="17">
      <t>シャ</t>
    </rPh>
    <rPh sb="17" eb="18">
      <t>トウ</t>
    </rPh>
    <rPh sb="19" eb="21">
      <t>キョウリョク</t>
    </rPh>
    <rPh sb="21" eb="24">
      <t>コヨウヌシ</t>
    </rPh>
    <rPh sb="24" eb="27">
      <t>ショウメイショ</t>
    </rPh>
    <rPh sb="27" eb="28">
      <t>トウ</t>
    </rPh>
    <rPh sb="42" eb="44">
      <t>ハッコウ</t>
    </rPh>
    <phoneticPr fontId="2"/>
  </si>
  <si>
    <t>土 又は と</t>
    <phoneticPr fontId="2"/>
  </si>
  <si>
    <t>水 又は 機</t>
    <phoneticPr fontId="2"/>
  </si>
  <si>
    <t>清 又は 機</t>
    <phoneticPr fontId="2"/>
  </si>
  <si>
    <t>申請に必要な建設業許可
（略号）</t>
    <rPh sb="0" eb="2">
      <t>シンセイ</t>
    </rPh>
    <rPh sb="3" eb="5">
      <t>ヒツヨウ</t>
    </rPh>
    <rPh sb="6" eb="8">
      <t>ケンセツ</t>
    </rPh>
    <rPh sb="8" eb="9">
      <t>ギョウ</t>
    </rPh>
    <rPh sb="9" eb="11">
      <t>キョカ</t>
    </rPh>
    <rPh sb="13" eb="15">
      <t>リャクゴウ</t>
    </rPh>
    <phoneticPr fontId="2"/>
  </si>
  <si>
    <t>　申請方法・提出ファイル</t>
    <rPh sb="6" eb="8">
      <t>テイシュツ</t>
    </rPh>
    <phoneticPr fontId="2"/>
  </si>
  <si>
    <t xml:space="preserve">　定期登録の時期を除き、補充登録は年２回となり、毎年4月からの資格登録と、10月からの資格登録について申請を受け付けます。
　手続きの日程についてはその都度、仙台市ホームページ上でご案内します。
</t>
    <rPh sb="12" eb="14">
      <t>ホジュウ</t>
    </rPh>
    <rPh sb="14" eb="16">
      <t>トウロク</t>
    </rPh>
    <rPh sb="17" eb="18">
      <t>ネン</t>
    </rPh>
    <rPh sb="19" eb="20">
      <t>カイ</t>
    </rPh>
    <rPh sb="63" eb="65">
      <t>テツヅ</t>
    </rPh>
    <rPh sb="67" eb="69">
      <t>ニッテイ</t>
    </rPh>
    <rPh sb="76" eb="78">
      <t>ツド</t>
    </rPh>
    <rPh sb="79" eb="82">
      <t>センダイシ</t>
    </rPh>
    <phoneticPr fontId="2"/>
  </si>
  <si>
    <t xml:space="preserve">名簿に登録されていない方がWTO案件（特例政令適用案件）に入札参加する場合、入札公告で示された期間内に登録申請を受け付けます。所定の申請書類を提出いただきます。
</t>
    <rPh sb="3" eb="5">
      <t>トウロク</t>
    </rPh>
    <phoneticPr fontId="2"/>
  </si>
  <si>
    <t>工事業者名簿における令和7・8・9年度競争入札参加資格の有効期間は、競争入札参加資格の決定日から令和10年3月31日までとなります（全者共通であり、期間途中からの補充登録の場合でも終期は同じです）。</t>
    <rPh sb="0" eb="2">
      <t>コウジ</t>
    </rPh>
    <rPh sb="2" eb="4">
      <t>ギョウシャ</t>
    </rPh>
    <rPh sb="4" eb="6">
      <t>メイボ</t>
    </rPh>
    <rPh sb="93" eb="94">
      <t>オナ</t>
    </rPh>
    <phoneticPr fontId="2"/>
  </si>
  <si>
    <r>
      <t>④「</t>
    </r>
    <r>
      <rPr>
        <b/>
        <sz val="12"/>
        <rFont val="ＭＳ ゴシック"/>
        <family val="3"/>
        <charset val="128"/>
      </rPr>
      <t>工事経歴一覧</t>
    </r>
    <r>
      <rPr>
        <sz val="12"/>
        <rFont val="ＭＳ 明朝"/>
        <family val="1"/>
        <charset val="128"/>
      </rPr>
      <t>」シートに入力してください（【入力例】シート参照）。</t>
    </r>
    <rPh sb="2" eb="4">
      <t>コウジ</t>
    </rPh>
    <rPh sb="4" eb="6">
      <t>ケイレキ</t>
    </rPh>
    <rPh sb="6" eb="8">
      <t>イチラン</t>
    </rPh>
    <rPh sb="13" eb="15">
      <t>ニュウリョク</t>
    </rPh>
    <rPh sb="23" eb="25">
      <t>ニュウリョク</t>
    </rPh>
    <rPh sb="25" eb="26">
      <t>レイ</t>
    </rPh>
    <rPh sb="30" eb="32">
      <t>サンショウ</t>
    </rPh>
    <phoneticPr fontId="2"/>
  </si>
  <si>
    <r>
      <rPr>
        <sz val="12"/>
        <rFont val="ＭＳ ゴシック"/>
        <family val="3"/>
        <charset val="128"/>
      </rPr>
      <t>「</t>
    </r>
    <r>
      <rPr>
        <b/>
        <sz val="12"/>
        <rFont val="ＭＳ ゴシック"/>
        <family val="3"/>
        <charset val="128"/>
      </rPr>
      <t>一般事業主行動計画の策定届</t>
    </r>
    <r>
      <rPr>
        <sz val="12"/>
        <rFont val="ＭＳ ゴシック"/>
        <family val="3"/>
        <charset val="128"/>
      </rPr>
      <t>」</t>
    </r>
    <r>
      <rPr>
        <sz val="12"/>
        <rFont val="ＭＳ 明朝"/>
        <family val="1"/>
        <charset val="128"/>
      </rPr>
      <t xml:space="preserve">
（申請日現在で計画期間中のもので都道府県労働局の受付印のあるもの。）</t>
    </r>
    <r>
      <rPr>
        <sz val="12"/>
        <color indexed="10"/>
        <rFont val="ＭＳ 明朝"/>
        <family val="1"/>
        <charset val="128"/>
      </rPr>
      <t>　　</t>
    </r>
    <rPh sb="17" eb="19">
      <t>シンセイ</t>
    </rPh>
    <rPh sb="19" eb="20">
      <t>ビ</t>
    </rPh>
    <rPh sb="20" eb="22">
      <t>ゲンザイ</t>
    </rPh>
    <rPh sb="23" eb="25">
      <t>ケイカク</t>
    </rPh>
    <rPh sb="25" eb="28">
      <t>キカンチュウ</t>
    </rPh>
    <phoneticPr fontId="2"/>
  </si>
  <si>
    <r>
      <t>「</t>
    </r>
    <r>
      <rPr>
        <b/>
        <sz val="12"/>
        <rFont val="ＭＳ ゴシック"/>
        <family val="3"/>
        <charset val="128"/>
      </rPr>
      <t>一般事業主行動計画の策定届</t>
    </r>
    <r>
      <rPr>
        <sz val="12"/>
        <rFont val="ＭＳ 明朝"/>
        <family val="1"/>
        <charset val="128"/>
      </rPr>
      <t>」
（申請日現在で計画期間中のもので都道府県労働局の受付印のあるもの。）　　</t>
    </r>
    <rPh sb="1" eb="3">
      <t>イッパン</t>
    </rPh>
    <rPh sb="3" eb="5">
      <t>ジギョウ</t>
    </rPh>
    <rPh sb="5" eb="6">
      <t>ヌシ</t>
    </rPh>
    <rPh sb="6" eb="8">
      <t>コウドウ</t>
    </rPh>
    <rPh sb="17" eb="19">
      <t>シンセイ</t>
    </rPh>
    <rPh sb="19" eb="20">
      <t>ビ</t>
    </rPh>
    <rPh sb="20" eb="22">
      <t>ゲンザイ</t>
    </rPh>
    <phoneticPr fontId="2"/>
  </si>
  <si>
    <r>
      <t>｢</t>
    </r>
    <r>
      <rPr>
        <b/>
        <sz val="12"/>
        <rFont val="ＭＳ ゴシック"/>
        <family val="3"/>
        <charset val="128"/>
      </rPr>
      <t>消防団協力事業所優良認定証</t>
    </r>
    <r>
      <rPr>
        <sz val="12"/>
        <rFont val="ＭＳ 明朝"/>
        <family val="1"/>
        <charset val="128"/>
      </rPr>
      <t>」又は「</t>
    </r>
    <r>
      <rPr>
        <b/>
        <sz val="12"/>
        <rFont val="ＭＳ ゴシック"/>
        <family val="3"/>
        <charset val="128"/>
      </rPr>
      <t>消防団協力事業所認定証</t>
    </r>
    <r>
      <rPr>
        <sz val="12"/>
        <rFont val="ＭＳ 明朝"/>
        <family val="1"/>
        <charset val="128"/>
      </rPr>
      <t xml:space="preserve">」
（仙台市が発行し、申請日現在で有効期間内のもの。）
</t>
    </r>
    <rPh sb="1" eb="4">
      <t>ショウボウダン</t>
    </rPh>
    <rPh sb="4" eb="6">
      <t>キョウリョク</t>
    </rPh>
    <rPh sb="6" eb="8">
      <t>ジギョウ</t>
    </rPh>
    <rPh sb="8" eb="9">
      <t>ショ</t>
    </rPh>
    <rPh sb="9" eb="11">
      <t>ユウリョウ</t>
    </rPh>
    <rPh sb="11" eb="14">
      <t>ニンテイショウ</t>
    </rPh>
    <rPh sb="15" eb="16">
      <t>マタ</t>
    </rPh>
    <rPh sb="18" eb="21">
      <t>ショウボウダン</t>
    </rPh>
    <rPh sb="21" eb="23">
      <t>キョウリョク</t>
    </rPh>
    <rPh sb="23" eb="25">
      <t>ジギョウ</t>
    </rPh>
    <rPh sb="25" eb="26">
      <t>ショ</t>
    </rPh>
    <rPh sb="26" eb="29">
      <t>ニンテイショウ</t>
    </rPh>
    <rPh sb="40" eb="42">
      <t>シンセイ</t>
    </rPh>
    <rPh sb="42" eb="43">
      <t>ビ</t>
    </rPh>
    <rPh sb="43" eb="45">
      <t>ゲンザイ</t>
    </rPh>
    <rPh sb="48" eb="50">
      <t>キカン</t>
    </rPh>
    <phoneticPr fontId="2"/>
  </si>
  <si>
    <t xml:space="preserve">提出ファイルに虚偽の記載があった場合は、資格を認定しません。また、資格を取り消すことがあります。
</t>
    <phoneticPr fontId="2"/>
  </si>
  <si>
    <t>申請者は、次に掲げる事項のすべてに該当する者でなければなりません。</t>
    <phoneticPr fontId="2"/>
  </si>
  <si>
    <t>建設業法（昭和24年法律第100号）の許可を受けていること。</t>
    <phoneticPr fontId="2"/>
  </si>
  <si>
    <r>
      <t>「</t>
    </r>
    <r>
      <rPr>
        <b/>
        <sz val="12"/>
        <rFont val="ＭＳ ゴシック"/>
        <family val="3"/>
        <charset val="128"/>
      </rPr>
      <t>消費税及び地方消費税に係る納税証明書</t>
    </r>
    <r>
      <rPr>
        <sz val="12"/>
        <rFont val="ＭＳ 明朝"/>
        <family val="1"/>
        <charset val="128"/>
      </rPr>
      <t>」（</t>
    </r>
    <r>
      <rPr>
        <b/>
        <sz val="12"/>
        <rFont val="ＭＳ ゴシック"/>
        <family val="3"/>
        <charset val="128"/>
      </rPr>
      <t>納税証明書その３</t>
    </r>
    <r>
      <rPr>
        <sz val="12"/>
        <rFont val="ＭＳ 明朝"/>
        <family val="1"/>
        <charset val="128"/>
      </rPr>
      <t>又は</t>
    </r>
    <r>
      <rPr>
        <b/>
        <sz val="12"/>
        <rFont val="ＭＳ ゴシック"/>
        <family val="3"/>
        <charset val="128"/>
      </rPr>
      <t>その３の３</t>
    </r>
    <r>
      <rPr>
        <sz val="12"/>
        <rFont val="ＭＳ 明朝"/>
        <family val="1"/>
        <charset val="128"/>
      </rPr>
      <t xml:space="preserve">）
 （納税地の所管税務署で審査申請前３ヶ月以内に発行されたもの。※）
</t>
    </r>
    <r>
      <rPr>
        <sz val="4"/>
        <rFont val="ＭＳ 明朝"/>
        <family val="1"/>
        <charset val="128"/>
      </rPr>
      <t xml:space="preserve">　
</t>
    </r>
    <r>
      <rPr>
        <sz val="10"/>
        <rFont val="ＭＳ 明朝"/>
        <family val="1"/>
        <charset val="128"/>
      </rPr>
      <t>　※納税証明書に「納期限が未到来の未納税額」についての但し書きがある場合
　　　申請日時点で当該納期限が過ぎている場合は、完納したことが確認できる書類（領収書等）を
　　併せて添付してください。もしくは、完納後に再度納税証明書を取得して提出してください。</t>
    </r>
    <rPh sb="1" eb="4">
      <t>ショウヒゼイ</t>
    </rPh>
    <rPh sb="4" eb="5">
      <t>オヨ</t>
    </rPh>
    <rPh sb="6" eb="8">
      <t>チホウ</t>
    </rPh>
    <rPh sb="8" eb="11">
      <t>ショウヒゼイ</t>
    </rPh>
    <rPh sb="12" eb="13">
      <t>カカ</t>
    </rPh>
    <rPh sb="14" eb="16">
      <t>ノウゼイ</t>
    </rPh>
    <rPh sb="16" eb="19">
      <t>ショウメイショ</t>
    </rPh>
    <rPh sb="21" eb="23">
      <t>ノウゼイ</t>
    </rPh>
    <rPh sb="23" eb="26">
      <t>ショウメイショ</t>
    </rPh>
    <rPh sb="29" eb="30">
      <t>マタ</t>
    </rPh>
    <rPh sb="76" eb="78">
      <t>ノウゼイ</t>
    </rPh>
    <rPh sb="78" eb="81">
      <t>ショウメイショ</t>
    </rPh>
    <rPh sb="83" eb="86">
      <t>ノウキゲン</t>
    </rPh>
    <rPh sb="87" eb="90">
      <t>ミトウライ</t>
    </rPh>
    <rPh sb="91" eb="92">
      <t>ミ</t>
    </rPh>
    <rPh sb="92" eb="94">
      <t>ノウゼイ</t>
    </rPh>
    <rPh sb="94" eb="95">
      <t>ガク</t>
    </rPh>
    <rPh sb="101" eb="102">
      <t>タダ</t>
    </rPh>
    <rPh sb="103" eb="104">
      <t>ガ</t>
    </rPh>
    <rPh sb="108" eb="110">
      <t>バアイ</t>
    </rPh>
    <rPh sb="114" eb="116">
      <t>シンセイ</t>
    </rPh>
    <rPh sb="116" eb="117">
      <t>ヒ</t>
    </rPh>
    <rPh sb="117" eb="119">
      <t>ジテン</t>
    </rPh>
    <rPh sb="120" eb="122">
      <t>トウガイ</t>
    </rPh>
    <rPh sb="122" eb="125">
      <t>ノウキゲン</t>
    </rPh>
    <rPh sb="126" eb="127">
      <t>ス</t>
    </rPh>
    <rPh sb="131" eb="133">
      <t>バアイ</t>
    </rPh>
    <rPh sb="159" eb="160">
      <t>アワ</t>
    </rPh>
    <rPh sb="162" eb="164">
      <t>テンプ</t>
    </rPh>
    <rPh sb="176" eb="178">
      <t>カンノウ</t>
    </rPh>
    <rPh sb="178" eb="179">
      <t>ゴ</t>
    </rPh>
    <rPh sb="180" eb="182">
      <t>サイド</t>
    </rPh>
    <rPh sb="182" eb="184">
      <t>ノウゼイ</t>
    </rPh>
    <rPh sb="188" eb="190">
      <t>シュトク</t>
    </rPh>
    <rPh sb="192" eb="194">
      <t>テイシュツ</t>
    </rPh>
    <phoneticPr fontId="2"/>
  </si>
  <si>
    <r>
      <t xml:space="preserve">8000020041009     </t>
    </r>
    <r>
      <rPr>
        <b/>
        <sz val="11"/>
        <rFont val="ＭＳ Ｐ明朝"/>
        <family val="1"/>
        <charset val="128"/>
      </rPr>
      <t>※不明の場合は国税庁の「法人番号公表サイト」で確認してください。</t>
    </r>
    <rPh sb="19" eb="21">
      <t>フメイ</t>
    </rPh>
    <rPh sb="22" eb="24">
      <t>バアイ</t>
    </rPh>
    <rPh sb="25" eb="28">
      <t>コクゼイチョウ</t>
    </rPh>
    <rPh sb="30" eb="32">
      <t>ホウジン</t>
    </rPh>
    <rPh sb="32" eb="34">
      <t>バンゴウ</t>
    </rPh>
    <rPh sb="34" eb="36">
      <t>コウヒョウ</t>
    </rPh>
    <rPh sb="41" eb="43">
      <t>カクニン</t>
    </rPh>
    <phoneticPr fontId="2"/>
  </si>
  <si>
    <t>競争入札参加資格登録日において有効期間内であるものが必要です。</t>
    <rPh sb="0" eb="2">
      <t>キョウソウ</t>
    </rPh>
    <rPh sb="2" eb="4">
      <t>ニュウサツ</t>
    </rPh>
    <rPh sb="4" eb="6">
      <t>サンカ</t>
    </rPh>
    <rPh sb="6" eb="8">
      <t>シカク</t>
    </rPh>
    <rPh sb="8" eb="10">
      <t>トウロク</t>
    </rPh>
    <rPh sb="10" eb="11">
      <t>ビ</t>
    </rPh>
    <rPh sb="15" eb="17">
      <t>ユウコウ</t>
    </rPh>
    <rPh sb="17" eb="19">
      <t>キカン</t>
    </rPh>
    <rPh sb="19" eb="20">
      <t>ナイ</t>
    </rPh>
    <rPh sb="26" eb="28">
      <t>ヒツヨウ</t>
    </rPh>
    <phoneticPr fontId="2"/>
  </si>
  <si>
    <t>｢みちのく環境管理規格」（ＮＰＯ法人環境会議所東北）の認証・登録を行っている場合は、「１」を入力して有効期限を選択してください。</t>
    <rPh sb="5" eb="7">
      <t>カンキョウ</t>
    </rPh>
    <rPh sb="7" eb="9">
      <t>カンリ</t>
    </rPh>
    <rPh sb="9" eb="11">
      <t>キカク</t>
    </rPh>
    <rPh sb="16" eb="18">
      <t>ホウジン</t>
    </rPh>
    <rPh sb="18" eb="20">
      <t>カンキョウ</t>
    </rPh>
    <rPh sb="20" eb="21">
      <t>カイ</t>
    </rPh>
    <rPh sb="21" eb="22">
      <t>ギ</t>
    </rPh>
    <rPh sb="22" eb="23">
      <t>ショ</t>
    </rPh>
    <rPh sb="23" eb="25">
      <t>トウホク</t>
    </rPh>
    <rPh sb="27" eb="29">
      <t>ニンショウ</t>
    </rPh>
    <rPh sb="30" eb="32">
      <t>トウロク</t>
    </rPh>
    <rPh sb="33" eb="34">
      <t>オコナ</t>
    </rPh>
    <rPh sb="38" eb="40">
      <t>バアイ</t>
    </rPh>
    <rPh sb="46" eb="48">
      <t>ニュウリョク</t>
    </rPh>
    <rPh sb="50" eb="52">
      <t>ユウコウ</t>
    </rPh>
    <rPh sb="52" eb="54">
      <t>キゲン</t>
    </rPh>
    <rPh sb="55" eb="57">
      <t>センタク</t>
    </rPh>
    <phoneticPr fontId="2"/>
  </si>
  <si>
    <t>常時雇用する労働者数が１０１人以上の事業者の場合で女性の職業生活における活躍の推進に関する法律に基づく認定を受けている場合、または常時雇用する労働者数が１００人以下の事業者の場合で一般事業主行動計画の策定・届出を行っている場合（申請日現在で計画期間中であること）は、「１」を入力してください。</t>
    <rPh sb="15" eb="17">
      <t>イジョウ</t>
    </rPh>
    <rPh sb="25" eb="27">
      <t>ジョセイ</t>
    </rPh>
    <rPh sb="28" eb="30">
      <t>ショクギョウ</t>
    </rPh>
    <rPh sb="30" eb="32">
      <t>セイカツ</t>
    </rPh>
    <rPh sb="36" eb="38">
      <t>カツヤク</t>
    </rPh>
    <rPh sb="39" eb="41">
      <t>スイシン</t>
    </rPh>
    <rPh sb="42" eb="43">
      <t>カン</t>
    </rPh>
    <rPh sb="45" eb="47">
      <t>ホウリツ</t>
    </rPh>
    <rPh sb="48" eb="49">
      <t>モト</t>
    </rPh>
    <rPh sb="51" eb="53">
      <t>ニンテイ</t>
    </rPh>
    <rPh sb="54" eb="55">
      <t>ウ</t>
    </rPh>
    <rPh sb="59" eb="61">
      <t>バアイ</t>
    </rPh>
    <rPh sb="65" eb="67">
      <t>ジョウジ</t>
    </rPh>
    <rPh sb="67" eb="69">
      <t>コヨウ</t>
    </rPh>
    <rPh sb="71" eb="74">
      <t>ロウドウシャ</t>
    </rPh>
    <rPh sb="74" eb="75">
      <t>スウ</t>
    </rPh>
    <rPh sb="79" eb="80">
      <t>ニン</t>
    </rPh>
    <rPh sb="80" eb="82">
      <t>イカ</t>
    </rPh>
    <rPh sb="83" eb="86">
      <t>ジギョウシャ</t>
    </rPh>
    <rPh sb="87" eb="89">
      <t>バアイ</t>
    </rPh>
    <rPh sb="90" eb="92">
      <t>イッパン</t>
    </rPh>
    <rPh sb="92" eb="94">
      <t>ジギョウ</t>
    </rPh>
    <rPh sb="94" eb="95">
      <t>ヌシ</t>
    </rPh>
    <rPh sb="95" eb="97">
      <t>コウドウ</t>
    </rPh>
    <rPh sb="97" eb="99">
      <t>ケイカク</t>
    </rPh>
    <rPh sb="100" eb="102">
      <t>サクテイ</t>
    </rPh>
    <rPh sb="103" eb="105">
      <t>トドケデ</t>
    </rPh>
    <rPh sb="106" eb="107">
      <t>オコナ</t>
    </rPh>
    <rPh sb="111" eb="113">
      <t>バアイ</t>
    </rPh>
    <rPh sb="137" eb="139">
      <t>ニュウリョク</t>
    </rPh>
    <phoneticPr fontId="2"/>
  </si>
  <si>
    <t>常時雇用する労働者数が１０１人以上の事業者の場合で次世代育成支援対策推進法に基づく認定を受けている場合、または常時雇用する労働者数が１００人以下の事業者の場合で一般事業主行動計画の策定・届出を行っている場合（申請日現在で計画期間中であること）は、「１」を入力してください。</t>
    <rPh sb="15" eb="17">
      <t>イジョウ</t>
    </rPh>
    <rPh sb="25" eb="28">
      <t>ジセダイ</t>
    </rPh>
    <rPh sb="28" eb="30">
      <t>イクセイ</t>
    </rPh>
    <rPh sb="30" eb="32">
      <t>シエン</t>
    </rPh>
    <rPh sb="32" eb="34">
      <t>タイサク</t>
    </rPh>
    <rPh sb="34" eb="36">
      <t>スイシン</t>
    </rPh>
    <rPh sb="36" eb="37">
      <t>ホウ</t>
    </rPh>
    <rPh sb="38" eb="39">
      <t>モト</t>
    </rPh>
    <rPh sb="41" eb="43">
      <t>ニンテイ</t>
    </rPh>
    <rPh sb="44" eb="45">
      <t>ウ</t>
    </rPh>
    <rPh sb="49" eb="51">
      <t>バアイ</t>
    </rPh>
    <rPh sb="55" eb="57">
      <t>ジョウジ</t>
    </rPh>
    <rPh sb="57" eb="59">
      <t>コヨウ</t>
    </rPh>
    <rPh sb="61" eb="64">
      <t>ロウドウシャ</t>
    </rPh>
    <rPh sb="64" eb="65">
      <t>スウ</t>
    </rPh>
    <rPh sb="69" eb="70">
      <t>ニン</t>
    </rPh>
    <rPh sb="70" eb="72">
      <t>イカ</t>
    </rPh>
    <rPh sb="73" eb="76">
      <t>ジギョウシャ</t>
    </rPh>
    <rPh sb="77" eb="79">
      <t>バアイ</t>
    </rPh>
    <rPh sb="80" eb="82">
      <t>イッパン</t>
    </rPh>
    <rPh sb="82" eb="84">
      <t>ジギョウ</t>
    </rPh>
    <rPh sb="84" eb="85">
      <t>ヌシ</t>
    </rPh>
    <rPh sb="85" eb="87">
      <t>コウドウ</t>
    </rPh>
    <rPh sb="87" eb="89">
      <t>ケイカク</t>
    </rPh>
    <rPh sb="90" eb="92">
      <t>サクテイ</t>
    </rPh>
    <rPh sb="93" eb="95">
      <t>トドケデ</t>
    </rPh>
    <rPh sb="96" eb="97">
      <t>オコナ</t>
    </rPh>
    <rPh sb="101" eb="103">
      <t>バアイ</t>
    </rPh>
    <rPh sb="127" eb="129">
      <t>ニュウリョク</t>
    </rPh>
    <phoneticPr fontId="2"/>
  </si>
  <si>
    <t>仙台市消防団協力事業所表示制度における「優良協力事業所」又は「協力事業所」として認定を受けている場合（申請日現在で有効期間内であること）は、「１」を入力し、認定証の発行日を選択してください。</t>
    <rPh sb="0" eb="3">
      <t>センダイシ</t>
    </rPh>
    <rPh sb="3" eb="6">
      <t>ショウボウダン</t>
    </rPh>
    <rPh sb="6" eb="8">
      <t>キョウリョク</t>
    </rPh>
    <rPh sb="8" eb="10">
      <t>ジギョウ</t>
    </rPh>
    <rPh sb="10" eb="11">
      <t>ショ</t>
    </rPh>
    <rPh sb="11" eb="13">
      <t>ヒョウジ</t>
    </rPh>
    <rPh sb="13" eb="15">
      <t>セイド</t>
    </rPh>
    <rPh sb="20" eb="22">
      <t>ユウリョウ</t>
    </rPh>
    <rPh sb="22" eb="24">
      <t>キョウリョク</t>
    </rPh>
    <rPh sb="24" eb="26">
      <t>ジギョウ</t>
    </rPh>
    <rPh sb="26" eb="27">
      <t>ショ</t>
    </rPh>
    <rPh sb="28" eb="29">
      <t>マタ</t>
    </rPh>
    <rPh sb="31" eb="33">
      <t>キョウリョク</t>
    </rPh>
    <rPh sb="33" eb="35">
      <t>ジギョウ</t>
    </rPh>
    <rPh sb="35" eb="36">
      <t>ショ</t>
    </rPh>
    <rPh sb="40" eb="42">
      <t>ニンテイ</t>
    </rPh>
    <rPh sb="43" eb="44">
      <t>ウ</t>
    </rPh>
    <rPh sb="48" eb="50">
      <t>バアイ</t>
    </rPh>
    <rPh sb="57" eb="59">
      <t>ユウコウ</t>
    </rPh>
    <rPh sb="59" eb="62">
      <t>キカンナイ</t>
    </rPh>
    <rPh sb="74" eb="76">
      <t>ニュウリョク</t>
    </rPh>
    <rPh sb="78" eb="81">
      <t>ニンテイショウ</t>
    </rPh>
    <rPh sb="82" eb="85">
      <t>ハッコウビ</t>
    </rPh>
    <rPh sb="86" eb="88">
      <t>センタク</t>
    </rPh>
    <phoneticPr fontId="2"/>
  </si>
  <si>
    <t>申請種目に対応する経営事項審査総合評定値（経審P点）を入力してください。
経営事項審査を申請中の方は、経審Ｐ点は入力しないでください。
経営事項審査を受けていない方は「０」を入力してください。</t>
    <rPh sb="0" eb="2">
      <t>シンセイ</t>
    </rPh>
    <rPh sb="2" eb="4">
      <t>シュモク</t>
    </rPh>
    <rPh sb="5" eb="7">
      <t>タイオウ</t>
    </rPh>
    <rPh sb="9" eb="11">
      <t>ケイエイ</t>
    </rPh>
    <rPh sb="11" eb="13">
      <t>ジコウ</t>
    </rPh>
    <rPh sb="13" eb="15">
      <t>シンサ</t>
    </rPh>
    <rPh sb="15" eb="17">
      <t>ソウゴウ</t>
    </rPh>
    <rPh sb="17" eb="19">
      <t>ヒョウテイ</t>
    </rPh>
    <rPh sb="19" eb="20">
      <t>チ</t>
    </rPh>
    <rPh sb="21" eb="22">
      <t>キョウ</t>
    </rPh>
    <rPh sb="22" eb="23">
      <t>シン</t>
    </rPh>
    <rPh sb="24" eb="25">
      <t>テン</t>
    </rPh>
    <rPh sb="27" eb="29">
      <t>ニュウリョク</t>
    </rPh>
    <rPh sb="37" eb="39">
      <t>ケイエイ</t>
    </rPh>
    <rPh sb="39" eb="41">
      <t>ジコウ</t>
    </rPh>
    <rPh sb="41" eb="43">
      <t>シンサ</t>
    </rPh>
    <rPh sb="44" eb="47">
      <t>シンセイチュウ</t>
    </rPh>
    <rPh sb="48" eb="49">
      <t>ホウ</t>
    </rPh>
    <rPh sb="51" eb="52">
      <t>キョウ</t>
    </rPh>
    <rPh sb="52" eb="53">
      <t>シン</t>
    </rPh>
    <rPh sb="54" eb="55">
      <t>テン</t>
    </rPh>
    <rPh sb="56" eb="58">
      <t>ニュウリョク</t>
    </rPh>
    <rPh sb="68" eb="70">
      <t>ケイエイ</t>
    </rPh>
    <rPh sb="70" eb="72">
      <t>ジコウ</t>
    </rPh>
    <rPh sb="72" eb="74">
      <t>シンサ</t>
    </rPh>
    <rPh sb="75" eb="76">
      <t>ウ</t>
    </rPh>
    <rPh sb="81" eb="82">
      <t>カタ</t>
    </rPh>
    <rPh sb="87" eb="89">
      <t>ニュウリョク</t>
    </rPh>
    <phoneticPr fontId="2"/>
  </si>
  <si>
    <t>の項目を入力してください。または、プルダウンから選択してください。</t>
    <rPh sb="1" eb="3">
      <t>コウモク</t>
    </rPh>
    <rPh sb="4" eb="6">
      <t>ニュウリョク</t>
    </rPh>
    <rPh sb="24" eb="26">
      <t>センタク</t>
    </rPh>
    <phoneticPr fontId="2"/>
  </si>
  <si>
    <t>本店（主たる営業所）</t>
    <rPh sb="0" eb="2">
      <t>ホンテン</t>
    </rPh>
    <rPh sb="3" eb="4">
      <t>シュ</t>
    </rPh>
    <rPh sb="6" eb="9">
      <t>エイギョウショ</t>
    </rPh>
    <phoneticPr fontId="2"/>
  </si>
  <si>
    <r>
      <rPr>
        <sz val="18"/>
        <color theme="0"/>
        <rFont val="ＭＳ Ｐゴシック"/>
        <family val="3"/>
        <charset val="128"/>
      </rPr>
      <t>　３　作成担当者入力欄</t>
    </r>
    <r>
      <rPr>
        <b/>
        <sz val="18"/>
        <color theme="0"/>
        <rFont val="ＭＳ Ｐ明朝"/>
        <family val="1"/>
        <charset val="128"/>
      </rPr>
      <t xml:space="preserve">
　　　</t>
    </r>
    <r>
      <rPr>
        <b/>
        <sz val="14"/>
        <color theme="0"/>
        <rFont val="ＭＳ Ｐ明朝"/>
        <family val="1"/>
        <charset val="128"/>
      </rPr>
      <t>競争入札参加資格申請の担当者の情報を入力してください。
　　　 提出資料等に不明な点があった場合等はこちらへ連絡します。</t>
    </r>
    <rPh sb="3" eb="5">
      <t>サクセイ</t>
    </rPh>
    <rPh sb="5" eb="7">
      <t>タントウ</t>
    </rPh>
    <rPh sb="7" eb="8">
      <t>シャ</t>
    </rPh>
    <rPh sb="8" eb="10">
      <t>ニュウリョク</t>
    </rPh>
    <rPh sb="10" eb="11">
      <t>ラン</t>
    </rPh>
    <rPh sb="15" eb="17">
      <t>キョウソウ</t>
    </rPh>
    <rPh sb="17" eb="19">
      <t>ニュウサツ</t>
    </rPh>
    <rPh sb="19" eb="21">
      <t>サンカ</t>
    </rPh>
    <rPh sb="21" eb="23">
      <t>シカク</t>
    </rPh>
    <rPh sb="23" eb="25">
      <t>シンセイ</t>
    </rPh>
    <rPh sb="26" eb="29">
      <t>タントウシャ</t>
    </rPh>
    <rPh sb="30" eb="32">
      <t>ジョウホウ</t>
    </rPh>
    <rPh sb="33" eb="35">
      <t>ニュウリョク</t>
    </rPh>
    <rPh sb="47" eb="49">
      <t>テイシュツ</t>
    </rPh>
    <rPh sb="49" eb="51">
      <t>シリョウ</t>
    </rPh>
    <rPh sb="51" eb="52">
      <t>トウ</t>
    </rPh>
    <rPh sb="53" eb="55">
      <t>フメイ</t>
    </rPh>
    <rPh sb="56" eb="57">
      <t>テン</t>
    </rPh>
    <rPh sb="61" eb="63">
      <t>バアイ</t>
    </rPh>
    <rPh sb="63" eb="64">
      <t>トウ</t>
    </rPh>
    <rPh sb="69" eb="71">
      <t>レンラク</t>
    </rPh>
    <phoneticPr fontId="2"/>
  </si>
  <si>
    <r>
      <t>　</t>
    </r>
    <r>
      <rPr>
        <b/>
        <sz val="18"/>
        <color theme="0"/>
        <rFont val="ＭＳ Ｐゴシック"/>
        <family val="3"/>
        <charset val="128"/>
      </rPr>
      <t>２　本店所在地入力欄　</t>
    </r>
    <r>
      <rPr>
        <b/>
        <sz val="16"/>
        <color rgb="FFFFFF00"/>
        <rFont val="ＭＳ Ｐゴシック"/>
        <family val="3"/>
        <charset val="128"/>
      </rPr>
      <t>※建設業許可上の（主たる営業所）を記入してください。</t>
    </r>
    <rPh sb="3" eb="5">
      <t>ホンテン</t>
    </rPh>
    <rPh sb="5" eb="8">
      <t>ショザイチ</t>
    </rPh>
    <rPh sb="8" eb="10">
      <t>ニュウリョク</t>
    </rPh>
    <rPh sb="10" eb="11">
      <t>ラン</t>
    </rPh>
    <rPh sb="13" eb="16">
      <t>ケンセツギョウ</t>
    </rPh>
    <rPh sb="16" eb="18">
      <t>キョカ</t>
    </rPh>
    <rPh sb="18" eb="19">
      <t>ジョウ</t>
    </rPh>
    <rPh sb="21" eb="22">
      <t>シュ</t>
    </rPh>
    <rPh sb="24" eb="27">
      <t>エイギョウショ</t>
    </rPh>
    <rPh sb="29" eb="31">
      <t>キニュウ</t>
    </rPh>
    <phoneticPr fontId="2"/>
  </si>
  <si>
    <r>
      <t xml:space="preserve">　３　登記簿上の本店所在地入力欄
</t>
    </r>
    <r>
      <rPr>
        <b/>
        <sz val="16"/>
        <color rgb="FFFFFF00"/>
        <rFont val="ＭＳ Ｐゴシック"/>
        <family val="3"/>
        <charset val="128"/>
      </rPr>
      <t>※上記２の本店（主たる営業所）所在地と、登記簿上の本店所在地が異なる場合のみ入力してください。</t>
    </r>
    <rPh sb="3" eb="6">
      <t>トウキボ</t>
    </rPh>
    <rPh sb="6" eb="7">
      <t>ジョウ</t>
    </rPh>
    <rPh sb="8" eb="10">
      <t>ホンテン</t>
    </rPh>
    <rPh sb="10" eb="13">
      <t>ショザイチ</t>
    </rPh>
    <rPh sb="13" eb="15">
      <t>ニュウリョク</t>
    </rPh>
    <rPh sb="15" eb="16">
      <t>ラン</t>
    </rPh>
    <rPh sb="18" eb="20">
      <t>ジョウキ</t>
    </rPh>
    <rPh sb="22" eb="24">
      <t>ホンテン</t>
    </rPh>
    <rPh sb="25" eb="26">
      <t>シュ</t>
    </rPh>
    <rPh sb="28" eb="31">
      <t>エイギョウショ</t>
    </rPh>
    <rPh sb="32" eb="35">
      <t>ショザイチ</t>
    </rPh>
    <rPh sb="37" eb="40">
      <t>トウキボ</t>
    </rPh>
    <rPh sb="40" eb="41">
      <t>ジョウ</t>
    </rPh>
    <rPh sb="42" eb="44">
      <t>ホンテン</t>
    </rPh>
    <rPh sb="44" eb="47">
      <t>ショザイチ</t>
    </rPh>
    <rPh sb="48" eb="49">
      <t>コト</t>
    </rPh>
    <rPh sb="51" eb="53">
      <t>バアイ</t>
    </rPh>
    <rPh sb="55" eb="57">
      <t>ニュウリョク</t>
    </rPh>
    <phoneticPr fontId="2"/>
  </si>
  <si>
    <r>
      <rPr>
        <b/>
        <sz val="14"/>
        <color rgb="FFFFFF00"/>
        <rFont val="ＭＳ Ｐ明朝"/>
        <family val="1"/>
        <charset val="128"/>
      </rPr>
      <t>次からの７項目は、それぞれ</t>
    </r>
    <r>
      <rPr>
        <b/>
        <sz val="14"/>
        <color rgb="FFFFFF00"/>
        <rFont val="ＭＳ Ｐゴシック"/>
        <family val="3"/>
        <charset val="128"/>
      </rPr>
      <t>加点を希望する事業者</t>
    </r>
    <r>
      <rPr>
        <b/>
        <sz val="14"/>
        <color rgb="FFFFFF00"/>
        <rFont val="ＭＳ Ｐ明朝"/>
        <family val="1"/>
        <charset val="128"/>
      </rPr>
      <t>のみ入力してください。
提出資料で規定上の要件を満たすことが確認できましたら、主観点が加点されます。</t>
    </r>
    <rPh sb="0" eb="1">
      <t>ツギ</t>
    </rPh>
    <rPh sb="5" eb="7">
      <t>コウモク</t>
    </rPh>
    <rPh sb="25" eb="27">
      <t>ニュウリョク</t>
    </rPh>
    <rPh sb="35" eb="37">
      <t>テイシュツ</t>
    </rPh>
    <rPh sb="37" eb="39">
      <t>シリョウ</t>
    </rPh>
    <rPh sb="40" eb="42">
      <t>キテイ</t>
    </rPh>
    <rPh sb="42" eb="43">
      <t>ウエ</t>
    </rPh>
    <rPh sb="44" eb="46">
      <t>ヨウケン</t>
    </rPh>
    <rPh sb="47" eb="48">
      <t>ミ</t>
    </rPh>
    <rPh sb="53" eb="55">
      <t>カクニン</t>
    </rPh>
    <rPh sb="62" eb="64">
      <t>シュカン</t>
    </rPh>
    <rPh sb="64" eb="65">
      <t>テン</t>
    </rPh>
    <rPh sb="66" eb="68">
      <t>カテン</t>
    </rPh>
    <phoneticPr fontId="2"/>
  </si>
  <si>
    <r>
      <t>　</t>
    </r>
    <r>
      <rPr>
        <b/>
        <sz val="18"/>
        <color theme="0"/>
        <rFont val="ＭＳ Ｐゴシック"/>
        <family val="3"/>
        <charset val="128"/>
      </rPr>
      <t xml:space="preserve">５　受任者入力欄
</t>
    </r>
    <r>
      <rPr>
        <b/>
        <sz val="18"/>
        <color rgb="FFFFFF00"/>
        <rFont val="ＭＳ Ｐゴシック"/>
        <family val="3"/>
        <charset val="128"/>
      </rPr>
      <t>※</t>
    </r>
    <r>
      <rPr>
        <sz val="18"/>
        <color rgb="FFFFFF00"/>
        <rFont val="ＭＳ Ｐゴシック"/>
        <family val="3"/>
        <charset val="128"/>
      </rPr>
      <t>受任者を設置する場合のみ入力してください</t>
    </r>
    <r>
      <rPr>
        <b/>
        <sz val="18"/>
        <color rgb="FFFFFF00"/>
        <rFont val="ＭＳ Ｐ明朝"/>
        <family val="1"/>
        <charset val="128"/>
      </rPr>
      <t xml:space="preserve">
</t>
    </r>
    <r>
      <rPr>
        <b/>
        <u/>
        <sz val="14"/>
        <color rgb="FFFFFF00"/>
        <rFont val="ＭＳ Ｐ明朝"/>
        <family val="1"/>
        <charset val="128"/>
      </rPr>
      <t>受任者を設置する場合、受任者となる支店等が、申請する全ての種目について建設業の許可を</t>
    </r>
    <r>
      <rPr>
        <b/>
        <sz val="14"/>
        <color rgb="FFFFFF00"/>
        <rFont val="ＭＳ Ｐ明朝"/>
        <family val="1"/>
        <charset val="128"/>
      </rPr>
      <t xml:space="preserve"> </t>
    </r>
    <r>
      <rPr>
        <b/>
        <u/>
        <sz val="14"/>
        <color rgb="FFFFFF00"/>
        <rFont val="ＭＳ Ｐ明朝"/>
        <family val="1"/>
        <charset val="128"/>
      </rPr>
      <t>受けている必要があります。</t>
    </r>
    <rPh sb="3" eb="5">
      <t>ジュニン</t>
    </rPh>
    <rPh sb="5" eb="6">
      <t>シャ</t>
    </rPh>
    <rPh sb="6" eb="8">
      <t>ニュウリョク</t>
    </rPh>
    <rPh sb="8" eb="9">
      <t>ラン</t>
    </rPh>
    <rPh sb="11" eb="13">
      <t>ジュニン</t>
    </rPh>
    <rPh sb="13" eb="14">
      <t>シャ</t>
    </rPh>
    <rPh sb="15" eb="17">
      <t>セッチ</t>
    </rPh>
    <rPh sb="19" eb="21">
      <t>バアイ</t>
    </rPh>
    <rPh sb="23" eb="25">
      <t>ニュウリョク</t>
    </rPh>
    <rPh sb="32" eb="34">
      <t>ジュニン</t>
    </rPh>
    <rPh sb="34" eb="35">
      <t>モノ</t>
    </rPh>
    <rPh sb="36" eb="38">
      <t>セッチ</t>
    </rPh>
    <rPh sb="40" eb="42">
      <t>バアイ</t>
    </rPh>
    <rPh sb="43" eb="45">
      <t>ジュニン</t>
    </rPh>
    <rPh sb="45" eb="46">
      <t>シャ</t>
    </rPh>
    <rPh sb="49" eb="51">
      <t>シテン</t>
    </rPh>
    <rPh sb="51" eb="52">
      <t>トウ</t>
    </rPh>
    <rPh sb="54" eb="56">
      <t>シンセイ</t>
    </rPh>
    <rPh sb="58" eb="59">
      <t>スベ</t>
    </rPh>
    <rPh sb="61" eb="63">
      <t>シュモク</t>
    </rPh>
    <rPh sb="80" eb="82">
      <t>ヒツヨウ</t>
    </rPh>
    <phoneticPr fontId="2"/>
  </si>
  <si>
    <r>
      <t>　</t>
    </r>
    <r>
      <rPr>
        <b/>
        <sz val="18"/>
        <color theme="0"/>
        <rFont val="ＭＳ Ｐゴシック"/>
        <family val="3"/>
        <charset val="128"/>
      </rPr>
      <t>6　連絡先入力欄</t>
    </r>
    <r>
      <rPr>
        <b/>
        <sz val="18"/>
        <color theme="0"/>
        <rFont val="ＭＳ Ｐ明朝"/>
        <family val="1"/>
        <charset val="128"/>
      </rPr>
      <t xml:space="preserve">
</t>
    </r>
    <r>
      <rPr>
        <b/>
        <sz val="16"/>
        <color rgb="FFFFFF00"/>
        <rFont val="ＭＳ Ｐ明朝"/>
        <family val="1"/>
        <charset val="128"/>
      </rPr>
      <t>※本店･本社または受任者以外の営業所等を連絡先とする場合のみ入力してください。</t>
    </r>
    <rPh sb="3" eb="6">
      <t>レンラクサキ</t>
    </rPh>
    <rPh sb="6" eb="8">
      <t>ニュウリョク</t>
    </rPh>
    <rPh sb="8" eb="9">
      <t>ラン</t>
    </rPh>
    <rPh sb="11" eb="13">
      <t>ホンテン</t>
    </rPh>
    <rPh sb="14" eb="16">
      <t>ホンシャ</t>
    </rPh>
    <rPh sb="19" eb="21">
      <t>ジュニン</t>
    </rPh>
    <rPh sb="21" eb="22">
      <t>シャ</t>
    </rPh>
    <rPh sb="22" eb="24">
      <t>イガイ</t>
    </rPh>
    <rPh sb="25" eb="27">
      <t>エイギョウ</t>
    </rPh>
    <rPh sb="27" eb="29">
      <t>ジョナド</t>
    </rPh>
    <rPh sb="30" eb="33">
      <t>レンラクサキ</t>
    </rPh>
    <rPh sb="36" eb="38">
      <t>バアイ</t>
    </rPh>
    <rPh sb="40" eb="42">
      <t>ニュウリョク</t>
    </rPh>
    <phoneticPr fontId="2"/>
  </si>
  <si>
    <t>※まず最初に「申請要領」（一番左のシート）を熟読のうえ、本シートの該当箇所を全て入力してください。入力内容が他のシートに反映されます。</t>
    <rPh sb="9" eb="11">
      <t>ヨウリョウ</t>
    </rPh>
    <rPh sb="13" eb="15">
      <t>イチバン</t>
    </rPh>
    <rPh sb="15" eb="16">
      <t>ヒダリ</t>
    </rPh>
    <phoneticPr fontId="2"/>
  </si>
  <si>
    <t>株式会社　マルマル建設</t>
    <rPh sb="0" eb="2">
      <t>カブシキ</t>
    </rPh>
    <rPh sb="2" eb="4">
      <t>カイシャ</t>
    </rPh>
    <rPh sb="9" eb="11">
      <t>ケンセツ</t>
    </rPh>
    <phoneticPr fontId="2"/>
  </si>
  <si>
    <r>
      <t>会社名は入力しないでください。(25字以内）</t>
    </r>
    <r>
      <rPr>
        <sz val="11"/>
        <rFont val="ＭＳ Ｐ明朝"/>
        <family val="1"/>
        <charset val="128"/>
      </rPr>
      <t xml:space="preserve">
〇東北支店、仙台営業所　　×仙台建設東北支店</t>
    </r>
    <rPh sb="0" eb="2">
      <t>カイシャ</t>
    </rPh>
    <rPh sb="2" eb="3">
      <t>メイ</t>
    </rPh>
    <rPh sb="4" eb="6">
      <t>ニュウリョク</t>
    </rPh>
    <rPh sb="18" eb="19">
      <t>ジ</t>
    </rPh>
    <rPh sb="19" eb="21">
      <t>イナイ</t>
    </rPh>
    <rPh sb="24" eb="26">
      <t>トウホク</t>
    </rPh>
    <rPh sb="26" eb="28">
      <t>シテン</t>
    </rPh>
    <rPh sb="29" eb="31">
      <t>センダイ</t>
    </rPh>
    <rPh sb="31" eb="34">
      <t>エイギョウショ</t>
    </rPh>
    <rPh sb="37" eb="39">
      <t>センダイ</t>
    </rPh>
    <rPh sb="39" eb="41">
      <t>ケンセツ</t>
    </rPh>
    <rPh sb="41" eb="43">
      <t>トウホク</t>
    </rPh>
    <rPh sb="43" eb="45">
      <t>シテン</t>
    </rPh>
    <phoneticPr fontId="2"/>
  </si>
  <si>
    <t>未確定</t>
  </si>
  <si>
    <t>※継続申請の方で連絡先を廃止する場合は、｢連絡先を廃止する」をチェックして、他の項目は何も入力しないでください。</t>
    <rPh sb="8" eb="11">
      <t>レンラクサキ</t>
    </rPh>
    <rPh sb="21" eb="24">
      <t>レンラクサキ</t>
    </rPh>
    <phoneticPr fontId="2"/>
  </si>
  <si>
    <t>マルマルケンセツ</t>
    <phoneticPr fontId="2"/>
  </si>
  <si>
    <t>※継続申請の方で受任者を廃止する場合は、｢受任者を廃止する」をチェックして、他の項目は何も入力しないでください。</t>
    <phoneticPr fontId="2"/>
  </si>
  <si>
    <t>https://www.city.sendai.jp/keyaku-kanri/jigyosha/keyaku/sankashikaku/uketsuke-02.html</t>
    <phoneticPr fontId="2"/>
  </si>
  <si>
    <r>
      <t>「</t>
    </r>
    <r>
      <rPr>
        <b/>
        <sz val="12"/>
        <rFont val="ＭＳ ゴシック"/>
        <family val="3"/>
        <charset val="128"/>
      </rPr>
      <t>障害者雇用納付金制度による報奨金支給決定通知書</t>
    </r>
    <r>
      <rPr>
        <sz val="12"/>
        <rFont val="ＭＳ 明朝"/>
        <family val="1"/>
        <charset val="128"/>
      </rPr>
      <t>」
（障害者雇用納付金制度による報奨金支給対象事業者のみ。独立行政法人高齢・障害・求職者雇用支援機構が発行している最新のもの。）</t>
    </r>
    <phoneticPr fontId="2"/>
  </si>
  <si>
    <r>
      <t>「</t>
    </r>
    <r>
      <rPr>
        <b/>
        <sz val="12"/>
        <rFont val="ＭＳ ゴシック"/>
        <family val="3"/>
        <charset val="128"/>
      </rPr>
      <t>女性の職業生活における活躍の推進に関する法律に基づく認定通知書</t>
    </r>
    <r>
      <rPr>
        <sz val="12"/>
        <rFont val="ＭＳ 明朝"/>
        <family val="1"/>
        <charset val="128"/>
      </rPr>
      <t>」</t>
    </r>
    <rPh sb="1" eb="3">
      <t>ジョセイ</t>
    </rPh>
    <rPh sb="4" eb="6">
      <t>ショクギョウ</t>
    </rPh>
    <rPh sb="6" eb="8">
      <t>セイカツ</t>
    </rPh>
    <rPh sb="12" eb="14">
      <t>カツヤク</t>
    </rPh>
    <rPh sb="15" eb="17">
      <t>スイシン</t>
    </rPh>
    <rPh sb="18" eb="19">
      <t>カン</t>
    </rPh>
    <rPh sb="21" eb="23">
      <t>ホウリツ</t>
    </rPh>
    <rPh sb="24" eb="25">
      <t>モト</t>
    </rPh>
    <phoneticPr fontId="2"/>
  </si>
  <si>
    <t>令和　　年　　月　　日</t>
    <rPh sb="0" eb="2">
      <t>レイワ</t>
    </rPh>
    <rPh sb="4" eb="5">
      <t>ネン</t>
    </rPh>
    <rPh sb="7" eb="8">
      <t>ガツ</t>
    </rPh>
    <rPh sb="10" eb="11">
      <t>ヒ</t>
    </rPh>
    <phoneticPr fontId="2"/>
  </si>
  <si>
    <r>
      <t>⑤「</t>
    </r>
    <r>
      <rPr>
        <b/>
        <sz val="12"/>
        <rFont val="ＭＳ ゴシック"/>
        <family val="3"/>
        <charset val="128"/>
      </rPr>
      <t>出力シート</t>
    </r>
    <r>
      <rPr>
        <sz val="12"/>
        <rFont val="ＭＳ 明朝"/>
        <family val="1"/>
        <charset val="128"/>
      </rPr>
      <t>」により「</t>
    </r>
    <r>
      <rPr>
        <b/>
        <sz val="12"/>
        <rFont val="ＭＳ ゴシック"/>
        <family val="3"/>
        <charset val="128"/>
      </rPr>
      <t>使用印鑑届</t>
    </r>
    <r>
      <rPr>
        <sz val="12"/>
        <rFont val="ＭＳ 明朝"/>
        <family val="1"/>
        <charset val="128"/>
      </rPr>
      <t>」及び「</t>
    </r>
    <r>
      <rPr>
        <b/>
        <sz val="12"/>
        <rFont val="ＭＳ ゴシック"/>
        <family val="3"/>
        <charset val="128"/>
      </rPr>
      <t>委任状</t>
    </r>
    <r>
      <rPr>
        <sz val="12"/>
        <rFont val="ＭＳ 明朝"/>
        <family val="1"/>
        <charset val="128"/>
      </rPr>
      <t>」を印刷し、実印及び使用印鑑を押印のうえ、PDFファイルとしてください（ただし、委任状は受任者を設置する場合のみ必要）。
※「使用印鑑届」及び「委任状」の日付は自動で表示されませんので、</t>
    </r>
    <r>
      <rPr>
        <u/>
        <sz val="12"/>
        <rFont val="ＭＳ 明朝"/>
        <family val="1"/>
        <charset val="128"/>
      </rPr>
      <t>あらかじめ日付を入力して印刷するか、印刷後に手書きで記入してください。</t>
    </r>
    <rPh sb="12" eb="14">
      <t>シヨウ</t>
    </rPh>
    <rPh sb="14" eb="16">
      <t>インカン</t>
    </rPh>
    <rPh sb="16" eb="17">
      <t>トドケ</t>
    </rPh>
    <rPh sb="18" eb="19">
      <t>オヨ</t>
    </rPh>
    <rPh sb="21" eb="24">
      <t>イニンジョウ</t>
    </rPh>
    <rPh sb="64" eb="67">
      <t>イニンジョウ</t>
    </rPh>
    <rPh sb="68" eb="70">
      <t>ジュニン</t>
    </rPh>
    <rPh sb="70" eb="71">
      <t>シャ</t>
    </rPh>
    <rPh sb="72" eb="74">
      <t>セッチ</t>
    </rPh>
    <rPh sb="76" eb="78">
      <t>バアイ</t>
    </rPh>
    <rPh sb="80" eb="82">
      <t>ヒツヨウ</t>
    </rPh>
    <rPh sb="87" eb="89">
      <t>シヨウ</t>
    </rPh>
    <rPh sb="122" eb="124">
      <t>ヒヅケ</t>
    </rPh>
    <phoneticPr fontId="2"/>
  </si>
  <si>
    <t>登録時点で有効期限が切れます（R8年4月補充登録の場合）。新しい許可日を入力するか、あるいは更新申請中の場合は申請中をチェックしてください。</t>
    <rPh sb="0" eb="2">
      <t>トウロク</t>
    </rPh>
    <rPh sb="2" eb="4">
      <t>ジテン</t>
    </rPh>
    <rPh sb="5" eb="7">
      <t>ユウコウ</t>
    </rPh>
    <rPh sb="7" eb="9">
      <t>キゲン</t>
    </rPh>
    <rPh sb="10" eb="11">
      <t>キ</t>
    </rPh>
    <rPh sb="17" eb="18">
      <t>ネン</t>
    </rPh>
    <rPh sb="19" eb="20">
      <t>ガツ</t>
    </rPh>
    <rPh sb="20" eb="22">
      <t>ホジュウ</t>
    </rPh>
    <rPh sb="22" eb="24">
      <t>トウロク</t>
    </rPh>
    <rPh sb="25" eb="27">
      <t>バアイ</t>
    </rPh>
    <rPh sb="29" eb="30">
      <t>アタラ</t>
    </rPh>
    <rPh sb="32" eb="34">
      <t>キョカ</t>
    </rPh>
    <rPh sb="34" eb="35">
      <t>ビ</t>
    </rPh>
    <rPh sb="36" eb="38">
      <t>ニュウリョク</t>
    </rPh>
    <rPh sb="46" eb="48">
      <t>コウシン</t>
    </rPh>
    <rPh sb="48" eb="51">
      <t>シンセイチュウ</t>
    </rPh>
    <rPh sb="52" eb="54">
      <t>バアイ</t>
    </rPh>
    <rPh sb="55" eb="58">
      <t>シンセイチュウ</t>
    </rPh>
    <phoneticPr fontId="2"/>
  </si>
  <si>
    <t>登録時点で有効期限が切れます（R8年4月補充登録の場合）。最新の審査基準日を入力するか、あるいは更新申請中の場合は申請中をチェックしてください。</t>
    <rPh sb="0" eb="2">
      <t>トウロク</t>
    </rPh>
    <rPh sb="2" eb="4">
      <t>ジテン</t>
    </rPh>
    <rPh sb="5" eb="7">
      <t>ユウコウ</t>
    </rPh>
    <rPh sb="7" eb="9">
      <t>キゲン</t>
    </rPh>
    <rPh sb="10" eb="11">
      <t>キ</t>
    </rPh>
    <rPh sb="17" eb="18">
      <t>ネン</t>
    </rPh>
    <rPh sb="19" eb="24">
      <t>ガツホジュウトウロク</t>
    </rPh>
    <rPh sb="25" eb="27">
      <t>バアイ</t>
    </rPh>
    <rPh sb="29" eb="31">
      <t>サイシン</t>
    </rPh>
    <rPh sb="32" eb="34">
      <t>シンサ</t>
    </rPh>
    <rPh sb="34" eb="37">
      <t>キジュンビ</t>
    </rPh>
    <rPh sb="38" eb="40">
      <t>ニュウリョク</t>
    </rPh>
    <rPh sb="48" eb="50">
      <t>コウシン</t>
    </rPh>
    <rPh sb="50" eb="53">
      <t>シンセイチュウ</t>
    </rPh>
    <rPh sb="54" eb="56">
      <t>バアイ</t>
    </rPh>
    <rPh sb="57" eb="60">
      <t>シンセイチュウ</t>
    </rPh>
    <phoneticPr fontId="2"/>
  </si>
  <si>
    <t>メール
アドレス</t>
    <phoneticPr fontId="2"/>
  </si>
  <si>
    <t>局番と局番の間は「－」（ハイフン）でつないでください。
（15字以内）　入力例　０２２－２１４－８１２５</t>
    <rPh sb="0" eb="2">
      <t>キョクバン</t>
    </rPh>
    <rPh sb="3" eb="5">
      <t>キョクバン</t>
    </rPh>
    <rPh sb="6" eb="7">
      <t>アイダ</t>
    </rPh>
    <rPh sb="31" eb="32">
      <t>ジ</t>
    </rPh>
    <rPh sb="32" eb="34">
      <t>イナイ</t>
    </rPh>
    <rPh sb="36" eb="38">
      <t>ニュウリョク</t>
    </rPh>
    <rPh sb="38" eb="39">
      <t>レイ</t>
    </rPh>
    <phoneticPr fontId="2"/>
  </si>
  <si>
    <r>
      <t>②「</t>
    </r>
    <r>
      <rPr>
        <b/>
        <sz val="12"/>
        <rFont val="ＭＳ ゴシック"/>
        <family val="3"/>
        <charset val="128"/>
      </rPr>
      <t>入札参加資格申請書</t>
    </r>
    <r>
      <rPr>
        <sz val="12"/>
        <rFont val="ＭＳ 明朝"/>
        <family val="1"/>
        <charset val="128"/>
      </rPr>
      <t>」シートの内容に誤りがないか確認してください。「誓約事項」「同意事項」についても内容をよく確認してください。</t>
    </r>
    <rPh sb="16" eb="18">
      <t>ナイヨウ</t>
    </rPh>
    <rPh sb="19" eb="20">
      <t>アヤマ</t>
    </rPh>
    <rPh sb="25" eb="27">
      <t>カクニン</t>
    </rPh>
    <rPh sb="35" eb="37">
      <t>セイヤク</t>
    </rPh>
    <rPh sb="37" eb="39">
      <t>ジコウ</t>
    </rPh>
    <rPh sb="41" eb="43">
      <t>ドウイ</t>
    </rPh>
    <rPh sb="43" eb="45">
      <t>ジコウ</t>
    </rPh>
    <phoneticPr fontId="2"/>
  </si>
  <si>
    <t>・上記報告義務はないが、申請日現在で障害者を雇用している事業者</t>
    <phoneticPr fontId="2"/>
  </si>
  <si>
    <t>仙台市青葉区表小路１０－１</t>
    <rPh sb="0" eb="3">
      <t>センダイシ</t>
    </rPh>
    <rPh sb="3" eb="6">
      <t>アオバク</t>
    </rPh>
    <rPh sb="6" eb="9">
      <t>オモテコウジ</t>
    </rPh>
    <phoneticPr fontId="2"/>
  </si>
  <si>
    <r>
      <t>会社名は入力しないでください(35字以内）。</t>
    </r>
    <r>
      <rPr>
        <sz val="11"/>
        <rFont val="ＭＳ Ｐ明朝"/>
        <family val="1"/>
        <charset val="128"/>
      </rPr>
      <t xml:space="preserve">
〇本社　営業部　〇東北支店　営業課　　　×マルマル建設東北支店</t>
    </r>
    <rPh sb="0" eb="2">
      <t>カイシャ</t>
    </rPh>
    <rPh sb="2" eb="3">
      <t>メイ</t>
    </rPh>
    <rPh sb="4" eb="6">
      <t>ニュウリョク</t>
    </rPh>
    <rPh sb="17" eb="18">
      <t>ジ</t>
    </rPh>
    <rPh sb="18" eb="20">
      <t>イナイ</t>
    </rPh>
    <rPh sb="24" eb="26">
      <t>ホンシャ</t>
    </rPh>
    <rPh sb="27" eb="29">
      <t>エイギョウ</t>
    </rPh>
    <rPh sb="29" eb="30">
      <t>ブ</t>
    </rPh>
    <rPh sb="32" eb="34">
      <t>トウホク</t>
    </rPh>
    <rPh sb="34" eb="36">
      <t>シテン</t>
    </rPh>
    <rPh sb="37" eb="40">
      <t>エイギョウカ</t>
    </rPh>
    <rPh sb="48" eb="50">
      <t>ケンセツ</t>
    </rPh>
    <rPh sb="50" eb="52">
      <t>トウホク</t>
    </rPh>
    <rPh sb="52" eb="54">
      <t>シテン</t>
    </rPh>
    <phoneticPr fontId="2"/>
  </si>
  <si>
    <t>姓と名の間は１文字スペースを空けてください（20字以内）。　〇東北　次郎　　×東北次郎</t>
    <rPh sb="0" eb="1">
      <t>セイ</t>
    </rPh>
    <rPh sb="2" eb="3">
      <t>ナ</t>
    </rPh>
    <rPh sb="4" eb="5">
      <t>アイダ</t>
    </rPh>
    <rPh sb="14" eb="15">
      <t>ア</t>
    </rPh>
    <rPh sb="24" eb="25">
      <t>ジ</t>
    </rPh>
    <rPh sb="25" eb="27">
      <t>イナイ</t>
    </rPh>
    <rPh sb="31" eb="33">
      <t>トウホク</t>
    </rPh>
    <rPh sb="34" eb="36">
      <t>ジロウ</t>
    </rPh>
    <rPh sb="39" eb="41">
      <t>トウホク</t>
    </rPh>
    <rPh sb="41" eb="43">
      <t>ジロウ</t>
    </rPh>
    <phoneticPr fontId="2"/>
  </si>
  <si>
    <t>姓と名の間は１文字スペースを空けてください(40字以内）。　〇トウホク　ジロウ　　×トウホクジロウ</t>
    <rPh sb="0" eb="1">
      <t>セイ</t>
    </rPh>
    <rPh sb="2" eb="3">
      <t>ナ</t>
    </rPh>
    <rPh sb="4" eb="5">
      <t>アイダ</t>
    </rPh>
    <rPh sb="14" eb="15">
      <t>ア</t>
    </rPh>
    <rPh sb="24" eb="25">
      <t>ジ</t>
    </rPh>
    <rPh sb="25" eb="27">
      <t>イナイ</t>
    </rPh>
    <phoneticPr fontId="2"/>
  </si>
  <si>
    <t>法人の場合、法人番号を入力してください(13桁）。</t>
    <rPh sb="0" eb="2">
      <t>ホウジン</t>
    </rPh>
    <rPh sb="3" eb="5">
      <t>バアイ</t>
    </rPh>
    <rPh sb="6" eb="8">
      <t>ホウジン</t>
    </rPh>
    <rPh sb="8" eb="10">
      <t>バンゴウ</t>
    </rPh>
    <rPh sb="11" eb="13">
      <t>ニュウリョク</t>
    </rPh>
    <rPh sb="22" eb="23">
      <t>ケタ</t>
    </rPh>
    <phoneticPr fontId="2"/>
  </si>
  <si>
    <t>会社組織の種別（株式会社、有限会社等）は略さず入力してください(40字以内）。
会社組織の種別と会社名の間は、１文字スペースを空けてください。
　〇株式会社　マルマル建設
　×（株）マルマル建設　（略字は使用しない。）　
　〇サンカク建設　株式会社
　×サンカク建設株式会社（株式会社と○○建設を１文字空ける。）</t>
    <rPh sb="0" eb="2">
      <t>カイシャ</t>
    </rPh>
    <rPh sb="2" eb="4">
      <t>ソシキ</t>
    </rPh>
    <rPh sb="5" eb="7">
      <t>シュベツ</t>
    </rPh>
    <rPh sb="8" eb="10">
      <t>カブシキ</t>
    </rPh>
    <rPh sb="10" eb="12">
      <t>カイシャ</t>
    </rPh>
    <rPh sb="13" eb="17">
      <t>ユウゲンガイシャ</t>
    </rPh>
    <rPh sb="17" eb="18">
      <t>トウ</t>
    </rPh>
    <rPh sb="20" eb="21">
      <t>リャク</t>
    </rPh>
    <rPh sb="23" eb="25">
      <t>ニュウリョク</t>
    </rPh>
    <rPh sb="34" eb="35">
      <t>ジ</t>
    </rPh>
    <rPh sb="35" eb="37">
      <t>イナイ</t>
    </rPh>
    <rPh sb="40" eb="42">
      <t>カイシャ</t>
    </rPh>
    <rPh sb="42" eb="44">
      <t>ソシキ</t>
    </rPh>
    <rPh sb="45" eb="47">
      <t>シュベツ</t>
    </rPh>
    <rPh sb="48" eb="51">
      <t>カイシャメイ</t>
    </rPh>
    <rPh sb="52" eb="53">
      <t>アイダ</t>
    </rPh>
    <rPh sb="63" eb="64">
      <t>ア</t>
    </rPh>
    <rPh sb="88" eb="91">
      <t>カブ</t>
    </rPh>
    <rPh sb="95" eb="97">
      <t>ケンセツ</t>
    </rPh>
    <rPh sb="99" eb="101">
      <t>リャクジ</t>
    </rPh>
    <rPh sb="102" eb="104">
      <t>シヨウ</t>
    </rPh>
    <rPh sb="117" eb="119">
      <t>ケンセツ</t>
    </rPh>
    <rPh sb="120" eb="124">
      <t>カブシキガイシャ</t>
    </rPh>
    <rPh sb="131" eb="133">
      <t>ケンセツ</t>
    </rPh>
    <rPh sb="133" eb="135">
      <t>カブシキ</t>
    </rPh>
    <rPh sb="135" eb="137">
      <t>カイシャ</t>
    </rPh>
    <phoneticPr fontId="2"/>
  </si>
  <si>
    <r>
      <t>会社組織の種別（カブシキガイシャ等）は記入しないでください(50字以内）。</t>
    </r>
    <r>
      <rPr>
        <sz val="11"/>
        <rFont val="ＭＳ Ｐ明朝"/>
        <family val="1"/>
        <charset val="128"/>
      </rPr>
      <t xml:space="preserve">
〇マルマルケンセツ　　　×カブシキガイシャマルマルケンセツ</t>
    </r>
    <rPh sb="0" eb="2">
      <t>カイシャ</t>
    </rPh>
    <rPh sb="2" eb="4">
      <t>ソシキ</t>
    </rPh>
    <rPh sb="5" eb="7">
      <t>シュベツ</t>
    </rPh>
    <rPh sb="16" eb="17">
      <t>トウ</t>
    </rPh>
    <rPh sb="19" eb="21">
      <t>キニュウ</t>
    </rPh>
    <rPh sb="32" eb="33">
      <t>ジ</t>
    </rPh>
    <rPh sb="33" eb="35">
      <t>イナイ</t>
    </rPh>
    <phoneticPr fontId="2"/>
  </si>
  <si>
    <t>法人の場合、会社組織等の代表者の職名を入力してください(25字以内）。</t>
    <rPh sb="0" eb="2">
      <t>ホウジン</t>
    </rPh>
    <rPh sb="3" eb="5">
      <t>バアイ</t>
    </rPh>
    <rPh sb="6" eb="8">
      <t>カイシャ</t>
    </rPh>
    <rPh sb="8" eb="10">
      <t>ソシキ</t>
    </rPh>
    <rPh sb="10" eb="11">
      <t>トウ</t>
    </rPh>
    <rPh sb="12" eb="15">
      <t>ダイヒョウシャ</t>
    </rPh>
    <rPh sb="16" eb="18">
      <t>ショクメイ</t>
    </rPh>
    <rPh sb="19" eb="21">
      <t>ニュウリョク</t>
    </rPh>
    <rPh sb="30" eb="31">
      <t>ジ</t>
    </rPh>
    <rPh sb="31" eb="33">
      <t>イナイ</t>
    </rPh>
    <phoneticPr fontId="2"/>
  </si>
  <si>
    <t>姓と名の間は１文字スペースを空けてください(20字以内）。　〇仙台　太郎　　　×仙台太郎</t>
    <rPh sb="0" eb="1">
      <t>セイ</t>
    </rPh>
    <rPh sb="2" eb="3">
      <t>ナ</t>
    </rPh>
    <rPh sb="4" eb="5">
      <t>アイダ</t>
    </rPh>
    <rPh sb="14" eb="15">
      <t>ア</t>
    </rPh>
    <phoneticPr fontId="2"/>
  </si>
  <si>
    <t>姓と名の間は１文字スペースを空けてください(30字以内）。　〇センダイ　タロウ　　×センダイタロウ</t>
    <rPh sb="0" eb="1">
      <t>セイ</t>
    </rPh>
    <rPh sb="2" eb="3">
      <t>ナ</t>
    </rPh>
    <rPh sb="4" eb="5">
      <t>アイダ</t>
    </rPh>
    <rPh sb="14" eb="15">
      <t>ア</t>
    </rPh>
    <rPh sb="24" eb="25">
      <t>ジ</t>
    </rPh>
    <rPh sb="25" eb="27">
      <t>イナイ</t>
    </rPh>
    <phoneticPr fontId="2"/>
  </si>
  <si>
    <t>都道府県名は入力せず、市区町村名から入力してください(55字以内）。
丁目、番地は「‐」（ハイフン）に略し、算用数字（全角）で入力してください。
方書（ビル名等）を入力する場合は、住所の間に１文字スペースを空けて入力してください。
〇仙台市青葉区国分町３－７－１　表小路ビル1階　　×仙台市青葉区国分町三丁目7番1号　表小路ビル1階</t>
    <phoneticPr fontId="2"/>
  </si>
  <si>
    <t>千円単位で入力してください(11桁以内。超える場合は99999999999を入力）。</t>
    <rPh sb="0" eb="2">
      <t>センエン</t>
    </rPh>
    <rPh sb="2" eb="4">
      <t>タンイ</t>
    </rPh>
    <rPh sb="5" eb="7">
      <t>ニュウリョク</t>
    </rPh>
    <rPh sb="16" eb="17">
      <t>ケタ</t>
    </rPh>
    <rPh sb="17" eb="19">
      <t>イナイ</t>
    </rPh>
    <rPh sb="20" eb="21">
      <t>コ</t>
    </rPh>
    <rPh sb="23" eb="25">
      <t>バアイ</t>
    </rPh>
    <rPh sb="38" eb="40">
      <t>ニュウリョク</t>
    </rPh>
    <phoneticPr fontId="2"/>
  </si>
  <si>
    <t>局番と局番の間は「－」（ハイフン）でつないでください(15字以内）。</t>
    <rPh sb="0" eb="2">
      <t>キョクバン</t>
    </rPh>
    <rPh sb="3" eb="5">
      <t>キョクバン</t>
    </rPh>
    <rPh sb="6" eb="7">
      <t>アイダ</t>
    </rPh>
    <rPh sb="29" eb="30">
      <t>ジ</t>
    </rPh>
    <rPh sb="30" eb="32">
      <t>イナイ</t>
    </rPh>
    <phoneticPr fontId="2"/>
  </si>
  <si>
    <t>申請日の前月の1日現在で、常時雇用する従業員の人数を入力してください（6桁以内。超える場合は999999を入力。派遣、パート、アルバイトは含みません）。</t>
    <rPh sb="0" eb="2">
      <t>シンセイ</t>
    </rPh>
    <rPh sb="2" eb="3">
      <t>ビ</t>
    </rPh>
    <rPh sb="4" eb="6">
      <t>ゼンゲツ</t>
    </rPh>
    <rPh sb="8" eb="11">
      <t>ニチゲンザイ</t>
    </rPh>
    <rPh sb="13" eb="15">
      <t>ジョウジ</t>
    </rPh>
    <rPh sb="15" eb="17">
      <t>コヨウ</t>
    </rPh>
    <rPh sb="19" eb="22">
      <t>ジュウギョウイン</t>
    </rPh>
    <rPh sb="23" eb="25">
      <t>ニンズウ</t>
    </rPh>
    <rPh sb="26" eb="28">
      <t>ニュウリョク</t>
    </rPh>
    <rPh sb="36" eb="37">
      <t>ケタ</t>
    </rPh>
    <rPh sb="37" eb="39">
      <t>イナイ</t>
    </rPh>
    <rPh sb="40" eb="41">
      <t>コ</t>
    </rPh>
    <rPh sb="43" eb="45">
      <t>バアイ</t>
    </rPh>
    <rPh sb="53" eb="55">
      <t>ニュウリョク</t>
    </rPh>
    <rPh sb="56" eb="58">
      <t>ハケン</t>
    </rPh>
    <rPh sb="69" eb="70">
      <t>フク</t>
    </rPh>
    <phoneticPr fontId="2"/>
  </si>
  <si>
    <t>「障害者の雇用の促進等に関する法律」に基づき、所管の公共職業安定所に報告している人数を入力してください（4桁以内。越える場合は9999を入力。小数点以下は切捨ててください）。</t>
    <phoneticPr fontId="2"/>
  </si>
  <si>
    <t>障害者雇用状況をハローワークに報告する義務がある事業者は、報告書に記載の人数を入力してください。
障害者雇用状況をハローワークに報告する義務がない事業者は、障害者の実雇用人数を入力してください。
重度身体障害者または重度知的障害者を雇用している場合は、重度身体障害者または重度知的障害者1人につき障害者雇用2人として計算してください（4桁以内。越える場合は9999を入力。小数点以下は切り捨ててください）。</t>
    <rPh sb="29" eb="32">
      <t>ホウコクショ</t>
    </rPh>
    <rPh sb="33" eb="35">
      <t>キサイ</t>
    </rPh>
    <rPh sb="36" eb="38">
      <t>ニンズウ</t>
    </rPh>
    <rPh sb="39" eb="41">
      <t>ニュウリョク</t>
    </rPh>
    <rPh sb="78" eb="81">
      <t>ショウガイシャ</t>
    </rPh>
    <rPh sb="82" eb="83">
      <t>ジツ</t>
    </rPh>
    <rPh sb="83" eb="85">
      <t>コヨウ</t>
    </rPh>
    <rPh sb="85" eb="87">
      <t>ニンズウ</t>
    </rPh>
    <rPh sb="88" eb="90">
      <t>ニュウリョク</t>
    </rPh>
    <rPh sb="98" eb="100">
      <t>ジュウド</t>
    </rPh>
    <rPh sb="100" eb="102">
      <t>シンタイ</t>
    </rPh>
    <rPh sb="102" eb="105">
      <t>ショウガイシャ</t>
    </rPh>
    <rPh sb="108" eb="110">
      <t>ジュウド</t>
    </rPh>
    <rPh sb="110" eb="112">
      <t>チテキ</t>
    </rPh>
    <rPh sb="112" eb="115">
      <t>ショウガイシャ</t>
    </rPh>
    <rPh sb="116" eb="118">
      <t>コヨウ</t>
    </rPh>
    <rPh sb="122" eb="124">
      <t>バアイ</t>
    </rPh>
    <rPh sb="126" eb="128">
      <t>ジュウド</t>
    </rPh>
    <rPh sb="128" eb="130">
      <t>シンタイ</t>
    </rPh>
    <rPh sb="130" eb="133">
      <t>ショウガイシャ</t>
    </rPh>
    <rPh sb="136" eb="138">
      <t>ジュウド</t>
    </rPh>
    <rPh sb="138" eb="140">
      <t>チテキ</t>
    </rPh>
    <rPh sb="140" eb="143">
      <t>ショウガイシャ</t>
    </rPh>
    <rPh sb="144" eb="145">
      <t>ニン</t>
    </rPh>
    <rPh sb="148" eb="151">
      <t>ショウガイシャ</t>
    </rPh>
    <rPh sb="151" eb="153">
      <t>コヨウ</t>
    </rPh>
    <rPh sb="154" eb="155">
      <t>ニン</t>
    </rPh>
    <rPh sb="158" eb="160">
      <t>ケイサン</t>
    </rPh>
    <rPh sb="168" eb="169">
      <t>ケタ</t>
    </rPh>
    <rPh sb="169" eb="171">
      <t>イナイ</t>
    </rPh>
    <rPh sb="172" eb="173">
      <t>コ</t>
    </rPh>
    <rPh sb="175" eb="177">
      <t>バアイ</t>
    </rPh>
    <rPh sb="183" eb="185">
      <t>ニュウリョク</t>
    </rPh>
    <rPh sb="186" eb="189">
      <t>ショウスウテン</t>
    </rPh>
    <rPh sb="189" eb="191">
      <t>イカ</t>
    </rPh>
    <rPh sb="192" eb="193">
      <t>キ</t>
    </rPh>
    <rPh sb="194" eb="195">
      <t>ス</t>
    </rPh>
    <phoneticPr fontId="2"/>
  </si>
  <si>
    <r>
      <rPr>
        <b/>
        <sz val="11"/>
        <rFont val="ＭＳ Ｐゴシック"/>
        <family val="3"/>
        <charset val="128"/>
      </rPr>
      <t>支店名、営業所名は入力しないでください</t>
    </r>
    <r>
      <rPr>
        <b/>
        <sz val="11"/>
        <rFont val="ＭＳ Ｐ明朝"/>
        <family val="1"/>
        <charset val="128"/>
      </rPr>
      <t>(25字以内）。</t>
    </r>
    <r>
      <rPr>
        <sz val="11"/>
        <rFont val="ＭＳ Ｐ明朝"/>
        <family val="1"/>
        <charset val="128"/>
      </rPr>
      <t xml:space="preserve">
　〇 支店長、所長　　　× 東北支店長、仙台営業所長</t>
    </r>
    <rPh sb="0" eb="3">
      <t>シテンメイ</t>
    </rPh>
    <rPh sb="4" eb="7">
      <t>エイギョウショ</t>
    </rPh>
    <rPh sb="7" eb="8">
      <t>メイ</t>
    </rPh>
    <rPh sb="9" eb="11">
      <t>ニュウリョク</t>
    </rPh>
    <rPh sb="22" eb="23">
      <t>ジ</t>
    </rPh>
    <rPh sb="23" eb="25">
      <t>イナイ</t>
    </rPh>
    <rPh sb="31" eb="34">
      <t>シテンチョウ</t>
    </rPh>
    <rPh sb="35" eb="37">
      <t>ショチョウ</t>
    </rPh>
    <rPh sb="42" eb="44">
      <t>トウホク</t>
    </rPh>
    <rPh sb="44" eb="47">
      <t>シテンチョウ</t>
    </rPh>
    <rPh sb="48" eb="50">
      <t>センダイ</t>
    </rPh>
    <rPh sb="50" eb="52">
      <t>エイギョウ</t>
    </rPh>
    <rPh sb="52" eb="53">
      <t>ショ</t>
    </rPh>
    <rPh sb="53" eb="54">
      <t>チョウ</t>
    </rPh>
    <phoneticPr fontId="2"/>
  </si>
  <si>
    <r>
      <rPr>
        <b/>
        <sz val="11"/>
        <rFont val="ＭＳ Ｐゴシック"/>
        <family val="3"/>
        <charset val="128"/>
      </rPr>
      <t>姓と名の間は１文字スペースを空けてください</t>
    </r>
    <r>
      <rPr>
        <b/>
        <sz val="11"/>
        <rFont val="ＭＳ Ｐ明朝"/>
        <family val="1"/>
        <charset val="128"/>
      </rPr>
      <t>(20字以内）。　　〇東北　次郎　　×東北次郎</t>
    </r>
    <rPh sb="0" eb="1">
      <t>セイ</t>
    </rPh>
    <rPh sb="2" eb="3">
      <t>ナ</t>
    </rPh>
    <rPh sb="4" eb="5">
      <t>アイダ</t>
    </rPh>
    <rPh sb="14" eb="15">
      <t>ア</t>
    </rPh>
    <rPh sb="24" eb="25">
      <t>ジ</t>
    </rPh>
    <rPh sb="25" eb="27">
      <t>イナイ</t>
    </rPh>
    <rPh sb="32" eb="34">
      <t>トウホク</t>
    </rPh>
    <rPh sb="35" eb="37">
      <t>ジロウ</t>
    </rPh>
    <rPh sb="40" eb="42">
      <t>トウホク</t>
    </rPh>
    <rPh sb="42" eb="44">
      <t>ジロウ</t>
    </rPh>
    <phoneticPr fontId="2"/>
  </si>
  <si>
    <t>姓と名の間は１文字スペースを空けてください　(30字以内）。　〇トウホク　ジロウ　　×トウホクジロウ</t>
    <rPh sb="0" eb="1">
      <t>セイ</t>
    </rPh>
    <rPh sb="2" eb="3">
      <t>ナ</t>
    </rPh>
    <rPh sb="4" eb="5">
      <t>アイダ</t>
    </rPh>
    <rPh sb="14" eb="15">
      <t>ア</t>
    </rPh>
    <rPh sb="25" eb="26">
      <t>ジ</t>
    </rPh>
    <rPh sb="26" eb="28">
      <t>イナイ</t>
    </rPh>
    <phoneticPr fontId="2"/>
  </si>
  <si>
    <t>電話番号およびＦＡＸ番号を記載してください（15字以内）。</t>
    <rPh sb="0" eb="2">
      <t>デンワ</t>
    </rPh>
    <rPh sb="2" eb="4">
      <t>バンゴウ</t>
    </rPh>
    <rPh sb="10" eb="12">
      <t>バンゴウ</t>
    </rPh>
    <rPh sb="13" eb="15">
      <t>キサイ</t>
    </rPh>
    <rPh sb="24" eb="25">
      <t>ジ</t>
    </rPh>
    <rPh sb="25" eb="27">
      <t>イナイ</t>
    </rPh>
    <phoneticPr fontId="2"/>
  </si>
  <si>
    <r>
      <t xml:space="preserve">Ⅴ　入力内容を確認後、下方の確定ボタンを押して確定を選択してください。
</t>
    </r>
    <r>
      <rPr>
        <b/>
        <sz val="14"/>
        <color rgb="FFFFFF00"/>
        <rFont val="ＭＳ Ｐゴシック"/>
        <family val="3"/>
        <charset val="128"/>
      </rPr>
      <t>※他のシートの書類に確定日時が表示されます（確認用であり、一旦確定した後でも修正してかまいません）。</t>
    </r>
    <rPh sb="2" eb="4">
      <t>ニュウリョク</t>
    </rPh>
    <rPh sb="4" eb="6">
      <t>ナイヨウ</t>
    </rPh>
    <rPh sb="7" eb="9">
      <t>カクニン</t>
    </rPh>
    <rPh sb="9" eb="10">
      <t>ゴ</t>
    </rPh>
    <rPh sb="11" eb="13">
      <t>カホウ</t>
    </rPh>
    <rPh sb="14" eb="16">
      <t>カクテイ</t>
    </rPh>
    <rPh sb="20" eb="21">
      <t>オ</t>
    </rPh>
    <rPh sb="23" eb="25">
      <t>カクテイ</t>
    </rPh>
    <rPh sb="26" eb="28">
      <t>センタク</t>
    </rPh>
    <phoneticPr fontId="2"/>
  </si>
  <si>
    <t>このメールアドレスは競争入札参加資格登録申請に関する仙台市からのお問合せや、審査結果通知の際に使用します。</t>
    <rPh sb="10" eb="18">
      <t>キョウソウニュウサツサンカシカク</t>
    </rPh>
    <rPh sb="18" eb="20">
      <t>トウロク</t>
    </rPh>
    <rPh sb="20" eb="22">
      <t>シンセイ</t>
    </rPh>
    <rPh sb="23" eb="24">
      <t>カン</t>
    </rPh>
    <rPh sb="26" eb="29">
      <t>センダイシ</t>
    </rPh>
    <rPh sb="33" eb="35">
      <t>トイアワ</t>
    </rPh>
    <rPh sb="38" eb="40">
      <t>シンサ</t>
    </rPh>
    <rPh sb="40" eb="42">
      <t>ケッカ</t>
    </rPh>
    <rPh sb="42" eb="44">
      <t>ツウチ</t>
    </rPh>
    <rPh sb="45" eb="46">
      <t>サイ</t>
    </rPh>
    <rPh sb="47" eb="49">
      <t>シヨウ</t>
    </rPh>
    <phoneticPr fontId="2"/>
  </si>
  <si>
    <t>　　　　事務所の状態が分かるような写真データを貼付してください。</t>
    <rPh sb="4" eb="6">
      <t>ジム</t>
    </rPh>
    <rPh sb="6" eb="7">
      <t>ショ</t>
    </rPh>
    <rPh sb="8" eb="10">
      <t>ジョウタイ</t>
    </rPh>
    <rPh sb="11" eb="12">
      <t>ワ</t>
    </rPh>
    <rPh sb="17" eb="19">
      <t>シャシン</t>
    </rPh>
    <rPh sb="23" eb="25">
      <t>チョウフ</t>
    </rPh>
    <phoneticPr fontId="2"/>
  </si>
  <si>
    <t>（R8.7版）</t>
    <rPh sb="5" eb="6">
      <t>ハン</t>
    </rPh>
    <phoneticPr fontId="2"/>
  </si>
  <si>
    <t>審査の結果、競争入札参加資格を有すると認定された場合は名簿に登録します。
今回の補充登録からは審査結果の個別の通知は行いませんので、令和8年10月1日に仙台市ホームページに掲載予定の名簿にてご確認ください。
※随時登録申請分については、従来通り個別に通知をいたします。</t>
    <rPh sb="47" eb="49">
      <t>シンサ</t>
    </rPh>
    <rPh sb="49" eb="51">
      <t>ケッカ</t>
    </rPh>
    <rPh sb="105" eb="107">
      <t>ズイジ</t>
    </rPh>
    <rPh sb="107" eb="109">
      <t>トウロク</t>
    </rPh>
    <rPh sb="109" eb="111">
      <t>シンセイ</t>
    </rPh>
    <rPh sb="111" eb="112">
      <t>ブン</t>
    </rPh>
    <rPh sb="118" eb="120">
      <t>ジュウライ</t>
    </rPh>
    <rPh sb="120" eb="121">
      <t>ドオ</t>
    </rPh>
    <rPh sb="122" eb="124">
      <t>コベツ</t>
    </rPh>
    <rPh sb="125" eb="127">
      <t>ツウチ</t>
    </rPh>
    <phoneticPr fontId="2"/>
  </si>
  <si>
    <r>
      <t xml:space="preserve">　仙台市の競争入札参加資格者名簿は、「工事業者名簿」、「コンサルタント業者名簿」（工事関連業務委託）及び「物品業者名簿」の3種類に分かれています。
</t>
    </r>
    <r>
      <rPr>
        <b/>
        <sz val="12"/>
        <rFont val="ＭＳ ゴシック"/>
        <family val="3"/>
        <charset val="128"/>
      </rPr>
      <t>※本要領はそのうち「工事業者名簿」への登録手続きに関する要領となります。</t>
    </r>
    <r>
      <rPr>
        <sz val="12"/>
        <rFont val="ＭＳ ゴシック"/>
        <family val="3"/>
        <charset val="128"/>
      </rPr>
      <t xml:space="preserve">
</t>
    </r>
    <r>
      <rPr>
        <sz val="12"/>
        <rFont val="ＭＳ 明朝"/>
        <family val="1"/>
        <charset val="128"/>
      </rPr>
      <t xml:space="preserve">
　名簿の有効期間は3年間で、現在の有効期限は、「工事業者名簿」及び「コンサルタント業者名簿」が令和10年3月31日まで、「物品業者名簿」が令和11年3月31日までです。
　競争入札参加資格登録（名簿への登録）の方法は、次の3種類があります。</t>
    </r>
    <rPh sb="75" eb="76">
      <t>ホン</t>
    </rPh>
    <rPh sb="76" eb="78">
      <t>ヨウリョウ</t>
    </rPh>
    <rPh sb="93" eb="95">
      <t>トウロク</t>
    </rPh>
    <rPh sb="95" eb="97">
      <t>テツヅ</t>
    </rPh>
    <rPh sb="99" eb="100">
      <t>カン</t>
    </rPh>
    <rPh sb="102" eb="104">
      <t>ヨウリョウ</t>
    </rPh>
    <rPh sb="214" eb="216">
      <t>トウロク</t>
    </rPh>
    <phoneticPr fontId="2"/>
  </si>
  <si>
    <r>
      <t xml:space="preserve">　名簿の有効期間3年間が終了する際に、次の3年間の登録申請を受け付けます。
　既に名簿に登録されている事業者様には継続の登録申請について郵送でご案内し、所定の申請書類を提出いただきます。現在、名簿に登録されていない事業者様が新規に登録申請する場合は、(2)の補充登録と同様の手続をしていただきます。
　定期登録の次回の受付は「物品業者名簿」が令和10年度後半、「工事業者名簿」及び「コンサルタント業者名簿」（工事関連業務委託）が令和9年度後半となります。
</t>
    </r>
    <r>
      <rPr>
        <sz val="12"/>
        <rFont val="ＭＳ ゴシック"/>
        <family val="3"/>
        <charset val="128"/>
      </rPr>
      <t>定期登録の受付期間以外は、補充登録により新規の競争入札参加資格登録を受け付けします。</t>
    </r>
    <rPh sb="39" eb="40">
      <t>スデ</t>
    </rPh>
    <rPh sb="44" eb="46">
      <t>トウロク</t>
    </rPh>
    <rPh sb="51" eb="54">
      <t>ジギョウシャ</t>
    </rPh>
    <rPh sb="54" eb="55">
      <t>サマ</t>
    </rPh>
    <rPh sb="93" eb="95">
      <t>ゲンザイ</t>
    </rPh>
    <rPh sb="96" eb="98">
      <t>メイボ</t>
    </rPh>
    <rPh sb="99" eb="101">
      <t>トウロク</t>
    </rPh>
    <rPh sb="107" eb="110">
      <t>ジギョウシャ</t>
    </rPh>
    <rPh sb="110" eb="111">
      <t>サマ</t>
    </rPh>
    <rPh sb="112" eb="114">
      <t>シンキ</t>
    </rPh>
    <rPh sb="152" eb="154">
      <t>テイキ</t>
    </rPh>
    <rPh sb="154" eb="156">
      <t>トウロク</t>
    </rPh>
    <phoneticPr fontId="2"/>
  </si>
  <si>
    <r>
      <t>「</t>
    </r>
    <r>
      <rPr>
        <b/>
        <sz val="12"/>
        <rFont val="ＭＳ ゴシック"/>
        <family val="3"/>
        <charset val="128"/>
      </rPr>
      <t>建設業許可通知書</t>
    </r>
    <r>
      <rPr>
        <sz val="12"/>
        <rFont val="ＭＳ 明朝"/>
        <family val="1"/>
        <charset val="128"/>
      </rPr>
      <t>」又は「</t>
    </r>
    <r>
      <rPr>
        <b/>
        <sz val="12"/>
        <rFont val="ＭＳ ゴシック"/>
        <family val="3"/>
        <charset val="128"/>
      </rPr>
      <t>建設業許可証明書</t>
    </r>
    <r>
      <rPr>
        <sz val="12"/>
        <rFont val="ＭＳ 明朝"/>
        <family val="1"/>
        <charset val="128"/>
      </rPr>
      <t xml:space="preserve">」
（競争入札参加資格登録日において有効期間内であるもの。
</t>
    </r>
    <r>
      <rPr>
        <sz val="12"/>
        <color indexed="10"/>
        <rFont val="ＭＳ 明朝"/>
        <family val="1"/>
        <charset val="128"/>
      </rPr>
      <t xml:space="preserve">※令和8年10月補充登録の場合：許可年月日が令和3年10月2日以降のもの。
</t>
    </r>
    <r>
      <rPr>
        <sz val="12"/>
        <rFont val="ＭＳ 明朝"/>
        <family val="1"/>
        <charset val="128"/>
      </rPr>
      <t>※更新申請中のため受付期間内に提出できない場合は、更新申請中であることを証明できる書類を提出してください（上記書類も後日提出してください）。</t>
    </r>
    <rPh sb="1" eb="4">
      <t>ケンセツギョウ</t>
    </rPh>
    <rPh sb="4" eb="6">
      <t>キョカ</t>
    </rPh>
    <rPh sb="6" eb="9">
      <t>ツウチショ</t>
    </rPh>
    <rPh sb="10" eb="11">
      <t>マタ</t>
    </rPh>
    <rPh sb="13" eb="16">
      <t>ケンセツギョウ</t>
    </rPh>
    <rPh sb="16" eb="18">
      <t>キョカ</t>
    </rPh>
    <rPh sb="18" eb="20">
      <t>ショウメイ</t>
    </rPh>
    <rPh sb="20" eb="21">
      <t>ショ</t>
    </rPh>
    <rPh sb="24" eb="26">
      <t>キョウソウ</t>
    </rPh>
    <rPh sb="26" eb="28">
      <t>ニュウサツ</t>
    </rPh>
    <rPh sb="28" eb="30">
      <t>サンカ</t>
    </rPh>
    <rPh sb="30" eb="32">
      <t>シカク</t>
    </rPh>
    <rPh sb="32" eb="34">
      <t>トウロク</t>
    </rPh>
    <rPh sb="34" eb="35">
      <t>ヒ</t>
    </rPh>
    <rPh sb="39" eb="41">
      <t>ユウコウ</t>
    </rPh>
    <rPh sb="41" eb="43">
      <t>キカン</t>
    </rPh>
    <rPh sb="43" eb="44">
      <t>ナイ</t>
    </rPh>
    <rPh sb="52" eb="54">
      <t>レイワ</t>
    </rPh>
    <rPh sb="55" eb="56">
      <t>ネン</t>
    </rPh>
    <rPh sb="58" eb="59">
      <t>ガツ</t>
    </rPh>
    <rPh sb="59" eb="61">
      <t>ホジュウ</t>
    </rPh>
    <rPh sb="61" eb="63">
      <t>トウロク</t>
    </rPh>
    <rPh sb="64" eb="66">
      <t>バアイ</t>
    </rPh>
    <rPh sb="67" eb="69">
      <t>キョカ</t>
    </rPh>
    <rPh sb="69" eb="72">
      <t>ネンガッピ</t>
    </rPh>
    <rPh sb="73" eb="75">
      <t>レイワ</t>
    </rPh>
    <rPh sb="76" eb="77">
      <t>ネン</t>
    </rPh>
    <rPh sb="79" eb="80">
      <t>ガツ</t>
    </rPh>
    <rPh sb="81" eb="82">
      <t>ヒ</t>
    </rPh>
    <rPh sb="82" eb="84">
      <t>イコウ</t>
    </rPh>
    <rPh sb="98" eb="100">
      <t>ウケツケ</t>
    </rPh>
    <rPh sb="100" eb="102">
      <t>キカン</t>
    </rPh>
    <rPh sb="102" eb="103">
      <t>ナイ</t>
    </rPh>
    <rPh sb="104" eb="106">
      <t>テイシュツ</t>
    </rPh>
    <rPh sb="142" eb="144">
      <t>ジョウキ</t>
    </rPh>
    <rPh sb="144" eb="146">
      <t>ショルイ</t>
    </rPh>
    <rPh sb="147" eb="149">
      <t>ゴジツ</t>
    </rPh>
    <rPh sb="149" eb="151">
      <t>テイシュツ</t>
    </rPh>
    <phoneticPr fontId="2"/>
  </si>
  <si>
    <r>
      <t>｢</t>
    </r>
    <r>
      <rPr>
        <b/>
        <sz val="12"/>
        <rFont val="ＭＳ ゴシック"/>
        <family val="3"/>
        <charset val="128"/>
      </rPr>
      <t>みちのく環境管理規格の認証登録証</t>
    </r>
    <r>
      <rPr>
        <sz val="12"/>
        <rFont val="ＭＳ 明朝"/>
        <family val="1"/>
        <charset val="128"/>
      </rPr>
      <t xml:space="preserve">」
（競争入札参加資格登録日において有効期間内であるもの。）
</t>
    </r>
    <r>
      <rPr>
        <sz val="12"/>
        <color indexed="10"/>
        <rFont val="ＭＳ 明朝"/>
        <family val="1"/>
        <charset val="128"/>
      </rPr>
      <t>※令和8年10月補充登録の場合：令和8年10月1日現在で有効期間内のもの。</t>
    </r>
    <rPh sb="37" eb="39">
      <t>キカン</t>
    </rPh>
    <rPh sb="70" eb="71">
      <t>ガツ</t>
    </rPh>
    <rPh sb="72" eb="73">
      <t>ヒ</t>
    </rPh>
    <rPh sb="73" eb="75">
      <t>ゲンザイ</t>
    </rPh>
    <rPh sb="76" eb="78">
      <t>ユウコウ</t>
    </rPh>
    <rPh sb="80" eb="81">
      <t>ナイ</t>
    </rPh>
    <phoneticPr fontId="2"/>
  </si>
  <si>
    <r>
      <t xml:space="preserve">競争入札参加資格登録日において有効期間内であることが必要です。
</t>
    </r>
    <r>
      <rPr>
        <b/>
        <sz val="11"/>
        <color rgb="FFFF0000"/>
        <rFont val="ＭＳ Ｐ明朝"/>
        <family val="1"/>
        <charset val="128"/>
      </rPr>
      <t>※令和8年10月補充登録の場合：許可年月日が令和3年10月２日以降</t>
    </r>
    <phoneticPr fontId="2"/>
  </si>
  <si>
    <r>
      <t xml:space="preserve">競争入札参加資格登録日において有効期間内であることが必要です。
</t>
    </r>
    <r>
      <rPr>
        <b/>
        <sz val="11"/>
        <color rgb="FFFF0000"/>
        <rFont val="ＭＳ Ｐ明朝"/>
        <family val="1"/>
        <charset val="128"/>
      </rPr>
      <t>※令和8年10月補充登録の場合：審査基準日が令和6年3月1日以降</t>
    </r>
    <rPh sb="26" eb="28">
      <t>ヒツヨウ</t>
    </rPh>
    <phoneticPr fontId="2"/>
  </si>
  <si>
    <r>
      <t>③「</t>
    </r>
    <r>
      <rPr>
        <b/>
        <sz val="12"/>
        <rFont val="ＭＳ ゴシック"/>
        <family val="3"/>
        <charset val="128"/>
      </rPr>
      <t>営業所等報告書</t>
    </r>
    <r>
      <rPr>
        <sz val="12"/>
        <rFont val="ＭＳ 明朝"/>
        <family val="1"/>
        <charset val="128"/>
      </rPr>
      <t>」シートに入力してください。
・該当する番号に〇をつけてください（</t>
    </r>
    <r>
      <rPr>
        <u/>
        <sz val="12"/>
        <rFont val="ＭＳ 明朝"/>
        <family val="1"/>
        <charset val="128"/>
      </rPr>
      <t xml:space="preserve">仙台市内に本店又は営業所がない場合も４に〇をつけて
</t>
    </r>
    <r>
      <rPr>
        <sz val="12"/>
        <rFont val="ＭＳ 明朝"/>
        <family val="1"/>
        <charset val="128"/>
      </rPr>
      <t>　</t>
    </r>
    <r>
      <rPr>
        <u/>
        <sz val="12"/>
        <rFont val="ＭＳ 明朝"/>
        <family val="1"/>
        <charset val="128"/>
      </rPr>
      <t>ください</t>
    </r>
    <r>
      <rPr>
        <sz val="12"/>
        <rFont val="ＭＳ 明朝"/>
        <family val="1"/>
        <charset val="128"/>
      </rPr>
      <t>）。
・色付きの箇所を記入し、２ページ目に営業所等の写真データを貼付してください（仙台市内に本
　店又は営業所がない場合は不要です）。
　※データでの作成が難しい場合は、紙に出力したうえで紙の写真を貼付し、それをスキャンして
　PDFファイルとしたものを提出していだいても結構です。</t>
    </r>
    <rPh sb="2" eb="5">
      <t>エイギョウショ</t>
    </rPh>
    <rPh sb="5" eb="6">
      <t>トウ</t>
    </rPh>
    <rPh sb="6" eb="9">
      <t>ホウコクショ</t>
    </rPh>
    <rPh sb="14" eb="16">
      <t>ニュウリョク</t>
    </rPh>
    <rPh sb="93" eb="94">
      <t>メ</t>
    </rPh>
    <rPh sb="149" eb="151">
      <t>サクセイ</t>
    </rPh>
    <rPh sb="152" eb="153">
      <t>ムズカ</t>
    </rPh>
    <rPh sb="155" eb="157">
      <t>バアイ</t>
    </rPh>
    <rPh sb="159" eb="160">
      <t>カミ</t>
    </rPh>
    <rPh sb="161" eb="163">
      <t>シュツリョク</t>
    </rPh>
    <rPh sb="168" eb="169">
      <t>カミ</t>
    </rPh>
    <rPh sb="170" eb="172">
      <t>シャシン</t>
    </rPh>
    <rPh sb="173" eb="175">
      <t>ハリツ</t>
    </rPh>
    <rPh sb="201" eb="203">
      <t>テイシュツ</t>
    </rPh>
    <rPh sb="210" eb="212">
      <t>ケッコウ</t>
    </rPh>
    <phoneticPr fontId="2"/>
  </si>
  <si>
    <r>
      <rPr>
        <b/>
        <sz val="12"/>
        <rFont val="ＭＳ ゴシック"/>
        <family val="3"/>
        <charset val="128"/>
      </rPr>
      <t>（工事）仙台市競争入札参加資格審査申請用入力様式</t>
    </r>
    <r>
      <rPr>
        <b/>
        <sz val="10"/>
        <rFont val="ＭＳ ゴシック"/>
        <family val="3"/>
        <charset val="128"/>
      </rPr>
      <t>（sinki-koujinyuuryoku0807.xlsx）</t>
    </r>
    <r>
      <rPr>
        <b/>
        <sz val="12"/>
        <rFont val="ＭＳ ゴシック"/>
        <family val="3"/>
        <charset val="128"/>
      </rPr>
      <t xml:space="preserve">
</t>
    </r>
    <r>
      <rPr>
        <sz val="12"/>
        <rFont val="ＭＳ 明朝"/>
        <family val="1"/>
        <charset val="128"/>
      </rPr>
      <t>（本エクセルファイル）</t>
    </r>
    <rPh sb="57" eb="58">
      <t>ホン</t>
    </rPh>
    <phoneticPr fontId="2"/>
  </si>
  <si>
    <t>提出内容に関してお問い合わせする場合がありますので、提出データについて破棄しないようご留意ください。</t>
    <phoneticPr fontId="2"/>
  </si>
  <si>
    <t xml:space="preserve">上記のほか、次に該当する場合は随時に申請ができます（随時登録の理由によって、所定の申請書類のほかに追加で必要となる書類があります。事前にお問い合わせください）。
・名簿に登載された個人により新設され、その登録種目に係る事業の全部の譲渡を受けた会社が当
　該種目について行う申請
・名簿に登載された会社を解散し、その登録種目に係る事業の全部の譲渡を受けた当該会社の経営
　者が個人事業者として当該種目について行う申請
・相続により登録種目に係る事業を承継した者が当該種目について行う申請
・任意団体の代表者たる地位を承継した者が当該任意団体の登録種目について行う申請
・合併により登録種目に係る事業を承継した新設会社又は存続会社が当該種目について行う申請
・会社分割により登録種目に係る事業を承継した新設会社又は承継会社が当該種目について行う申請
</t>
    <rPh sb="0" eb="2">
      <t>ジョウキ</t>
    </rPh>
    <rPh sb="6" eb="7">
      <t>ツギ</t>
    </rPh>
    <rPh sb="8" eb="10">
      <t>ガイトウ</t>
    </rPh>
    <rPh sb="12" eb="14">
      <t>バアイ</t>
    </rPh>
    <rPh sb="15" eb="17">
      <t>ズイジ</t>
    </rPh>
    <rPh sb="18" eb="20">
      <t>シンセイ</t>
    </rPh>
    <rPh sb="26" eb="28">
      <t>ズイジ</t>
    </rPh>
    <rPh sb="28" eb="30">
      <t>トウロク</t>
    </rPh>
    <rPh sb="31" eb="33">
      <t>リユウ</t>
    </rPh>
    <rPh sb="38" eb="40">
      <t>ショテイ</t>
    </rPh>
    <rPh sb="41" eb="43">
      <t>シンセイ</t>
    </rPh>
    <rPh sb="43" eb="45">
      <t>ショルイ</t>
    </rPh>
    <rPh sb="49" eb="51">
      <t>ツイカ</t>
    </rPh>
    <rPh sb="52" eb="54">
      <t>ヒツヨウ</t>
    </rPh>
    <rPh sb="57" eb="59">
      <t>ショルイ</t>
    </rPh>
    <rPh sb="65" eb="67">
      <t>ジゼン</t>
    </rPh>
    <rPh sb="69" eb="70">
      <t>ト</t>
    </rPh>
    <rPh sb="71" eb="72">
      <t>ア</t>
    </rPh>
    <rPh sb="370" eb="372">
      <t>シンセイ</t>
    </rPh>
    <phoneticPr fontId="2"/>
  </si>
  <si>
    <t>仙台市青葉区国分町３‐７‐１　表小路ビル１階</t>
    <rPh sb="0" eb="3">
      <t>センダイシ</t>
    </rPh>
    <rPh sb="3" eb="6">
      <t>アオバク</t>
    </rPh>
    <rPh sb="6" eb="8">
      <t>コクブン</t>
    </rPh>
    <rPh sb="8" eb="9">
      <t>マチ</t>
    </rPh>
    <rPh sb="15" eb="18">
      <t>オモテコウジ</t>
    </rPh>
    <rPh sb="21" eb="22">
      <t>カイ</t>
    </rPh>
    <phoneticPr fontId="2"/>
  </si>
  <si>
    <t>都道府県名は入力せず、市区町村名から入力してください(55字以内）。
丁目、番地は「－」（ハイフン）に略し、算用数字（全角）で入力してください。
方書（ビル名等）を入力する場合は、住所の間に１文字スペースを空けて入力してください。
〇仙台市青葉区表小路１０－１　　×仙台市青葉区表小路１０番地の１</t>
    <rPh sb="0" eb="4">
      <t>トドウフケン</t>
    </rPh>
    <rPh sb="4" eb="5">
      <t>メイ</t>
    </rPh>
    <rPh sb="6" eb="8">
      <t>ニュウリョク</t>
    </rPh>
    <rPh sb="15" eb="16">
      <t>メイ</t>
    </rPh>
    <rPh sb="18" eb="20">
      <t>ニュウリョク</t>
    </rPh>
    <rPh sb="29" eb="30">
      <t>ジ</t>
    </rPh>
    <rPh sb="30" eb="32">
      <t>イナイ</t>
    </rPh>
    <rPh sb="73" eb="74">
      <t>ホウ</t>
    </rPh>
    <rPh sb="74" eb="75">
      <t>カ</t>
    </rPh>
    <rPh sb="78" eb="79">
      <t>メイ</t>
    </rPh>
    <rPh sb="79" eb="80">
      <t>トウ</t>
    </rPh>
    <rPh sb="90" eb="92">
      <t>ジュウショ</t>
    </rPh>
    <rPh sb="93" eb="94">
      <t>アイダ</t>
    </rPh>
    <rPh sb="103" eb="104">
      <t>ア</t>
    </rPh>
    <rPh sb="106" eb="108">
      <t>ニュウリョク</t>
    </rPh>
    <rPh sb="144" eb="146">
      <t>バンチ</t>
    </rPh>
    <phoneticPr fontId="2"/>
  </si>
  <si>
    <t>都道府県名は入力せず、市区町村名から入力してください(55字以内）。
丁目、番地は「－」（ハイフン）に略し、算用数字（全角）で入力してください。
方書（ビル名等）を入力する場合は、住所の間に１文字スペースを空けて入力してください。
〇仙台市宮城野区五輪２－１２－３５　宮城野ビル４階
×仙台市宮城野区五輪２丁目１２番３５号　宮城野ビル４階</t>
    <rPh sb="0" eb="4">
      <t>トドウフケン</t>
    </rPh>
    <rPh sb="4" eb="5">
      <t>メイ</t>
    </rPh>
    <rPh sb="6" eb="8">
      <t>ニュウリョク</t>
    </rPh>
    <rPh sb="15" eb="16">
      <t>メイ</t>
    </rPh>
    <rPh sb="18" eb="20">
      <t>ニュウリョク</t>
    </rPh>
    <rPh sb="29" eb="30">
      <t>ジ</t>
    </rPh>
    <rPh sb="30" eb="32">
      <t>イナイ</t>
    </rPh>
    <rPh sb="35" eb="37">
      <t>チョウメ</t>
    </rPh>
    <rPh sb="38" eb="40">
      <t>バンチ</t>
    </rPh>
    <rPh sb="51" eb="52">
      <t>リャク</t>
    </rPh>
    <rPh sb="54" eb="56">
      <t>サンヨウ</t>
    </rPh>
    <rPh sb="56" eb="58">
      <t>スウジ</t>
    </rPh>
    <rPh sb="59" eb="61">
      <t>ゼンカク</t>
    </rPh>
    <rPh sb="63" eb="65">
      <t>ニュウリョク</t>
    </rPh>
    <rPh sb="73" eb="74">
      <t>ホウ</t>
    </rPh>
    <rPh sb="74" eb="75">
      <t>カ</t>
    </rPh>
    <rPh sb="78" eb="79">
      <t>メイ</t>
    </rPh>
    <rPh sb="79" eb="80">
      <t>トウ</t>
    </rPh>
    <rPh sb="90" eb="92">
      <t>ジュウショ</t>
    </rPh>
    <rPh sb="93" eb="94">
      <t>アイダ</t>
    </rPh>
    <rPh sb="103" eb="104">
      <t>ア</t>
    </rPh>
    <rPh sb="106" eb="108">
      <t>ニュウリョク</t>
    </rPh>
    <rPh sb="117" eb="120">
      <t>センダイシ</t>
    </rPh>
    <phoneticPr fontId="2"/>
  </si>
  <si>
    <r>
      <t>「</t>
    </r>
    <r>
      <rPr>
        <b/>
        <sz val="12"/>
        <rFont val="ＭＳ ゴシック"/>
        <family val="3"/>
        <charset val="128"/>
      </rPr>
      <t>経営規模等評価結果通知書・総合評定値通知書</t>
    </r>
    <r>
      <rPr>
        <sz val="12"/>
        <rFont val="ＭＳ 明朝"/>
        <family val="1"/>
        <charset val="128"/>
      </rPr>
      <t xml:space="preserve">」
（競争入札参加資格登録日において有効期間内であるもの。）
</t>
    </r>
    <r>
      <rPr>
        <sz val="12"/>
        <color indexed="10"/>
        <rFont val="ＭＳ 明朝"/>
        <family val="1"/>
        <charset val="128"/>
      </rPr>
      <t>※令和8年4月補充登録の場合：審査基準日が令和6年3月1日以降のもの。）</t>
    </r>
    <r>
      <rPr>
        <sz val="12"/>
        <rFont val="ＭＳ 明朝"/>
        <family val="1"/>
        <charset val="128"/>
      </rPr>
      <t xml:space="preserve">
※経営事項審査を受けていない場合は下記の書類
・「財務諸表」(直近２営業年度分）
</t>
    </r>
    <rPh sb="1" eb="3">
      <t>ケイエイ</t>
    </rPh>
    <rPh sb="3" eb="5">
      <t>キボ</t>
    </rPh>
    <rPh sb="5" eb="6">
      <t>トウ</t>
    </rPh>
    <rPh sb="6" eb="8">
      <t>ヒョウカ</t>
    </rPh>
    <rPh sb="8" eb="10">
      <t>ケッカ</t>
    </rPh>
    <rPh sb="10" eb="13">
      <t>ツウチショ</t>
    </rPh>
    <rPh sb="14" eb="16">
      <t>ソウゴウ</t>
    </rPh>
    <rPh sb="16" eb="18">
      <t>ヒョウテイ</t>
    </rPh>
    <rPh sb="18" eb="19">
      <t>チ</t>
    </rPh>
    <rPh sb="19" eb="22">
      <t>ツウチショ</t>
    </rPh>
    <rPh sb="42" eb="44">
      <t>キカン</t>
    </rPh>
    <rPh sb="69" eb="71">
      <t>シンサ</t>
    </rPh>
    <rPh sb="71" eb="73">
      <t>キジュン</t>
    </rPh>
    <rPh sb="73" eb="74">
      <t>ビ</t>
    </rPh>
    <rPh sb="75" eb="77">
      <t>レイワ</t>
    </rPh>
    <rPh sb="80" eb="81">
      <t>ガツ</t>
    </rPh>
    <rPh sb="82" eb="83">
      <t>ヒ</t>
    </rPh>
    <rPh sb="83" eb="85">
      <t>イコウ</t>
    </rPh>
    <rPh sb="109" eb="111">
      <t>カキ</t>
    </rPh>
    <rPh sb="112" eb="114">
      <t>ショルイ</t>
    </rPh>
    <rPh sb="123" eb="124">
      <t>キン</t>
    </rPh>
    <phoneticPr fontId="2"/>
  </si>
  <si>
    <t>請負金額
(税込・千円)</t>
    <rPh sb="0" eb="2">
      <t>ウケオイ</t>
    </rPh>
    <rPh sb="2" eb="4">
      <t>キンガク</t>
    </rPh>
    <rPh sb="6" eb="8">
      <t>ゼイコ</t>
    </rPh>
    <rPh sb="9" eb="11">
      <t>センエン</t>
    </rPh>
    <phoneticPr fontId="2"/>
  </si>
  <si>
    <t>　　　　　　　　　　　　　　　　　　（問合せ先）
                                      〒980－8671仙台市青葉区国分町三丁目7番1号
                                      仙台市財政局財政部契約課工事契約係
                                      TEL：022-214-8125　　FAX：022-214-8110</t>
    <phoneticPr fontId="2"/>
  </si>
  <si>
    <t>予定価格200万円以上の工事については、原則として電子入札で行うこととしています（一部の企業局の案件を除く）。電子入札に参加するためには、別途仙台市電子入札システムへの利用登録をしている必要がありますので、入札参加資格者名簿に登録されましたらご検討ください。詳しくは、仙台市ホームページをご確認ください。</t>
    <rPh sb="41" eb="43">
      <t>イチブ</t>
    </rPh>
    <rPh sb="44" eb="46">
      <t>キギョウ</t>
    </rPh>
    <rPh sb="46" eb="47">
      <t>キョク</t>
    </rPh>
    <rPh sb="48" eb="50">
      <t>アンケン</t>
    </rPh>
    <rPh sb="51" eb="52">
      <t>ノゾ</t>
    </rPh>
    <phoneticPr fontId="2"/>
  </si>
  <si>
    <r>
      <t xml:space="preserve">添付書類に関する補足事項・事務局への連絡（任意）
</t>
    </r>
    <r>
      <rPr>
        <b/>
        <sz val="14"/>
        <color rgb="FFFFFF00"/>
        <rFont val="ＭＳ Ｐゴシック"/>
        <family val="3"/>
        <charset val="128"/>
      </rPr>
      <t>※不足書類の理由、補足説明、その他事務局への連絡事項がある場合には記入してください。特にない場合は空欄で構いません。</t>
    </r>
    <phoneticPr fontId="2"/>
  </si>
  <si>
    <t>土木一式</t>
    <rPh sb="0" eb="2">
      <t>ドボク</t>
    </rPh>
    <rPh sb="2" eb="4">
      <t>イッシキ</t>
    </rPh>
    <phoneticPr fontId="4"/>
  </si>
  <si>
    <t>法面処理</t>
    <rPh sb="0" eb="2">
      <t>ノリメン</t>
    </rPh>
    <rPh sb="2" eb="4">
      <t>ショリ</t>
    </rPh>
    <phoneticPr fontId="4"/>
  </si>
  <si>
    <t>とび・土工・コンクリート</t>
    <rPh sb="3" eb="4">
      <t>ツチ</t>
    </rPh>
    <rPh sb="4" eb="5">
      <t>コウ</t>
    </rPh>
    <phoneticPr fontId="4"/>
  </si>
  <si>
    <t>プレストレストコンクリート構造物</t>
    <rPh sb="13" eb="16">
      <t>コウゾウブツ</t>
    </rPh>
    <phoneticPr fontId="4"/>
  </si>
  <si>
    <t>鋼橋上部</t>
    <rPh sb="0" eb="2">
      <t>コウキョウ</t>
    </rPh>
    <rPh sb="2" eb="4">
      <t>ジョウブ</t>
    </rPh>
    <phoneticPr fontId="4"/>
  </si>
  <si>
    <t>舗装</t>
    <rPh sb="0" eb="2">
      <t>ホソウ</t>
    </rPh>
    <phoneticPr fontId="4"/>
  </si>
  <si>
    <t>造園</t>
    <rPh sb="0" eb="2">
      <t>ゾウエン</t>
    </rPh>
    <phoneticPr fontId="4"/>
  </si>
  <si>
    <t>塗装</t>
    <rPh sb="0" eb="2">
      <t>トソウ</t>
    </rPh>
    <phoneticPr fontId="4"/>
  </si>
  <si>
    <t>しゅんせつ</t>
  </si>
  <si>
    <t>さく井</t>
    <rPh sb="2" eb="3">
      <t>イ</t>
    </rPh>
    <phoneticPr fontId="4"/>
  </si>
  <si>
    <t>建築一式</t>
    <rPh sb="0" eb="2">
      <t>ケンチク</t>
    </rPh>
    <rPh sb="2" eb="4">
      <t>イッシキ</t>
    </rPh>
    <phoneticPr fontId="4"/>
  </si>
  <si>
    <t>防水</t>
    <rPh sb="0" eb="2">
      <t>ボウスイ</t>
    </rPh>
    <phoneticPr fontId="4"/>
  </si>
  <si>
    <t>大工</t>
    <rPh sb="0" eb="2">
      <t>ダイク</t>
    </rPh>
    <phoneticPr fontId="4"/>
  </si>
  <si>
    <t>左官</t>
    <rPh sb="0" eb="2">
      <t>サカン</t>
    </rPh>
    <phoneticPr fontId="4"/>
  </si>
  <si>
    <t>石</t>
    <rPh sb="0" eb="1">
      <t>イシ</t>
    </rPh>
    <phoneticPr fontId="4"/>
  </si>
  <si>
    <t>ガラス</t>
  </si>
  <si>
    <t>経営規模等評価結果通知書（　経審　）</t>
    <phoneticPr fontId="2"/>
  </si>
  <si>
    <t>タイル・れんが・ブロック</t>
  </si>
  <si>
    <t>鉄筋</t>
    <rPh sb="0" eb="2">
      <t>テッキン</t>
    </rPh>
    <phoneticPr fontId="4"/>
  </si>
  <si>
    <t>屋根</t>
    <rPh sb="0" eb="2">
      <t>ヤネ</t>
    </rPh>
    <phoneticPr fontId="4"/>
  </si>
  <si>
    <t>板金</t>
    <rPh sb="0" eb="2">
      <t>バンキン</t>
    </rPh>
    <phoneticPr fontId="4"/>
  </si>
  <si>
    <t>建具</t>
    <rPh sb="0" eb="2">
      <t>タテグ</t>
    </rPh>
    <phoneticPr fontId="4"/>
  </si>
  <si>
    <t>内装仕上</t>
    <rPh sb="0" eb="2">
      <t>ナイソウ</t>
    </rPh>
    <rPh sb="2" eb="4">
      <t>シア</t>
    </rPh>
    <phoneticPr fontId="4"/>
  </si>
  <si>
    <t>電気</t>
    <rPh sb="0" eb="2">
      <t>デンキ</t>
    </rPh>
    <phoneticPr fontId="4"/>
  </si>
  <si>
    <t>電気通信</t>
    <rPh sb="0" eb="2">
      <t>デンキ</t>
    </rPh>
    <rPh sb="2" eb="4">
      <t>ツウシン</t>
    </rPh>
    <phoneticPr fontId="4"/>
  </si>
  <si>
    <t>管</t>
    <rPh sb="0" eb="1">
      <t>カン</t>
    </rPh>
    <phoneticPr fontId="4"/>
  </si>
  <si>
    <t>水道施設
機械器具設置</t>
    <rPh sb="0" eb="2">
      <t>スイドウ</t>
    </rPh>
    <rPh sb="2" eb="4">
      <t>シセツ</t>
    </rPh>
    <rPh sb="5" eb="7">
      <t>キカイ</t>
    </rPh>
    <rPh sb="7" eb="9">
      <t>キグ</t>
    </rPh>
    <rPh sb="9" eb="11">
      <t>セッチ</t>
    </rPh>
    <phoneticPr fontId="4"/>
  </si>
  <si>
    <t>清掃施設
機械器具設置</t>
    <rPh sb="0" eb="2">
      <t>セイソウ</t>
    </rPh>
    <rPh sb="2" eb="4">
      <t>シセツ</t>
    </rPh>
    <rPh sb="5" eb="7">
      <t>キカイ</t>
    </rPh>
    <rPh sb="7" eb="9">
      <t>キグ</t>
    </rPh>
    <rPh sb="9" eb="11">
      <t>セッチ</t>
    </rPh>
    <phoneticPr fontId="4"/>
  </si>
  <si>
    <t>機械器具設置</t>
    <rPh sb="0" eb="2">
      <t>キカイ</t>
    </rPh>
    <rPh sb="2" eb="4">
      <t>キグ</t>
    </rPh>
    <rPh sb="4" eb="6">
      <t>セッチ</t>
    </rPh>
    <phoneticPr fontId="4"/>
  </si>
  <si>
    <t>熱絶縁</t>
    <rPh sb="0" eb="1">
      <t>ネツ</t>
    </rPh>
    <rPh sb="1" eb="3">
      <t>ゼツエン</t>
    </rPh>
    <phoneticPr fontId="4"/>
  </si>
  <si>
    <t>消防施設</t>
    <rPh sb="0" eb="2">
      <t>ショウボウ</t>
    </rPh>
    <rPh sb="2" eb="4">
      <t>シセツ</t>
    </rPh>
    <phoneticPr fontId="4"/>
  </si>
  <si>
    <t>鋼構造物</t>
    <rPh sb="0" eb="1">
      <t>コウ</t>
    </rPh>
    <rPh sb="1" eb="4">
      <t>コウゾウブツ</t>
    </rPh>
    <phoneticPr fontId="4"/>
  </si>
  <si>
    <t>解体</t>
    <rPh sb="0" eb="2">
      <t>カイタイ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</si>
</sst>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 "/>
    <numFmt numFmtId="179" formatCode="yyyy/m/d;@"/>
    <numFmt numFmtId="180" formatCode="h:mm:ss;@"/>
    <numFmt numFmtId="181" formatCode="[$-F400]h:mm:ss\ AM/PM"/>
  </numFmts>
  <fonts count="92">
    <font>
      <sz val="11"/>
      <name val="ＭＳ Ｐゴシック"/>
      <family val="3"/>
      <charset val="128"/>
    </font>
    <font>
      <sz val="11"/>
      <name val="ＭＳ Ｐゴシック"/>
      <family val="3"/>
      <charset val="128"/>
    </font>
    <font>
      <sz val="6"/>
      <name val="ＭＳ Ｐゴシック"/>
      <family val="3"/>
      <charset val="128"/>
    </font>
    <font>
      <b/>
      <sz val="11"/>
      <name val="ＭＳ Ｐ明朝"/>
      <family val="1"/>
      <charset val="128"/>
    </font>
    <font>
      <b/>
      <sz val="14"/>
      <name val="ＭＳ Ｐ明朝"/>
      <family val="1"/>
      <charset val="128"/>
    </font>
    <font>
      <b/>
      <sz val="10"/>
      <name val="ＭＳ Ｐ明朝"/>
      <family val="1"/>
      <charset val="128"/>
    </font>
    <font>
      <b/>
      <sz val="24"/>
      <name val="ＭＳ Ｐ明朝"/>
      <family val="1"/>
      <charset val="128"/>
    </font>
    <font>
      <b/>
      <sz val="18"/>
      <name val="ＭＳ Ｐ明朝"/>
      <family val="1"/>
      <charset val="128"/>
    </font>
    <font>
      <b/>
      <sz val="28"/>
      <name val="ＭＳ Ｐ明朝"/>
      <family val="1"/>
      <charset val="128"/>
    </font>
    <font>
      <sz val="11"/>
      <name val="ＭＳ Ｐ明朝"/>
      <family val="1"/>
      <charset val="128"/>
    </font>
    <font>
      <sz val="14"/>
      <name val="ＭＳ Ｐ明朝"/>
      <family val="1"/>
      <charset val="128"/>
    </font>
    <font>
      <b/>
      <sz val="9"/>
      <name val="ＭＳ Ｐ明朝"/>
      <family val="1"/>
      <charset val="128"/>
    </font>
    <font>
      <sz val="9"/>
      <name val="ＭＳ Ｐ明朝"/>
      <family val="1"/>
      <charset val="128"/>
    </font>
    <font>
      <sz val="10"/>
      <name val="ＭＳ Ｐ明朝"/>
      <family val="1"/>
      <charset val="128"/>
    </font>
    <font>
      <sz val="8"/>
      <name val="ＭＳ Ｐ明朝"/>
      <family val="1"/>
      <charset val="128"/>
    </font>
    <font>
      <b/>
      <sz val="8"/>
      <name val="ＭＳ Ｐ明朝"/>
      <family val="1"/>
      <charset val="128"/>
    </font>
    <font>
      <sz val="20"/>
      <name val="ＭＳ Ｐ明朝"/>
      <family val="1"/>
      <charset val="128"/>
    </font>
    <font>
      <sz val="9"/>
      <color indexed="81"/>
      <name val="ＭＳ Ｐゴシック"/>
      <family val="3"/>
      <charset val="128"/>
    </font>
    <font>
      <b/>
      <sz val="9"/>
      <color indexed="81"/>
      <name val="ＭＳ Ｐゴシック"/>
      <family val="3"/>
      <charset val="128"/>
    </font>
    <font>
      <b/>
      <sz val="16"/>
      <name val="ＭＳ Ｐ明朝"/>
      <family val="1"/>
      <charset val="128"/>
    </font>
    <font>
      <b/>
      <u/>
      <sz val="11"/>
      <name val="ＭＳ Ｐ明朝"/>
      <family val="1"/>
      <charset val="128"/>
    </font>
    <font>
      <b/>
      <sz val="12"/>
      <name val="ＭＳ Ｐ明朝"/>
      <family val="1"/>
      <charset val="128"/>
    </font>
    <font>
      <b/>
      <sz val="12"/>
      <name val="ＭＳ Ｐゴシック"/>
      <family val="3"/>
      <charset val="128"/>
    </font>
    <font>
      <sz val="10"/>
      <name val="ＭＳ Ｐゴシック"/>
      <family val="3"/>
      <charset val="128"/>
    </font>
    <font>
      <b/>
      <sz val="18"/>
      <name val="ＭＳ 明朝"/>
      <family val="1"/>
      <charset val="128"/>
    </font>
    <font>
      <sz val="12"/>
      <name val="ＭＳ 明朝"/>
      <family val="1"/>
      <charset val="128"/>
    </font>
    <font>
      <sz val="10"/>
      <name val="ＭＳ 明朝"/>
      <family val="1"/>
      <charset val="128"/>
    </font>
    <font>
      <sz val="12"/>
      <name val="ＭＳ Ｐ明朝"/>
      <family val="1"/>
      <charset val="128"/>
    </font>
    <font>
      <sz val="11"/>
      <name val="ＭＳ 明朝"/>
      <family val="1"/>
      <charset val="128"/>
    </font>
    <font>
      <sz val="10.5"/>
      <name val="ＭＳ 明朝"/>
      <family val="1"/>
      <charset val="128"/>
    </font>
    <font>
      <b/>
      <sz val="12"/>
      <name val="ＭＳ ゴシック"/>
      <family val="3"/>
      <charset val="128"/>
    </font>
    <font>
      <sz val="10.5"/>
      <name val="ＭＳ Ｐ明朝"/>
      <family val="1"/>
      <charset val="128"/>
    </font>
    <font>
      <sz val="10"/>
      <name val="ＭＳ ゴシック"/>
      <family val="3"/>
      <charset val="128"/>
    </font>
    <font>
      <sz val="9"/>
      <name val="ＭＳ 明朝"/>
      <family val="1"/>
      <charset val="128"/>
    </font>
    <font>
      <u/>
      <sz val="10"/>
      <name val="ＭＳ 明朝"/>
      <family val="1"/>
      <charset val="128"/>
    </font>
    <font>
      <u/>
      <sz val="10"/>
      <name val="ＭＳ Ｐゴシック"/>
      <family val="3"/>
      <charset val="128"/>
    </font>
    <font>
      <u/>
      <sz val="10.5"/>
      <name val="ＭＳ 明朝"/>
      <family val="1"/>
      <charset val="128"/>
    </font>
    <font>
      <sz val="12"/>
      <name val="ＭＳ ゴシック"/>
      <family val="3"/>
      <charset val="128"/>
    </font>
    <font>
      <b/>
      <sz val="10.5"/>
      <name val="ＭＳ 明朝"/>
      <family val="1"/>
      <charset val="128"/>
    </font>
    <font>
      <b/>
      <sz val="14"/>
      <name val="ＭＳ 明朝"/>
      <family val="1"/>
      <charset val="128"/>
    </font>
    <font>
      <b/>
      <u/>
      <sz val="11"/>
      <name val="ＭＳ ゴシック"/>
      <family val="3"/>
      <charset val="128"/>
    </font>
    <font>
      <b/>
      <sz val="8"/>
      <name val="ＭＳ Ｐゴシック"/>
      <family val="3"/>
      <charset val="128"/>
    </font>
    <font>
      <b/>
      <sz val="10"/>
      <name val="ＭＳ ゴシック"/>
      <family val="3"/>
      <charset val="128"/>
    </font>
    <font>
      <b/>
      <sz val="12"/>
      <name val="ＭＳ 明朝"/>
      <family val="1"/>
      <charset val="128"/>
    </font>
    <font>
      <b/>
      <sz val="18"/>
      <name val="ＭＳ ゴシック"/>
      <family val="3"/>
      <charset val="128"/>
    </font>
    <font>
      <sz val="12"/>
      <name val="ＭＳ 明朝"/>
      <family val="1"/>
      <charset val="128"/>
    </font>
    <font>
      <u/>
      <sz val="12"/>
      <name val="ＭＳ 明朝"/>
      <family val="1"/>
      <charset val="128"/>
    </font>
    <font>
      <b/>
      <sz val="8"/>
      <name val="ＭＳ ゴシック"/>
      <family val="3"/>
      <charset val="128"/>
    </font>
    <font>
      <sz val="12"/>
      <color indexed="10"/>
      <name val="ＭＳ 明朝"/>
      <family val="1"/>
      <charset val="128"/>
    </font>
    <font>
      <sz val="12"/>
      <color indexed="8"/>
      <name val="ＭＳ 明朝"/>
      <family val="1"/>
      <charset val="128"/>
    </font>
    <font>
      <b/>
      <sz val="12"/>
      <color indexed="8"/>
      <name val="ＭＳ ゴシック"/>
      <family val="3"/>
      <charset val="128"/>
    </font>
    <font>
      <sz val="12"/>
      <name val="ＭＳ Ｐゴシック"/>
      <family val="3"/>
      <charset val="128"/>
    </font>
    <font>
      <sz val="12"/>
      <name val="ＭＳ 明朝"/>
      <family val="1"/>
      <charset val="128"/>
    </font>
    <font>
      <sz val="4"/>
      <name val="ＭＳ 明朝"/>
      <family val="1"/>
      <charset val="128"/>
    </font>
    <font>
      <u/>
      <sz val="11"/>
      <color theme="10"/>
      <name val="ＭＳ Ｐゴシック"/>
      <family val="3"/>
      <charset val="128"/>
    </font>
    <font>
      <sz val="12"/>
      <color theme="1"/>
      <name val="ＭＳ 明朝"/>
      <family val="1"/>
      <charset val="128"/>
    </font>
    <font>
      <u/>
      <sz val="10"/>
      <color theme="10"/>
      <name val="ＭＳ 明朝"/>
      <family val="1"/>
      <charset val="128"/>
    </font>
    <font>
      <b/>
      <sz val="11"/>
      <color rgb="FFFF0000"/>
      <name val="ＭＳ Ｐ明朝"/>
      <family val="1"/>
      <charset val="128"/>
    </font>
    <font>
      <sz val="12"/>
      <name val="ＭＳ 明朝"/>
      <family val="3"/>
      <charset val="128"/>
    </font>
    <font>
      <b/>
      <sz val="11"/>
      <name val="ＭＳ Ｐ明朝"/>
      <family val="3"/>
      <charset val="128"/>
    </font>
    <font>
      <b/>
      <u/>
      <sz val="12"/>
      <color rgb="FFFF0000"/>
      <name val="ＭＳ ゴシック"/>
      <family val="3"/>
      <charset val="128"/>
    </font>
    <font>
      <b/>
      <sz val="14"/>
      <name val="ＭＳ Ｐゴシック"/>
      <family val="3"/>
      <charset val="128"/>
    </font>
    <font>
      <b/>
      <sz val="18"/>
      <name val="ＭＳ Ｐゴシック"/>
      <family val="3"/>
      <charset val="128"/>
    </font>
    <font>
      <b/>
      <strike/>
      <sz val="11"/>
      <name val="ＭＳ Ｐ明朝"/>
      <family val="1"/>
      <charset val="128"/>
    </font>
    <font>
      <b/>
      <sz val="11"/>
      <name val="ＭＳ Ｐゴシック"/>
      <family val="3"/>
      <charset val="128"/>
    </font>
    <font>
      <sz val="18"/>
      <name val="HG創英角ｺﾞｼｯｸUB"/>
      <family val="3"/>
      <charset val="128"/>
    </font>
    <font>
      <b/>
      <u/>
      <sz val="11"/>
      <name val="ＭＳ Ｐゴシック"/>
      <family val="3"/>
      <charset val="128"/>
    </font>
    <font>
      <b/>
      <sz val="26"/>
      <color theme="0"/>
      <name val="ＭＳ Ｐゴシック"/>
      <family val="3"/>
      <charset val="128"/>
    </font>
    <font>
      <b/>
      <sz val="18"/>
      <color theme="0"/>
      <name val="ＭＳ Ｐゴシック"/>
      <family val="3"/>
      <charset val="128"/>
    </font>
    <font>
      <b/>
      <sz val="11"/>
      <color theme="0"/>
      <name val="ＭＳ Ｐゴシック"/>
      <family val="3"/>
      <charset val="128"/>
    </font>
    <font>
      <b/>
      <sz val="18"/>
      <color theme="0"/>
      <name val="ＭＳ Ｐ明朝"/>
      <family val="1"/>
      <charset val="128"/>
    </font>
    <font>
      <b/>
      <sz val="11"/>
      <color theme="0"/>
      <name val="ＭＳ Ｐ明朝"/>
      <family val="1"/>
      <charset val="128"/>
    </font>
    <font>
      <b/>
      <sz val="18"/>
      <color theme="0"/>
      <name val="ＭＳ Ｐ明朝"/>
      <family val="3"/>
      <charset val="128"/>
    </font>
    <font>
      <sz val="18"/>
      <color theme="0"/>
      <name val="ＭＳ Ｐゴシック"/>
      <family val="3"/>
      <charset val="128"/>
    </font>
    <font>
      <b/>
      <sz val="14"/>
      <color theme="0"/>
      <name val="ＭＳ Ｐ明朝"/>
      <family val="1"/>
      <charset val="128"/>
    </font>
    <font>
      <b/>
      <sz val="14"/>
      <color theme="0"/>
      <name val="ＭＳ Ｐゴシック"/>
      <family val="3"/>
      <charset val="128"/>
    </font>
    <font>
      <b/>
      <sz val="16"/>
      <color rgb="FFFFFF00"/>
      <name val="ＭＳ Ｐゴシック"/>
      <family val="3"/>
      <charset val="128"/>
    </font>
    <font>
      <b/>
      <sz val="18"/>
      <color rgb="FFFFFF00"/>
      <name val="ＭＳ Ｐ明朝"/>
      <family val="1"/>
      <charset val="128"/>
    </font>
    <font>
      <b/>
      <sz val="18"/>
      <color rgb="FFFFFF00"/>
      <name val="ＭＳ Ｐゴシック"/>
      <family val="3"/>
      <charset val="128"/>
    </font>
    <font>
      <b/>
      <sz val="10"/>
      <color theme="0"/>
      <name val="ＭＳ Ｐゴシック"/>
      <family val="3"/>
      <charset val="128"/>
    </font>
    <font>
      <b/>
      <sz val="14"/>
      <color rgb="FFFFFF00"/>
      <name val="ＭＳ Ｐ明朝"/>
      <family val="1"/>
      <charset val="128"/>
    </font>
    <font>
      <b/>
      <sz val="14"/>
      <color rgb="FFFFFF00"/>
      <name val="ＭＳ Ｐゴシック"/>
      <family val="3"/>
      <charset val="128"/>
    </font>
    <font>
      <sz val="18"/>
      <color rgb="FFFFFF00"/>
      <name val="ＭＳ Ｐゴシック"/>
      <family val="3"/>
      <charset val="128"/>
    </font>
    <font>
      <b/>
      <u/>
      <sz val="14"/>
      <color rgb="FFFFFF00"/>
      <name val="ＭＳ Ｐ明朝"/>
      <family val="1"/>
      <charset val="128"/>
    </font>
    <font>
      <b/>
      <sz val="12"/>
      <color theme="0"/>
      <name val="ＭＳ Ｐゴシック"/>
      <family val="3"/>
      <charset val="128"/>
    </font>
    <font>
      <b/>
      <sz val="16"/>
      <color rgb="FFFFFF00"/>
      <name val="ＭＳ Ｐ明朝"/>
      <family val="1"/>
      <charset val="128"/>
    </font>
    <font>
      <sz val="11"/>
      <color theme="0"/>
      <name val="ＭＳ Ｐゴシック"/>
      <family val="3"/>
      <charset val="128"/>
    </font>
    <font>
      <b/>
      <sz val="18"/>
      <color theme="0"/>
      <name val="HG創英角ｺﾞｼｯｸUB"/>
      <family val="3"/>
      <charset val="128"/>
    </font>
    <font>
      <u/>
      <sz val="11"/>
      <name val="ＭＳ Ｐ明朝"/>
      <family val="1"/>
      <charset val="128"/>
    </font>
    <font>
      <sz val="12"/>
      <color rgb="FFFF0000"/>
      <name val="ＭＳ 明朝"/>
      <family val="1"/>
      <charset val="128"/>
    </font>
    <font>
      <sz val="9"/>
      <color indexed="81"/>
      <name val="MS P ゴシック"/>
      <family val="3"/>
      <charset val="128"/>
    </font>
    <font>
      <b/>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rgb="FFB3F3C4"/>
        <bgColor indexed="64"/>
      </patternFill>
    </fill>
    <fill>
      <patternFill patternType="solid">
        <fgColor theme="0" tint="-0.499984740745262"/>
        <bgColor indexed="64"/>
      </patternFill>
    </fill>
  </fills>
  <borders count="7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bottom style="thin">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medium">
        <color indexed="64"/>
      </left>
      <right/>
      <top style="thin">
        <color indexed="64"/>
      </top>
      <bottom/>
      <diagonal/>
    </border>
  </borders>
  <cellStyleXfs count="2">
    <xf numFmtId="0" fontId="0" fillId="0" borderId="0">
      <alignment vertical="center"/>
    </xf>
    <xf numFmtId="0" fontId="54" fillId="0" borderId="0" applyNumberFormat="0" applyFill="0" applyBorder="0" applyAlignment="0" applyProtection="0">
      <alignment vertical="center"/>
    </xf>
  </cellStyleXfs>
  <cellXfs count="860">
    <xf numFmtId="0" fontId="0" fillId="0" borderId="0" xfId="0">
      <alignment vertical="center"/>
    </xf>
    <xf numFmtId="0" fontId="0" fillId="0" borderId="1" xfId="0" applyBorder="1">
      <alignment vertical="center"/>
    </xf>
    <xf numFmtId="0" fontId="9" fillId="0" borderId="0" xfId="0" applyFont="1">
      <alignment vertical="center"/>
    </xf>
    <xf numFmtId="0" fontId="9" fillId="0" borderId="1" xfId="0" applyFont="1" applyBorder="1">
      <alignment vertical="center"/>
    </xf>
    <xf numFmtId="0" fontId="9" fillId="0" borderId="2" xfId="0" applyFont="1" applyBorder="1">
      <alignment vertical="center"/>
    </xf>
    <xf numFmtId="49" fontId="9" fillId="0" borderId="0" xfId="0" applyNumberFormat="1" applyFont="1" applyAlignment="1">
      <alignment horizontal="center" vertical="center"/>
    </xf>
    <xf numFmtId="0" fontId="9" fillId="0" borderId="2" xfId="0" applyFont="1" applyBorder="1" applyAlignment="1">
      <alignment horizontal="left" vertical="center"/>
    </xf>
    <xf numFmtId="49" fontId="9" fillId="0" borderId="2" xfId="0" applyNumberFormat="1" applyFont="1" applyBorder="1" applyAlignment="1">
      <alignment horizontal="center" vertical="center"/>
    </xf>
    <xf numFmtId="49" fontId="9" fillId="0" borderId="2" xfId="0" applyNumberFormat="1" applyFont="1" applyBorder="1">
      <alignment vertical="center"/>
    </xf>
    <xf numFmtId="49" fontId="9" fillId="0" borderId="1" xfId="0" applyNumberFormat="1" applyFont="1" applyBorder="1">
      <alignment vertical="center"/>
    </xf>
    <xf numFmtId="49" fontId="9" fillId="0" borderId="0" xfId="0" applyNumberFormat="1" applyFont="1" applyAlignment="1">
      <alignment horizontal="left" vertical="center"/>
    </xf>
    <xf numFmtId="49" fontId="3" fillId="0" borderId="9" xfId="0" applyNumberFormat="1" applyFont="1" applyBorder="1" applyAlignment="1" applyProtection="1">
      <alignment horizontal="left" vertical="center" wrapText="1"/>
      <protection locked="0"/>
    </xf>
    <xf numFmtId="49" fontId="3" fillId="0" borderId="9" xfId="0" applyNumberFormat="1" applyFont="1" applyBorder="1" applyAlignment="1" applyProtection="1">
      <alignment horizontal="center" vertical="center" wrapText="1"/>
      <protection locked="0"/>
    </xf>
    <xf numFmtId="49" fontId="3" fillId="0" borderId="9" xfId="0" applyNumberFormat="1" applyFont="1" applyBorder="1" applyAlignment="1" applyProtection="1">
      <alignment horizontal="center" vertical="center" shrinkToFit="1"/>
      <protection locked="0"/>
    </xf>
    <xf numFmtId="178" fontId="3" fillId="0" borderId="9" xfId="0" applyNumberFormat="1" applyFont="1" applyBorder="1" applyAlignment="1" applyProtection="1">
      <alignment horizontal="right" vertical="center"/>
      <protection locked="0"/>
    </xf>
    <xf numFmtId="0" fontId="3" fillId="0" borderId="9" xfId="0" applyFont="1" applyBorder="1" applyAlignment="1" applyProtection="1">
      <alignment horizontal="center" vertical="center"/>
      <protection locked="0"/>
    </xf>
    <xf numFmtId="49" fontId="3" fillId="0" borderId="0" xfId="0" applyNumberFormat="1" applyFont="1" applyAlignment="1" applyProtection="1">
      <alignment horizontal="left" vertical="center" wrapText="1"/>
      <protection locked="0"/>
    </xf>
    <xf numFmtId="49" fontId="3" fillId="0" borderId="0" xfId="0" applyNumberFormat="1" applyFont="1" applyAlignment="1" applyProtection="1">
      <alignment horizontal="center" vertical="center" wrapText="1"/>
      <protection locked="0"/>
    </xf>
    <xf numFmtId="49" fontId="3" fillId="0" borderId="0" xfId="0" applyNumberFormat="1"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0" fillId="0" borderId="2" xfId="0" applyBorder="1">
      <alignment vertical="center"/>
    </xf>
    <xf numFmtId="49" fontId="0" fillId="0" borderId="2" xfId="0" applyNumberFormat="1" applyBorder="1">
      <alignment vertical="center"/>
    </xf>
    <xf numFmtId="49" fontId="0" fillId="0" borderId="1" xfId="0" applyNumberFormat="1" applyBorder="1">
      <alignment vertical="center"/>
    </xf>
    <xf numFmtId="49" fontId="1" fillId="0" borderId="2" xfId="0" applyNumberFormat="1" applyFont="1" applyBorder="1" applyAlignment="1">
      <alignment horizontal="center" vertical="center"/>
    </xf>
    <xf numFmtId="0" fontId="1" fillId="0" borderId="2" xfId="0" applyFont="1" applyBorder="1" applyAlignment="1">
      <alignment horizontal="left" vertical="center"/>
    </xf>
    <xf numFmtId="0" fontId="1" fillId="0" borderId="0" xfId="0" applyFont="1" applyAlignment="1">
      <alignment horizontal="left" vertical="center"/>
    </xf>
    <xf numFmtId="0" fontId="25" fillId="0" borderId="0" xfId="0" applyFont="1">
      <alignment vertical="center"/>
    </xf>
    <xf numFmtId="0" fontId="26" fillId="2" borderId="0" xfId="0" applyFont="1" applyFill="1">
      <alignment vertical="center"/>
    </xf>
    <xf numFmtId="0" fontId="26" fillId="2" borderId="0" xfId="0" applyFont="1" applyFill="1" applyAlignment="1">
      <alignment vertical="center" shrinkToFit="1"/>
    </xf>
    <xf numFmtId="0" fontId="25" fillId="2" borderId="0" xfId="0" applyFont="1" applyFill="1">
      <alignment vertical="center"/>
    </xf>
    <xf numFmtId="0" fontId="27" fillId="2" borderId="0" xfId="0" applyFont="1" applyFill="1">
      <alignment vertical="center"/>
    </xf>
    <xf numFmtId="0" fontId="10" fillId="2" borderId="0" xfId="0" applyFont="1" applyFill="1" applyAlignment="1">
      <alignment horizontal="distributed" vertical="center"/>
    </xf>
    <xf numFmtId="0" fontId="25" fillId="2" borderId="0" xfId="0" applyFont="1" applyFill="1" applyAlignment="1">
      <alignment horizontal="left" vertical="center" indent="1"/>
    </xf>
    <xf numFmtId="0" fontId="25" fillId="2" borderId="0" xfId="0" applyFont="1" applyFill="1" applyAlignment="1">
      <alignment horizontal="distributed" vertical="center"/>
    </xf>
    <xf numFmtId="0" fontId="26" fillId="2" borderId="0" xfId="0" applyFont="1" applyFill="1" applyAlignment="1">
      <alignment vertical="center" wrapText="1"/>
    </xf>
    <xf numFmtId="0" fontId="0" fillId="2" borderId="0" xfId="0" applyFill="1">
      <alignment vertical="center"/>
    </xf>
    <xf numFmtId="0" fontId="30" fillId="2" borderId="0" xfId="0" applyFont="1" applyFill="1" applyAlignment="1">
      <alignment horizontal="right" vertical="center"/>
    </xf>
    <xf numFmtId="0" fontId="30" fillId="2" borderId="0" xfId="0" applyFont="1" applyFill="1">
      <alignment vertical="center"/>
    </xf>
    <xf numFmtId="0" fontId="29" fillId="2" borderId="0" xfId="0" applyFont="1" applyFill="1">
      <alignment vertical="center"/>
    </xf>
    <xf numFmtId="0" fontId="31" fillId="2" borderId="0" xfId="0" applyFont="1" applyFill="1">
      <alignment vertical="center"/>
    </xf>
    <xf numFmtId="0" fontId="31" fillId="2" borderId="0" xfId="0" applyFont="1" applyFill="1" applyAlignment="1">
      <alignment horizontal="center" vertical="center"/>
    </xf>
    <xf numFmtId="0" fontId="32" fillId="2" borderId="0" xfId="0" applyFont="1" applyFill="1">
      <alignment vertical="center"/>
    </xf>
    <xf numFmtId="0" fontId="26" fillId="2" borderId="16" xfId="0" applyFont="1" applyFill="1" applyBorder="1">
      <alignment vertical="center"/>
    </xf>
    <xf numFmtId="0" fontId="26" fillId="2" borderId="17" xfId="0" applyFont="1" applyFill="1" applyBorder="1">
      <alignment vertical="center"/>
    </xf>
    <xf numFmtId="0" fontId="26" fillId="2" borderId="18" xfId="0" applyFont="1" applyFill="1" applyBorder="1">
      <alignment vertical="center"/>
    </xf>
    <xf numFmtId="0" fontId="26" fillId="2" borderId="19" xfId="0" applyFont="1" applyFill="1" applyBorder="1" applyAlignment="1">
      <alignment horizontal="right" vertical="center"/>
    </xf>
    <xf numFmtId="0" fontId="32" fillId="2" borderId="20" xfId="0" applyFont="1" applyFill="1" applyBorder="1">
      <alignment vertical="center"/>
    </xf>
    <xf numFmtId="0" fontId="26" fillId="2" borderId="21" xfId="0" applyFont="1" applyFill="1" applyBorder="1">
      <alignment vertical="center"/>
    </xf>
    <xf numFmtId="0" fontId="26" fillId="2" borderId="22" xfId="0" applyFont="1" applyFill="1" applyBorder="1">
      <alignment vertical="center"/>
    </xf>
    <xf numFmtId="0" fontId="26" fillId="2" borderId="23" xfId="0" applyFont="1" applyFill="1" applyBorder="1">
      <alignment vertical="center"/>
    </xf>
    <xf numFmtId="0" fontId="26" fillId="2" borderId="24" xfId="0" applyFont="1" applyFill="1" applyBorder="1">
      <alignment vertical="center"/>
    </xf>
    <xf numFmtId="0" fontId="26" fillId="2" borderId="0" xfId="0" applyFont="1" applyFill="1" applyAlignment="1">
      <alignment horizontal="right" vertical="center"/>
    </xf>
    <xf numFmtId="0" fontId="33" fillId="2" borderId="0" xfId="0" applyFont="1" applyFill="1">
      <alignment vertical="center"/>
    </xf>
    <xf numFmtId="0" fontId="34" fillId="2" borderId="0" xfId="0" applyFont="1" applyFill="1">
      <alignment vertical="center"/>
    </xf>
    <xf numFmtId="0" fontId="35" fillId="2" borderId="0" xfId="0" applyFont="1" applyFill="1" applyAlignment="1">
      <alignment horizontal="right" vertical="center"/>
    </xf>
    <xf numFmtId="0" fontId="40" fillId="2" borderId="0" xfId="0" applyFont="1" applyFill="1">
      <alignment vertical="center"/>
    </xf>
    <xf numFmtId="0" fontId="36" fillId="2" borderId="0" xfId="0" applyFont="1" applyFill="1">
      <alignment vertical="center"/>
    </xf>
    <xf numFmtId="0" fontId="25" fillId="2" borderId="20" xfId="0" applyFont="1" applyFill="1" applyBorder="1">
      <alignment vertical="center"/>
    </xf>
    <xf numFmtId="0" fontId="37" fillId="2" borderId="0" xfId="0" applyFont="1" applyFill="1">
      <alignment vertical="center"/>
    </xf>
    <xf numFmtId="0" fontId="38" fillId="2" borderId="0" xfId="0" applyFont="1" applyFill="1">
      <alignment vertical="center"/>
    </xf>
    <xf numFmtId="0" fontId="26" fillId="2" borderId="8" xfId="0" applyFont="1" applyFill="1" applyBorder="1">
      <alignment vertical="center"/>
    </xf>
    <xf numFmtId="0" fontId="34" fillId="2" borderId="9" xfId="0" applyFont="1" applyFill="1" applyBorder="1">
      <alignment vertical="center"/>
    </xf>
    <xf numFmtId="0" fontId="26" fillId="2" borderId="9" xfId="0" applyFont="1" applyFill="1" applyBorder="1">
      <alignment vertical="center"/>
    </xf>
    <xf numFmtId="0" fontId="26" fillId="2" borderId="10" xfId="0" applyFont="1" applyFill="1" applyBorder="1">
      <alignment vertical="center"/>
    </xf>
    <xf numFmtId="0" fontId="26" fillId="2" borderId="6" xfId="0" applyFont="1" applyFill="1" applyBorder="1">
      <alignment vertical="center"/>
    </xf>
    <xf numFmtId="0" fontId="26" fillId="2" borderId="15" xfId="0" applyFont="1" applyFill="1" applyBorder="1">
      <alignment vertical="center"/>
    </xf>
    <xf numFmtId="0" fontId="25" fillId="2" borderId="0" xfId="0" applyFont="1" applyFill="1" applyAlignment="1">
      <alignment horizontal="center" vertical="center"/>
    </xf>
    <xf numFmtId="0" fontId="26" fillId="2" borderId="4" xfId="0" applyFont="1" applyFill="1" applyBorder="1">
      <alignment vertical="center"/>
    </xf>
    <xf numFmtId="0" fontId="26" fillId="2" borderId="5" xfId="0" applyFont="1" applyFill="1" applyBorder="1">
      <alignment vertical="center"/>
    </xf>
    <xf numFmtId="0" fontId="26" fillId="2" borderId="11" xfId="0" applyFont="1" applyFill="1" applyBorder="1">
      <alignment vertical="center"/>
    </xf>
    <xf numFmtId="0" fontId="3" fillId="2" borderId="0" xfId="0" applyFont="1" applyFill="1">
      <alignment vertical="center"/>
    </xf>
    <xf numFmtId="176" fontId="8" fillId="2" borderId="0" xfId="0" applyNumberFormat="1" applyFont="1" applyFill="1">
      <alignment vertical="center"/>
    </xf>
    <xf numFmtId="0" fontId="5" fillId="2" borderId="0" xfId="0" applyFont="1" applyFill="1">
      <alignment vertical="center"/>
    </xf>
    <xf numFmtId="176" fontId="5" fillId="2" borderId="0" xfId="0" applyNumberFormat="1" applyFont="1" applyFill="1">
      <alignment vertical="center"/>
    </xf>
    <xf numFmtId="0" fontId="39" fillId="2" borderId="0" xfId="0" applyFont="1" applyFill="1">
      <alignment vertical="center"/>
    </xf>
    <xf numFmtId="0" fontId="3" fillId="2" borderId="0" xfId="0" applyFont="1" applyFill="1" applyAlignment="1">
      <alignment wrapText="1"/>
    </xf>
    <xf numFmtId="0" fontId="4" fillId="2" borderId="0" xfId="0" applyFont="1" applyFill="1">
      <alignment vertical="center"/>
    </xf>
    <xf numFmtId="0" fontId="3" fillId="2" borderId="0" xfId="0" applyFont="1" applyFill="1" applyAlignment="1">
      <alignment horizontal="left" vertical="top"/>
    </xf>
    <xf numFmtId="0" fontId="3" fillId="2" borderId="0" xfId="0" applyFont="1" applyFill="1" applyAlignment="1">
      <alignment horizontal="left" vertical="center"/>
    </xf>
    <xf numFmtId="49" fontId="5" fillId="2" borderId="0" xfId="0" applyNumberFormat="1" applyFont="1" applyFill="1">
      <alignment vertical="center"/>
    </xf>
    <xf numFmtId="49" fontId="3" fillId="2" borderId="0" xfId="0" applyNumberFormat="1" applyFont="1" applyFill="1">
      <alignment vertical="center"/>
    </xf>
    <xf numFmtId="0" fontId="3" fillId="2" borderId="16" xfId="0" applyFont="1" applyFill="1" applyBorder="1">
      <alignment vertical="center"/>
    </xf>
    <xf numFmtId="0" fontId="3" fillId="2" borderId="17" xfId="0" applyFont="1" applyFill="1" applyBorder="1">
      <alignment vertical="center"/>
    </xf>
    <xf numFmtId="0" fontId="3" fillId="2" borderId="18" xfId="0" applyFont="1" applyFill="1" applyBorder="1">
      <alignment vertical="center"/>
    </xf>
    <xf numFmtId="0" fontId="3" fillId="2" borderId="19" xfId="0" applyFont="1" applyFill="1" applyBorder="1">
      <alignment vertical="center"/>
    </xf>
    <xf numFmtId="0" fontId="3" fillId="2" borderId="21" xfId="0" applyFont="1" applyFill="1" applyBorder="1">
      <alignment vertical="center"/>
    </xf>
    <xf numFmtId="0" fontId="3" fillId="2" borderId="22" xfId="0" applyFont="1" applyFill="1" applyBorder="1">
      <alignment vertical="center"/>
    </xf>
    <xf numFmtId="0" fontId="3" fillId="2" borderId="23" xfId="0" applyFont="1" applyFill="1" applyBorder="1">
      <alignment vertical="center"/>
    </xf>
    <xf numFmtId="0" fontId="3" fillId="2" borderId="24" xfId="0" applyFont="1" applyFill="1" applyBorder="1">
      <alignment vertical="center"/>
    </xf>
    <xf numFmtId="0" fontId="4" fillId="2" borderId="0" xfId="0" applyFont="1" applyFill="1" applyAlignment="1">
      <alignment horizontal="center" vertical="center"/>
    </xf>
    <xf numFmtId="0" fontId="3" fillId="2" borderId="0" xfId="0" applyFont="1" applyFill="1" applyAlignment="1">
      <alignment horizontal="center" vertical="center"/>
    </xf>
    <xf numFmtId="0" fontId="7" fillId="2" borderId="0" xfId="0" applyFont="1" applyFill="1" applyAlignment="1">
      <alignment horizontal="center" vertical="center"/>
    </xf>
    <xf numFmtId="0" fontId="5" fillId="2" borderId="0" xfId="0" applyFont="1" applyFill="1" applyAlignment="1">
      <alignment horizontal="center" vertical="center"/>
    </xf>
    <xf numFmtId="0" fontId="3" fillId="2" borderId="0" xfId="0" applyFont="1" applyFill="1" applyProtection="1">
      <alignment vertical="center"/>
      <protection hidden="1"/>
    </xf>
    <xf numFmtId="0" fontId="9" fillId="2" borderId="0" xfId="0" applyFont="1" applyFill="1" applyProtection="1">
      <alignment vertical="center"/>
      <protection hidden="1"/>
    </xf>
    <xf numFmtId="0" fontId="14" fillId="2" borderId="0" xfId="0" applyFont="1" applyFill="1">
      <alignment vertical="center"/>
    </xf>
    <xf numFmtId="0" fontId="11" fillId="2" borderId="0" xfId="0" applyFont="1" applyFill="1">
      <alignment vertical="center"/>
    </xf>
    <xf numFmtId="0" fontId="14" fillId="2" borderId="0" xfId="0" applyFont="1" applyFill="1" applyAlignment="1">
      <alignment horizontal="right" vertical="center"/>
    </xf>
    <xf numFmtId="0" fontId="5" fillId="2" borderId="0" xfId="0" applyFont="1" applyFill="1" applyProtection="1">
      <alignment vertical="center"/>
      <protection hidden="1"/>
    </xf>
    <xf numFmtId="0" fontId="6" fillId="2" borderId="0" xfId="0" applyFont="1" applyFill="1" applyAlignment="1" applyProtection="1">
      <alignment horizontal="center" vertical="center"/>
      <protection hidden="1"/>
    </xf>
    <xf numFmtId="0" fontId="3" fillId="2" borderId="0" xfId="0" applyFont="1" applyFill="1" applyAlignment="1" applyProtection="1">
      <alignment horizontal="left" vertical="center"/>
      <protection hidden="1"/>
    </xf>
    <xf numFmtId="0" fontId="4" fillId="2" borderId="0" xfId="0" applyFont="1" applyFill="1" applyProtection="1">
      <alignment vertical="center"/>
      <protection hidden="1"/>
    </xf>
    <xf numFmtId="0" fontId="13" fillId="2" borderId="0" xfId="0" applyFont="1" applyFill="1" applyProtection="1">
      <alignment vertical="center"/>
      <protection hidden="1"/>
    </xf>
    <xf numFmtId="0" fontId="3" fillId="2" borderId="8" xfId="0" applyFont="1" applyFill="1" applyBorder="1" applyProtection="1">
      <alignment vertical="center"/>
      <protection hidden="1"/>
    </xf>
    <xf numFmtId="0" fontId="3" fillId="2" borderId="9" xfId="0" applyFont="1" applyFill="1" applyBorder="1" applyProtection="1">
      <alignment vertical="center"/>
      <protection hidden="1"/>
    </xf>
    <xf numFmtId="0" fontId="3" fillId="2" borderId="10" xfId="0" applyFont="1" applyFill="1" applyBorder="1" applyProtection="1">
      <alignment vertical="center"/>
      <protection hidden="1"/>
    </xf>
    <xf numFmtId="0" fontId="3" fillId="2" borderId="6" xfId="0" applyFont="1" applyFill="1" applyBorder="1" applyProtection="1">
      <alignment vertical="center"/>
      <protection hidden="1"/>
    </xf>
    <xf numFmtId="0" fontId="3" fillId="2" borderId="15" xfId="0" applyFont="1" applyFill="1" applyBorder="1" applyProtection="1">
      <alignment vertical="center"/>
      <protection hidden="1"/>
    </xf>
    <xf numFmtId="49" fontId="3" fillId="2" borderId="0" xfId="0" applyNumberFormat="1" applyFont="1" applyFill="1" applyProtection="1">
      <alignment vertical="center"/>
      <protection hidden="1"/>
    </xf>
    <xf numFmtId="176" fontId="3" fillId="2" borderId="0" xfId="0" applyNumberFormat="1" applyFont="1" applyFill="1" applyAlignment="1" applyProtection="1">
      <alignment vertical="top" wrapText="1"/>
      <protection hidden="1"/>
    </xf>
    <xf numFmtId="0" fontId="5" fillId="2" borderId="0" xfId="0" applyFont="1" applyFill="1" applyAlignment="1" applyProtection="1">
      <alignment horizontal="center" vertical="center"/>
      <protection hidden="1"/>
    </xf>
    <xf numFmtId="176" fontId="3" fillId="2" borderId="0" xfId="0" applyNumberFormat="1" applyFont="1" applyFill="1" applyProtection="1">
      <alignment vertical="center"/>
      <protection hidden="1"/>
    </xf>
    <xf numFmtId="0" fontId="15" fillId="2" borderId="0" xfId="0" applyFont="1" applyFill="1" applyAlignment="1" applyProtection="1">
      <protection hidden="1"/>
    </xf>
    <xf numFmtId="0" fontId="41" fillId="2" borderId="0" xfId="0" applyFont="1" applyFill="1" applyProtection="1">
      <alignment vertical="center"/>
      <protection hidden="1"/>
    </xf>
    <xf numFmtId="176" fontId="15" fillId="2" borderId="0" xfId="0" applyNumberFormat="1" applyFont="1" applyFill="1" applyAlignment="1" applyProtection="1">
      <protection hidden="1"/>
    </xf>
    <xf numFmtId="0" fontId="3" fillId="2" borderId="0" xfId="0" applyFont="1" applyFill="1" applyAlignment="1" applyProtection="1">
      <alignment horizontal="center" vertical="center"/>
      <protection hidden="1"/>
    </xf>
    <xf numFmtId="0" fontId="3" fillId="2" borderId="4" xfId="0" applyFont="1" applyFill="1" applyBorder="1" applyProtection="1">
      <alignment vertical="center"/>
      <protection hidden="1"/>
    </xf>
    <xf numFmtId="0" fontId="3" fillId="2" borderId="5" xfId="0" applyFont="1" applyFill="1" applyBorder="1" applyProtection="1">
      <alignment vertical="center"/>
      <protection hidden="1"/>
    </xf>
    <xf numFmtId="0" fontId="3" fillId="2" borderId="11" xfId="0" applyFont="1" applyFill="1" applyBorder="1" applyProtection="1">
      <alignment vertical="center"/>
      <protection hidden="1"/>
    </xf>
    <xf numFmtId="0" fontId="19" fillId="2" borderId="0" xfId="0" applyFont="1" applyFill="1" applyAlignment="1" applyProtection="1">
      <alignment vertical="top" wrapText="1"/>
      <protection hidden="1"/>
    </xf>
    <xf numFmtId="0" fontId="3" fillId="2" borderId="9" xfId="0" applyFont="1" applyFill="1" applyBorder="1" applyAlignment="1" applyProtection="1">
      <alignment wrapText="1"/>
      <protection hidden="1"/>
    </xf>
    <xf numFmtId="49" fontId="43" fillId="2" borderId="0" xfId="0" applyNumberFormat="1" applyFont="1" applyFill="1" applyAlignment="1">
      <alignment horizontal="center" vertical="top"/>
    </xf>
    <xf numFmtId="0" fontId="25" fillId="2" borderId="0" xfId="0" applyFont="1" applyFill="1" applyAlignment="1">
      <alignment vertical="top"/>
    </xf>
    <xf numFmtId="0" fontId="25" fillId="2" borderId="0" xfId="0" applyFont="1" applyFill="1" applyAlignment="1">
      <alignment horizontal="left" vertical="top" wrapText="1"/>
    </xf>
    <xf numFmtId="0" fontId="25" fillId="2" borderId="0" xfId="0" applyFont="1" applyFill="1" applyAlignment="1">
      <alignment horizontal="left" vertical="top"/>
    </xf>
    <xf numFmtId="0" fontId="25" fillId="2" borderId="0" xfId="0" applyFont="1" applyFill="1" applyAlignment="1">
      <alignment horizontal="right" vertical="top" wrapText="1"/>
    </xf>
    <xf numFmtId="0" fontId="54" fillId="2" borderId="0" xfId="1" applyFill="1" applyBorder="1" applyAlignment="1">
      <alignment horizontal="right" vertical="top"/>
    </xf>
    <xf numFmtId="49" fontId="30" fillId="2" borderId="0" xfId="0" applyNumberFormat="1" applyFont="1" applyFill="1" applyAlignment="1">
      <alignment horizontal="center" vertical="top"/>
    </xf>
    <xf numFmtId="0" fontId="30" fillId="2" borderId="0" xfId="0" applyFont="1" applyFill="1" applyAlignment="1">
      <alignment horizontal="left" vertical="top" wrapText="1"/>
    </xf>
    <xf numFmtId="0" fontId="30" fillId="2" borderId="0" xfId="0" applyFont="1" applyFill="1" applyAlignment="1">
      <alignment horizontal="left" vertical="top"/>
    </xf>
    <xf numFmtId="49" fontId="25" fillId="2" borderId="0" xfId="0" applyNumberFormat="1" applyFont="1" applyFill="1" applyAlignment="1">
      <alignment horizontal="center" vertical="top"/>
    </xf>
    <xf numFmtId="0" fontId="43" fillId="2" borderId="0" xfId="0" applyFont="1" applyFill="1" applyAlignment="1">
      <alignment horizontal="left" vertical="top"/>
    </xf>
    <xf numFmtId="49" fontId="25" fillId="2" borderId="8" xfId="0" applyNumberFormat="1" applyFont="1" applyFill="1" applyBorder="1" applyAlignment="1">
      <alignment horizontal="center" vertical="top"/>
    </xf>
    <xf numFmtId="49" fontId="25" fillId="2" borderId="6" xfId="0" applyNumberFormat="1" applyFont="1" applyFill="1" applyBorder="1" applyAlignment="1">
      <alignment horizontal="center" vertical="top"/>
    </xf>
    <xf numFmtId="49" fontId="25" fillId="2" borderId="4" xfId="0" applyNumberFormat="1" applyFont="1" applyFill="1" applyBorder="1" applyAlignment="1">
      <alignment horizontal="center" vertical="top"/>
    </xf>
    <xf numFmtId="49" fontId="25" fillId="2" borderId="0" xfId="0" applyNumberFormat="1" applyFont="1" applyFill="1" applyAlignment="1">
      <alignment horizontal="center" vertical="center"/>
    </xf>
    <xf numFmtId="0" fontId="37" fillId="2" borderId="0" xfId="0" applyFont="1" applyFill="1" applyAlignment="1">
      <alignment horizontal="left" vertical="center"/>
    </xf>
    <xf numFmtId="0" fontId="25" fillId="2" borderId="0" xfId="0" applyFont="1" applyFill="1" applyAlignment="1">
      <alignment horizontal="left" vertical="center"/>
    </xf>
    <xf numFmtId="49" fontId="30" fillId="2" borderId="0" xfId="0" applyNumberFormat="1" applyFont="1" applyFill="1" applyAlignment="1">
      <alignment horizontal="left" vertical="center"/>
    </xf>
    <xf numFmtId="49" fontId="43" fillId="2" borderId="0" xfId="0" applyNumberFormat="1" applyFont="1" applyFill="1" applyAlignment="1">
      <alignment horizontal="left" vertical="center"/>
    </xf>
    <xf numFmtId="49" fontId="25" fillId="2" borderId="6" xfId="0" applyNumberFormat="1" applyFont="1" applyFill="1" applyBorder="1" applyAlignment="1">
      <alignment horizontal="center" vertical="top" wrapText="1"/>
    </xf>
    <xf numFmtId="0" fontId="25" fillId="2" borderId="15" xfId="0" applyFont="1" applyFill="1" applyBorder="1" applyAlignment="1">
      <alignment horizontal="left" vertical="top"/>
    </xf>
    <xf numFmtId="49" fontId="25" fillId="2" borderId="4" xfId="0" applyNumberFormat="1" applyFont="1" applyFill="1" applyBorder="1" applyAlignment="1">
      <alignment horizontal="center" vertical="top" wrapText="1"/>
    </xf>
    <xf numFmtId="49" fontId="25" fillId="2" borderId="1" xfId="0" applyNumberFormat="1" applyFont="1" applyFill="1" applyBorder="1" applyAlignment="1">
      <alignment horizontal="center" vertical="top"/>
    </xf>
    <xf numFmtId="0" fontId="25" fillId="2" borderId="0" xfId="0" applyFont="1" applyFill="1" applyAlignment="1">
      <alignment vertical="top" wrapText="1"/>
    </xf>
    <xf numFmtId="0" fontId="30" fillId="2" borderId="10" xfId="0" applyFont="1" applyFill="1" applyBorder="1" applyAlignment="1">
      <alignment horizontal="left" vertical="top"/>
    </xf>
    <xf numFmtId="49" fontId="25" fillId="2" borderId="0" xfId="0" applyNumberFormat="1" applyFont="1" applyFill="1" applyAlignment="1">
      <alignment horizontal="center" vertical="top" wrapText="1"/>
    </xf>
    <xf numFmtId="0" fontId="45" fillId="2" borderId="0" xfId="0" applyFont="1" applyFill="1" applyAlignment="1">
      <alignment horizontal="left" vertical="top" wrapText="1"/>
    </xf>
    <xf numFmtId="0" fontId="30" fillId="2" borderId="0" xfId="0" applyFont="1" applyFill="1" applyAlignment="1">
      <alignment vertical="top"/>
    </xf>
    <xf numFmtId="0" fontId="37" fillId="2" borderId="2" xfId="0" applyFont="1" applyFill="1" applyBorder="1" applyAlignment="1">
      <alignment horizontal="center" vertical="center"/>
    </xf>
    <xf numFmtId="0" fontId="51" fillId="2" borderId="2" xfId="0" applyFont="1" applyFill="1" applyBorder="1" applyAlignment="1">
      <alignment horizontal="center" vertical="center"/>
    </xf>
    <xf numFmtId="0" fontId="37" fillId="2" borderId="2" xfId="0" applyFont="1" applyFill="1" applyBorder="1" applyAlignment="1">
      <alignment horizontal="left" vertical="center"/>
    </xf>
    <xf numFmtId="49" fontId="4" fillId="0" borderId="0" xfId="0" applyNumberFormat="1" applyFont="1">
      <alignment vertical="center"/>
    </xf>
    <xf numFmtId="176" fontId="4" fillId="0" borderId="0" xfId="0" applyNumberFormat="1" applyFont="1">
      <alignment vertical="center"/>
    </xf>
    <xf numFmtId="49" fontId="13" fillId="0" borderId="0" xfId="0" applyNumberFormat="1" applyFont="1">
      <alignment vertical="center"/>
    </xf>
    <xf numFmtId="49" fontId="4" fillId="0" borderId="6" xfId="0" applyNumberFormat="1" applyFont="1" applyBorder="1">
      <alignment vertical="center"/>
    </xf>
    <xf numFmtId="49" fontId="5" fillId="0" borderId="0" xfId="0" applyNumberFormat="1" applyFont="1">
      <alignment vertical="center"/>
    </xf>
    <xf numFmtId="49" fontId="20" fillId="0" borderId="1"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21" fillId="0" borderId="5" xfId="0" applyNumberFormat="1" applyFont="1" applyBorder="1" applyAlignment="1">
      <alignment horizontal="center" vertical="center"/>
    </xf>
    <xf numFmtId="49" fontId="21" fillId="0" borderId="5" xfId="0" applyNumberFormat="1" applyFont="1" applyBorder="1">
      <alignment vertical="center"/>
    </xf>
    <xf numFmtId="49" fontId="13" fillId="0" borderId="0" xfId="0" quotePrefix="1" applyNumberFormat="1" applyFont="1">
      <alignment vertical="center"/>
    </xf>
    <xf numFmtId="49" fontId="7" fillId="0" borderId="4" xfId="0" applyNumberFormat="1" applyFont="1" applyBorder="1">
      <alignment vertical="center"/>
    </xf>
    <xf numFmtId="49" fontId="9" fillId="0" borderId="13" xfId="0" applyNumberFormat="1" applyFont="1" applyBorder="1" applyAlignment="1">
      <alignment horizontal="center" vertical="center" wrapText="1"/>
    </xf>
    <xf numFmtId="49" fontId="3" fillId="0" borderId="4"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12" xfId="0" applyNumberFormat="1" applyFont="1" applyBorder="1" applyAlignment="1">
      <alignment vertical="center" wrapText="1"/>
    </xf>
    <xf numFmtId="49" fontId="3" fillId="0" borderId="4" xfId="0" applyNumberFormat="1" applyFont="1" applyBorder="1" applyAlignment="1">
      <alignment horizontal="center" vertical="center" textRotation="255" wrapText="1"/>
    </xf>
    <xf numFmtId="49" fontId="3"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3"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20" fillId="0" borderId="3" xfId="0" applyNumberFormat="1" applyFont="1" applyBorder="1" applyAlignment="1">
      <alignment horizontal="center" vertical="center"/>
    </xf>
    <xf numFmtId="0" fontId="4" fillId="0" borderId="0" xfId="0" applyFont="1">
      <alignment vertical="center"/>
    </xf>
    <xf numFmtId="49" fontId="4" fillId="0" borderId="9" xfId="0" applyNumberFormat="1" applyFont="1" applyBorder="1" applyAlignment="1">
      <alignment horizontal="center" vertical="center" textRotation="255"/>
    </xf>
    <xf numFmtId="49" fontId="3" fillId="0" borderId="8" xfId="0" applyNumberFormat="1" applyFont="1" applyBorder="1" applyAlignment="1">
      <alignment vertical="center" wrapText="1"/>
    </xf>
    <xf numFmtId="49" fontId="3" fillId="0" borderId="9" xfId="0" applyNumberFormat="1" applyFont="1" applyBorder="1" applyAlignment="1">
      <alignment vertical="center" wrapText="1"/>
    </xf>
    <xf numFmtId="49" fontId="3" fillId="0" borderId="10" xfId="0" applyNumberFormat="1" applyFont="1" applyBorder="1" applyAlignment="1">
      <alignment vertical="center" wrapText="1"/>
    </xf>
    <xf numFmtId="49" fontId="3" fillId="0" borderId="5" xfId="0" applyNumberFormat="1" applyFont="1" applyBorder="1" applyAlignment="1">
      <alignment vertical="center" wrapText="1"/>
    </xf>
    <xf numFmtId="49" fontId="3" fillId="0" borderId="11" xfId="0" applyNumberFormat="1" applyFont="1" applyBorder="1" applyAlignment="1">
      <alignment vertical="center" wrapText="1"/>
    </xf>
    <xf numFmtId="49" fontId="3" fillId="0" borderId="12" xfId="0" applyNumberFormat="1" applyFont="1" applyBorder="1" applyAlignment="1">
      <alignment vertical="center" wrapText="1"/>
    </xf>
    <xf numFmtId="176" fontId="9" fillId="0" borderId="0" xfId="0" applyNumberFormat="1" applyFont="1">
      <alignment vertical="center"/>
    </xf>
    <xf numFmtId="49" fontId="3" fillId="0" borderId="5" xfId="0" applyNumberFormat="1" applyFont="1" applyBorder="1" applyAlignment="1">
      <alignment horizontal="center" vertical="center"/>
    </xf>
    <xf numFmtId="49" fontId="13" fillId="0" borderId="13" xfId="0" applyNumberFormat="1" applyFont="1" applyBorder="1">
      <alignment vertical="center"/>
    </xf>
    <xf numFmtId="49" fontId="4" fillId="0" borderId="14" xfId="0" applyNumberFormat="1" applyFont="1" applyBorder="1">
      <alignment vertical="center"/>
    </xf>
    <xf numFmtId="49" fontId="13" fillId="0" borderId="2" xfId="0" applyNumberFormat="1" applyFont="1" applyBorder="1" applyProtection="1">
      <alignment vertical="center"/>
      <protection locked="0"/>
    </xf>
    <xf numFmtId="49" fontId="9" fillId="0" borderId="14" xfId="0" applyNumberFormat="1" applyFont="1" applyBorder="1">
      <alignment vertical="center"/>
    </xf>
    <xf numFmtId="49" fontId="3" fillId="0" borderId="12" xfId="0" applyNumberFormat="1" applyFont="1" applyBorder="1">
      <alignment vertical="center"/>
    </xf>
    <xf numFmtId="49" fontId="4" fillId="0" borderId="13" xfId="0" applyNumberFormat="1" applyFont="1" applyBorder="1" applyAlignment="1">
      <alignment vertical="center" wrapText="1"/>
    </xf>
    <xf numFmtId="49" fontId="4" fillId="0" borderId="13" xfId="0" applyNumberFormat="1" applyFont="1" applyBorder="1">
      <alignment vertical="center"/>
    </xf>
    <xf numFmtId="49" fontId="4" fillId="0" borderId="10" xfId="0" applyNumberFormat="1" applyFont="1" applyBorder="1">
      <alignment vertical="center"/>
    </xf>
    <xf numFmtId="49" fontId="9" fillId="0" borderId="7" xfId="0" applyNumberFormat="1" applyFont="1" applyBorder="1">
      <alignment vertical="center"/>
    </xf>
    <xf numFmtId="177" fontId="13" fillId="0" borderId="0" xfId="0" applyNumberFormat="1" applyFont="1">
      <alignment vertical="center"/>
    </xf>
    <xf numFmtId="0" fontId="13" fillId="0" borderId="0" xfId="0" applyFont="1">
      <alignment vertical="center"/>
    </xf>
    <xf numFmtId="0" fontId="13" fillId="0" borderId="2" xfId="0" applyFont="1" applyBorder="1">
      <alignment vertical="center"/>
    </xf>
    <xf numFmtId="49" fontId="20" fillId="0" borderId="2" xfId="0" applyNumberFormat="1" applyFont="1" applyBorder="1" applyAlignment="1">
      <alignment horizontal="center" vertical="center"/>
    </xf>
    <xf numFmtId="49" fontId="12" fillId="0" borderId="0" xfId="0" applyNumberFormat="1" applyFont="1">
      <alignment vertical="center"/>
    </xf>
    <xf numFmtId="49" fontId="4" fillId="0" borderId="2" xfId="0" applyNumberFormat="1" applyFont="1" applyBorder="1">
      <alignment vertical="center"/>
    </xf>
    <xf numFmtId="49" fontId="4" fillId="0" borderId="3" xfId="0" applyNumberFormat="1" applyFont="1" applyBorder="1" applyAlignment="1">
      <alignment horizontal="center" vertical="center" textRotation="255"/>
    </xf>
    <xf numFmtId="0" fontId="13" fillId="0" borderId="2" xfId="0" applyFont="1" applyBorder="1" applyProtection="1">
      <alignment vertical="center"/>
      <protection locked="0"/>
    </xf>
    <xf numFmtId="49" fontId="13" fillId="0" borderId="14" xfId="0" applyNumberFormat="1" applyFont="1" applyBorder="1">
      <alignment vertical="center"/>
    </xf>
    <xf numFmtId="49" fontId="20" fillId="0" borderId="9" xfId="0" applyNumberFormat="1" applyFont="1" applyBorder="1" applyAlignment="1">
      <alignment horizontal="center" vertical="center"/>
    </xf>
    <xf numFmtId="0" fontId="12" fillId="0" borderId="7" xfId="0" quotePrefix="1" applyFont="1" applyBorder="1">
      <alignment vertical="center"/>
    </xf>
    <xf numFmtId="49" fontId="10" fillId="0" borderId="0" xfId="0" applyNumberFormat="1" applyFont="1">
      <alignment vertical="center"/>
    </xf>
    <xf numFmtId="49" fontId="9" fillId="0" borderId="0" xfId="0" applyNumberFormat="1" applyFont="1">
      <alignment vertical="center"/>
    </xf>
    <xf numFmtId="0" fontId="3" fillId="0" borderId="2" xfId="0" applyFont="1" applyBorder="1">
      <alignment vertical="center"/>
    </xf>
    <xf numFmtId="0" fontId="12" fillId="0" borderId="2" xfId="0" applyFont="1" applyBorder="1">
      <alignment vertical="center"/>
    </xf>
    <xf numFmtId="0" fontId="12" fillId="0" borderId="0" xfId="0" applyFont="1">
      <alignment vertical="center"/>
    </xf>
    <xf numFmtId="0" fontId="12" fillId="0" borderId="1" xfId="0" applyFont="1" applyBorder="1">
      <alignment vertical="center"/>
    </xf>
    <xf numFmtId="0" fontId="13" fillId="0" borderId="1" xfId="0" applyFont="1" applyBorder="1">
      <alignment vertical="center"/>
    </xf>
    <xf numFmtId="0" fontId="12" fillId="0" borderId="2" xfId="0" applyFont="1" applyBorder="1" applyProtection="1">
      <alignment vertical="center"/>
      <protection locked="0"/>
    </xf>
    <xf numFmtId="0" fontId="12" fillId="0" borderId="1" xfId="0" applyFont="1" applyBorder="1" applyProtection="1">
      <alignment vertical="center"/>
      <protection locked="0"/>
    </xf>
    <xf numFmtId="49" fontId="12" fillId="0" borderId="2" xfId="0" applyNumberFormat="1" applyFont="1" applyBorder="1">
      <alignment vertical="center"/>
    </xf>
    <xf numFmtId="49" fontId="4" fillId="0" borderId="3" xfId="0" applyNumberFormat="1" applyFont="1" applyBorder="1">
      <alignment vertical="center"/>
    </xf>
    <xf numFmtId="49" fontId="13" fillId="0" borderId="2" xfId="0" applyNumberFormat="1" applyFont="1" applyBorder="1">
      <alignment vertical="center"/>
    </xf>
    <xf numFmtId="176" fontId="4" fillId="0" borderId="5" xfId="0" applyNumberFormat="1" applyFont="1" applyBorder="1">
      <alignment vertical="center"/>
    </xf>
    <xf numFmtId="176" fontId="15" fillId="0" borderId="0" xfId="0" applyNumberFormat="1" applyFont="1">
      <alignment vertical="center"/>
    </xf>
    <xf numFmtId="176" fontId="13" fillId="0" borderId="0" xfId="0" applyNumberFormat="1" applyFont="1">
      <alignment vertical="center"/>
    </xf>
    <xf numFmtId="176" fontId="4" fillId="0" borderId="12" xfId="0" applyNumberFormat="1" applyFont="1" applyBorder="1">
      <alignment vertical="center"/>
    </xf>
    <xf numFmtId="49" fontId="20" fillId="0" borderId="5" xfId="0" applyNumberFormat="1" applyFont="1" applyBorder="1">
      <alignment vertical="center"/>
    </xf>
    <xf numFmtId="49" fontId="7" fillId="0" borderId="0" xfId="0" applyNumberFormat="1" applyFont="1" applyAlignment="1">
      <alignment horizontal="left" vertical="center"/>
    </xf>
    <xf numFmtId="49" fontId="21" fillId="3" borderId="2" xfId="0" applyNumberFormat="1" applyFont="1" applyFill="1" applyBorder="1" applyAlignment="1">
      <alignment vertical="center" wrapText="1"/>
    </xf>
    <xf numFmtId="49" fontId="7" fillId="0" borderId="4" xfId="0" applyNumberFormat="1" applyFont="1" applyBorder="1" applyAlignment="1">
      <alignment vertical="top" wrapText="1"/>
    </xf>
    <xf numFmtId="49" fontId="7" fillId="0" borderId="5" xfId="0" applyNumberFormat="1" applyFont="1" applyBorder="1" applyAlignment="1">
      <alignment vertical="top" wrapText="1"/>
    </xf>
    <xf numFmtId="49" fontId="7" fillId="0" borderId="11" xfId="0" applyNumberFormat="1" applyFont="1" applyBorder="1" applyAlignment="1">
      <alignment vertical="top" wrapText="1"/>
    </xf>
    <xf numFmtId="49" fontId="21" fillId="0" borderId="6" xfId="0" applyNumberFormat="1" applyFont="1" applyBorder="1" applyAlignment="1">
      <alignment vertical="center" wrapText="1"/>
    </xf>
    <xf numFmtId="0" fontId="3" fillId="3" borderId="10" xfId="0" applyFont="1" applyFill="1" applyBorder="1" applyAlignment="1" applyProtection="1">
      <alignment vertical="center" wrapText="1"/>
      <protection locked="0"/>
    </xf>
    <xf numFmtId="49" fontId="66" fillId="0" borderId="3" xfId="0" applyNumberFormat="1" applyFont="1" applyBorder="1" applyAlignment="1">
      <alignment horizontal="center" vertical="center"/>
    </xf>
    <xf numFmtId="49" fontId="69" fillId="4" borderId="7" xfId="0" applyNumberFormat="1" applyFont="1" applyFill="1" applyBorder="1" applyAlignment="1">
      <alignment horizontal="center" vertical="center"/>
    </xf>
    <xf numFmtId="49" fontId="69" fillId="4" borderId="14" xfId="0" applyNumberFormat="1" applyFont="1" applyFill="1" applyBorder="1">
      <alignment vertical="center"/>
    </xf>
    <xf numFmtId="49" fontId="70" fillId="4" borderId="8" xfId="0" applyNumberFormat="1" applyFont="1" applyFill="1" applyBorder="1" applyAlignment="1">
      <alignment horizontal="left" vertical="center" wrapText="1"/>
    </xf>
    <xf numFmtId="49" fontId="69" fillId="4" borderId="7" xfId="0" applyNumberFormat="1" applyFont="1" applyFill="1" applyBorder="1">
      <alignment vertical="center"/>
    </xf>
    <xf numFmtId="49" fontId="74" fillId="4" borderId="14" xfId="0" applyNumberFormat="1" applyFont="1" applyFill="1" applyBorder="1" applyAlignment="1">
      <alignment horizontal="center" vertical="center" textRotation="255"/>
    </xf>
    <xf numFmtId="49" fontId="74" fillId="4" borderId="7" xfId="0" applyNumberFormat="1" applyFont="1" applyFill="1" applyBorder="1" applyAlignment="1">
      <alignment horizontal="center" vertical="center" textRotation="255"/>
    </xf>
    <xf numFmtId="49" fontId="4" fillId="4" borderId="7" xfId="0" applyNumberFormat="1" applyFont="1" applyFill="1" applyBorder="1" applyAlignment="1">
      <alignment horizontal="center" vertical="center" textRotation="255"/>
    </xf>
    <xf numFmtId="49" fontId="4" fillId="4" borderId="13" xfId="0" applyNumberFormat="1" applyFont="1" applyFill="1" applyBorder="1" applyAlignment="1">
      <alignment horizontal="center" vertical="center" textRotation="255"/>
    </xf>
    <xf numFmtId="49" fontId="69" fillId="4" borderId="2" xfId="0" applyNumberFormat="1" applyFont="1" applyFill="1" applyBorder="1">
      <alignment vertical="center"/>
    </xf>
    <xf numFmtId="49" fontId="71" fillId="4" borderId="14" xfId="0" applyNumberFormat="1" applyFont="1" applyFill="1" applyBorder="1">
      <alignment vertical="center"/>
    </xf>
    <xf numFmtId="49" fontId="3" fillId="4" borderId="7" xfId="0" applyNumberFormat="1" applyFont="1" applyFill="1" applyBorder="1">
      <alignment vertical="center"/>
    </xf>
    <xf numFmtId="57" fontId="13" fillId="0" borderId="2" xfId="0" applyNumberFormat="1" applyFont="1" applyBorder="1">
      <alignment vertical="center"/>
    </xf>
    <xf numFmtId="49" fontId="88" fillId="0" borderId="1"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7" fillId="0" borderId="3" xfId="0" applyNumberFormat="1" applyFont="1" applyBorder="1" applyAlignment="1">
      <alignment horizontal="left" vertical="center"/>
    </xf>
    <xf numFmtId="180" fontId="7" fillId="0" borderId="3" xfId="0" applyNumberFormat="1" applyFont="1" applyBorder="1">
      <alignment vertical="center"/>
    </xf>
    <xf numFmtId="49" fontId="7" fillId="0" borderId="25" xfId="0" applyNumberFormat="1" applyFont="1" applyBorder="1" applyAlignment="1">
      <alignment horizontal="left" vertical="center"/>
    </xf>
    <xf numFmtId="0" fontId="37" fillId="2" borderId="2"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37" fillId="2" borderId="2" xfId="0" applyFont="1" applyFill="1" applyBorder="1" applyAlignment="1">
      <alignment horizontal="left" vertical="center"/>
    </xf>
    <xf numFmtId="0" fontId="25" fillId="2" borderId="2" xfId="0" applyFont="1" applyFill="1" applyBorder="1" applyAlignment="1">
      <alignment horizontal="left" vertical="center" wrapText="1"/>
    </xf>
    <xf numFmtId="0" fontId="37" fillId="2" borderId="2" xfId="0" applyFont="1" applyFill="1" applyBorder="1" applyAlignment="1">
      <alignment horizontal="center" vertical="center"/>
    </xf>
    <xf numFmtId="0" fontId="37" fillId="2" borderId="2" xfId="0" applyFont="1" applyFill="1" applyBorder="1" applyAlignment="1">
      <alignment horizontal="center" vertical="center" wrapText="1"/>
    </xf>
    <xf numFmtId="0" fontId="25" fillId="2" borderId="5" xfId="0" applyFont="1" applyFill="1" applyBorder="1" applyAlignment="1">
      <alignment horizontal="left" vertical="top" wrapText="1"/>
    </xf>
    <xf numFmtId="0" fontId="25" fillId="2" borderId="5" xfId="0" applyFont="1" applyFill="1" applyBorder="1" applyAlignment="1">
      <alignment horizontal="left" vertical="top"/>
    </xf>
    <xf numFmtId="0" fontId="25" fillId="2" borderId="11" xfId="0" applyFont="1" applyFill="1" applyBorder="1" applyAlignment="1">
      <alignment horizontal="left" vertical="top"/>
    </xf>
    <xf numFmtId="0" fontId="25" fillId="2" borderId="0" xfId="0" applyFont="1" applyFill="1" applyAlignment="1">
      <alignment horizontal="left" vertical="top"/>
    </xf>
    <xf numFmtId="0" fontId="52" fillId="2" borderId="5" xfId="0" applyFont="1" applyFill="1" applyBorder="1" applyAlignment="1">
      <alignment horizontal="left" vertical="top" wrapText="1"/>
    </xf>
    <xf numFmtId="0" fontId="30" fillId="2" borderId="0" xfId="0" applyFont="1" applyFill="1" applyAlignment="1">
      <alignment horizontal="left" vertical="center"/>
    </xf>
    <xf numFmtId="0" fontId="25" fillId="2" borderId="3" xfId="0" applyFont="1" applyFill="1" applyBorder="1" applyAlignment="1">
      <alignment horizontal="left" vertical="top" wrapText="1"/>
    </xf>
    <xf numFmtId="0" fontId="25" fillId="2" borderId="3" xfId="0" applyFont="1" applyFill="1" applyBorder="1" applyAlignment="1">
      <alignment horizontal="left" vertical="top"/>
    </xf>
    <xf numFmtId="0" fontId="25" fillId="2" borderId="25" xfId="0" applyFont="1" applyFill="1" applyBorder="1" applyAlignment="1">
      <alignment horizontal="left" vertical="top"/>
    </xf>
    <xf numFmtId="49" fontId="37" fillId="2" borderId="6" xfId="0" applyNumberFormat="1" applyFont="1" applyFill="1" applyBorder="1" applyAlignment="1">
      <alignment horizontal="left" vertical="top" wrapText="1"/>
    </xf>
    <xf numFmtId="49" fontId="37" fillId="2" borderId="0" xfId="0" applyNumberFormat="1" applyFont="1" applyFill="1" applyAlignment="1">
      <alignment horizontal="left" vertical="top" wrapText="1"/>
    </xf>
    <xf numFmtId="0" fontId="25" fillId="2" borderId="3" xfId="0" applyFont="1" applyFill="1" applyBorder="1" applyAlignment="1">
      <alignment vertical="top" wrapText="1"/>
    </xf>
    <xf numFmtId="0" fontId="25" fillId="2" borderId="3" xfId="0" applyFont="1" applyFill="1" applyBorder="1" applyAlignment="1">
      <alignment vertical="top"/>
    </xf>
    <xf numFmtId="0" fontId="25" fillId="2" borderId="25" xfId="0" applyFont="1" applyFill="1" applyBorder="1" applyAlignment="1">
      <alignment vertical="top"/>
    </xf>
    <xf numFmtId="0" fontId="37" fillId="2" borderId="0" xfId="0" applyFont="1" applyFill="1" applyAlignment="1">
      <alignment horizontal="left" vertical="top" wrapText="1"/>
    </xf>
    <xf numFmtId="0" fontId="25" fillId="2" borderId="15" xfId="0" applyFont="1" applyFill="1" applyBorder="1" applyAlignment="1">
      <alignment horizontal="left" vertical="top"/>
    </xf>
    <xf numFmtId="0" fontId="25" fillId="2" borderId="0" xfId="0" applyFont="1" applyFill="1" applyAlignment="1">
      <alignment horizontal="left" vertical="top" wrapText="1"/>
    </xf>
    <xf numFmtId="0" fontId="30" fillId="2" borderId="0" xfId="0" applyFont="1" applyFill="1" applyAlignment="1">
      <alignment horizontal="left" vertical="top"/>
    </xf>
    <xf numFmtId="0" fontId="25" fillId="2" borderId="0" xfId="0" applyFont="1" applyFill="1" applyAlignment="1">
      <alignment horizontal="left" vertical="center"/>
    </xf>
    <xf numFmtId="49" fontId="30" fillId="2" borderId="0" xfId="0" applyNumberFormat="1" applyFont="1" applyFill="1" applyAlignment="1">
      <alignment horizontal="left" vertical="center"/>
    </xf>
    <xf numFmtId="0" fontId="37" fillId="2" borderId="8" xfId="0" applyFont="1" applyFill="1" applyBorder="1" applyAlignment="1">
      <alignment horizontal="left" vertical="center" wrapText="1"/>
    </xf>
    <xf numFmtId="0" fontId="37" fillId="2" borderId="9" xfId="0" applyFont="1" applyFill="1" applyBorder="1" applyAlignment="1">
      <alignment horizontal="left" vertical="center" wrapText="1"/>
    </xf>
    <xf numFmtId="0" fontId="37" fillId="2" borderId="10" xfId="0" applyFont="1" applyFill="1" applyBorder="1" applyAlignment="1">
      <alignment horizontal="left" vertical="center" wrapText="1"/>
    </xf>
    <xf numFmtId="0" fontId="45" fillId="2" borderId="5" xfId="0" applyFont="1" applyFill="1" applyBorder="1" applyAlignment="1">
      <alignment horizontal="left" vertical="top" wrapText="1"/>
    </xf>
    <xf numFmtId="0" fontId="45" fillId="2" borderId="11" xfId="0" applyFont="1" applyFill="1" applyBorder="1" applyAlignment="1">
      <alignment horizontal="left" vertical="top" wrapText="1"/>
    </xf>
    <xf numFmtId="0" fontId="45" fillId="2" borderId="0" xfId="0" applyFont="1" applyFill="1" applyAlignment="1">
      <alignment horizontal="left" vertical="top" wrapText="1"/>
    </xf>
    <xf numFmtId="0" fontId="33" fillId="2" borderId="1" xfId="0" applyFont="1" applyFill="1" applyBorder="1" applyAlignment="1">
      <alignment horizontal="left" vertical="top" wrapText="1"/>
    </xf>
    <xf numFmtId="0" fontId="33" fillId="2" borderId="3" xfId="0" applyFont="1" applyFill="1" applyBorder="1" applyAlignment="1">
      <alignment horizontal="left" vertical="top" wrapText="1"/>
    </xf>
    <xf numFmtId="0" fontId="33" fillId="2" borderId="25" xfId="0" applyFont="1" applyFill="1" applyBorder="1" applyAlignment="1">
      <alignment horizontal="left" vertical="top" wrapText="1"/>
    </xf>
    <xf numFmtId="0" fontId="25" fillId="2" borderId="9" xfId="0" applyFont="1" applyFill="1" applyBorder="1" applyAlignment="1">
      <alignment horizontal="left" vertical="top" wrapText="1"/>
    </xf>
    <xf numFmtId="0" fontId="25" fillId="2" borderId="9" xfId="0" applyFont="1" applyFill="1" applyBorder="1" applyAlignment="1">
      <alignment horizontal="left" vertical="top"/>
    </xf>
    <xf numFmtId="0" fontId="25" fillId="2" borderId="10" xfId="0" applyFont="1" applyFill="1" applyBorder="1" applyAlignment="1">
      <alignment horizontal="left" vertical="top"/>
    </xf>
    <xf numFmtId="0" fontId="56" fillId="2" borderId="0" xfId="1" applyFont="1" applyFill="1" applyBorder="1" applyAlignment="1">
      <alignment horizontal="left" vertical="top"/>
    </xf>
    <xf numFmtId="0" fontId="54" fillId="2" borderId="0" xfId="1" applyFill="1" applyBorder="1" applyAlignment="1">
      <alignment horizontal="left" vertical="top"/>
    </xf>
    <xf numFmtId="0" fontId="54" fillId="2" borderId="0" xfId="1" applyFill="1" applyAlignment="1">
      <alignment horizontal="left" vertical="top"/>
    </xf>
    <xf numFmtId="0" fontId="58" fillId="2" borderId="9" xfId="0" applyFont="1" applyFill="1" applyBorder="1" applyAlignment="1">
      <alignment horizontal="left" vertical="top" wrapText="1"/>
    </xf>
    <xf numFmtId="0" fontId="55" fillId="2" borderId="0" xfId="0" applyFont="1" applyFill="1" applyAlignment="1">
      <alignment horizontal="left" vertical="top" wrapText="1"/>
    </xf>
    <xf numFmtId="0" fontId="55" fillId="2" borderId="15" xfId="0" applyFont="1" applyFill="1" applyBorder="1" applyAlignment="1">
      <alignment horizontal="left" vertical="top" wrapText="1"/>
    </xf>
    <xf numFmtId="49" fontId="37" fillId="2" borderId="6" xfId="0" applyNumberFormat="1" applyFont="1" applyFill="1" applyBorder="1" applyAlignment="1">
      <alignment horizontal="left" vertical="center" wrapText="1"/>
    </xf>
    <xf numFmtId="49" fontId="37" fillId="2" borderId="0" xfId="0" applyNumberFormat="1" applyFont="1" applyFill="1" applyAlignment="1">
      <alignment horizontal="left" vertical="center" wrapText="1"/>
    </xf>
    <xf numFmtId="0" fontId="37" fillId="2" borderId="8" xfId="0" applyFont="1" applyFill="1" applyBorder="1" applyAlignment="1">
      <alignment horizontal="left" vertical="top"/>
    </xf>
    <xf numFmtId="0" fontId="37" fillId="2" borderId="9" xfId="0" applyFont="1" applyFill="1" applyBorder="1" applyAlignment="1">
      <alignment horizontal="left" vertical="top"/>
    </xf>
    <xf numFmtId="0" fontId="25" fillId="2" borderId="15" xfId="0" applyFont="1" applyFill="1" applyBorder="1" applyAlignment="1">
      <alignment horizontal="left" vertical="top" wrapText="1"/>
    </xf>
    <xf numFmtId="57" fontId="25" fillId="2" borderId="0" xfId="0" applyNumberFormat="1" applyFont="1" applyFill="1" applyAlignment="1">
      <alignment horizontal="right" vertical="top"/>
    </xf>
    <xf numFmtId="0" fontId="25" fillId="2" borderId="0" xfId="0" applyFont="1" applyFill="1" applyAlignment="1">
      <alignment horizontal="right" vertical="top"/>
    </xf>
    <xf numFmtId="0" fontId="30" fillId="2" borderId="0" xfId="0" applyFont="1" applyFill="1" applyAlignment="1">
      <alignment horizontal="center" vertical="top"/>
    </xf>
    <xf numFmtId="0" fontId="44" fillId="2" borderId="0" xfId="0" applyFont="1" applyFill="1" applyAlignment="1">
      <alignment horizontal="center" vertical="center"/>
    </xf>
    <xf numFmtId="0" fontId="28" fillId="2" borderId="0" xfId="0" applyFont="1" applyFill="1" applyAlignment="1">
      <alignment horizontal="left" wrapText="1"/>
    </xf>
    <xf numFmtId="0" fontId="89" fillId="2" borderId="0" xfId="0" applyFont="1" applyFill="1" applyAlignment="1">
      <alignment horizontal="left" vertical="top" wrapText="1"/>
    </xf>
    <xf numFmtId="0" fontId="37" fillId="2" borderId="0" xfId="0" applyFont="1" applyFill="1" applyAlignment="1">
      <alignment horizontal="center" vertical="top"/>
    </xf>
    <xf numFmtId="0" fontId="30" fillId="2" borderId="0" xfId="0" applyFont="1" applyFill="1" applyAlignment="1">
      <alignment horizontal="left" vertical="top" wrapText="1"/>
    </xf>
    <xf numFmtId="0" fontId="55" fillId="2" borderId="0" xfId="0" applyFont="1" applyFill="1" applyAlignment="1">
      <alignment horizontal="left" vertical="top"/>
    </xf>
    <xf numFmtId="0" fontId="55" fillId="2" borderId="15" xfId="0" applyFont="1" applyFill="1" applyBorder="1" applyAlignment="1">
      <alignment horizontal="left" vertical="top"/>
    </xf>
    <xf numFmtId="0" fontId="33" fillId="2" borderId="0" xfId="0" applyFont="1" applyFill="1" applyAlignment="1">
      <alignment horizontal="left" vertical="center" wrapText="1"/>
    </xf>
    <xf numFmtId="0" fontId="25" fillId="2" borderId="1" xfId="0" applyFont="1" applyFill="1" applyBorder="1" applyAlignment="1">
      <alignment horizontal="center" vertical="center" wrapText="1"/>
    </xf>
    <xf numFmtId="0" fontId="25" fillId="2" borderId="25" xfId="0" applyFont="1" applyFill="1" applyBorder="1" applyAlignment="1">
      <alignment horizontal="center" vertical="center" wrapText="1"/>
    </xf>
    <xf numFmtId="0" fontId="37" fillId="2" borderId="8" xfId="0" applyFont="1" applyFill="1" applyBorder="1" applyAlignment="1">
      <alignment horizontal="center" vertical="center" wrapText="1"/>
    </xf>
    <xf numFmtId="0" fontId="37" fillId="2" borderId="10"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37" fillId="2" borderId="11" xfId="0" applyFont="1" applyFill="1" applyBorder="1" applyAlignment="1">
      <alignment horizontal="center" vertical="center" wrapText="1"/>
    </xf>
    <xf numFmtId="0" fontId="26" fillId="2" borderId="2" xfId="0" applyFont="1" applyFill="1" applyBorder="1" applyAlignment="1">
      <alignment horizontal="left" vertical="center" wrapText="1"/>
    </xf>
    <xf numFmtId="0" fontId="25" fillId="2" borderId="2" xfId="0" applyFont="1" applyFill="1" applyBorder="1" applyAlignment="1">
      <alignment horizontal="center" vertical="center" wrapText="1"/>
    </xf>
    <xf numFmtId="49" fontId="21" fillId="0" borderId="6" xfId="0" applyNumberFormat="1" applyFont="1" applyBorder="1" applyAlignment="1">
      <alignment horizontal="left" vertical="center" wrapText="1"/>
    </xf>
    <xf numFmtId="49" fontId="21" fillId="0" borderId="0" xfId="0" applyNumberFormat="1" applyFont="1" applyAlignment="1">
      <alignment horizontal="left" vertical="center" wrapText="1"/>
    </xf>
    <xf numFmtId="49" fontId="21" fillId="0" borderId="15" xfId="0" applyNumberFormat="1" applyFont="1" applyBorder="1" applyAlignment="1">
      <alignment horizontal="left" vertical="center" wrapText="1"/>
    </xf>
    <xf numFmtId="49" fontId="3" fillId="0" borderId="8" xfId="0" applyNumberFormat="1" applyFont="1" applyBorder="1" applyAlignment="1">
      <alignment horizontal="left" vertical="center" wrapText="1"/>
    </xf>
    <xf numFmtId="49" fontId="3" fillId="0" borderId="9" xfId="0" applyNumberFormat="1" applyFont="1" applyBorder="1" applyAlignment="1">
      <alignment horizontal="left" vertical="center" wrapText="1"/>
    </xf>
    <xf numFmtId="49" fontId="3" fillId="0" borderId="10"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49" fontId="3" fillId="0" borderId="0" xfId="0" applyNumberFormat="1" applyFont="1" applyAlignment="1">
      <alignment horizontal="left" vertical="center" wrapText="1"/>
    </xf>
    <xf numFmtId="49" fontId="3" fillId="0" borderId="15" xfId="0" applyNumberFormat="1" applyFont="1" applyBorder="1" applyAlignment="1">
      <alignment horizontal="left" vertical="center" wrapText="1"/>
    </xf>
    <xf numFmtId="49" fontId="60" fillId="0" borderId="8" xfId="0" applyNumberFormat="1" applyFont="1" applyBorder="1" applyAlignment="1">
      <alignment horizontal="left" vertical="center" wrapText="1"/>
    </xf>
    <xf numFmtId="49" fontId="60" fillId="0" borderId="9" xfId="0" applyNumberFormat="1" applyFont="1" applyBorder="1" applyAlignment="1">
      <alignment horizontal="left" vertical="center" wrapText="1"/>
    </xf>
    <xf numFmtId="49" fontId="60" fillId="0" borderId="10" xfId="0" applyNumberFormat="1" applyFont="1" applyBorder="1" applyAlignment="1">
      <alignment horizontal="left" vertical="center" wrapText="1"/>
    </xf>
    <xf numFmtId="49" fontId="70" fillId="4" borderId="4" xfId="0" applyNumberFormat="1" applyFont="1" applyFill="1" applyBorder="1" applyAlignment="1">
      <alignment horizontal="left" vertical="center"/>
    </xf>
    <xf numFmtId="49" fontId="70" fillId="4" borderId="5" xfId="0" applyNumberFormat="1" applyFont="1" applyFill="1" applyBorder="1" applyAlignment="1">
      <alignment horizontal="left" vertical="center"/>
    </xf>
    <xf numFmtId="49" fontId="70" fillId="4" borderId="11" xfId="0" applyNumberFormat="1" applyFont="1" applyFill="1" applyBorder="1" applyAlignment="1">
      <alignment horizontal="left" vertical="center"/>
    </xf>
    <xf numFmtId="49" fontId="75" fillId="4" borderId="13" xfId="0" applyNumberFormat="1" applyFont="1" applyFill="1" applyBorder="1" applyAlignment="1">
      <alignment horizontal="center" vertical="center" textRotation="255"/>
    </xf>
    <xf numFmtId="49" fontId="75" fillId="4" borderId="14" xfId="0" applyNumberFormat="1" applyFont="1" applyFill="1" applyBorder="1" applyAlignment="1">
      <alignment horizontal="center" vertical="center" textRotation="255"/>
    </xf>
    <xf numFmtId="49" fontId="75" fillId="4" borderId="7" xfId="0" applyNumberFormat="1" applyFont="1" applyFill="1" applyBorder="1" applyAlignment="1">
      <alignment horizontal="center" vertical="center" textRotation="255"/>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25" xfId="0" applyNumberFormat="1" applyFont="1" applyBorder="1" applyAlignment="1">
      <alignment horizontal="center" vertical="center"/>
    </xf>
    <xf numFmtId="49" fontId="69" fillId="4" borderId="2" xfId="0" applyNumberFormat="1" applyFont="1" applyFill="1" applyBorder="1" applyAlignment="1">
      <alignment horizontal="center" vertical="center"/>
    </xf>
    <xf numFmtId="49" fontId="69" fillId="4" borderId="7" xfId="0" applyNumberFormat="1" applyFont="1" applyFill="1" applyBorder="1" applyAlignment="1">
      <alignment horizontal="center" vertical="center" wrapText="1"/>
    </xf>
    <xf numFmtId="49" fontId="4" fillId="3" borderId="26" xfId="0" applyNumberFormat="1" applyFont="1" applyFill="1" applyBorder="1" applyAlignment="1" applyProtection="1">
      <alignment horizontal="center" vertical="center"/>
      <protection locked="0"/>
    </xf>
    <xf numFmtId="49" fontId="4" fillId="3" borderId="27" xfId="0" applyNumberFormat="1" applyFont="1" applyFill="1" applyBorder="1" applyAlignment="1" applyProtection="1">
      <alignment horizontal="center" vertical="center"/>
      <protection locked="0"/>
    </xf>
    <xf numFmtId="49" fontId="4" fillId="3" borderId="28" xfId="0" applyNumberFormat="1" applyFont="1" applyFill="1" applyBorder="1" applyAlignment="1" applyProtection="1">
      <alignment horizontal="center" vertical="center"/>
      <protection locked="0"/>
    </xf>
    <xf numFmtId="49" fontId="3" fillId="0" borderId="12"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4" fillId="0" borderId="2" xfId="0" applyNumberFormat="1" applyFont="1" applyBorder="1" applyAlignment="1">
      <alignment horizontal="left" vertical="center"/>
    </xf>
    <xf numFmtId="49" fontId="9" fillId="0" borderId="1" xfId="0" applyNumberFormat="1" applyFont="1" applyBorder="1" applyAlignment="1">
      <alignment horizontal="center" vertical="center" wrapText="1"/>
    </xf>
    <xf numFmtId="49" fontId="4" fillId="0" borderId="5" xfId="0" applyNumberFormat="1" applyFont="1" applyBorder="1" applyAlignment="1">
      <alignment horizontal="center" vertical="center"/>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49" fontId="70" fillId="4" borderId="8" xfId="0" applyNumberFormat="1" applyFont="1" applyFill="1" applyBorder="1" applyAlignment="1">
      <alignment horizontal="center" vertical="center"/>
    </xf>
    <xf numFmtId="49" fontId="70" fillId="4" borderId="6" xfId="0" applyNumberFormat="1" applyFont="1" applyFill="1" applyBorder="1" applyAlignment="1">
      <alignment horizontal="center" vertical="center"/>
    </xf>
    <xf numFmtId="49" fontId="69" fillId="4" borderId="13" xfId="0" applyNumberFormat="1" applyFont="1" applyFill="1" applyBorder="1" applyAlignment="1">
      <alignment horizontal="center" vertical="center"/>
    </xf>
    <xf numFmtId="49" fontId="69" fillId="4" borderId="14" xfId="0" applyNumberFormat="1" applyFont="1" applyFill="1" applyBorder="1" applyAlignment="1">
      <alignment horizontal="center" vertical="center"/>
    </xf>
    <xf numFmtId="49" fontId="69" fillId="4" borderId="7" xfId="0" applyNumberFormat="1" applyFont="1" applyFill="1" applyBorder="1" applyAlignment="1">
      <alignment horizontal="center" vertical="center"/>
    </xf>
    <xf numFmtId="49" fontId="4" fillId="0" borderId="6" xfId="0" applyNumberFormat="1" applyFont="1" applyBorder="1" applyAlignment="1">
      <alignment horizontal="center" vertical="center"/>
    </xf>
    <xf numFmtId="49" fontId="4" fillId="0" borderId="0" xfId="0" applyNumberFormat="1" applyFont="1" applyAlignment="1">
      <alignment horizontal="center" vertical="center"/>
    </xf>
    <xf numFmtId="176" fontId="4" fillId="3" borderId="26" xfId="0" applyNumberFormat="1" applyFont="1" applyFill="1" applyBorder="1" applyAlignment="1" applyProtection="1">
      <alignment horizontal="center" vertical="center" wrapText="1"/>
      <protection locked="0"/>
    </xf>
    <xf numFmtId="176" fontId="4" fillId="3" borderId="27" xfId="0" applyNumberFormat="1" applyFont="1" applyFill="1" applyBorder="1" applyAlignment="1" applyProtection="1">
      <alignment horizontal="center" vertical="center" wrapText="1"/>
      <protection locked="0"/>
    </xf>
    <xf numFmtId="176" fontId="4" fillId="3" borderId="28" xfId="0" applyNumberFormat="1" applyFont="1" applyFill="1" applyBorder="1" applyAlignment="1" applyProtection="1">
      <alignment horizontal="center" vertical="center" wrapText="1"/>
      <protection locked="0"/>
    </xf>
    <xf numFmtId="49" fontId="69" fillId="4" borderId="8" xfId="0" applyNumberFormat="1" applyFont="1" applyFill="1" applyBorder="1" applyAlignment="1">
      <alignment horizontal="center" vertical="center"/>
    </xf>
    <xf numFmtId="49" fontId="69" fillId="4" borderId="10" xfId="0" applyNumberFormat="1" applyFont="1" applyFill="1" applyBorder="1" applyAlignment="1">
      <alignment horizontal="center" vertical="center"/>
    </xf>
    <xf numFmtId="49" fontId="69" fillId="4" borderId="6" xfId="0" applyNumberFormat="1" applyFont="1" applyFill="1" applyBorder="1" applyAlignment="1">
      <alignment horizontal="center" vertical="center"/>
    </xf>
    <xf numFmtId="49" fontId="69" fillId="4" borderId="0" xfId="0" applyNumberFormat="1" applyFont="1" applyFill="1" applyAlignment="1">
      <alignment horizontal="center" vertical="center"/>
    </xf>
    <xf numFmtId="49" fontId="3" fillId="0" borderId="1"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49" fontId="3" fillId="0" borderId="2" xfId="0" applyNumberFormat="1" applyFont="1" applyBorder="1" applyAlignment="1">
      <alignment horizontal="left" vertical="center" wrapText="1"/>
    </xf>
    <xf numFmtId="49" fontId="3" fillId="0" borderId="2"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9" xfId="0" applyFont="1" applyBorder="1" applyAlignment="1">
      <alignment horizontal="left" vertical="center" wrapText="1"/>
    </xf>
    <xf numFmtId="49" fontId="69" fillId="4" borderId="8" xfId="0" applyNumberFormat="1" applyFont="1" applyFill="1" applyBorder="1" applyAlignment="1">
      <alignment horizontal="center" vertical="center" wrapText="1"/>
    </xf>
    <xf numFmtId="49" fontId="69" fillId="4" borderId="10" xfId="0" applyNumberFormat="1" applyFont="1" applyFill="1" applyBorder="1" applyAlignment="1">
      <alignment horizontal="center" vertical="center" wrapText="1"/>
    </xf>
    <xf numFmtId="49" fontId="4" fillId="3" borderId="36" xfId="0" applyNumberFormat="1" applyFont="1" applyFill="1" applyBorder="1" applyAlignment="1" applyProtection="1">
      <alignment horizontal="left" vertical="center"/>
      <protection locked="0"/>
    </xf>
    <xf numFmtId="49" fontId="4" fillId="3" borderId="37" xfId="0" applyNumberFormat="1" applyFont="1" applyFill="1" applyBorder="1" applyAlignment="1" applyProtection="1">
      <alignment horizontal="left" vertical="center"/>
      <protection locked="0"/>
    </xf>
    <xf numFmtId="49" fontId="4" fillId="3" borderId="38" xfId="0" applyNumberFormat="1" applyFont="1" applyFill="1" applyBorder="1" applyAlignment="1" applyProtection="1">
      <alignment horizontal="left" vertical="center"/>
      <protection locked="0"/>
    </xf>
    <xf numFmtId="49" fontId="9" fillId="0" borderId="2" xfId="0" applyNumberFormat="1" applyFont="1" applyBorder="1" applyAlignment="1">
      <alignment horizontal="left" vertical="center" wrapText="1"/>
    </xf>
    <xf numFmtId="49" fontId="9" fillId="0" borderId="13" xfId="0" applyNumberFormat="1" applyFont="1" applyBorder="1" applyAlignment="1">
      <alignment horizontal="left" vertical="center" wrapText="1"/>
    </xf>
    <xf numFmtId="49" fontId="3" fillId="0" borderId="13" xfId="0" applyNumberFormat="1" applyFont="1" applyBorder="1" applyAlignment="1">
      <alignment horizontal="left" vertical="center" wrapText="1"/>
    </xf>
    <xf numFmtId="49" fontId="69" fillId="4" borderId="2" xfId="0" applyNumberFormat="1" applyFont="1" applyFill="1" applyBorder="1" applyAlignment="1">
      <alignment horizontal="center" vertical="center" wrapText="1"/>
    </xf>
    <xf numFmtId="176" fontId="4" fillId="0" borderId="5" xfId="0" applyNumberFormat="1" applyFont="1" applyBorder="1" applyAlignment="1">
      <alignment horizontal="center" vertical="center"/>
    </xf>
    <xf numFmtId="49" fontId="9" fillId="0" borderId="4" xfId="0" applyNumberFormat="1" applyFont="1" applyBorder="1" applyAlignment="1">
      <alignment horizontal="center" vertical="center" wrapText="1"/>
    </xf>
    <xf numFmtId="49" fontId="4" fillId="3" borderId="26" xfId="0" applyNumberFormat="1" applyFont="1" applyFill="1" applyBorder="1" applyAlignment="1" applyProtection="1">
      <alignment horizontal="left" vertical="center" wrapText="1"/>
      <protection locked="0"/>
    </xf>
    <xf numFmtId="49" fontId="4" fillId="3" borderId="27" xfId="0" applyNumberFormat="1" applyFont="1" applyFill="1" applyBorder="1" applyAlignment="1" applyProtection="1">
      <alignment horizontal="left" vertical="center" wrapText="1"/>
      <protection locked="0"/>
    </xf>
    <xf numFmtId="49" fontId="4" fillId="3" borderId="28" xfId="0" applyNumberFormat="1" applyFont="1" applyFill="1" applyBorder="1" applyAlignment="1" applyProtection="1">
      <alignment horizontal="left" vertical="center" wrapText="1"/>
      <protection locked="0"/>
    </xf>
    <xf numFmtId="49" fontId="4" fillId="3" borderId="26" xfId="0" applyNumberFormat="1" applyFont="1" applyFill="1" applyBorder="1" applyAlignment="1" applyProtection="1">
      <alignment horizontal="left" vertical="center"/>
      <protection locked="0"/>
    </xf>
    <xf numFmtId="49" fontId="4" fillId="3" borderId="27" xfId="0" applyNumberFormat="1" applyFont="1" applyFill="1" applyBorder="1" applyAlignment="1" applyProtection="1">
      <alignment horizontal="left" vertical="center"/>
      <protection locked="0"/>
    </xf>
    <xf numFmtId="49" fontId="4" fillId="3" borderId="28" xfId="0" applyNumberFormat="1" applyFont="1" applyFill="1" applyBorder="1" applyAlignment="1" applyProtection="1">
      <alignment horizontal="left" vertical="center"/>
      <protection locked="0"/>
    </xf>
    <xf numFmtId="49" fontId="4" fillId="0" borderId="4" xfId="0" applyNumberFormat="1" applyFont="1" applyBorder="1" applyAlignment="1">
      <alignment horizontal="center" vertical="center"/>
    </xf>
    <xf numFmtId="49" fontId="64" fillId="0" borderId="8" xfId="0" applyNumberFormat="1" applyFont="1" applyBorder="1" applyAlignment="1">
      <alignment horizontal="center" vertical="center" wrapText="1"/>
    </xf>
    <xf numFmtId="49" fontId="64" fillId="0" borderId="9" xfId="0" applyNumberFormat="1" applyFont="1" applyBorder="1" applyAlignment="1">
      <alignment horizontal="center" vertical="center" wrapText="1"/>
    </xf>
    <xf numFmtId="49" fontId="3" fillId="0" borderId="1" xfId="0" applyNumberFormat="1" applyFont="1" applyBorder="1" applyAlignment="1" applyProtection="1">
      <alignment horizontal="center" vertical="center"/>
      <protection locked="0"/>
    </xf>
    <xf numFmtId="0" fontId="0" fillId="0" borderId="25" xfId="0" applyBorder="1">
      <alignment vertical="center"/>
    </xf>
    <xf numFmtId="49" fontId="3" fillId="0" borderId="2" xfId="0" applyNumberFormat="1" applyFont="1" applyBorder="1" applyAlignment="1">
      <alignment horizontal="center" vertical="center"/>
    </xf>
    <xf numFmtId="58" fontId="3" fillId="2" borderId="1" xfId="0" applyNumberFormat="1" applyFont="1" applyFill="1" applyBorder="1" applyAlignment="1">
      <alignment horizontal="left" vertical="center" wrapText="1"/>
    </xf>
    <xf numFmtId="58" fontId="3" fillId="2" borderId="3" xfId="0" applyNumberFormat="1" applyFont="1" applyFill="1" applyBorder="1" applyAlignment="1">
      <alignment horizontal="left" vertical="center" wrapText="1"/>
    </xf>
    <xf numFmtId="49" fontId="5" fillId="0" borderId="32" xfId="0" applyNumberFormat="1" applyFont="1" applyBorder="1" applyAlignment="1">
      <alignment horizontal="center" vertical="center" wrapText="1"/>
    </xf>
    <xf numFmtId="49" fontId="5" fillId="0" borderId="33" xfId="0" applyNumberFormat="1" applyFont="1" applyBorder="1" applyAlignment="1">
      <alignment horizontal="center" vertical="center" wrapText="1"/>
    </xf>
    <xf numFmtId="49" fontId="5" fillId="0" borderId="34" xfId="0" applyNumberFormat="1" applyFont="1" applyBorder="1" applyAlignment="1">
      <alignment horizontal="center" vertical="center" wrapText="1"/>
    </xf>
    <xf numFmtId="0" fontId="9" fillId="0" borderId="25" xfId="0" applyFont="1" applyBorder="1" applyProtection="1">
      <alignment vertical="center"/>
      <protection locked="0"/>
    </xf>
    <xf numFmtId="49" fontId="3" fillId="0" borderId="1" xfId="0" applyNumberFormat="1" applyFont="1" applyBorder="1" applyAlignment="1">
      <alignment horizontal="center" vertical="center"/>
    </xf>
    <xf numFmtId="0" fontId="9" fillId="0" borderId="3" xfId="0" applyFont="1" applyBorder="1">
      <alignment vertical="center"/>
    </xf>
    <xf numFmtId="0" fontId="9" fillId="0" borderId="25" xfId="0" applyFont="1" applyBorder="1">
      <alignment vertical="center"/>
    </xf>
    <xf numFmtId="176" fontId="3" fillId="0" borderId="5" xfId="0" applyNumberFormat="1" applyFont="1" applyBorder="1" applyAlignment="1">
      <alignment horizontal="left" vertical="center" wrapText="1"/>
    </xf>
    <xf numFmtId="176" fontId="3" fillId="0" borderId="11" xfId="0" applyNumberFormat="1" applyFont="1" applyBorder="1" applyAlignment="1">
      <alignment horizontal="left" vertical="center" wrapText="1"/>
    </xf>
    <xf numFmtId="49" fontId="3" fillId="0" borderId="11"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68" fillId="4" borderId="8" xfId="0" applyNumberFormat="1" applyFont="1" applyFill="1" applyBorder="1" applyAlignment="1">
      <alignment horizontal="center" vertical="center" wrapText="1"/>
    </xf>
    <xf numFmtId="49" fontId="68" fillId="4" borderId="6" xfId="0" applyNumberFormat="1" applyFont="1" applyFill="1" applyBorder="1" applyAlignment="1">
      <alignment horizontal="center" vertical="center" wrapText="1"/>
    </xf>
    <xf numFmtId="49" fontId="68" fillId="4" borderId="4" xfId="0" applyNumberFormat="1" applyFont="1" applyFill="1" applyBorder="1" applyAlignment="1">
      <alignment horizontal="center" vertical="center" wrapText="1"/>
    </xf>
    <xf numFmtId="49" fontId="75" fillId="4" borderId="6" xfId="0" applyNumberFormat="1" applyFont="1" applyFill="1" applyBorder="1" applyAlignment="1">
      <alignment horizontal="center" vertical="center" textRotation="255"/>
    </xf>
    <xf numFmtId="49" fontId="75" fillId="4" borderId="4" xfId="0" applyNumberFormat="1" applyFont="1" applyFill="1" applyBorder="1" applyAlignment="1">
      <alignment horizontal="center" vertical="center" textRotation="255"/>
    </xf>
    <xf numFmtId="0" fontId="3" fillId="0" borderId="0" xfId="0" applyFont="1" applyAlignment="1">
      <alignment horizontal="left" vertical="center" wrapText="1"/>
    </xf>
    <xf numFmtId="0" fontId="3" fillId="0" borderId="15" xfId="0" applyFont="1" applyBorder="1" applyAlignment="1">
      <alignment horizontal="left" vertical="center" wrapText="1"/>
    </xf>
    <xf numFmtId="49" fontId="69" fillId="4" borderId="13" xfId="0" applyNumberFormat="1" applyFont="1" applyFill="1" applyBorder="1" applyAlignment="1">
      <alignment horizontal="center" vertical="center" wrapText="1"/>
    </xf>
    <xf numFmtId="0" fontId="86" fillId="4" borderId="14" xfId="0" applyFont="1" applyFill="1" applyBorder="1">
      <alignment vertical="center"/>
    </xf>
    <xf numFmtId="0" fontId="86" fillId="4" borderId="7" xfId="0" applyFont="1" applyFill="1" applyBorder="1">
      <alignment vertical="center"/>
    </xf>
    <xf numFmtId="49" fontId="3" fillId="0" borderId="3" xfId="0" applyNumberFormat="1" applyFont="1" applyBorder="1" applyAlignment="1">
      <alignment horizontal="center" vertical="center"/>
    </xf>
    <xf numFmtId="49" fontId="3" fillId="0" borderId="25" xfId="0" applyNumberFormat="1" applyFont="1" applyBorder="1" applyAlignment="1">
      <alignment horizontal="center" vertical="center"/>
    </xf>
    <xf numFmtId="49" fontId="3" fillId="0" borderId="25" xfId="0" applyNumberFormat="1" applyFont="1" applyBorder="1" applyAlignment="1" applyProtection="1">
      <alignment horizontal="center" vertical="center"/>
      <protection locked="0"/>
    </xf>
    <xf numFmtId="0" fontId="3" fillId="0" borderId="6" xfId="0" applyFont="1" applyBorder="1" applyAlignment="1">
      <alignment horizontal="left" vertical="center" wrapText="1"/>
    </xf>
    <xf numFmtId="49" fontId="4" fillId="0" borderId="12"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11" xfId="0" applyNumberFormat="1" applyFont="1" applyBorder="1" applyAlignment="1">
      <alignment horizontal="left" vertical="center"/>
    </xf>
    <xf numFmtId="4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49" fontId="4" fillId="0" borderId="11" xfId="0" applyNumberFormat="1" applyFont="1" applyBorder="1" applyAlignment="1">
      <alignment horizontal="center" vertical="center"/>
    </xf>
    <xf numFmtId="0" fontId="13" fillId="0" borderId="0" xfId="0" applyFont="1" applyAlignment="1">
      <alignment horizontal="center" vertical="center"/>
    </xf>
    <xf numFmtId="49" fontId="3" fillId="0" borderId="7" xfId="0" applyNumberFormat="1" applyFont="1" applyBorder="1" applyAlignment="1">
      <alignment horizontal="center" vertical="center" wrapText="1"/>
    </xf>
    <xf numFmtId="49" fontId="3" fillId="0" borderId="5" xfId="0" applyNumberFormat="1" applyFont="1" applyBorder="1" applyAlignment="1">
      <alignment horizontal="left" vertical="center" wrapText="1"/>
    </xf>
    <xf numFmtId="49" fontId="3" fillId="0" borderId="45" xfId="0" applyNumberFormat="1" applyFont="1" applyBorder="1" applyAlignment="1">
      <alignment horizontal="center" vertical="center" wrapText="1"/>
    </xf>
    <xf numFmtId="49" fontId="70" fillId="4" borderId="4" xfId="0" applyNumberFormat="1" applyFont="1" applyFill="1" applyBorder="1" applyAlignment="1">
      <alignment horizontal="left" vertical="center" wrapText="1"/>
    </xf>
    <xf numFmtId="49" fontId="70" fillId="4" borderId="5" xfId="0" applyNumberFormat="1" applyFont="1" applyFill="1" applyBorder="1" applyAlignment="1">
      <alignment horizontal="left" vertical="center" wrapText="1"/>
    </xf>
    <xf numFmtId="49" fontId="70" fillId="4" borderId="11" xfId="0" applyNumberFormat="1" applyFont="1" applyFill="1" applyBorder="1" applyAlignment="1">
      <alignment horizontal="left" vertical="center" wrapText="1"/>
    </xf>
    <xf numFmtId="49" fontId="13" fillId="0" borderId="0" xfId="0" applyNumberFormat="1" applyFont="1" applyAlignment="1">
      <alignment horizontal="left" vertical="center" wrapText="1"/>
    </xf>
    <xf numFmtId="176" fontId="4" fillId="3" borderId="26" xfId="0" applyNumberFormat="1" applyFont="1" applyFill="1" applyBorder="1" applyAlignment="1" applyProtection="1">
      <alignment horizontal="left" vertical="center"/>
      <protection locked="0"/>
    </xf>
    <xf numFmtId="176" fontId="4" fillId="3" borderId="27" xfId="0" applyNumberFormat="1" applyFont="1" applyFill="1" applyBorder="1" applyAlignment="1" applyProtection="1">
      <alignment horizontal="left" vertical="center"/>
      <protection locked="0"/>
    </xf>
    <xf numFmtId="176" fontId="4" fillId="3" borderId="28" xfId="0" applyNumberFormat="1" applyFont="1" applyFill="1" applyBorder="1" applyAlignment="1" applyProtection="1">
      <alignment horizontal="left" vertical="center"/>
      <protection locked="0"/>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176" fontId="3" fillId="0" borderId="30" xfId="0" applyNumberFormat="1" applyFont="1" applyBorder="1" applyAlignment="1">
      <alignment horizontal="left" vertical="center" wrapText="1"/>
    </xf>
    <xf numFmtId="176" fontId="3" fillId="0" borderId="3" xfId="0" applyNumberFormat="1" applyFont="1" applyBorder="1" applyAlignment="1">
      <alignment horizontal="left" vertical="center" wrapText="1"/>
    </xf>
    <xf numFmtId="176" fontId="3" fillId="0" borderId="25" xfId="0" applyNumberFormat="1" applyFont="1" applyBorder="1" applyAlignment="1">
      <alignment horizontal="left" vertical="center" wrapText="1"/>
    </xf>
    <xf numFmtId="0" fontId="21" fillId="0" borderId="5" xfId="0" applyFont="1" applyBorder="1" applyAlignment="1">
      <alignment horizontal="center" vertical="center"/>
    </xf>
    <xf numFmtId="49" fontId="3" fillId="0" borderId="3"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49" fontId="4" fillId="0" borderId="35" xfId="0" applyNumberFormat="1" applyFont="1" applyBorder="1" applyAlignment="1" applyProtection="1">
      <alignment horizontal="center" vertical="center"/>
      <protection locked="0"/>
    </xf>
    <xf numFmtId="49" fontId="3" fillId="0" borderId="3" xfId="0" applyNumberFormat="1" applyFont="1" applyBorder="1" applyAlignment="1">
      <alignment vertical="center" wrapText="1"/>
    </xf>
    <xf numFmtId="49" fontId="3" fillId="0" borderId="25" xfId="0" applyNumberFormat="1" applyFont="1" applyBorder="1" applyAlignment="1">
      <alignment vertical="center" wrapText="1"/>
    </xf>
    <xf numFmtId="49" fontId="68" fillId="4" borderId="1" xfId="0" applyNumberFormat="1" applyFont="1" applyFill="1" applyBorder="1" applyAlignment="1">
      <alignment horizontal="left" vertical="center" wrapText="1"/>
    </xf>
    <xf numFmtId="49" fontId="68" fillId="4" borderId="3" xfId="0" applyNumberFormat="1" applyFont="1" applyFill="1" applyBorder="1" applyAlignment="1">
      <alignment horizontal="left" vertical="center" wrapText="1"/>
    </xf>
    <xf numFmtId="49" fontId="68" fillId="4" borderId="9" xfId="0" applyNumberFormat="1" applyFont="1" applyFill="1" applyBorder="1" applyAlignment="1">
      <alignment horizontal="left" vertical="center" wrapText="1"/>
    </xf>
    <xf numFmtId="49" fontId="68" fillId="4" borderId="25" xfId="0" applyNumberFormat="1" applyFont="1" applyFill="1" applyBorder="1" applyAlignment="1">
      <alignment horizontal="left" vertical="center" wrapText="1"/>
    </xf>
    <xf numFmtId="49" fontId="7" fillId="0" borderId="1"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3" fillId="0" borderId="33" xfId="0" applyNumberFormat="1" applyFont="1" applyBorder="1" applyAlignment="1">
      <alignment horizontal="center" vertical="center" wrapText="1"/>
    </xf>
    <xf numFmtId="49" fontId="3" fillId="0" borderId="41" xfId="0" applyNumberFormat="1" applyFont="1" applyBorder="1" applyAlignment="1">
      <alignment horizontal="center" vertical="center" wrapText="1"/>
    </xf>
    <xf numFmtId="49" fontId="3" fillId="0" borderId="42" xfId="0" applyNumberFormat="1" applyFont="1" applyBorder="1" applyAlignment="1">
      <alignment horizontal="center" vertical="center" wrapText="1"/>
    </xf>
    <xf numFmtId="49" fontId="69" fillId="4" borderId="14" xfId="0" applyNumberFormat="1" applyFont="1" applyFill="1" applyBorder="1" applyAlignment="1">
      <alignment horizontal="center" vertical="center" wrapText="1"/>
    </xf>
    <xf numFmtId="49" fontId="13" fillId="0" borderId="2" xfId="0" applyNumberFormat="1" applyFont="1" applyBorder="1" applyAlignment="1">
      <alignment horizontal="center" vertical="center"/>
    </xf>
    <xf numFmtId="49" fontId="13" fillId="0" borderId="0" xfId="0" applyNumberFormat="1" applyFont="1" applyAlignment="1">
      <alignment horizontal="center" vertical="center" wrapText="1"/>
    </xf>
    <xf numFmtId="0" fontId="13" fillId="0" borderId="2" xfId="0" applyFont="1" applyBorder="1" applyAlignment="1">
      <alignment horizontal="center" vertical="center"/>
    </xf>
    <xf numFmtId="49" fontId="59" fillId="0" borderId="8" xfId="0" applyNumberFormat="1" applyFont="1" applyBorder="1" applyAlignment="1">
      <alignment horizontal="left" vertical="center" wrapText="1"/>
    </xf>
    <xf numFmtId="49" fontId="3" fillId="0" borderId="39" xfId="0" applyNumberFormat="1" applyFont="1" applyBorder="1" applyAlignment="1">
      <alignment horizontal="left" vertical="center" wrapText="1"/>
    </xf>
    <xf numFmtId="49" fontId="3" fillId="0" borderId="23" xfId="0" applyNumberFormat="1" applyFont="1" applyBorder="1" applyAlignment="1">
      <alignment horizontal="left" vertical="center" wrapText="1"/>
    </xf>
    <xf numFmtId="49" fontId="3" fillId="0" borderId="40" xfId="0" applyNumberFormat="1" applyFont="1" applyBorder="1" applyAlignment="1">
      <alignment horizontal="left" vertical="center" wrapText="1"/>
    </xf>
    <xf numFmtId="58" fontId="13" fillId="0" borderId="0" xfId="0" applyNumberFormat="1" applyFont="1" applyAlignment="1">
      <alignment horizontal="center" vertical="center" wrapText="1"/>
    </xf>
    <xf numFmtId="58" fontId="13" fillId="0" borderId="0" xfId="0" applyNumberFormat="1" applyFont="1" applyAlignment="1">
      <alignment horizontal="center" vertical="center"/>
    </xf>
    <xf numFmtId="49" fontId="71" fillId="4" borderId="13" xfId="0" applyNumberFormat="1" applyFont="1" applyFill="1" applyBorder="1" applyAlignment="1">
      <alignment horizontal="center" vertical="center"/>
    </xf>
    <xf numFmtId="49" fontId="71" fillId="4" borderId="14" xfId="0" applyNumberFormat="1" applyFont="1" applyFill="1" applyBorder="1" applyAlignment="1">
      <alignment horizontal="center" vertical="center"/>
    </xf>
    <xf numFmtId="49" fontId="71" fillId="4" borderId="7" xfId="0" applyNumberFormat="1" applyFont="1" applyFill="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25" xfId="0" applyFont="1" applyBorder="1" applyAlignment="1">
      <alignment horizontal="left" vertical="center"/>
    </xf>
    <xf numFmtId="49" fontId="69" fillId="4" borderId="15" xfId="0" applyNumberFormat="1" applyFont="1" applyFill="1" applyBorder="1" applyAlignment="1">
      <alignment horizontal="center" vertical="center"/>
    </xf>
    <xf numFmtId="49" fontId="69" fillId="4" borderId="11" xfId="0" applyNumberFormat="1" applyFont="1" applyFill="1" applyBorder="1" applyAlignment="1">
      <alignment horizontal="center" vertical="center"/>
    </xf>
    <xf numFmtId="49" fontId="74" fillId="4" borderId="14" xfId="0" applyNumberFormat="1" applyFont="1" applyFill="1" applyBorder="1" applyAlignment="1">
      <alignment horizontal="center" vertical="center" textRotation="255"/>
    </xf>
    <xf numFmtId="49" fontId="74" fillId="4" borderId="7" xfId="0" applyNumberFormat="1" applyFont="1" applyFill="1" applyBorder="1" applyAlignment="1">
      <alignment horizontal="center" vertical="center" textRotation="255"/>
    </xf>
    <xf numFmtId="49" fontId="69" fillId="4" borderId="25" xfId="0" applyNumberFormat="1" applyFont="1" applyFill="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textRotation="255"/>
    </xf>
    <xf numFmtId="49" fontId="13" fillId="0" borderId="0" xfId="0" applyNumberFormat="1" applyFont="1" applyAlignment="1">
      <alignment horizontal="center" vertical="center" textRotation="255"/>
    </xf>
    <xf numFmtId="58" fontId="13" fillId="0" borderId="2" xfId="0" applyNumberFormat="1" applyFont="1" applyBorder="1" applyAlignment="1">
      <alignment horizontal="center" vertical="center"/>
    </xf>
    <xf numFmtId="49" fontId="13" fillId="0" borderId="2" xfId="0" applyNumberFormat="1" applyFont="1" applyBorder="1" applyAlignment="1" applyProtection="1">
      <alignment horizontal="center" vertical="center"/>
      <protection locked="0"/>
    </xf>
    <xf numFmtId="49" fontId="13" fillId="0" borderId="0" xfId="0" applyNumberFormat="1" applyFont="1" applyAlignment="1">
      <alignment horizontal="center" vertical="center"/>
    </xf>
    <xf numFmtId="49" fontId="13" fillId="0" borderId="15" xfId="0" applyNumberFormat="1" applyFont="1" applyBorder="1" applyAlignment="1">
      <alignment horizontal="center" vertical="center"/>
    </xf>
    <xf numFmtId="49" fontId="4" fillId="0" borderId="13" xfId="0" applyNumberFormat="1" applyFont="1" applyBorder="1" applyAlignment="1">
      <alignment horizontal="left" vertical="center"/>
    </xf>
    <xf numFmtId="49" fontId="7" fillId="0" borderId="5" xfId="0" applyNumberFormat="1" applyFont="1" applyBorder="1" applyAlignment="1">
      <alignment horizontal="center" vertical="center"/>
    </xf>
    <xf numFmtId="49" fontId="71" fillId="4" borderId="13" xfId="0" applyNumberFormat="1" applyFont="1" applyFill="1" applyBorder="1" applyAlignment="1">
      <alignment horizontal="center" vertical="center" wrapText="1"/>
    </xf>
    <xf numFmtId="49" fontId="71" fillId="4" borderId="14" xfId="0" applyNumberFormat="1" applyFont="1" applyFill="1" applyBorder="1" applyAlignment="1">
      <alignment horizontal="center" vertical="center" wrapTex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49" fontId="54" fillId="3" borderId="26" xfId="1" applyNumberFormat="1" applyFill="1" applyBorder="1" applyAlignment="1" applyProtection="1">
      <alignment horizontal="left" vertical="center" wrapText="1"/>
      <protection locked="0"/>
    </xf>
    <xf numFmtId="49" fontId="3" fillId="3" borderId="27" xfId="0" applyNumberFormat="1" applyFont="1" applyFill="1" applyBorder="1" applyAlignment="1" applyProtection="1">
      <alignment horizontal="left" vertical="center" wrapText="1"/>
      <protection locked="0"/>
    </xf>
    <xf numFmtId="49" fontId="3" fillId="3" borderId="28" xfId="0" applyNumberFormat="1" applyFont="1" applyFill="1" applyBorder="1" applyAlignment="1" applyProtection="1">
      <alignment horizontal="left" vertical="center" wrapText="1"/>
      <protection locked="0"/>
    </xf>
    <xf numFmtId="49" fontId="71" fillId="0" borderId="6" xfId="0" applyNumberFormat="1" applyFont="1" applyBorder="1" applyAlignment="1">
      <alignment horizontal="center" vertical="center"/>
    </xf>
    <xf numFmtId="49" fontId="71" fillId="0" borderId="0" xfId="0" applyNumberFormat="1" applyFont="1" applyAlignment="1">
      <alignment horizontal="center" vertical="center"/>
    </xf>
    <xf numFmtId="49" fontId="71" fillId="0" borderId="15" xfId="0" applyNumberFormat="1" applyFont="1" applyBorder="1" applyAlignment="1">
      <alignment horizontal="center" vertical="center"/>
    </xf>
    <xf numFmtId="176" fontId="3" fillId="0" borderId="74" xfId="0" applyNumberFormat="1" applyFont="1" applyBorder="1" applyAlignment="1">
      <alignment horizontal="left" vertical="center" wrapText="1"/>
    </xf>
    <xf numFmtId="176" fontId="3" fillId="0" borderId="9" xfId="0" applyNumberFormat="1" applyFont="1" applyBorder="1" applyAlignment="1">
      <alignment horizontal="left" vertical="center"/>
    </xf>
    <xf numFmtId="176" fontId="3" fillId="0" borderId="10" xfId="0" applyNumberFormat="1" applyFont="1" applyBorder="1" applyAlignment="1">
      <alignment horizontal="left" vertical="center"/>
    </xf>
    <xf numFmtId="176" fontId="3" fillId="0" borderId="12" xfId="0" applyNumberFormat="1" applyFont="1" applyBorder="1" applyAlignment="1">
      <alignment horizontal="left" vertical="center"/>
    </xf>
    <xf numFmtId="176" fontId="3" fillId="0" borderId="5" xfId="0" applyNumberFormat="1" applyFont="1" applyBorder="1" applyAlignment="1">
      <alignment horizontal="left" vertical="center"/>
    </xf>
    <xf numFmtId="176" fontId="3" fillId="0" borderId="11" xfId="0" applyNumberFormat="1" applyFont="1" applyBorder="1" applyAlignment="1">
      <alignment horizontal="left"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9" fillId="0" borderId="14" xfId="0" applyNumberFormat="1" applyFont="1" applyBorder="1" applyAlignment="1">
      <alignment horizontal="center" vertical="center" wrapText="1"/>
    </xf>
    <xf numFmtId="176" fontId="4" fillId="0" borderId="1" xfId="0" applyNumberFormat="1" applyFont="1" applyBorder="1" applyAlignment="1">
      <alignment horizontal="left" vertical="center"/>
    </xf>
    <xf numFmtId="176" fontId="4" fillId="0" borderId="3" xfId="0" applyNumberFormat="1" applyFont="1" applyBorder="1" applyAlignment="1">
      <alignment horizontal="left" vertical="center"/>
    </xf>
    <xf numFmtId="176" fontId="4" fillId="0" borderId="25" xfId="0" applyNumberFormat="1" applyFont="1" applyBorder="1" applyAlignment="1">
      <alignment horizontal="left" vertical="center"/>
    </xf>
    <xf numFmtId="49" fontId="72" fillId="4" borderId="1" xfId="0" applyNumberFormat="1" applyFont="1" applyFill="1" applyBorder="1" applyAlignment="1">
      <alignment horizontal="left" vertical="center" wrapText="1"/>
    </xf>
    <xf numFmtId="49" fontId="70" fillId="4" borderId="3" xfId="0" applyNumberFormat="1" applyFont="1" applyFill="1" applyBorder="1" applyAlignment="1">
      <alignment horizontal="left" vertical="center"/>
    </xf>
    <xf numFmtId="49" fontId="70" fillId="4" borderId="25" xfId="0" applyNumberFormat="1" applyFont="1" applyFill="1" applyBorder="1" applyAlignment="1">
      <alignment horizontal="left" vertical="center"/>
    </xf>
    <xf numFmtId="49" fontId="69" fillId="4" borderId="13" xfId="0" applyNumberFormat="1" applyFont="1" applyFill="1" applyBorder="1" applyAlignment="1">
      <alignment horizontal="center" vertical="center" textRotation="255" wrapText="1"/>
    </xf>
    <xf numFmtId="49" fontId="69" fillId="4" borderId="14" xfId="0" applyNumberFormat="1" applyFont="1" applyFill="1" applyBorder="1" applyAlignment="1">
      <alignment horizontal="center" vertical="center" textRotation="255" wrapText="1"/>
    </xf>
    <xf numFmtId="49" fontId="69" fillId="4" borderId="7" xfId="0" applyNumberFormat="1" applyFont="1" applyFill="1" applyBorder="1" applyAlignment="1">
      <alignment horizontal="center" vertical="center" textRotation="255"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11"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0" fillId="0" borderId="25" xfId="0" applyBorder="1" applyAlignment="1">
      <alignment horizontal="center" vertical="center"/>
    </xf>
    <xf numFmtId="49" fontId="5" fillId="0" borderId="25" xfId="0" applyNumberFormat="1" applyFont="1" applyBorder="1" applyAlignment="1">
      <alignment horizontal="center" vertical="center"/>
    </xf>
    <xf numFmtId="49" fontId="4" fillId="3" borderId="26" xfId="0" applyNumberFormat="1" applyFont="1" applyFill="1" applyBorder="1" applyAlignment="1" applyProtection="1">
      <alignment horizontal="center" vertical="center" wrapText="1"/>
      <protection locked="0"/>
    </xf>
    <xf numFmtId="49" fontId="4" fillId="3" borderId="27" xfId="0" applyNumberFormat="1" applyFont="1" applyFill="1" applyBorder="1" applyAlignment="1" applyProtection="1">
      <alignment horizontal="center" vertical="center" wrapText="1"/>
      <protection locked="0"/>
    </xf>
    <xf numFmtId="49" fontId="4" fillId="3" borderId="28" xfId="0" applyNumberFormat="1" applyFont="1" applyFill="1" applyBorder="1" applyAlignment="1" applyProtection="1">
      <alignment horizontal="center" vertical="center" wrapText="1"/>
      <protection locked="0"/>
    </xf>
    <xf numFmtId="176" fontId="4" fillId="0" borderId="4" xfId="0" applyNumberFormat="1" applyFont="1" applyBorder="1" applyAlignment="1">
      <alignment horizontal="center" vertical="center"/>
    </xf>
    <xf numFmtId="49" fontId="68" fillId="4" borderId="1" xfId="0" applyNumberFormat="1" applyFont="1" applyFill="1" applyBorder="1" applyAlignment="1">
      <alignment horizontal="left" vertical="center"/>
    </xf>
    <xf numFmtId="49" fontId="68" fillId="4" borderId="3" xfId="0" applyNumberFormat="1" applyFont="1" applyFill="1" applyBorder="1" applyAlignment="1">
      <alignment horizontal="left" vertical="center"/>
    </xf>
    <xf numFmtId="49" fontId="68" fillId="4" borderId="25" xfId="0" applyNumberFormat="1" applyFont="1" applyFill="1" applyBorder="1" applyAlignment="1">
      <alignment horizontal="left" vertical="center"/>
    </xf>
    <xf numFmtId="0" fontId="9" fillId="0" borderId="7" xfId="0" applyFont="1" applyBorder="1">
      <alignment vertical="center"/>
    </xf>
    <xf numFmtId="49" fontId="68" fillId="4" borderId="5" xfId="0" applyNumberFormat="1" applyFont="1" applyFill="1" applyBorder="1" applyAlignment="1">
      <alignment horizontal="left" vertical="center" wrapText="1"/>
    </xf>
    <xf numFmtId="49" fontId="69" fillId="4" borderId="1" xfId="0" applyNumberFormat="1" applyFont="1" applyFill="1" applyBorder="1" applyAlignment="1">
      <alignment horizontal="center" vertical="center" wrapText="1"/>
    </xf>
    <xf numFmtId="49" fontId="69" fillId="4" borderId="25" xfId="0" applyNumberFormat="1" applyFont="1" applyFill="1" applyBorder="1" applyAlignment="1">
      <alignment horizontal="center" vertical="center" wrapText="1"/>
    </xf>
    <xf numFmtId="49" fontId="7" fillId="3" borderId="1" xfId="0" applyNumberFormat="1" applyFont="1" applyFill="1" applyBorder="1" applyAlignment="1" applyProtection="1">
      <alignment horizontal="center" vertical="center" wrapText="1"/>
      <protection locked="0"/>
    </xf>
    <xf numFmtId="49" fontId="7" fillId="3" borderId="25" xfId="0" applyNumberFormat="1" applyFont="1" applyFill="1" applyBorder="1" applyAlignment="1" applyProtection="1">
      <alignment horizontal="center" vertical="center" wrapText="1"/>
      <protection locked="0"/>
    </xf>
    <xf numFmtId="58" fontId="3" fillId="0" borderId="8" xfId="0" applyNumberFormat="1" applyFont="1" applyBorder="1" applyAlignment="1">
      <alignment horizontal="center" vertical="center" wrapText="1"/>
    </xf>
    <xf numFmtId="58" fontId="3" fillId="0" borderId="9" xfId="0" applyNumberFormat="1" applyFont="1" applyBorder="1" applyAlignment="1">
      <alignment horizontal="center" vertical="center" wrapText="1"/>
    </xf>
    <xf numFmtId="58" fontId="3" fillId="0" borderId="4" xfId="0" applyNumberFormat="1" applyFont="1" applyBorder="1" applyAlignment="1">
      <alignment horizontal="center" vertical="center" wrapText="1"/>
    </xf>
    <xf numFmtId="58" fontId="3" fillId="0" borderId="5" xfId="0" applyNumberFormat="1" applyFont="1" applyBorder="1" applyAlignment="1">
      <alignment horizontal="center" vertical="center" wrapText="1"/>
    </xf>
    <xf numFmtId="0" fontId="3" fillId="3" borderId="9"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49" fontId="61" fillId="0" borderId="6" xfId="0" applyNumberFormat="1" applyFont="1" applyBorder="1" applyAlignment="1">
      <alignment horizontal="center" vertical="center"/>
    </xf>
    <xf numFmtId="49" fontId="61" fillId="0" borderId="0" xfId="0" applyNumberFormat="1" applyFont="1" applyAlignment="1">
      <alignment horizontal="center" vertical="center"/>
    </xf>
    <xf numFmtId="49" fontId="3" fillId="0" borderId="12"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11" xfId="0" applyNumberFormat="1" applyFont="1" applyBorder="1" applyAlignment="1">
      <alignment horizontal="left"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left" vertical="center"/>
    </xf>
    <xf numFmtId="49" fontId="9" fillId="0" borderId="9" xfId="0" applyNumberFormat="1" applyFont="1" applyBorder="1" applyAlignment="1">
      <alignment horizontal="left" vertical="center" wrapText="1"/>
    </xf>
    <xf numFmtId="49" fontId="9" fillId="0" borderId="10" xfId="0" applyNumberFormat="1" applyFont="1" applyBorder="1" applyAlignment="1">
      <alignment horizontal="left" vertical="center" wrapText="1"/>
    </xf>
    <xf numFmtId="49" fontId="9" fillId="0" borderId="39" xfId="0" applyNumberFormat="1" applyFont="1" applyBorder="1" applyAlignment="1">
      <alignment horizontal="left" vertical="center" wrapText="1"/>
    </xf>
    <xf numFmtId="49" fontId="9" fillId="0" borderId="23" xfId="0" applyNumberFormat="1" applyFont="1" applyBorder="1" applyAlignment="1">
      <alignment horizontal="left" vertical="center" wrapText="1"/>
    </xf>
    <xf numFmtId="49" fontId="9" fillId="0" borderId="40" xfId="0" applyNumberFormat="1" applyFont="1" applyBorder="1" applyAlignment="1">
      <alignment horizontal="left" vertical="center" wrapText="1"/>
    </xf>
    <xf numFmtId="49" fontId="84" fillId="4" borderId="1" xfId="0" applyNumberFormat="1" applyFont="1" applyFill="1" applyBorder="1" applyAlignment="1">
      <alignment horizontal="center" vertical="center" wrapText="1"/>
    </xf>
    <xf numFmtId="49" fontId="84" fillId="4" borderId="25" xfId="0" applyNumberFormat="1" applyFont="1" applyFill="1" applyBorder="1" applyAlignment="1">
      <alignment horizontal="center" vertical="center" wrapText="1"/>
    </xf>
    <xf numFmtId="49" fontId="68" fillId="4" borderId="8" xfId="0" applyNumberFormat="1" applyFont="1" applyFill="1" applyBorder="1" applyAlignment="1">
      <alignment horizontal="left" vertical="center"/>
    </xf>
    <xf numFmtId="49" fontId="9" fillId="0" borderId="2" xfId="0" applyNumberFormat="1" applyFont="1" applyBorder="1" applyAlignment="1">
      <alignment horizontal="center" vertical="center" wrapText="1"/>
    </xf>
    <xf numFmtId="49" fontId="3" fillId="4" borderId="13" xfId="0" applyNumberFormat="1" applyFont="1" applyFill="1" applyBorder="1" applyAlignment="1">
      <alignment horizontal="center" vertical="center"/>
    </xf>
    <xf numFmtId="49" fontId="3" fillId="4" borderId="14" xfId="0" applyNumberFormat="1" applyFont="1" applyFill="1" applyBorder="1" applyAlignment="1">
      <alignment horizontal="center" vertical="center"/>
    </xf>
    <xf numFmtId="49" fontId="3" fillId="4" borderId="7" xfId="0" applyNumberFormat="1" applyFont="1" applyFill="1" applyBorder="1" applyAlignment="1">
      <alignment horizontal="center" vertical="center"/>
    </xf>
    <xf numFmtId="49" fontId="9" fillId="0" borderId="5" xfId="0" applyNumberFormat="1" applyFont="1" applyBorder="1" applyAlignment="1">
      <alignment horizontal="center" vertical="center" wrapText="1"/>
    </xf>
    <xf numFmtId="49" fontId="3" fillId="0" borderId="6" xfId="0" applyNumberFormat="1" applyFont="1" applyBorder="1" applyAlignment="1">
      <alignment horizontal="left" vertical="center"/>
    </xf>
    <xf numFmtId="49" fontId="3" fillId="0" borderId="0" xfId="0" applyNumberFormat="1" applyFont="1" applyAlignment="1">
      <alignment horizontal="left" vertical="center"/>
    </xf>
    <xf numFmtId="178" fontId="4" fillId="0" borderId="4" xfId="0" applyNumberFormat="1" applyFont="1" applyBorder="1" applyAlignment="1">
      <alignment horizontal="right" vertical="center"/>
    </xf>
    <xf numFmtId="178" fontId="4" fillId="0" borderId="5" xfId="0" applyNumberFormat="1" applyFont="1" applyBorder="1" applyAlignment="1">
      <alignment horizontal="right" vertical="center"/>
    </xf>
    <xf numFmtId="178" fontId="4" fillId="3" borderId="26" xfId="0" applyNumberFormat="1" applyFont="1" applyFill="1" applyBorder="1" applyAlignment="1" applyProtection="1">
      <alignment horizontal="right" vertical="center"/>
      <protection locked="0"/>
    </xf>
    <xf numFmtId="178" fontId="4" fillId="3" borderId="27" xfId="0" applyNumberFormat="1" applyFont="1" applyFill="1" applyBorder="1" applyAlignment="1" applyProtection="1">
      <alignment horizontal="right" vertical="center"/>
      <protection locked="0"/>
    </xf>
    <xf numFmtId="178" fontId="4" fillId="3" borderId="28" xfId="0" applyNumberFormat="1" applyFont="1" applyFill="1" applyBorder="1" applyAlignment="1" applyProtection="1">
      <alignment horizontal="right" vertical="center"/>
      <protection locked="0"/>
    </xf>
    <xf numFmtId="0" fontId="22" fillId="0" borderId="30" xfId="0" applyFont="1" applyBorder="1">
      <alignment vertical="center"/>
    </xf>
    <xf numFmtId="0" fontId="51" fillId="0" borderId="3" xfId="0" applyFont="1" applyBorder="1">
      <alignment vertical="center"/>
    </xf>
    <xf numFmtId="0" fontId="51" fillId="0" borderId="25" xfId="0" applyFont="1" applyBorder="1">
      <alignment vertical="center"/>
    </xf>
    <xf numFmtId="49" fontId="3" fillId="0" borderId="10" xfId="0" applyNumberFormat="1" applyFont="1" applyBorder="1" applyAlignment="1">
      <alignment horizontal="center" vertical="center" wrapText="1"/>
    </xf>
    <xf numFmtId="49" fontId="80" fillId="4" borderId="4" xfId="0" applyNumberFormat="1" applyFont="1" applyFill="1" applyBorder="1" applyAlignment="1">
      <alignment horizontal="center" vertical="center" wrapText="1"/>
    </xf>
    <xf numFmtId="49" fontId="74" fillId="4" borderId="5"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wrapText="1"/>
      <protection locked="0"/>
    </xf>
    <xf numFmtId="49" fontId="3" fillId="3" borderId="3" xfId="0" applyNumberFormat="1" applyFont="1" applyFill="1" applyBorder="1" applyAlignment="1" applyProtection="1">
      <alignment horizontal="center" vertical="center" wrapText="1"/>
      <protection locked="0"/>
    </xf>
    <xf numFmtId="49" fontId="3" fillId="0" borderId="8" xfId="0" applyNumberFormat="1" applyFont="1" applyBorder="1" applyAlignment="1">
      <alignment vertical="center" wrapText="1"/>
    </xf>
    <xf numFmtId="49" fontId="3" fillId="0" borderId="9" xfId="0" applyNumberFormat="1" applyFont="1" applyBorder="1" applyAlignment="1">
      <alignment vertical="center" wrapText="1"/>
    </xf>
    <xf numFmtId="49" fontId="3" fillId="0" borderId="10" xfId="0" applyNumberFormat="1" applyFont="1" applyBorder="1" applyAlignment="1">
      <alignment vertical="center" wrapText="1"/>
    </xf>
    <xf numFmtId="0" fontId="3" fillId="0" borderId="25" xfId="0" applyFont="1" applyBorder="1" applyAlignment="1">
      <alignment horizontal="left" vertical="center" wrapText="1"/>
    </xf>
    <xf numFmtId="49" fontId="67" fillId="4" borderId="2" xfId="0" applyNumberFormat="1" applyFont="1" applyFill="1" applyBorder="1" applyAlignment="1">
      <alignment horizontal="center" vertical="center" wrapText="1"/>
    </xf>
    <xf numFmtId="49" fontId="67" fillId="4" borderId="2" xfId="0" applyNumberFormat="1" applyFont="1" applyFill="1" applyBorder="1" applyAlignment="1">
      <alignment horizontal="center" vertical="center"/>
    </xf>
    <xf numFmtId="49" fontId="4" fillId="0" borderId="1"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25" xfId="0" applyNumberFormat="1" applyFont="1" applyBorder="1" applyAlignment="1">
      <alignment horizontal="left" vertical="center"/>
    </xf>
    <xf numFmtId="49" fontId="7" fillId="0" borderId="3" xfId="0" applyNumberFormat="1" applyFont="1" applyBorder="1" applyAlignment="1">
      <alignment horizontal="center" vertical="center"/>
    </xf>
    <xf numFmtId="49" fontId="75" fillId="4" borderId="9" xfId="0" applyNumberFormat="1" applyFont="1" applyFill="1" applyBorder="1" applyAlignment="1">
      <alignment horizontal="center" vertical="center" textRotation="255"/>
    </xf>
    <xf numFmtId="49" fontId="75" fillId="4" borderId="0" xfId="0" applyNumberFormat="1" applyFont="1" applyFill="1" applyAlignment="1">
      <alignment horizontal="center" vertical="center" textRotation="255"/>
    </xf>
    <xf numFmtId="49" fontId="75" fillId="4" borderId="5" xfId="0" applyNumberFormat="1" applyFont="1" applyFill="1" applyBorder="1" applyAlignment="1">
      <alignment horizontal="center" vertical="center" textRotation="255"/>
    </xf>
    <xf numFmtId="49" fontId="62" fillId="0" borderId="3" xfId="0" applyNumberFormat="1" applyFont="1" applyBorder="1" applyAlignment="1">
      <alignment horizontal="center" vertical="center"/>
    </xf>
    <xf numFmtId="49" fontId="69" fillId="4" borderId="6" xfId="0" applyNumberFormat="1" applyFont="1" applyFill="1" applyBorder="1" applyAlignment="1">
      <alignment horizontal="center" vertical="center" wrapText="1"/>
    </xf>
    <xf numFmtId="49" fontId="69" fillId="4" borderId="15" xfId="0" applyNumberFormat="1" applyFont="1" applyFill="1" applyBorder="1" applyAlignment="1">
      <alignment horizontal="center" vertical="center" wrapText="1"/>
    </xf>
    <xf numFmtId="49" fontId="69" fillId="4" borderId="4" xfId="0" applyNumberFormat="1" applyFont="1" applyFill="1" applyBorder="1" applyAlignment="1">
      <alignment horizontal="center" vertical="center" wrapText="1"/>
    </xf>
    <xf numFmtId="49" fontId="69" fillId="4" borderId="11" xfId="0" applyNumberFormat="1" applyFont="1" applyFill="1" applyBorder="1" applyAlignment="1">
      <alignment horizontal="center" vertical="center" wrapText="1"/>
    </xf>
    <xf numFmtId="49" fontId="64" fillId="0" borderId="13" xfId="0" applyNumberFormat="1" applyFont="1" applyBorder="1" applyAlignment="1">
      <alignment horizontal="center" vertical="center"/>
    </xf>
    <xf numFmtId="49" fontId="64" fillId="0" borderId="7" xfId="0" applyNumberFormat="1" applyFont="1" applyBorder="1" applyAlignment="1">
      <alignment horizontal="center" vertical="center"/>
    </xf>
    <xf numFmtId="176" fontId="4" fillId="3" borderId="26" xfId="0" applyNumberFormat="1" applyFont="1" applyFill="1" applyBorder="1" applyAlignment="1" applyProtection="1">
      <alignment horizontal="center" vertical="center"/>
      <protection locked="0"/>
    </xf>
    <xf numFmtId="176" fontId="4" fillId="3" borderId="27" xfId="0" applyNumberFormat="1" applyFont="1" applyFill="1" applyBorder="1" applyAlignment="1" applyProtection="1">
      <alignment horizontal="center" vertical="center"/>
      <protection locked="0"/>
    </xf>
    <xf numFmtId="176" fontId="4" fillId="3" borderId="28" xfId="0" applyNumberFormat="1" applyFont="1" applyFill="1" applyBorder="1" applyAlignment="1" applyProtection="1">
      <alignment horizontal="center" vertical="center"/>
      <protection locked="0"/>
    </xf>
    <xf numFmtId="49" fontId="3" fillId="0" borderId="19"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15" xfId="0" applyNumberFormat="1" applyFont="1" applyBorder="1" applyAlignment="1">
      <alignment horizontal="center" vertical="center"/>
    </xf>
    <xf numFmtId="49" fontId="9" fillId="0" borderId="6" xfId="0" applyNumberFormat="1" applyFont="1" applyBorder="1" applyAlignment="1">
      <alignment horizontal="center" vertical="center" wrapText="1"/>
    </xf>
    <xf numFmtId="176" fontId="4" fillId="3" borderId="16" xfId="0" applyNumberFormat="1" applyFont="1" applyFill="1" applyBorder="1" applyAlignment="1" applyProtection="1">
      <alignment horizontal="center" vertical="center"/>
      <protection locked="0"/>
    </xf>
    <xf numFmtId="176" fontId="4" fillId="3" borderId="17" xfId="0" applyNumberFormat="1" applyFont="1" applyFill="1" applyBorder="1" applyAlignment="1" applyProtection="1">
      <alignment horizontal="center" vertical="center"/>
      <protection locked="0"/>
    </xf>
    <xf numFmtId="176" fontId="4" fillId="3" borderId="18" xfId="0" applyNumberFormat="1" applyFont="1" applyFill="1" applyBorder="1" applyAlignment="1" applyProtection="1">
      <alignment horizontal="center" vertical="center"/>
      <protection locked="0"/>
    </xf>
    <xf numFmtId="176" fontId="4" fillId="0" borderId="12" xfId="0" applyNumberFormat="1" applyFont="1" applyBorder="1" applyAlignment="1">
      <alignment horizontal="center" vertical="center"/>
    </xf>
    <xf numFmtId="176" fontId="4" fillId="0" borderId="11" xfId="0" applyNumberFormat="1" applyFont="1" applyBorder="1" applyAlignment="1">
      <alignment horizontal="center" vertical="center"/>
    </xf>
    <xf numFmtId="49" fontId="3" fillId="0" borderId="12" xfId="0" applyNumberFormat="1" applyFont="1" applyBorder="1" applyAlignment="1">
      <alignment horizontal="left" vertical="center" wrapText="1"/>
    </xf>
    <xf numFmtId="0" fontId="9" fillId="0" borderId="2" xfId="0" applyFont="1" applyBorder="1">
      <alignment vertical="center"/>
    </xf>
    <xf numFmtId="0" fontId="4" fillId="3" borderId="26" xfId="0" applyFont="1" applyFill="1" applyBorder="1" applyAlignment="1" applyProtection="1">
      <alignment horizontal="center" vertical="center"/>
      <protection locked="0"/>
    </xf>
    <xf numFmtId="0" fontId="4" fillId="3" borderId="28" xfId="0" applyFont="1" applyFill="1" applyBorder="1" applyAlignment="1" applyProtection="1">
      <alignment horizontal="center" vertical="center"/>
      <protection locked="0"/>
    </xf>
    <xf numFmtId="0" fontId="11" fillId="0" borderId="5" xfId="0" applyFont="1" applyBorder="1" applyAlignment="1">
      <alignment horizontal="left" vertical="center" wrapText="1"/>
    </xf>
    <xf numFmtId="0" fontId="11" fillId="0" borderId="11" xfId="0" applyFont="1" applyBorder="1" applyAlignment="1">
      <alignment horizontal="left" vertical="center" wrapText="1"/>
    </xf>
    <xf numFmtId="49" fontId="3" fillId="0" borderId="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0" fontId="9" fillId="0" borderId="3" xfId="0" applyFont="1" applyBorder="1" applyProtection="1">
      <alignment vertical="center"/>
      <protection locked="0"/>
    </xf>
    <xf numFmtId="58" fontId="3" fillId="2" borderId="8" xfId="0" applyNumberFormat="1" applyFont="1" applyFill="1" applyBorder="1" applyAlignment="1">
      <alignment horizontal="left" vertical="center" wrapText="1"/>
    </xf>
    <xf numFmtId="0" fontId="0" fillId="2" borderId="9" xfId="0" applyFill="1" applyBorder="1">
      <alignment vertical="center"/>
    </xf>
    <xf numFmtId="49" fontId="3" fillId="0" borderId="4" xfId="0" applyNumberFormat="1" applyFont="1" applyBorder="1" applyAlignment="1">
      <alignment horizontal="left" vertical="center" wrapText="1"/>
    </xf>
    <xf numFmtId="0" fontId="4" fillId="3" borderId="43" xfId="0" applyFont="1" applyFill="1" applyBorder="1" applyAlignment="1" applyProtection="1">
      <alignment horizontal="center" vertical="center"/>
      <protection locked="0"/>
    </xf>
    <xf numFmtId="0" fontId="4" fillId="3" borderId="44" xfId="0" applyFont="1" applyFill="1" applyBorder="1" applyAlignment="1" applyProtection="1">
      <alignment horizontal="center" vertical="center"/>
      <protection locked="0"/>
    </xf>
    <xf numFmtId="58" fontId="3" fillId="3" borderId="3" xfId="0" applyNumberFormat="1" applyFont="1" applyFill="1" applyBorder="1" applyAlignment="1" applyProtection="1">
      <alignment horizontal="center" vertical="center" wrapText="1"/>
      <protection locked="0"/>
    </xf>
    <xf numFmtId="58" fontId="3" fillId="3" borderId="25" xfId="0" applyNumberFormat="1" applyFont="1" applyFill="1" applyBorder="1" applyAlignment="1" applyProtection="1">
      <alignment horizontal="center" vertical="center" wrapText="1"/>
      <protection locked="0"/>
    </xf>
    <xf numFmtId="0" fontId="3" fillId="0" borderId="0" xfId="0" applyFont="1">
      <alignment vertical="center"/>
    </xf>
    <xf numFmtId="0" fontId="3" fillId="0" borderId="15" xfId="0" applyFont="1" applyBorder="1">
      <alignment vertical="center"/>
    </xf>
    <xf numFmtId="0" fontId="3" fillId="0" borderId="6" xfId="0" applyFont="1" applyBorder="1">
      <alignment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3" borderId="27" xfId="0" applyFill="1" applyBorder="1" applyAlignment="1" applyProtection="1">
      <alignment horizontal="center" vertical="center"/>
      <protection locked="0"/>
    </xf>
    <xf numFmtId="0" fontId="0" fillId="3" borderId="28" xfId="0" applyFill="1" applyBorder="1" applyAlignment="1" applyProtection="1">
      <alignment horizontal="center" vertical="center"/>
      <protection locked="0"/>
    </xf>
    <xf numFmtId="49" fontId="4" fillId="0" borderId="15"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3" fillId="0" borderId="4" xfId="0" applyNumberFormat="1" applyFont="1" applyBorder="1" applyAlignment="1">
      <alignment horizontal="left" vertical="center"/>
    </xf>
    <xf numFmtId="0" fontId="3" fillId="0" borderId="5" xfId="0" applyFont="1" applyBorder="1" applyAlignment="1">
      <alignment horizontal="left" vertical="center"/>
    </xf>
    <xf numFmtId="0" fontId="3" fillId="0" borderId="11" xfId="0" applyFont="1" applyBorder="1" applyAlignment="1">
      <alignment horizontal="left" vertical="center"/>
    </xf>
    <xf numFmtId="49" fontId="20" fillId="0" borderId="13" xfId="0" applyNumberFormat="1" applyFont="1"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49" fontId="69" fillId="4" borderId="1" xfId="0" applyNumberFormat="1" applyFont="1" applyFill="1" applyBorder="1" applyAlignment="1">
      <alignment vertical="center" wrapText="1"/>
    </xf>
    <xf numFmtId="49" fontId="69" fillId="4" borderId="25" xfId="0" applyNumberFormat="1" applyFont="1" applyFill="1" applyBorder="1" applyAlignment="1">
      <alignment vertical="center" wrapText="1"/>
    </xf>
    <xf numFmtId="49" fontId="3" fillId="3" borderId="1" xfId="0" applyNumberFormat="1" applyFont="1" applyFill="1" applyBorder="1" applyAlignment="1" applyProtection="1">
      <alignment horizontal="center" vertical="top" wrapText="1"/>
      <protection locked="0"/>
    </xf>
    <xf numFmtId="49" fontId="3" fillId="3" borderId="25" xfId="0" applyNumberFormat="1" applyFont="1" applyFill="1" applyBorder="1" applyAlignment="1" applyProtection="1">
      <alignment horizontal="center" vertical="top" wrapText="1"/>
      <protection locked="0"/>
    </xf>
    <xf numFmtId="49" fontId="4" fillId="0" borderId="4" xfId="0" applyNumberFormat="1" applyFont="1" applyBorder="1" applyAlignment="1">
      <alignment horizontal="center" vertical="center" wrapText="1"/>
    </xf>
    <xf numFmtId="49" fontId="9" fillId="0" borderId="7" xfId="0" applyNumberFormat="1" applyFont="1" applyBorder="1" applyAlignment="1">
      <alignment horizontal="left" vertical="center" wrapText="1"/>
    </xf>
    <xf numFmtId="49" fontId="9" fillId="0" borderId="4" xfId="0" applyNumberFormat="1" applyFont="1" applyBorder="1" applyAlignment="1">
      <alignment horizontal="left" vertical="center" wrapText="1"/>
    </xf>
    <xf numFmtId="49" fontId="9" fillId="0" borderId="8" xfId="0" applyNumberFormat="1" applyFont="1" applyBorder="1" applyAlignment="1">
      <alignment horizontal="left" vertical="center" wrapText="1"/>
    </xf>
    <xf numFmtId="49" fontId="77" fillId="4" borderId="4" xfId="0" applyNumberFormat="1" applyFont="1" applyFill="1" applyBorder="1" applyAlignment="1">
      <alignment horizontal="left" vertical="center" wrapText="1"/>
    </xf>
    <xf numFmtId="49" fontId="63" fillId="0" borderId="0" xfId="0" applyNumberFormat="1" applyFont="1" applyAlignment="1">
      <alignment horizontal="left" vertical="center" wrapText="1"/>
    </xf>
    <xf numFmtId="49" fontId="63" fillId="0" borderId="15" xfId="0" applyNumberFormat="1" applyFont="1" applyBorder="1" applyAlignment="1">
      <alignment horizontal="left" vertical="center" wrapText="1"/>
    </xf>
    <xf numFmtId="49" fontId="70" fillId="4" borderId="6" xfId="0" applyNumberFormat="1" applyFont="1" applyFill="1" applyBorder="1" applyAlignment="1">
      <alignment horizontal="left" vertical="center" wrapText="1"/>
    </xf>
    <xf numFmtId="49" fontId="70" fillId="4" borderId="0" xfId="0" applyNumberFormat="1" applyFont="1" applyFill="1" applyAlignment="1">
      <alignment horizontal="left" vertical="center" wrapText="1"/>
    </xf>
    <xf numFmtId="49" fontId="70" fillId="4" borderId="15" xfId="0" applyNumberFormat="1" applyFont="1" applyFill="1" applyBorder="1" applyAlignment="1">
      <alignment horizontal="left" vertical="center" wrapText="1"/>
    </xf>
    <xf numFmtId="0" fontId="0" fillId="0" borderId="0" xfId="0" applyAlignment="1">
      <alignment horizontal="left" vertical="center"/>
    </xf>
    <xf numFmtId="0" fontId="0" fillId="0" borderId="15" xfId="0" applyBorder="1" applyAlignment="1">
      <alignment horizontal="left" vertical="center"/>
    </xf>
    <xf numFmtId="0" fontId="3" fillId="0" borderId="19"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xf>
    <xf numFmtId="49" fontId="64" fillId="0" borderId="8" xfId="0" applyNumberFormat="1" applyFont="1" applyBorder="1" applyAlignment="1">
      <alignment horizontal="center" vertical="center"/>
    </xf>
    <xf numFmtId="49" fontId="64" fillId="0" borderId="9" xfId="0" applyNumberFormat="1" applyFont="1" applyBorder="1" applyAlignment="1">
      <alignment horizontal="center" vertical="center"/>
    </xf>
    <xf numFmtId="49" fontId="64" fillId="0" borderId="10" xfId="0" applyNumberFormat="1" applyFont="1" applyBorder="1" applyAlignment="1">
      <alignment horizontal="center" vertical="center"/>
    </xf>
    <xf numFmtId="49" fontId="64" fillId="0" borderId="4" xfId="0" applyNumberFormat="1" applyFont="1" applyBorder="1" applyAlignment="1">
      <alignment horizontal="center" vertical="center"/>
    </xf>
    <xf numFmtId="49" fontId="64" fillId="0" borderId="5" xfId="0" applyNumberFormat="1" applyFont="1" applyBorder="1" applyAlignment="1">
      <alignment horizontal="center" vertical="center"/>
    </xf>
    <xf numFmtId="49" fontId="64" fillId="0" borderId="11" xfId="0" applyNumberFormat="1" applyFont="1" applyBorder="1" applyAlignment="1">
      <alignment horizontal="center" vertical="center"/>
    </xf>
    <xf numFmtId="49" fontId="85" fillId="4" borderId="4" xfId="0" applyNumberFormat="1" applyFont="1" applyFill="1" applyBorder="1" applyAlignment="1">
      <alignment horizontal="left" vertical="center" wrapText="1"/>
    </xf>
    <xf numFmtId="49" fontId="85" fillId="4" borderId="5" xfId="0" applyNumberFormat="1" applyFont="1" applyFill="1" applyBorder="1" applyAlignment="1">
      <alignment horizontal="left" vertical="center" wrapText="1"/>
    </xf>
    <xf numFmtId="49" fontId="85" fillId="4" borderId="11" xfId="0" applyNumberFormat="1" applyFont="1" applyFill="1" applyBorder="1" applyAlignment="1">
      <alignment horizontal="left" vertical="center" wrapText="1"/>
    </xf>
    <xf numFmtId="49" fontId="70" fillId="4" borderId="8" xfId="0" applyNumberFormat="1" applyFont="1" applyFill="1" applyBorder="1" applyAlignment="1">
      <alignment horizontal="left" vertical="center" wrapText="1"/>
    </xf>
    <xf numFmtId="49" fontId="70" fillId="4" borderId="9" xfId="0" applyNumberFormat="1" applyFont="1" applyFill="1" applyBorder="1" applyAlignment="1">
      <alignment horizontal="left" vertical="center" wrapText="1"/>
    </xf>
    <xf numFmtId="49" fontId="70" fillId="4" borderId="10" xfId="0" applyNumberFormat="1" applyFont="1" applyFill="1" applyBorder="1" applyAlignment="1">
      <alignment horizontal="left" vertical="center" wrapText="1"/>
    </xf>
    <xf numFmtId="49" fontId="59" fillId="0" borderId="2" xfId="0" applyNumberFormat="1" applyFont="1" applyBorder="1" applyAlignment="1">
      <alignment horizontal="left" vertical="center" wrapText="1"/>
    </xf>
    <xf numFmtId="49" fontId="69" fillId="4" borderId="4" xfId="0" applyNumberFormat="1" applyFont="1" applyFill="1" applyBorder="1" applyAlignment="1">
      <alignment horizontal="center" vertical="center"/>
    </xf>
    <xf numFmtId="49" fontId="69" fillId="4" borderId="5" xfId="0" applyNumberFormat="1" applyFont="1" applyFill="1" applyBorder="1" applyAlignment="1">
      <alignment horizontal="center" vertical="center"/>
    </xf>
    <xf numFmtId="49" fontId="7" fillId="0" borderId="0" xfId="0" applyNumberFormat="1" applyFont="1" applyAlignment="1">
      <alignment horizontal="left" vertical="center" wrapText="1"/>
    </xf>
    <xf numFmtId="49" fontId="7" fillId="0" borderId="15" xfId="0" applyNumberFormat="1" applyFont="1" applyBorder="1" applyAlignment="1">
      <alignment horizontal="left" vertical="center" wrapText="1"/>
    </xf>
    <xf numFmtId="49" fontId="21" fillId="0" borderId="0" xfId="0" applyNumberFormat="1" applyFont="1" applyAlignment="1">
      <alignment horizontal="left" vertical="center"/>
    </xf>
    <xf numFmtId="49" fontId="87" fillId="4" borderId="1" xfId="0" applyNumberFormat="1" applyFont="1" applyFill="1" applyBorder="1" applyAlignment="1">
      <alignment horizontal="right" vertical="center"/>
    </xf>
    <xf numFmtId="49" fontId="70" fillId="4" borderId="3" xfId="0" applyNumberFormat="1" applyFont="1" applyFill="1" applyBorder="1" applyAlignment="1">
      <alignment horizontal="right" vertical="center"/>
    </xf>
    <xf numFmtId="49" fontId="65" fillId="3" borderId="3" xfId="0" applyNumberFormat="1" applyFont="1" applyFill="1" applyBorder="1" applyAlignment="1" applyProtection="1">
      <alignment horizontal="center" vertical="center"/>
      <protection locked="0"/>
    </xf>
    <xf numFmtId="49" fontId="22" fillId="0" borderId="3" xfId="0" applyNumberFormat="1" applyFont="1" applyBorder="1" applyAlignment="1">
      <alignment horizontal="center" vertical="center"/>
    </xf>
    <xf numFmtId="179" fontId="7" fillId="0" borderId="3" xfId="0" applyNumberFormat="1" applyFont="1" applyBorder="1" applyAlignment="1">
      <alignment horizontal="center" vertical="center" shrinkToFit="1"/>
    </xf>
    <xf numFmtId="180" fontId="7" fillId="0" borderId="3" xfId="0" applyNumberFormat="1" applyFont="1" applyBorder="1" applyAlignment="1">
      <alignment horizontal="center" vertical="center" shrinkToFit="1"/>
    </xf>
    <xf numFmtId="49" fontId="68" fillId="4" borderId="2" xfId="0" applyNumberFormat="1" applyFont="1" applyFill="1" applyBorder="1" applyAlignment="1">
      <alignment horizontal="left" vertical="center" wrapText="1"/>
    </xf>
    <xf numFmtId="49" fontId="68" fillId="4" borderId="2" xfId="0" applyNumberFormat="1" applyFont="1" applyFill="1" applyBorder="1" applyAlignment="1">
      <alignment horizontal="left" vertical="center"/>
    </xf>
    <xf numFmtId="49" fontId="4" fillId="3" borderId="2" xfId="0" applyNumberFormat="1" applyFont="1" applyFill="1" applyBorder="1" applyAlignment="1" applyProtection="1">
      <alignment horizontal="left" vertical="top"/>
      <protection locked="0"/>
    </xf>
    <xf numFmtId="49" fontId="4" fillId="0" borderId="9" xfId="0" applyNumberFormat="1" applyFont="1" applyBorder="1" applyAlignment="1" applyProtection="1">
      <alignment horizontal="center" vertical="center"/>
      <protection locked="0"/>
    </xf>
    <xf numFmtId="49" fontId="79" fillId="4" borderId="14" xfId="0" applyNumberFormat="1" applyFont="1" applyFill="1" applyBorder="1" applyAlignment="1">
      <alignment horizontal="center" vertical="center" textRotation="255"/>
    </xf>
    <xf numFmtId="49" fontId="79" fillId="4" borderId="7" xfId="0" applyNumberFormat="1" applyFont="1" applyFill="1" applyBorder="1" applyAlignment="1">
      <alignment horizontal="center" vertical="center" textRotation="255"/>
    </xf>
    <xf numFmtId="0" fontId="3" fillId="0" borderId="6" xfId="0" applyFont="1" applyBorder="1" applyAlignment="1">
      <alignment vertical="center" wrapText="1"/>
    </xf>
    <xf numFmtId="0" fontId="3" fillId="0" borderId="0" xfId="0" applyFont="1" applyAlignment="1">
      <alignment vertical="center" wrapText="1"/>
    </xf>
    <xf numFmtId="0" fontId="3" fillId="0" borderId="15" xfId="0" applyFont="1" applyBorder="1" applyAlignment="1">
      <alignment vertical="center" wrapText="1"/>
    </xf>
    <xf numFmtId="0" fontId="4" fillId="2" borderId="0" xfId="0" applyFont="1" applyFill="1" applyAlignment="1">
      <alignment horizontal="center" vertical="center"/>
    </xf>
    <xf numFmtId="0" fontId="3" fillId="2" borderId="0" xfId="0" applyFont="1" applyFill="1" applyAlignment="1">
      <alignment horizontal="center" vertical="center"/>
    </xf>
    <xf numFmtId="0" fontId="7" fillId="2" borderId="0" xfId="0" applyFont="1" applyFill="1" applyAlignment="1">
      <alignment horizontal="center" vertical="center"/>
    </xf>
    <xf numFmtId="176" fontId="3" fillId="2" borderId="0" xfId="0" applyNumberFormat="1" applyFont="1" applyFill="1" applyAlignment="1">
      <alignment horizontal="center" vertical="center"/>
    </xf>
    <xf numFmtId="0" fontId="3" fillId="2" borderId="0" xfId="0" applyFont="1" applyFill="1" applyAlignment="1">
      <alignment horizontal="left" wrapText="1"/>
    </xf>
    <xf numFmtId="49" fontId="3" fillId="2" borderId="0" xfId="0" applyNumberFormat="1" applyFont="1" applyFill="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top"/>
    </xf>
    <xf numFmtId="0" fontId="3" fillId="2" borderId="0" xfId="0" applyFont="1" applyFill="1" applyAlignment="1">
      <alignment horizontal="left" vertical="top" wrapText="1"/>
    </xf>
    <xf numFmtId="0" fontId="3" fillId="2" borderId="0" xfId="0" applyFont="1" applyFill="1" applyAlignment="1" applyProtection="1">
      <alignment horizontal="right" vertical="center"/>
      <protection hidden="1"/>
    </xf>
    <xf numFmtId="0" fontId="3" fillId="2" borderId="0" xfId="0" applyFont="1" applyFill="1" applyAlignment="1" applyProtection="1">
      <alignment horizontal="center" vertical="center"/>
      <protection hidden="1"/>
    </xf>
    <xf numFmtId="179" fontId="13" fillId="2" borderId="0" xfId="0" applyNumberFormat="1" applyFont="1" applyFill="1" applyAlignment="1">
      <alignment horizontal="right" vertical="center"/>
    </xf>
    <xf numFmtId="0" fontId="23" fillId="2" borderId="0" xfId="0" applyFont="1" applyFill="1" applyAlignment="1">
      <alignment horizontal="right" vertical="center"/>
    </xf>
    <xf numFmtId="181" fontId="13" fillId="2" borderId="0" xfId="0" applyNumberFormat="1" applyFont="1" applyFill="1" applyAlignment="1">
      <alignment horizontal="center" vertical="center"/>
    </xf>
    <xf numFmtId="181" fontId="0" fillId="2" borderId="0" xfId="0" applyNumberFormat="1" applyFill="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14" fillId="2" borderId="2" xfId="0" applyFont="1" applyFill="1" applyBorder="1" applyAlignment="1">
      <alignment horizontal="center" vertical="center" wrapText="1"/>
    </xf>
    <xf numFmtId="0" fontId="14" fillId="2" borderId="2" xfId="0"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24" fillId="2" borderId="0" xfId="0" applyFont="1" applyFill="1" applyAlignment="1">
      <alignment horizontal="center" vertical="center"/>
    </xf>
    <xf numFmtId="0" fontId="28" fillId="2" borderId="0" xfId="0" applyFont="1" applyFill="1" applyAlignment="1">
      <alignment horizontal="distributed" vertical="center" shrinkToFit="1"/>
    </xf>
    <xf numFmtId="0" fontId="28" fillId="2" borderId="0" xfId="0" applyFont="1" applyFill="1" applyAlignment="1">
      <alignment horizontal="left" vertical="center" indent="1" shrinkToFit="1"/>
    </xf>
    <xf numFmtId="0" fontId="28" fillId="2" borderId="0" xfId="0" applyFont="1" applyFill="1" applyAlignment="1">
      <alignment horizontal="distributed" vertical="center"/>
    </xf>
    <xf numFmtId="0" fontId="26" fillId="2" borderId="0" xfId="0" applyFont="1" applyFill="1" applyAlignment="1">
      <alignment horizontal="right" vertical="center"/>
    </xf>
    <xf numFmtId="49" fontId="28" fillId="2" borderId="0" xfId="0" applyNumberFormat="1" applyFont="1" applyFill="1" applyAlignment="1">
      <alignment horizontal="left" vertical="center" wrapText="1" indent="1" shrinkToFit="1"/>
    </xf>
    <xf numFmtId="0" fontId="28" fillId="2" borderId="0" xfId="0" applyFont="1" applyFill="1" applyAlignment="1">
      <alignment horizontal="left" vertical="center"/>
    </xf>
    <xf numFmtId="0" fontId="26" fillId="3" borderId="46" xfId="0" applyFont="1" applyFill="1" applyBorder="1" applyAlignment="1" applyProtection="1">
      <alignment horizontal="left" vertical="center" indent="1"/>
      <protection locked="0"/>
    </xf>
    <xf numFmtId="181" fontId="13" fillId="2" borderId="0" xfId="0" applyNumberFormat="1" applyFont="1" applyFill="1" applyAlignment="1">
      <alignment horizontal="left" vertical="center"/>
    </xf>
    <xf numFmtId="181" fontId="0" fillId="2" borderId="0" xfId="0" applyNumberFormat="1" applyFill="1" applyAlignment="1">
      <alignment horizontal="left" vertical="center"/>
    </xf>
    <xf numFmtId="0" fontId="26" fillId="3" borderId="20" xfId="0" applyFont="1" applyFill="1" applyBorder="1" applyAlignment="1" applyProtection="1">
      <alignment horizontal="center" vertical="center"/>
      <protection locked="0"/>
    </xf>
    <xf numFmtId="0" fontId="26" fillId="3" borderId="20" xfId="0" applyFont="1" applyFill="1" applyBorder="1" applyAlignment="1" applyProtection="1">
      <alignment horizontal="center" vertical="center" wrapText="1"/>
      <protection locked="0"/>
    </xf>
    <xf numFmtId="0" fontId="26" fillId="2" borderId="46" xfId="0" applyFont="1" applyFill="1" applyBorder="1" applyAlignment="1">
      <alignment horizontal="left" vertical="center" indent="1"/>
    </xf>
    <xf numFmtId="0" fontId="26" fillId="3" borderId="20" xfId="0" applyFont="1" applyFill="1" applyBorder="1" applyProtection="1">
      <alignment vertical="center"/>
      <protection locked="0"/>
    </xf>
    <xf numFmtId="0" fontId="26" fillId="3" borderId="20" xfId="0" applyFont="1" applyFill="1" applyBorder="1" applyAlignment="1" applyProtection="1">
      <alignment vertical="center" wrapText="1"/>
      <protection locked="0"/>
    </xf>
    <xf numFmtId="0" fontId="0" fillId="3" borderId="20" xfId="0" applyFill="1" applyBorder="1" applyAlignment="1" applyProtection="1">
      <alignment vertical="center" wrapText="1"/>
      <protection locked="0"/>
    </xf>
    <xf numFmtId="0" fontId="29" fillId="2" borderId="0" xfId="0" applyFont="1" applyFill="1" applyAlignment="1">
      <alignment vertical="center" wrapText="1"/>
    </xf>
    <xf numFmtId="0" fontId="7" fillId="0" borderId="0" xfId="0" applyFont="1" applyAlignment="1">
      <alignment horizontal="center" vertical="center"/>
    </xf>
    <xf numFmtId="179" fontId="13" fillId="0" borderId="0" xfId="0" applyNumberFormat="1" applyFont="1" applyAlignment="1">
      <alignment horizontal="right" vertical="center"/>
    </xf>
    <xf numFmtId="181" fontId="13" fillId="0" borderId="0" xfId="0" applyNumberFormat="1" applyFont="1" applyAlignment="1">
      <alignment horizontal="left" vertical="center"/>
    </xf>
    <xf numFmtId="49" fontId="3" fillId="3" borderId="47" xfId="0" applyNumberFormat="1" applyFont="1" applyFill="1" applyBorder="1" applyAlignment="1" applyProtection="1">
      <alignment vertical="center" wrapText="1"/>
      <protection locked="0"/>
    </xf>
    <xf numFmtId="49" fontId="3" fillId="3" borderId="48" xfId="0" applyNumberFormat="1" applyFont="1" applyFill="1" applyBorder="1" applyAlignment="1" applyProtection="1">
      <alignment vertical="center" wrapText="1"/>
      <protection locked="0"/>
    </xf>
    <xf numFmtId="178" fontId="3" fillId="3" borderId="47" xfId="0" applyNumberFormat="1" applyFont="1" applyFill="1" applyBorder="1" applyAlignment="1" applyProtection="1">
      <alignment horizontal="right" vertical="center"/>
      <protection locked="0"/>
    </xf>
    <xf numFmtId="178" fontId="3" fillId="3" borderId="48" xfId="0" applyNumberFormat="1" applyFont="1" applyFill="1" applyBorder="1" applyAlignment="1" applyProtection="1">
      <alignment horizontal="right" vertical="center"/>
      <protection locked="0"/>
    </xf>
    <xf numFmtId="0" fontId="3" fillId="3" borderId="49" xfId="0" applyFont="1" applyFill="1" applyBorder="1" applyAlignment="1" applyProtection="1">
      <alignment horizontal="center" vertical="center"/>
      <protection locked="0"/>
    </xf>
    <xf numFmtId="0" fontId="3" fillId="3" borderId="50" xfId="0" applyFont="1" applyFill="1" applyBorder="1" applyAlignment="1" applyProtection="1">
      <alignment horizontal="center" vertical="center"/>
      <protection locked="0"/>
    </xf>
    <xf numFmtId="0" fontId="3" fillId="3" borderId="51" xfId="0" applyFont="1" applyFill="1" applyBorder="1" applyAlignment="1" applyProtection="1">
      <alignment horizontal="center" vertical="center"/>
      <protection locked="0"/>
    </xf>
    <xf numFmtId="0" fontId="3" fillId="3" borderId="52" xfId="0" applyFont="1" applyFill="1" applyBorder="1" applyAlignment="1" applyProtection="1">
      <alignment horizontal="center" vertical="center"/>
      <protection locked="0"/>
    </xf>
    <xf numFmtId="49" fontId="3" fillId="3" borderId="53" xfId="0" applyNumberFormat="1" applyFont="1" applyFill="1" applyBorder="1" applyAlignment="1" applyProtection="1">
      <alignment horizontal="left" vertical="center" wrapText="1"/>
      <protection locked="0"/>
    </xf>
    <xf numFmtId="49" fontId="3" fillId="3" borderId="47" xfId="0" applyNumberFormat="1" applyFont="1" applyFill="1" applyBorder="1" applyAlignment="1" applyProtection="1">
      <alignment horizontal="left" vertical="center" wrapText="1"/>
      <protection locked="0"/>
    </xf>
    <xf numFmtId="49" fontId="3" fillId="3" borderId="54" xfId="0" applyNumberFormat="1" applyFont="1" applyFill="1" applyBorder="1" applyAlignment="1" applyProtection="1">
      <alignment horizontal="left" vertical="center" wrapText="1"/>
      <protection locked="0"/>
    </xf>
    <xf numFmtId="49" fontId="3" fillId="3" borderId="48" xfId="0" applyNumberFormat="1" applyFont="1" applyFill="1" applyBorder="1" applyAlignment="1" applyProtection="1">
      <alignment horizontal="left" vertical="center" wrapText="1"/>
      <protection locked="0"/>
    </xf>
    <xf numFmtId="49" fontId="3" fillId="3" borderId="47" xfId="0" applyNumberFormat="1" applyFont="1" applyFill="1" applyBorder="1" applyAlignment="1" applyProtection="1">
      <alignment horizontal="center" vertical="center" wrapText="1"/>
      <protection locked="0"/>
    </xf>
    <xf numFmtId="49" fontId="3" fillId="3" borderId="48" xfId="0" applyNumberFormat="1" applyFont="1" applyFill="1" applyBorder="1" applyAlignment="1" applyProtection="1">
      <alignment horizontal="center" vertical="center" wrapText="1"/>
      <protection locked="0"/>
    </xf>
    <xf numFmtId="49" fontId="3" fillId="3" borderId="47" xfId="0" applyNumberFormat="1" applyFont="1" applyFill="1" applyBorder="1" applyAlignment="1" applyProtection="1">
      <alignment vertical="center" shrinkToFit="1"/>
      <protection locked="0"/>
    </xf>
    <xf numFmtId="49" fontId="3" fillId="3" borderId="48" xfId="0" applyNumberFormat="1" applyFont="1" applyFill="1" applyBorder="1" applyAlignment="1" applyProtection="1">
      <alignment vertical="center" shrinkToFit="1"/>
      <protection locked="0"/>
    </xf>
    <xf numFmtId="49" fontId="3" fillId="3" borderId="47" xfId="0" applyNumberFormat="1" applyFont="1" applyFill="1" applyBorder="1" applyAlignment="1" applyProtection="1">
      <alignment horizontal="center" vertical="center" shrinkToFit="1"/>
      <protection locked="0"/>
    </xf>
    <xf numFmtId="49" fontId="3" fillId="3" borderId="48" xfId="0" applyNumberFormat="1" applyFont="1" applyFill="1" applyBorder="1" applyAlignment="1" applyProtection="1">
      <alignment horizontal="center" vertical="center" shrinkToFit="1"/>
      <protection locked="0"/>
    </xf>
    <xf numFmtId="49" fontId="3" fillId="3" borderId="55" xfId="0" applyNumberFormat="1" applyFont="1" applyFill="1" applyBorder="1" applyAlignment="1" applyProtection="1">
      <alignment vertical="center" wrapText="1"/>
      <protection locked="0"/>
    </xf>
    <xf numFmtId="49" fontId="3" fillId="3" borderId="56" xfId="0" applyNumberFormat="1" applyFont="1" applyFill="1" applyBorder="1" applyAlignment="1" applyProtection="1">
      <alignment vertical="center" wrapText="1"/>
      <protection locked="0"/>
    </xf>
    <xf numFmtId="49" fontId="3" fillId="3" borderId="57" xfId="0" applyNumberFormat="1" applyFont="1" applyFill="1" applyBorder="1" applyAlignment="1" applyProtection="1">
      <alignment vertical="center" wrapText="1"/>
      <protection locked="0"/>
    </xf>
    <xf numFmtId="49" fontId="3" fillId="3" borderId="58" xfId="0" applyNumberFormat="1" applyFont="1" applyFill="1" applyBorder="1" applyAlignment="1" applyProtection="1">
      <alignment vertical="center" wrapText="1"/>
      <protection locked="0"/>
    </xf>
    <xf numFmtId="49" fontId="3" fillId="3" borderId="20" xfId="0" applyNumberFormat="1" applyFont="1" applyFill="1" applyBorder="1" applyAlignment="1" applyProtection="1">
      <alignment vertical="center" wrapText="1"/>
      <protection locked="0"/>
    </xf>
    <xf numFmtId="49" fontId="3" fillId="3" borderId="59" xfId="0" applyNumberFormat="1" applyFont="1" applyFill="1" applyBorder="1" applyAlignment="1" applyProtection="1">
      <alignment vertical="center" wrapText="1"/>
      <protection locked="0"/>
    </xf>
    <xf numFmtId="49" fontId="3" fillId="3" borderId="64" xfId="0" applyNumberFormat="1" applyFont="1" applyFill="1" applyBorder="1" applyAlignment="1" applyProtection="1">
      <alignment horizontal="left" vertical="center" wrapText="1"/>
      <protection locked="0"/>
    </xf>
    <xf numFmtId="49" fontId="3" fillId="3" borderId="60" xfId="0" applyNumberFormat="1" applyFont="1" applyFill="1" applyBorder="1" applyAlignment="1" applyProtection="1">
      <alignment horizontal="left" vertical="center" wrapText="1"/>
      <protection locked="0"/>
    </xf>
    <xf numFmtId="49" fontId="3" fillId="3" borderId="60" xfId="0" applyNumberFormat="1" applyFont="1" applyFill="1" applyBorder="1" applyAlignment="1" applyProtection="1">
      <alignment horizontal="center" vertical="center" wrapText="1"/>
      <protection locked="0"/>
    </xf>
    <xf numFmtId="49" fontId="3" fillId="3" borderId="60" xfId="0" applyNumberFormat="1" applyFont="1" applyFill="1" applyBorder="1" applyAlignment="1" applyProtection="1">
      <alignment vertical="center" shrinkToFit="1"/>
      <protection locked="0"/>
    </xf>
    <xf numFmtId="49" fontId="3" fillId="3" borderId="60" xfId="0" applyNumberFormat="1" applyFont="1" applyFill="1" applyBorder="1" applyAlignment="1" applyProtection="1">
      <alignment horizontal="center" vertical="center" shrinkToFit="1"/>
      <protection locked="0"/>
    </xf>
    <xf numFmtId="49" fontId="3" fillId="3" borderId="65" xfId="0" applyNumberFormat="1" applyFont="1" applyFill="1" applyBorder="1" applyAlignment="1" applyProtection="1">
      <alignment vertical="center" wrapText="1"/>
      <protection locked="0"/>
    </xf>
    <xf numFmtId="49" fontId="3" fillId="3" borderId="9" xfId="0" applyNumberFormat="1" applyFont="1" applyFill="1" applyBorder="1" applyAlignment="1" applyProtection="1">
      <alignment vertical="center" wrapText="1"/>
      <protection locked="0"/>
    </xf>
    <xf numFmtId="49" fontId="3" fillId="3" borderId="66" xfId="0" applyNumberFormat="1" applyFont="1" applyFill="1" applyBorder="1" applyAlignment="1" applyProtection="1">
      <alignment vertical="center" wrapText="1"/>
      <protection locked="0"/>
    </xf>
    <xf numFmtId="178" fontId="3" fillId="3" borderId="49" xfId="0" applyNumberFormat="1" applyFont="1" applyFill="1" applyBorder="1" applyAlignment="1" applyProtection="1">
      <alignment horizontal="right" vertical="center"/>
      <protection locked="0"/>
    </xf>
    <xf numFmtId="0" fontId="9" fillId="0" borderId="9" xfId="0" applyFont="1" applyBorder="1" applyAlignment="1">
      <alignment horizontal="center" vertical="center" textRotation="255"/>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1" xfId="0" applyFont="1" applyBorder="1" applyAlignment="1">
      <alignment horizontal="center" vertical="center"/>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11" xfId="0" applyFont="1" applyBorder="1" applyAlignment="1">
      <alignment horizontal="left" vertical="center" wrapText="1"/>
    </xf>
    <xf numFmtId="49" fontId="9" fillId="0" borderId="67" xfId="0" applyNumberFormat="1" applyFont="1" applyBorder="1" applyAlignment="1">
      <alignment horizontal="center" vertical="center"/>
    </xf>
    <xf numFmtId="49" fontId="9" fillId="0" borderId="68" xfId="0" applyNumberFormat="1" applyFont="1" applyBorder="1" applyAlignment="1">
      <alignment horizontal="center" vertical="center"/>
    </xf>
    <xf numFmtId="49" fontId="9" fillId="0" borderId="69" xfId="0" applyNumberFormat="1" applyFont="1" applyBorder="1" applyAlignment="1">
      <alignment horizontal="center" vertical="center"/>
    </xf>
    <xf numFmtId="49" fontId="9" fillId="0" borderId="70" xfId="0" applyNumberFormat="1" applyFont="1" applyBorder="1" applyAlignment="1">
      <alignment horizontal="center" vertical="center"/>
    </xf>
    <xf numFmtId="49" fontId="9" fillId="0" borderId="68"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3" fillId="0" borderId="66"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1"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68" xfId="0" applyFont="1" applyBorder="1" applyAlignment="1">
      <alignment horizontal="center" vertical="center"/>
    </xf>
    <xf numFmtId="0" fontId="13" fillId="0" borderId="70" xfId="0" applyFont="1" applyBorder="1" applyAlignment="1">
      <alignment horizontal="center" vertical="center"/>
    </xf>
    <xf numFmtId="0" fontId="13" fillId="0" borderId="60" xfId="0" applyFont="1" applyBorder="1" applyAlignment="1">
      <alignment horizontal="center" vertical="center"/>
    </xf>
    <xf numFmtId="0" fontId="13" fillId="0" borderId="61" xfId="0" applyFont="1" applyBorder="1" applyAlignment="1">
      <alignment horizontal="center" vertical="center"/>
    </xf>
    <xf numFmtId="0" fontId="13" fillId="0" borderId="62" xfId="0" applyFont="1" applyBorder="1" applyAlignment="1">
      <alignment horizontal="center" vertical="center"/>
    </xf>
    <xf numFmtId="0" fontId="13" fillId="0" borderId="63" xfId="0" applyFont="1" applyBorder="1" applyAlignment="1">
      <alignment horizontal="center" vertical="center"/>
    </xf>
    <xf numFmtId="0" fontId="9" fillId="0" borderId="2" xfId="0" applyFont="1" applyBorder="1" applyAlignment="1">
      <alignment horizontal="center" vertical="center"/>
    </xf>
    <xf numFmtId="0" fontId="21" fillId="0" borderId="1"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5" xfId="0" applyFont="1" applyBorder="1" applyAlignment="1">
      <alignment horizontal="center" vertical="center" wrapText="1"/>
    </xf>
    <xf numFmtId="0" fontId="4" fillId="0" borderId="2"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15" xfId="0" applyFont="1" applyBorder="1" applyAlignment="1">
      <alignment horizontal="center" vertical="center"/>
    </xf>
    <xf numFmtId="0" fontId="16" fillId="2" borderId="55"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57" xfId="0" applyFont="1" applyFill="1" applyBorder="1" applyAlignment="1">
      <alignment horizontal="center" vertical="center"/>
    </xf>
    <xf numFmtId="0" fontId="16" fillId="2" borderId="72" xfId="0" applyFont="1" applyFill="1" applyBorder="1" applyAlignment="1">
      <alignment horizontal="center" vertical="center"/>
    </xf>
    <xf numFmtId="0" fontId="16" fillId="2" borderId="0" xfId="0" applyFont="1" applyFill="1" applyAlignment="1">
      <alignment horizontal="center" vertical="center"/>
    </xf>
    <xf numFmtId="0" fontId="16" fillId="2" borderId="73" xfId="0" applyFont="1" applyFill="1" applyBorder="1" applyAlignment="1">
      <alignment horizontal="center" vertical="center"/>
    </xf>
    <xf numFmtId="0" fontId="16" fillId="2" borderId="58" xfId="0" applyFont="1" applyFill="1" applyBorder="1" applyAlignment="1">
      <alignment horizontal="center" vertical="center"/>
    </xf>
    <xf numFmtId="0" fontId="16" fillId="2" borderId="20" xfId="0" applyFont="1" applyFill="1" applyBorder="1" applyAlignment="1">
      <alignment horizontal="center" vertical="center"/>
    </xf>
    <xf numFmtId="0" fontId="16" fillId="2" borderId="59" xfId="0" applyFont="1" applyFill="1" applyBorder="1" applyAlignment="1">
      <alignment horizontal="center" vertical="center"/>
    </xf>
    <xf numFmtId="0" fontId="6" fillId="2" borderId="0" xfId="0" applyFont="1" applyFill="1" applyAlignment="1">
      <alignment horizontal="center" vertical="center"/>
    </xf>
    <xf numFmtId="176" fontId="20" fillId="0" borderId="0" xfId="0" applyNumberFormat="1" applyFont="1" applyAlignment="1" applyProtection="1">
      <alignment horizontal="center" vertical="center"/>
      <protection locked="0"/>
    </xf>
    <xf numFmtId="176" fontId="3" fillId="2" borderId="0" xfId="0" applyNumberFormat="1" applyFont="1" applyFill="1" applyAlignment="1" applyProtection="1">
      <alignment horizontal="left" vertical="center" shrinkToFit="1"/>
      <protection hidden="1"/>
    </xf>
    <xf numFmtId="0" fontId="6" fillId="2" borderId="0" xfId="0" applyFont="1" applyFill="1" applyAlignment="1" applyProtection="1">
      <alignment horizontal="center" vertical="center"/>
      <protection hidden="1"/>
    </xf>
    <xf numFmtId="0" fontId="3" fillId="2" borderId="0" xfId="0" applyFont="1" applyFill="1" applyAlignment="1" applyProtection="1">
      <alignment horizontal="left" vertical="center"/>
      <protection hidden="1"/>
    </xf>
    <xf numFmtId="0" fontId="4" fillId="2" borderId="0" xfId="0" applyFont="1" applyFill="1" applyAlignment="1" applyProtection="1">
      <alignment horizontal="center" vertical="center"/>
      <protection hidden="1"/>
    </xf>
    <xf numFmtId="176" fontId="3" fillId="2" borderId="0" xfId="0" applyNumberFormat="1" applyFont="1" applyFill="1" applyAlignment="1" applyProtection="1">
      <alignment horizontal="left" vertical="center" wrapText="1"/>
      <protection hidden="1"/>
    </xf>
    <xf numFmtId="176" fontId="3" fillId="2" borderId="0" xfId="0" applyNumberFormat="1" applyFont="1" applyFill="1" applyAlignment="1" applyProtection="1">
      <alignment horizontal="left" vertical="top" wrapText="1"/>
      <protection hidden="1"/>
    </xf>
    <xf numFmtId="176" fontId="3" fillId="2" borderId="0" xfId="0" applyNumberFormat="1" applyFont="1" applyFill="1" applyAlignment="1" applyProtection="1">
      <alignment horizontal="left" vertical="center"/>
      <protection hidden="1"/>
    </xf>
    <xf numFmtId="176" fontId="3" fillId="2" borderId="15" xfId="0" applyNumberFormat="1" applyFont="1" applyFill="1" applyBorder="1" applyAlignment="1" applyProtection="1">
      <alignment horizontal="left" vertical="center" shrinkToFit="1"/>
      <protection hidden="1"/>
    </xf>
    <xf numFmtId="176" fontId="15" fillId="2" borderId="0" xfId="0" applyNumberFormat="1" applyFont="1" applyFill="1" applyAlignment="1" applyProtection="1">
      <alignment horizontal="left" shrinkToFit="1"/>
      <protection hidden="1"/>
    </xf>
    <xf numFmtId="49" fontId="9" fillId="0" borderId="67" xfId="0" applyNumberFormat="1" applyFont="1" applyBorder="1" applyAlignment="1" applyProtection="1">
      <alignment horizontal="center" vertical="center"/>
      <protection locked="0"/>
    </xf>
    <xf numFmtId="49" fontId="9" fillId="0" borderId="68" xfId="0" applyNumberFormat="1" applyFont="1" applyBorder="1" applyAlignment="1" applyProtection="1">
      <alignment horizontal="center" vertical="center"/>
      <protection locked="0"/>
    </xf>
    <xf numFmtId="49" fontId="9" fillId="0" borderId="69" xfId="0" applyNumberFormat="1" applyFont="1" applyBorder="1" applyAlignment="1" applyProtection="1">
      <alignment horizontal="center" vertical="center"/>
      <protection locked="0"/>
    </xf>
    <xf numFmtId="49" fontId="9" fillId="0" borderId="70" xfId="0" applyNumberFormat="1" applyFont="1" applyBorder="1" applyAlignment="1" applyProtection="1">
      <alignment horizontal="center" vertical="center"/>
      <protection locked="0"/>
    </xf>
    <xf numFmtId="49" fontId="9" fillId="0" borderId="68" xfId="0" applyNumberFormat="1"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66"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71" xfId="0" applyFont="1" applyBorder="1" applyAlignment="1" applyProtection="1">
      <alignment horizontal="center" vertical="center" wrapText="1"/>
      <protection locked="0"/>
    </xf>
    <xf numFmtId="0" fontId="13" fillId="0" borderId="60" xfId="0" applyFont="1" applyBorder="1" applyAlignment="1" applyProtection="1">
      <alignment horizontal="center" vertical="center"/>
      <protection locked="0"/>
    </xf>
    <xf numFmtId="0" fontId="13" fillId="0" borderId="61" xfId="0" applyFont="1" applyBorder="1" applyAlignment="1" applyProtection="1">
      <alignment horizontal="center" vertical="center"/>
      <protection locked="0"/>
    </xf>
    <xf numFmtId="0" fontId="13" fillId="0" borderId="62" xfId="0" applyFont="1" applyBorder="1" applyAlignment="1" applyProtection="1">
      <alignment horizontal="center" vertical="center"/>
      <protection locked="0"/>
    </xf>
    <xf numFmtId="0" fontId="13" fillId="0" borderId="63" xfId="0" applyFont="1" applyBorder="1" applyAlignment="1" applyProtection="1">
      <alignment horizontal="center" vertical="center"/>
      <protection locked="0"/>
    </xf>
  </cellXfs>
  <cellStyles count="2">
    <cellStyle name="ハイパーリンク" xfId="1" builtinId="8"/>
    <cellStyle name="標準" xfId="0" builtinId="0"/>
  </cellStyles>
  <dxfs count="1">
    <dxf>
      <fill>
        <patternFill>
          <bgColor theme="1" tint="0.14996795556505021"/>
        </patternFill>
      </fill>
    </dxf>
  </dxfs>
  <tableStyles count="0" defaultTableStyle="TableStyleMedium2" defaultPivotStyle="PivotStyleLight16"/>
  <colors>
    <mruColors>
      <color rgb="FFB3F3C4"/>
      <color rgb="FFE9FBEE"/>
      <color rgb="FF007434"/>
      <color rgb="FF00FFFF"/>
      <color rgb="FF3366FF"/>
      <color rgb="FF2A0AB2"/>
      <color rgb="FF340CDC"/>
      <color rgb="FFE6F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P290"/>
</file>

<file path=xl/ctrlProps/ctrlProp10.xml><?xml version="1.0" encoding="utf-8"?>
<formControlPr xmlns="http://schemas.microsoft.com/office/spreadsheetml/2009/9/main" objectType="CheckBox" fmlaLink="AP296"/>
</file>

<file path=xl/ctrlProps/ctrlProp100.xml><?xml version="1.0" encoding="utf-8"?>
<formControlPr xmlns="http://schemas.microsoft.com/office/spreadsheetml/2009/9/main" objectType="CheckBox" fmlaLink="$AS$305"/>
</file>

<file path=xl/ctrlProps/ctrlProp101.xml><?xml version="1.0" encoding="utf-8"?>
<formControlPr xmlns="http://schemas.microsoft.com/office/spreadsheetml/2009/9/main" objectType="CheckBox" fmlaLink="$AS$306"/>
</file>

<file path=xl/ctrlProps/ctrlProp102.xml><?xml version="1.0" encoding="utf-8"?>
<formControlPr xmlns="http://schemas.microsoft.com/office/spreadsheetml/2009/9/main" objectType="CheckBox" fmlaLink="AS307"/>
</file>

<file path=xl/ctrlProps/ctrlProp103.xml><?xml version="1.0" encoding="utf-8"?>
<formControlPr xmlns="http://schemas.microsoft.com/office/spreadsheetml/2009/9/main" objectType="CheckBox" fmlaLink="AS308"/>
</file>

<file path=xl/ctrlProps/ctrlProp104.xml><?xml version="1.0" encoding="utf-8"?>
<formControlPr xmlns="http://schemas.microsoft.com/office/spreadsheetml/2009/9/main" objectType="CheckBox" fmlaLink="AS309"/>
</file>

<file path=xl/ctrlProps/ctrlProp105.xml><?xml version="1.0" encoding="utf-8"?>
<formControlPr xmlns="http://schemas.microsoft.com/office/spreadsheetml/2009/9/main" objectType="CheckBox" fmlaLink="AS310"/>
</file>

<file path=xl/ctrlProps/ctrlProp106.xml><?xml version="1.0" encoding="utf-8"?>
<formControlPr xmlns="http://schemas.microsoft.com/office/spreadsheetml/2009/9/main" objectType="CheckBox" fmlaLink="AS311"/>
</file>

<file path=xl/ctrlProps/ctrlProp107.xml><?xml version="1.0" encoding="utf-8"?>
<formControlPr xmlns="http://schemas.microsoft.com/office/spreadsheetml/2009/9/main" objectType="CheckBox" fmlaLink="AS312"/>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fmlaLink="AR313"/>
</file>

<file path=xl/ctrlProps/ctrlProp11.xml><?xml version="1.0" encoding="utf-8"?>
<formControlPr xmlns="http://schemas.microsoft.com/office/spreadsheetml/2009/9/main" objectType="CheckBox" fmlaLink="AP297"/>
</file>

<file path=xl/ctrlProps/ctrlProp110.xml><?xml version="1.0" encoding="utf-8"?>
<formControlPr xmlns="http://schemas.microsoft.com/office/spreadsheetml/2009/9/main" objectType="CheckBox" fmlaLink="AR314"/>
</file>

<file path=xl/ctrlProps/ctrlProp111.xml><?xml version="1.0" encoding="utf-8"?>
<formControlPr xmlns="http://schemas.microsoft.com/office/spreadsheetml/2009/9/main" objectType="CheckBox" fmlaLink="AR315"/>
</file>

<file path=xl/ctrlProps/ctrlProp112.xml><?xml version="1.0" encoding="utf-8"?>
<formControlPr xmlns="http://schemas.microsoft.com/office/spreadsheetml/2009/9/main" objectType="CheckBox" fmlaLink="AR316"/>
</file>

<file path=xl/ctrlProps/ctrlProp113.xml><?xml version="1.0" encoding="utf-8"?>
<formControlPr xmlns="http://schemas.microsoft.com/office/spreadsheetml/2009/9/main" objectType="CheckBox" fmlaLink="AS313"/>
</file>

<file path=xl/ctrlProps/ctrlProp114.xml><?xml version="1.0" encoding="utf-8"?>
<formControlPr xmlns="http://schemas.microsoft.com/office/spreadsheetml/2009/9/main" objectType="CheckBox" fmlaLink="AS314"/>
</file>

<file path=xl/ctrlProps/ctrlProp115.xml><?xml version="1.0" encoding="utf-8"?>
<formControlPr xmlns="http://schemas.microsoft.com/office/spreadsheetml/2009/9/main" objectType="CheckBox" fmlaLink="AS315"/>
</file>

<file path=xl/ctrlProps/ctrlProp116.xml><?xml version="1.0" encoding="utf-8"?>
<formControlPr xmlns="http://schemas.microsoft.com/office/spreadsheetml/2009/9/main" objectType="CheckBox" fmlaLink="AS316"/>
</file>

<file path=xl/ctrlProps/ctrlProp117.xml><?xml version="1.0" encoding="utf-8"?>
<formControlPr xmlns="http://schemas.microsoft.com/office/spreadsheetml/2009/9/main" objectType="CheckBox" fmlaLink="AO181"/>
</file>

<file path=xl/ctrlProps/ctrlProp118.xml><?xml version="1.0" encoding="utf-8"?>
<formControlPr xmlns="http://schemas.microsoft.com/office/spreadsheetml/2009/9/main" objectType="CheckBox" fmlaLink="AR325"/>
</file>

<file path=xl/ctrlProps/ctrlProp119.xml><?xml version="1.0" encoding="utf-8"?>
<formControlPr xmlns="http://schemas.microsoft.com/office/spreadsheetml/2009/9/main" objectType="CheckBox" fmlaLink="AR326"/>
</file>

<file path=xl/ctrlProps/ctrlProp12.xml><?xml version="1.0" encoding="utf-8"?>
<formControlPr xmlns="http://schemas.microsoft.com/office/spreadsheetml/2009/9/main" objectType="CheckBox" fmlaLink="AP298" lockText="1"/>
</file>

<file path=xl/ctrlProps/ctrlProp120.xml><?xml version="1.0" encoding="utf-8"?>
<formControlPr xmlns="http://schemas.microsoft.com/office/spreadsheetml/2009/9/main" objectType="CheckBox" fmlaLink="AQ277"/>
</file>

<file path=xl/ctrlProps/ctrlProp121.xml><?xml version="1.0" encoding="utf-8"?>
<formControlPr xmlns="http://schemas.microsoft.com/office/spreadsheetml/2009/9/main" objectType="CheckBox" fmlaLink="AP302"/>
</file>

<file path=xl/ctrlProps/ctrlProp122.xml><?xml version="1.0" encoding="utf-8"?>
<formControlPr xmlns="http://schemas.microsoft.com/office/spreadsheetml/2009/9/main" objectType="CheckBox" fmlaLink="AQ302"/>
</file>

<file path=xl/ctrlProps/ctrlProp123.xml><?xml version="1.0" encoding="utf-8"?>
<formControlPr xmlns="http://schemas.microsoft.com/office/spreadsheetml/2009/9/main" objectType="CheckBox" fmlaLink="AP317"/>
</file>

<file path=xl/ctrlProps/ctrlProp124.xml><?xml version="1.0" encoding="utf-8"?>
<formControlPr xmlns="http://schemas.microsoft.com/office/spreadsheetml/2009/9/main" objectType="CheckBox" fmlaLink="AQ317"/>
</file>

<file path=xl/ctrlProps/ctrlProp125.xml><?xml version="1.0" encoding="utf-8"?>
<formControlPr xmlns="http://schemas.microsoft.com/office/spreadsheetml/2009/9/main" objectType="CheckBox" fmlaLink="AR302"/>
</file>

<file path=xl/ctrlProps/ctrlProp126.xml><?xml version="1.0" encoding="utf-8"?>
<formControlPr xmlns="http://schemas.microsoft.com/office/spreadsheetml/2009/9/main" objectType="CheckBox" fmlaLink="AS302"/>
</file>

<file path=xl/ctrlProps/ctrlProp127.xml><?xml version="1.0" encoding="utf-8"?>
<formControlPr xmlns="http://schemas.microsoft.com/office/spreadsheetml/2009/9/main" objectType="CheckBox" fmlaLink="AR317"/>
</file>

<file path=xl/ctrlProps/ctrlProp128.xml><?xml version="1.0" encoding="utf-8"?>
<formControlPr xmlns="http://schemas.microsoft.com/office/spreadsheetml/2009/9/main" objectType="CheckBox" fmlaLink="AS317"/>
</file>

<file path=xl/ctrlProps/ctrlProp129.xml><?xml version="1.0" encoding="utf-8"?>
<formControlPr xmlns="http://schemas.microsoft.com/office/spreadsheetml/2009/9/main" objectType="CheckBox" fmlaLink="AP203"/>
</file>

<file path=xl/ctrlProps/ctrlProp13.xml><?xml version="1.0" encoding="utf-8"?>
<formControlPr xmlns="http://schemas.microsoft.com/office/spreadsheetml/2009/9/main" objectType="CheckBox" fmlaLink="AQ291"/>
</file>

<file path=xl/ctrlProps/ctrlProp130.xml><?xml version="1.0" encoding="utf-8"?>
<formControlPr xmlns="http://schemas.microsoft.com/office/spreadsheetml/2009/9/main" objectType="CheckBox" fmlaLink="AP256"/>
</file>

<file path=xl/ctrlProps/ctrlProp131.xml><?xml version="1.0" encoding="utf-8"?>
<formControlPr xmlns="http://schemas.microsoft.com/office/spreadsheetml/2009/9/main" objectType="CheckBox" fmlaLink="AP161"/>
</file>

<file path=xl/ctrlProps/ctrlProp132.xml><?xml version="1.0" encoding="utf-8"?>
<formControlPr xmlns="http://schemas.microsoft.com/office/spreadsheetml/2009/9/main" objectType="CheckBox" fmlaLink="$AP$160"/>
</file>

<file path=xl/ctrlProps/ctrlProp14.xml><?xml version="1.0" encoding="utf-8"?>
<formControlPr xmlns="http://schemas.microsoft.com/office/spreadsheetml/2009/9/main" objectType="CheckBox" fmlaLink="AQ292"/>
</file>

<file path=xl/ctrlProps/ctrlProp15.xml><?xml version="1.0" encoding="utf-8"?>
<formControlPr xmlns="http://schemas.microsoft.com/office/spreadsheetml/2009/9/main" objectType="CheckBox" fmlaLink="AQ293"/>
</file>

<file path=xl/ctrlProps/ctrlProp16.xml><?xml version="1.0" encoding="utf-8"?>
<formControlPr xmlns="http://schemas.microsoft.com/office/spreadsheetml/2009/9/main" objectType="CheckBox" fmlaLink="AQ294"/>
</file>

<file path=xl/ctrlProps/ctrlProp17.xml><?xml version="1.0" encoding="utf-8"?>
<formControlPr xmlns="http://schemas.microsoft.com/office/spreadsheetml/2009/9/main" objectType="CheckBox" fmlaLink="AQ295"/>
</file>

<file path=xl/ctrlProps/ctrlProp18.xml><?xml version="1.0" encoding="utf-8"?>
<formControlPr xmlns="http://schemas.microsoft.com/office/spreadsheetml/2009/9/main" objectType="CheckBox" fmlaLink="AQ296"/>
</file>

<file path=xl/ctrlProps/ctrlProp19.xml><?xml version="1.0" encoding="utf-8"?>
<formControlPr xmlns="http://schemas.microsoft.com/office/spreadsheetml/2009/9/main" objectType="CheckBox" fmlaLink="AQ297"/>
</file>

<file path=xl/ctrlProps/ctrlProp2.xml><?xml version="1.0" encoding="utf-8"?>
<formControlPr xmlns="http://schemas.microsoft.com/office/spreadsheetml/2009/9/main" objectType="CheckBox" fmlaLink="AP289"/>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AP304"/>
</file>

<file path=xl/ctrlProps/ctrlProp22.xml><?xml version="1.0" encoding="utf-8"?>
<formControlPr xmlns="http://schemas.microsoft.com/office/spreadsheetml/2009/9/main" objectType="CheckBox" fmlaLink="$AP$305"/>
</file>

<file path=xl/ctrlProps/ctrlProp23.xml><?xml version="1.0" encoding="utf-8"?>
<formControlPr xmlns="http://schemas.microsoft.com/office/spreadsheetml/2009/9/main" objectType="CheckBox" fmlaLink="$AP$306"/>
</file>

<file path=xl/ctrlProps/ctrlProp24.xml><?xml version="1.0" encoding="utf-8"?>
<formControlPr xmlns="http://schemas.microsoft.com/office/spreadsheetml/2009/9/main" objectType="CheckBox" fmlaLink="AP307"/>
</file>

<file path=xl/ctrlProps/ctrlProp25.xml><?xml version="1.0" encoding="utf-8"?>
<formControlPr xmlns="http://schemas.microsoft.com/office/spreadsheetml/2009/9/main" objectType="CheckBox" fmlaLink="AP308"/>
</file>

<file path=xl/ctrlProps/ctrlProp26.xml><?xml version="1.0" encoding="utf-8"?>
<formControlPr xmlns="http://schemas.microsoft.com/office/spreadsheetml/2009/9/main" objectType="CheckBox" fmlaLink="AP309"/>
</file>

<file path=xl/ctrlProps/ctrlProp27.xml><?xml version="1.0" encoding="utf-8"?>
<formControlPr xmlns="http://schemas.microsoft.com/office/spreadsheetml/2009/9/main" objectType="CheckBox" fmlaLink="AP310"/>
</file>

<file path=xl/ctrlProps/ctrlProp28.xml><?xml version="1.0" encoding="utf-8"?>
<formControlPr xmlns="http://schemas.microsoft.com/office/spreadsheetml/2009/9/main" objectType="CheckBox" fmlaLink="AP311"/>
</file>

<file path=xl/ctrlProps/ctrlProp29.xml><?xml version="1.0" encoding="utf-8"?>
<formControlPr xmlns="http://schemas.microsoft.com/office/spreadsheetml/2009/9/main" objectType="CheckBox" fmlaLink="AP312"/>
</file>

<file path=xl/ctrlProps/ctrlProp3.xml><?xml version="1.0" encoding="utf-8"?>
<formControlPr xmlns="http://schemas.microsoft.com/office/spreadsheetml/2009/9/main" objectType="CheckBox" fmlaLink="AQ290"/>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AQ304"/>
</file>

<file path=xl/ctrlProps/ctrlProp32.xml><?xml version="1.0" encoding="utf-8"?>
<formControlPr xmlns="http://schemas.microsoft.com/office/spreadsheetml/2009/9/main" objectType="CheckBox" fmlaLink="$AQ$305"/>
</file>

<file path=xl/ctrlProps/ctrlProp33.xml><?xml version="1.0" encoding="utf-8"?>
<formControlPr xmlns="http://schemas.microsoft.com/office/spreadsheetml/2009/9/main" objectType="CheckBox" fmlaLink="$AQ$306"/>
</file>

<file path=xl/ctrlProps/ctrlProp34.xml><?xml version="1.0" encoding="utf-8"?>
<formControlPr xmlns="http://schemas.microsoft.com/office/spreadsheetml/2009/9/main" objectType="CheckBox" fmlaLink="AQ307"/>
</file>

<file path=xl/ctrlProps/ctrlProp35.xml><?xml version="1.0" encoding="utf-8"?>
<formControlPr xmlns="http://schemas.microsoft.com/office/spreadsheetml/2009/9/main" objectType="CheckBox" fmlaLink="AQ308"/>
</file>

<file path=xl/ctrlProps/ctrlProp36.xml><?xml version="1.0" encoding="utf-8"?>
<formControlPr xmlns="http://schemas.microsoft.com/office/spreadsheetml/2009/9/main" objectType="CheckBox" fmlaLink="AQ309"/>
</file>

<file path=xl/ctrlProps/ctrlProp37.xml><?xml version="1.0" encoding="utf-8"?>
<formControlPr xmlns="http://schemas.microsoft.com/office/spreadsheetml/2009/9/main" objectType="CheckBox" fmlaLink="AQ310"/>
</file>

<file path=xl/ctrlProps/ctrlProp38.xml><?xml version="1.0" encoding="utf-8"?>
<formControlPr xmlns="http://schemas.microsoft.com/office/spreadsheetml/2009/9/main" objectType="CheckBox" fmlaLink="AQ311"/>
</file>

<file path=xl/ctrlProps/ctrlProp39.xml><?xml version="1.0" encoding="utf-8"?>
<formControlPr xmlns="http://schemas.microsoft.com/office/spreadsheetml/2009/9/main" objectType="CheckBox" fmlaLink="AQ312"/>
</file>

<file path=xl/ctrlProps/ctrlProp4.xml><?xml version="1.0" encoding="utf-8"?>
<formControlPr xmlns="http://schemas.microsoft.com/office/spreadsheetml/2009/9/main" objectType="CheckBox" fmlaLink="AQ289"/>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AP298"/>
</file>

<file path=xl/ctrlProps/ctrlProp42.xml><?xml version="1.0" encoding="utf-8"?>
<formControlPr xmlns="http://schemas.microsoft.com/office/spreadsheetml/2009/9/main" objectType="CheckBox" fmlaLink="AP299"/>
</file>

<file path=xl/ctrlProps/ctrlProp43.xml><?xml version="1.0" encoding="utf-8"?>
<formControlPr xmlns="http://schemas.microsoft.com/office/spreadsheetml/2009/9/main" objectType="CheckBox" fmlaLink="AP300"/>
</file>

<file path=xl/ctrlProps/ctrlProp44.xml><?xml version="1.0" encoding="utf-8"?>
<formControlPr xmlns="http://schemas.microsoft.com/office/spreadsheetml/2009/9/main" objectType="CheckBox" fmlaLink="AP301"/>
</file>

<file path=xl/ctrlProps/ctrlProp45.xml><?xml version="1.0" encoding="utf-8"?>
<formControlPr xmlns="http://schemas.microsoft.com/office/spreadsheetml/2009/9/main" objectType="CheckBox" fmlaLink="AP303"/>
</file>

<file path=xl/ctrlProps/ctrlProp46.xml><?xml version="1.0" encoding="utf-8"?>
<formControlPr xmlns="http://schemas.microsoft.com/office/spreadsheetml/2009/9/main" objectType="CheckBox" fmlaLink="AQ298"/>
</file>

<file path=xl/ctrlProps/ctrlProp47.xml><?xml version="1.0" encoding="utf-8"?>
<formControlPr xmlns="http://schemas.microsoft.com/office/spreadsheetml/2009/9/main" objectType="CheckBox" fmlaLink="AQ299"/>
</file>

<file path=xl/ctrlProps/ctrlProp48.xml><?xml version="1.0" encoding="utf-8"?>
<formControlPr xmlns="http://schemas.microsoft.com/office/spreadsheetml/2009/9/main" objectType="CheckBox" fmlaLink="AQ300"/>
</file>

<file path=xl/ctrlProps/ctrlProp49.xml><?xml version="1.0" encoding="utf-8"?>
<formControlPr xmlns="http://schemas.microsoft.com/office/spreadsheetml/2009/9/main" objectType="CheckBox" fmlaLink="AQ301"/>
</file>

<file path=xl/ctrlProps/ctrlProp5.xml><?xml version="1.0" encoding="utf-8"?>
<formControlPr xmlns="http://schemas.microsoft.com/office/spreadsheetml/2009/9/main" objectType="CheckBox" fmlaLink="AP291"/>
</file>

<file path=xl/ctrlProps/ctrlProp50.xml><?xml version="1.0" encoding="utf-8"?>
<formControlPr xmlns="http://schemas.microsoft.com/office/spreadsheetml/2009/9/main" objectType="CheckBox" fmlaLink="AQ303"/>
</file>

<file path=xl/ctrlProps/ctrlProp51.xml><?xml version="1.0" encoding="utf-8"?>
<formControlPr xmlns="http://schemas.microsoft.com/office/spreadsheetml/2009/9/main" objectType="CheckBox" fmlaLink="AP313"/>
</file>

<file path=xl/ctrlProps/ctrlProp52.xml><?xml version="1.0" encoding="utf-8"?>
<formControlPr xmlns="http://schemas.microsoft.com/office/spreadsheetml/2009/9/main" objectType="CheckBox" fmlaLink="AP314"/>
</file>

<file path=xl/ctrlProps/ctrlProp53.xml><?xml version="1.0" encoding="utf-8"?>
<formControlPr xmlns="http://schemas.microsoft.com/office/spreadsheetml/2009/9/main" objectType="CheckBox" fmlaLink="AP315"/>
</file>

<file path=xl/ctrlProps/ctrlProp54.xml><?xml version="1.0" encoding="utf-8"?>
<formControlPr xmlns="http://schemas.microsoft.com/office/spreadsheetml/2009/9/main" objectType="CheckBox" fmlaLink="AP316"/>
</file>

<file path=xl/ctrlProps/ctrlProp55.xml><?xml version="1.0" encoding="utf-8"?>
<formControlPr xmlns="http://schemas.microsoft.com/office/spreadsheetml/2009/9/main" objectType="CheckBox" fmlaLink="AQ313"/>
</file>

<file path=xl/ctrlProps/ctrlProp56.xml><?xml version="1.0" encoding="utf-8"?>
<formControlPr xmlns="http://schemas.microsoft.com/office/spreadsheetml/2009/9/main" objectType="CheckBox" fmlaLink="AQ314"/>
</file>

<file path=xl/ctrlProps/ctrlProp57.xml><?xml version="1.0" encoding="utf-8"?>
<formControlPr xmlns="http://schemas.microsoft.com/office/spreadsheetml/2009/9/main" objectType="CheckBox" fmlaLink="AQ315"/>
</file>

<file path=xl/ctrlProps/ctrlProp58.xml><?xml version="1.0" encoding="utf-8"?>
<formControlPr xmlns="http://schemas.microsoft.com/office/spreadsheetml/2009/9/main" objectType="CheckBox" fmlaLink="AQ316"/>
</file>

<file path=xl/ctrlProps/ctrlProp59.xml><?xml version="1.0" encoding="utf-8"?>
<formControlPr xmlns="http://schemas.microsoft.com/office/spreadsheetml/2009/9/main" objectType="CheckBox" fmlaLink="AR289"/>
</file>

<file path=xl/ctrlProps/ctrlProp6.xml><?xml version="1.0" encoding="utf-8"?>
<formControlPr xmlns="http://schemas.microsoft.com/office/spreadsheetml/2009/9/main" objectType="CheckBox" fmlaLink="AP292"/>
</file>

<file path=xl/ctrlProps/ctrlProp60.xml><?xml version="1.0" encoding="utf-8"?>
<formControlPr xmlns="http://schemas.microsoft.com/office/spreadsheetml/2009/9/main" objectType="CheckBox" fmlaLink="AR290"/>
</file>

<file path=xl/ctrlProps/ctrlProp61.xml><?xml version="1.0" encoding="utf-8"?>
<formControlPr xmlns="http://schemas.microsoft.com/office/spreadsheetml/2009/9/main" objectType="CheckBox" fmlaLink="AR291"/>
</file>

<file path=xl/ctrlProps/ctrlProp62.xml><?xml version="1.0" encoding="utf-8"?>
<formControlPr xmlns="http://schemas.microsoft.com/office/spreadsheetml/2009/9/main" objectType="CheckBox" fmlaLink="AR292"/>
</file>

<file path=xl/ctrlProps/ctrlProp63.xml><?xml version="1.0" encoding="utf-8"?>
<formControlPr xmlns="http://schemas.microsoft.com/office/spreadsheetml/2009/9/main" objectType="CheckBox" fmlaLink="AR293"/>
</file>

<file path=xl/ctrlProps/ctrlProp64.xml><?xml version="1.0" encoding="utf-8"?>
<formControlPr xmlns="http://schemas.microsoft.com/office/spreadsheetml/2009/9/main" objectType="CheckBox" fmlaLink="AR294"/>
</file>

<file path=xl/ctrlProps/ctrlProp65.xml><?xml version="1.0" encoding="utf-8"?>
<formControlPr xmlns="http://schemas.microsoft.com/office/spreadsheetml/2009/9/main" objectType="CheckBox" fmlaLink="AR295"/>
</file>

<file path=xl/ctrlProps/ctrlProp66.xml><?xml version="1.0" encoding="utf-8"?>
<formControlPr xmlns="http://schemas.microsoft.com/office/spreadsheetml/2009/9/main" objectType="CheckBox" fmlaLink="AR296"/>
</file>

<file path=xl/ctrlProps/ctrlProp67.xml><?xml version="1.0" encoding="utf-8"?>
<formControlPr xmlns="http://schemas.microsoft.com/office/spreadsheetml/2009/9/main" objectType="CheckBox" fmlaLink="AR297"/>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fmlaLink="AS289"/>
</file>

<file path=xl/ctrlProps/ctrlProp7.xml><?xml version="1.0" encoding="utf-8"?>
<formControlPr xmlns="http://schemas.microsoft.com/office/spreadsheetml/2009/9/main" objectType="CheckBox" fmlaLink="AP293"/>
</file>

<file path=xl/ctrlProps/ctrlProp70.xml><?xml version="1.0" encoding="utf-8"?>
<formControlPr xmlns="http://schemas.microsoft.com/office/spreadsheetml/2009/9/main" objectType="CheckBox" fmlaLink="AS290"/>
</file>

<file path=xl/ctrlProps/ctrlProp71.xml><?xml version="1.0" encoding="utf-8"?>
<formControlPr xmlns="http://schemas.microsoft.com/office/spreadsheetml/2009/9/main" objectType="CheckBox" fmlaLink="AS291"/>
</file>

<file path=xl/ctrlProps/ctrlProp72.xml><?xml version="1.0" encoding="utf-8"?>
<formControlPr xmlns="http://schemas.microsoft.com/office/spreadsheetml/2009/9/main" objectType="CheckBox" fmlaLink="AS292"/>
</file>

<file path=xl/ctrlProps/ctrlProp73.xml><?xml version="1.0" encoding="utf-8"?>
<formControlPr xmlns="http://schemas.microsoft.com/office/spreadsheetml/2009/9/main" objectType="CheckBox" fmlaLink="AS293"/>
</file>

<file path=xl/ctrlProps/ctrlProp74.xml><?xml version="1.0" encoding="utf-8"?>
<formControlPr xmlns="http://schemas.microsoft.com/office/spreadsheetml/2009/9/main" objectType="CheckBox" fmlaLink="AS294"/>
</file>

<file path=xl/ctrlProps/ctrlProp75.xml><?xml version="1.0" encoding="utf-8"?>
<formControlPr xmlns="http://schemas.microsoft.com/office/spreadsheetml/2009/9/main" objectType="CheckBox" fmlaLink="AS295"/>
</file>

<file path=xl/ctrlProps/ctrlProp76.xml><?xml version="1.0" encoding="utf-8"?>
<formControlPr xmlns="http://schemas.microsoft.com/office/spreadsheetml/2009/9/main" objectType="CheckBox" fmlaLink="AS296"/>
</file>

<file path=xl/ctrlProps/ctrlProp77.xml><?xml version="1.0" encoding="utf-8"?>
<formControlPr xmlns="http://schemas.microsoft.com/office/spreadsheetml/2009/9/main" objectType="CheckBox" fmlaLink="AS297"/>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fmlaLink="AR298"/>
</file>

<file path=xl/ctrlProps/ctrlProp8.xml><?xml version="1.0" encoding="utf-8"?>
<formControlPr xmlns="http://schemas.microsoft.com/office/spreadsheetml/2009/9/main" objectType="CheckBox" fmlaLink="AP294"/>
</file>

<file path=xl/ctrlProps/ctrlProp80.xml><?xml version="1.0" encoding="utf-8"?>
<formControlPr xmlns="http://schemas.microsoft.com/office/spreadsheetml/2009/9/main" objectType="CheckBox" fmlaLink="AR299"/>
</file>

<file path=xl/ctrlProps/ctrlProp81.xml><?xml version="1.0" encoding="utf-8"?>
<formControlPr xmlns="http://schemas.microsoft.com/office/spreadsheetml/2009/9/main" objectType="CheckBox" fmlaLink="AR300"/>
</file>

<file path=xl/ctrlProps/ctrlProp82.xml><?xml version="1.0" encoding="utf-8"?>
<formControlPr xmlns="http://schemas.microsoft.com/office/spreadsheetml/2009/9/main" objectType="CheckBox" fmlaLink="AR301"/>
</file>

<file path=xl/ctrlProps/ctrlProp83.xml><?xml version="1.0" encoding="utf-8"?>
<formControlPr xmlns="http://schemas.microsoft.com/office/spreadsheetml/2009/9/main" objectType="CheckBox" fmlaLink="AR303"/>
</file>

<file path=xl/ctrlProps/ctrlProp84.xml><?xml version="1.0" encoding="utf-8"?>
<formControlPr xmlns="http://schemas.microsoft.com/office/spreadsheetml/2009/9/main" objectType="CheckBox" fmlaLink="AS298"/>
</file>

<file path=xl/ctrlProps/ctrlProp85.xml><?xml version="1.0" encoding="utf-8"?>
<formControlPr xmlns="http://schemas.microsoft.com/office/spreadsheetml/2009/9/main" objectType="CheckBox" fmlaLink="AS299"/>
</file>

<file path=xl/ctrlProps/ctrlProp86.xml><?xml version="1.0" encoding="utf-8"?>
<formControlPr xmlns="http://schemas.microsoft.com/office/spreadsheetml/2009/9/main" objectType="CheckBox" fmlaLink="AS300"/>
</file>

<file path=xl/ctrlProps/ctrlProp87.xml><?xml version="1.0" encoding="utf-8"?>
<formControlPr xmlns="http://schemas.microsoft.com/office/spreadsheetml/2009/9/main" objectType="CheckBox" fmlaLink="AS301"/>
</file>

<file path=xl/ctrlProps/ctrlProp88.xml><?xml version="1.0" encoding="utf-8"?>
<formControlPr xmlns="http://schemas.microsoft.com/office/spreadsheetml/2009/9/main" objectType="CheckBox" fmlaLink="AS303"/>
</file>

<file path=xl/ctrlProps/ctrlProp89.xml><?xml version="1.0" encoding="utf-8"?>
<formControlPr xmlns="http://schemas.microsoft.com/office/spreadsheetml/2009/9/main" objectType="CheckBox" fmlaLink="AR304"/>
</file>

<file path=xl/ctrlProps/ctrlProp9.xml><?xml version="1.0" encoding="utf-8"?>
<formControlPr xmlns="http://schemas.microsoft.com/office/spreadsheetml/2009/9/main" objectType="CheckBox" fmlaLink="AP295"/>
</file>

<file path=xl/ctrlProps/ctrlProp90.xml><?xml version="1.0" encoding="utf-8"?>
<formControlPr xmlns="http://schemas.microsoft.com/office/spreadsheetml/2009/9/main" objectType="CheckBox" fmlaLink="$AR$305"/>
</file>

<file path=xl/ctrlProps/ctrlProp91.xml><?xml version="1.0" encoding="utf-8"?>
<formControlPr xmlns="http://schemas.microsoft.com/office/spreadsheetml/2009/9/main" objectType="CheckBox" fmlaLink="$AR$306"/>
</file>

<file path=xl/ctrlProps/ctrlProp92.xml><?xml version="1.0" encoding="utf-8"?>
<formControlPr xmlns="http://schemas.microsoft.com/office/spreadsheetml/2009/9/main" objectType="CheckBox" fmlaLink="AR307"/>
</file>

<file path=xl/ctrlProps/ctrlProp93.xml><?xml version="1.0" encoding="utf-8"?>
<formControlPr xmlns="http://schemas.microsoft.com/office/spreadsheetml/2009/9/main" objectType="CheckBox" fmlaLink="AR308"/>
</file>

<file path=xl/ctrlProps/ctrlProp94.xml><?xml version="1.0" encoding="utf-8"?>
<formControlPr xmlns="http://schemas.microsoft.com/office/spreadsheetml/2009/9/main" objectType="CheckBox" fmlaLink="AR309"/>
</file>

<file path=xl/ctrlProps/ctrlProp95.xml><?xml version="1.0" encoding="utf-8"?>
<formControlPr xmlns="http://schemas.microsoft.com/office/spreadsheetml/2009/9/main" objectType="CheckBox" fmlaLink="AR310"/>
</file>

<file path=xl/ctrlProps/ctrlProp96.xml><?xml version="1.0" encoding="utf-8"?>
<formControlPr xmlns="http://schemas.microsoft.com/office/spreadsheetml/2009/9/main" objectType="CheckBox" fmlaLink="AR311"/>
</file>

<file path=xl/ctrlProps/ctrlProp97.xml><?xml version="1.0" encoding="utf-8"?>
<formControlPr xmlns="http://schemas.microsoft.com/office/spreadsheetml/2009/9/main" objectType="CheckBox" fmlaLink="AR312"/>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fmlaLink="AS30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66675</xdr:colOff>
          <xdr:row>288</xdr:row>
          <xdr:rowOff>219075</xdr:rowOff>
        </xdr:from>
        <xdr:to>
          <xdr:col>10</xdr:col>
          <xdr:colOff>171450</xdr:colOff>
          <xdr:row>290</xdr:row>
          <xdr:rowOff>9525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288</xdr:row>
          <xdr:rowOff>0</xdr:rowOff>
        </xdr:from>
        <xdr:to>
          <xdr:col>10</xdr:col>
          <xdr:colOff>171450</xdr:colOff>
          <xdr:row>289</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288</xdr:row>
          <xdr:rowOff>219075</xdr:rowOff>
        </xdr:from>
        <xdr:to>
          <xdr:col>12</xdr:col>
          <xdr:colOff>171450</xdr:colOff>
          <xdr:row>290</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287</xdr:row>
          <xdr:rowOff>219075</xdr:rowOff>
        </xdr:from>
        <xdr:to>
          <xdr:col>12</xdr:col>
          <xdr:colOff>171450</xdr:colOff>
          <xdr:row>289</xdr:row>
          <xdr:rowOff>9525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289</xdr:row>
          <xdr:rowOff>219075</xdr:rowOff>
        </xdr:from>
        <xdr:to>
          <xdr:col>10</xdr:col>
          <xdr:colOff>171450</xdr:colOff>
          <xdr:row>291</xdr:row>
          <xdr:rowOff>9525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290</xdr:row>
          <xdr:rowOff>219075</xdr:rowOff>
        </xdr:from>
        <xdr:to>
          <xdr:col>10</xdr:col>
          <xdr:colOff>171450</xdr:colOff>
          <xdr:row>292</xdr:row>
          <xdr:rowOff>9525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291</xdr:row>
          <xdr:rowOff>219075</xdr:rowOff>
        </xdr:from>
        <xdr:to>
          <xdr:col>10</xdr:col>
          <xdr:colOff>171450</xdr:colOff>
          <xdr:row>292</xdr:row>
          <xdr:rowOff>219075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292</xdr:row>
          <xdr:rowOff>209550</xdr:rowOff>
        </xdr:from>
        <xdr:to>
          <xdr:col>10</xdr:col>
          <xdr:colOff>171450</xdr:colOff>
          <xdr:row>294</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293</xdr:row>
          <xdr:rowOff>209550</xdr:rowOff>
        </xdr:from>
        <xdr:to>
          <xdr:col>10</xdr:col>
          <xdr:colOff>171450</xdr:colOff>
          <xdr:row>295</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294</xdr:row>
          <xdr:rowOff>209550</xdr:rowOff>
        </xdr:from>
        <xdr:to>
          <xdr:col>10</xdr:col>
          <xdr:colOff>171450</xdr:colOff>
          <xdr:row>296</xdr:row>
          <xdr:rowOff>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295</xdr:row>
          <xdr:rowOff>209550</xdr:rowOff>
        </xdr:from>
        <xdr:to>
          <xdr:col>10</xdr:col>
          <xdr:colOff>171450</xdr:colOff>
          <xdr:row>296</xdr:row>
          <xdr:rowOff>219075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296</xdr:row>
          <xdr:rowOff>200025</xdr:rowOff>
        </xdr:from>
        <xdr:to>
          <xdr:col>10</xdr:col>
          <xdr:colOff>171450</xdr:colOff>
          <xdr:row>297</xdr:row>
          <xdr:rowOff>219075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289</xdr:row>
          <xdr:rowOff>219075</xdr:rowOff>
        </xdr:from>
        <xdr:to>
          <xdr:col>12</xdr:col>
          <xdr:colOff>180975</xdr:colOff>
          <xdr:row>291</xdr:row>
          <xdr:rowOff>9525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290</xdr:row>
          <xdr:rowOff>219075</xdr:rowOff>
        </xdr:from>
        <xdr:to>
          <xdr:col>12</xdr:col>
          <xdr:colOff>180975</xdr:colOff>
          <xdr:row>292</xdr:row>
          <xdr:rowOff>9525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291</xdr:row>
          <xdr:rowOff>219075</xdr:rowOff>
        </xdr:from>
        <xdr:to>
          <xdr:col>12</xdr:col>
          <xdr:colOff>180975</xdr:colOff>
          <xdr:row>292</xdr:row>
          <xdr:rowOff>219075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292</xdr:row>
          <xdr:rowOff>209550</xdr:rowOff>
        </xdr:from>
        <xdr:to>
          <xdr:col>12</xdr:col>
          <xdr:colOff>180975</xdr:colOff>
          <xdr:row>294</xdr:row>
          <xdr:rowOff>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293</xdr:row>
          <xdr:rowOff>209550</xdr:rowOff>
        </xdr:from>
        <xdr:to>
          <xdr:col>12</xdr:col>
          <xdr:colOff>180975</xdr:colOff>
          <xdr:row>295</xdr:row>
          <xdr:rowOff>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294</xdr:row>
          <xdr:rowOff>209550</xdr:rowOff>
        </xdr:from>
        <xdr:to>
          <xdr:col>12</xdr:col>
          <xdr:colOff>180975</xdr:colOff>
          <xdr:row>296</xdr:row>
          <xdr:rowOff>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295</xdr:row>
          <xdr:rowOff>209550</xdr:rowOff>
        </xdr:from>
        <xdr:to>
          <xdr:col>12</xdr:col>
          <xdr:colOff>180975</xdr:colOff>
          <xdr:row>296</xdr:row>
          <xdr:rowOff>219075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296</xdr:row>
          <xdr:rowOff>200025</xdr:rowOff>
        </xdr:from>
        <xdr:to>
          <xdr:col>12</xdr:col>
          <xdr:colOff>180975</xdr:colOff>
          <xdr:row>297</xdr:row>
          <xdr:rowOff>219075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288</xdr:row>
          <xdr:rowOff>0</xdr:rowOff>
        </xdr:from>
        <xdr:to>
          <xdr:col>30</xdr:col>
          <xdr:colOff>19050</xdr:colOff>
          <xdr:row>289</xdr:row>
          <xdr:rowOff>9525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288</xdr:row>
          <xdr:rowOff>219075</xdr:rowOff>
        </xdr:from>
        <xdr:to>
          <xdr:col>30</xdr:col>
          <xdr:colOff>19050</xdr:colOff>
          <xdr:row>290</xdr:row>
          <xdr:rowOff>9525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289</xdr:row>
          <xdr:rowOff>219075</xdr:rowOff>
        </xdr:from>
        <xdr:to>
          <xdr:col>30</xdr:col>
          <xdr:colOff>19050</xdr:colOff>
          <xdr:row>291</xdr:row>
          <xdr:rowOff>9525</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290</xdr:row>
          <xdr:rowOff>219075</xdr:rowOff>
        </xdr:from>
        <xdr:to>
          <xdr:col>30</xdr:col>
          <xdr:colOff>19050</xdr:colOff>
          <xdr:row>292</xdr:row>
          <xdr:rowOff>9525</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291</xdr:row>
          <xdr:rowOff>219075</xdr:rowOff>
        </xdr:from>
        <xdr:to>
          <xdr:col>30</xdr:col>
          <xdr:colOff>19050</xdr:colOff>
          <xdr:row>292</xdr:row>
          <xdr:rowOff>219075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292</xdr:row>
          <xdr:rowOff>209550</xdr:rowOff>
        </xdr:from>
        <xdr:to>
          <xdr:col>30</xdr:col>
          <xdr:colOff>19050</xdr:colOff>
          <xdr:row>294</xdr:row>
          <xdr:rowOff>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293</xdr:row>
          <xdr:rowOff>209550</xdr:rowOff>
        </xdr:from>
        <xdr:to>
          <xdr:col>30</xdr:col>
          <xdr:colOff>19050</xdr:colOff>
          <xdr:row>295</xdr:row>
          <xdr:rowOff>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294</xdr:row>
          <xdr:rowOff>209550</xdr:rowOff>
        </xdr:from>
        <xdr:to>
          <xdr:col>30</xdr:col>
          <xdr:colOff>19050</xdr:colOff>
          <xdr:row>296</xdr:row>
          <xdr:rowOff>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295</xdr:row>
          <xdr:rowOff>209550</xdr:rowOff>
        </xdr:from>
        <xdr:to>
          <xdr:col>30</xdr:col>
          <xdr:colOff>19050</xdr:colOff>
          <xdr:row>296</xdr:row>
          <xdr:rowOff>219075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296</xdr:row>
          <xdr:rowOff>200025</xdr:rowOff>
        </xdr:from>
        <xdr:to>
          <xdr:col>30</xdr:col>
          <xdr:colOff>19050</xdr:colOff>
          <xdr:row>297</xdr:row>
          <xdr:rowOff>219075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288</xdr:row>
          <xdr:rowOff>0</xdr:rowOff>
        </xdr:from>
        <xdr:to>
          <xdr:col>32</xdr:col>
          <xdr:colOff>19050</xdr:colOff>
          <xdr:row>289</xdr:row>
          <xdr:rowOff>9525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288</xdr:row>
          <xdr:rowOff>219075</xdr:rowOff>
        </xdr:from>
        <xdr:to>
          <xdr:col>32</xdr:col>
          <xdr:colOff>19050</xdr:colOff>
          <xdr:row>290</xdr:row>
          <xdr:rowOff>9525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289</xdr:row>
          <xdr:rowOff>219075</xdr:rowOff>
        </xdr:from>
        <xdr:to>
          <xdr:col>32</xdr:col>
          <xdr:colOff>19050</xdr:colOff>
          <xdr:row>291</xdr:row>
          <xdr:rowOff>9525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290</xdr:row>
          <xdr:rowOff>219075</xdr:rowOff>
        </xdr:from>
        <xdr:to>
          <xdr:col>32</xdr:col>
          <xdr:colOff>19050</xdr:colOff>
          <xdr:row>292</xdr:row>
          <xdr:rowOff>9525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291</xdr:row>
          <xdr:rowOff>219075</xdr:rowOff>
        </xdr:from>
        <xdr:to>
          <xdr:col>32</xdr:col>
          <xdr:colOff>19050</xdr:colOff>
          <xdr:row>292</xdr:row>
          <xdr:rowOff>219075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292</xdr:row>
          <xdr:rowOff>209550</xdr:rowOff>
        </xdr:from>
        <xdr:to>
          <xdr:col>32</xdr:col>
          <xdr:colOff>19050</xdr:colOff>
          <xdr:row>294</xdr:row>
          <xdr:rowOff>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293</xdr:row>
          <xdr:rowOff>209550</xdr:rowOff>
        </xdr:from>
        <xdr:to>
          <xdr:col>32</xdr:col>
          <xdr:colOff>19050</xdr:colOff>
          <xdr:row>295</xdr:row>
          <xdr:rowOff>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294</xdr:row>
          <xdr:rowOff>209550</xdr:rowOff>
        </xdr:from>
        <xdr:to>
          <xdr:col>32</xdr:col>
          <xdr:colOff>19050</xdr:colOff>
          <xdr:row>296</xdr:row>
          <xdr:rowOff>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295</xdr:row>
          <xdr:rowOff>209550</xdr:rowOff>
        </xdr:from>
        <xdr:to>
          <xdr:col>32</xdr:col>
          <xdr:colOff>19050</xdr:colOff>
          <xdr:row>296</xdr:row>
          <xdr:rowOff>219075</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296</xdr:row>
          <xdr:rowOff>200025</xdr:rowOff>
        </xdr:from>
        <xdr:to>
          <xdr:col>32</xdr:col>
          <xdr:colOff>19050</xdr:colOff>
          <xdr:row>297</xdr:row>
          <xdr:rowOff>219075</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296</xdr:row>
          <xdr:rowOff>200025</xdr:rowOff>
        </xdr:from>
        <xdr:to>
          <xdr:col>10</xdr:col>
          <xdr:colOff>171450</xdr:colOff>
          <xdr:row>297</xdr:row>
          <xdr:rowOff>219075</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297</xdr:row>
          <xdr:rowOff>200025</xdr:rowOff>
        </xdr:from>
        <xdr:to>
          <xdr:col>10</xdr:col>
          <xdr:colOff>171450</xdr:colOff>
          <xdr:row>298</xdr:row>
          <xdr:rowOff>219075</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298</xdr:row>
          <xdr:rowOff>200025</xdr:rowOff>
        </xdr:from>
        <xdr:to>
          <xdr:col>10</xdr:col>
          <xdr:colOff>171450</xdr:colOff>
          <xdr:row>299</xdr:row>
          <xdr:rowOff>219075</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299</xdr:row>
          <xdr:rowOff>200025</xdr:rowOff>
        </xdr:from>
        <xdr:to>
          <xdr:col>10</xdr:col>
          <xdr:colOff>171450</xdr:colOff>
          <xdr:row>300</xdr:row>
          <xdr:rowOff>209550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301</xdr:row>
          <xdr:rowOff>190500</xdr:rowOff>
        </xdr:from>
        <xdr:to>
          <xdr:col>10</xdr:col>
          <xdr:colOff>171450</xdr:colOff>
          <xdr:row>302</xdr:row>
          <xdr:rowOff>209550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296</xdr:row>
          <xdr:rowOff>200025</xdr:rowOff>
        </xdr:from>
        <xdr:to>
          <xdr:col>12</xdr:col>
          <xdr:colOff>180975</xdr:colOff>
          <xdr:row>297</xdr:row>
          <xdr:rowOff>219075</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297</xdr:row>
          <xdr:rowOff>200025</xdr:rowOff>
        </xdr:from>
        <xdr:to>
          <xdr:col>12</xdr:col>
          <xdr:colOff>180975</xdr:colOff>
          <xdr:row>298</xdr:row>
          <xdr:rowOff>219075</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298</xdr:row>
          <xdr:rowOff>200025</xdr:rowOff>
        </xdr:from>
        <xdr:to>
          <xdr:col>12</xdr:col>
          <xdr:colOff>180975</xdr:colOff>
          <xdr:row>299</xdr:row>
          <xdr:rowOff>219075</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299</xdr:row>
          <xdr:rowOff>200025</xdr:rowOff>
        </xdr:from>
        <xdr:to>
          <xdr:col>12</xdr:col>
          <xdr:colOff>180975</xdr:colOff>
          <xdr:row>300</xdr:row>
          <xdr:rowOff>209550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301</xdr:row>
          <xdr:rowOff>190500</xdr:rowOff>
        </xdr:from>
        <xdr:to>
          <xdr:col>12</xdr:col>
          <xdr:colOff>180975</xdr:colOff>
          <xdr:row>302</xdr:row>
          <xdr:rowOff>209550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296</xdr:row>
          <xdr:rowOff>200025</xdr:rowOff>
        </xdr:from>
        <xdr:to>
          <xdr:col>30</xdr:col>
          <xdr:colOff>19050</xdr:colOff>
          <xdr:row>297</xdr:row>
          <xdr:rowOff>219075</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297</xdr:row>
          <xdr:rowOff>200025</xdr:rowOff>
        </xdr:from>
        <xdr:to>
          <xdr:col>30</xdr:col>
          <xdr:colOff>19050</xdr:colOff>
          <xdr:row>298</xdr:row>
          <xdr:rowOff>219075</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298</xdr:row>
          <xdr:rowOff>200025</xdr:rowOff>
        </xdr:from>
        <xdr:to>
          <xdr:col>30</xdr:col>
          <xdr:colOff>19050</xdr:colOff>
          <xdr:row>299</xdr:row>
          <xdr:rowOff>219075</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299</xdr:row>
          <xdr:rowOff>200025</xdr:rowOff>
        </xdr:from>
        <xdr:to>
          <xdr:col>30</xdr:col>
          <xdr:colOff>19050</xdr:colOff>
          <xdr:row>300</xdr:row>
          <xdr:rowOff>209550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296</xdr:row>
          <xdr:rowOff>200025</xdr:rowOff>
        </xdr:from>
        <xdr:to>
          <xdr:col>32</xdr:col>
          <xdr:colOff>19050</xdr:colOff>
          <xdr:row>297</xdr:row>
          <xdr:rowOff>219075</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297</xdr:row>
          <xdr:rowOff>200025</xdr:rowOff>
        </xdr:from>
        <xdr:to>
          <xdr:col>32</xdr:col>
          <xdr:colOff>19050</xdr:colOff>
          <xdr:row>298</xdr:row>
          <xdr:rowOff>219075</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298</xdr:row>
          <xdr:rowOff>200025</xdr:rowOff>
        </xdr:from>
        <xdr:to>
          <xdr:col>32</xdr:col>
          <xdr:colOff>19050</xdr:colOff>
          <xdr:row>299</xdr:row>
          <xdr:rowOff>219075</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299</xdr:row>
          <xdr:rowOff>200025</xdr:rowOff>
        </xdr:from>
        <xdr:to>
          <xdr:col>32</xdr:col>
          <xdr:colOff>19050</xdr:colOff>
          <xdr:row>300</xdr:row>
          <xdr:rowOff>209550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288</xdr:row>
          <xdr:rowOff>0</xdr:rowOff>
        </xdr:from>
        <xdr:to>
          <xdr:col>14</xdr:col>
          <xdr:colOff>180975</xdr:colOff>
          <xdr:row>289</xdr:row>
          <xdr:rowOff>9525</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288</xdr:row>
          <xdr:rowOff>219075</xdr:rowOff>
        </xdr:from>
        <xdr:to>
          <xdr:col>14</xdr:col>
          <xdr:colOff>180975</xdr:colOff>
          <xdr:row>290</xdr:row>
          <xdr:rowOff>9525</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289</xdr:row>
          <xdr:rowOff>219075</xdr:rowOff>
        </xdr:from>
        <xdr:to>
          <xdr:col>14</xdr:col>
          <xdr:colOff>180975</xdr:colOff>
          <xdr:row>291</xdr:row>
          <xdr:rowOff>9525</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290</xdr:row>
          <xdr:rowOff>219075</xdr:rowOff>
        </xdr:from>
        <xdr:to>
          <xdr:col>14</xdr:col>
          <xdr:colOff>180975</xdr:colOff>
          <xdr:row>292</xdr:row>
          <xdr:rowOff>9525</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291</xdr:row>
          <xdr:rowOff>219075</xdr:rowOff>
        </xdr:from>
        <xdr:to>
          <xdr:col>14</xdr:col>
          <xdr:colOff>180975</xdr:colOff>
          <xdr:row>292</xdr:row>
          <xdr:rowOff>219075</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292</xdr:row>
          <xdr:rowOff>209550</xdr:rowOff>
        </xdr:from>
        <xdr:to>
          <xdr:col>14</xdr:col>
          <xdr:colOff>180975</xdr:colOff>
          <xdr:row>294</xdr:row>
          <xdr:rowOff>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293</xdr:row>
          <xdr:rowOff>209550</xdr:rowOff>
        </xdr:from>
        <xdr:to>
          <xdr:col>14</xdr:col>
          <xdr:colOff>180975</xdr:colOff>
          <xdr:row>295</xdr:row>
          <xdr:rowOff>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294</xdr:row>
          <xdr:rowOff>209550</xdr:rowOff>
        </xdr:from>
        <xdr:to>
          <xdr:col>14</xdr:col>
          <xdr:colOff>180975</xdr:colOff>
          <xdr:row>296</xdr:row>
          <xdr:rowOff>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295</xdr:row>
          <xdr:rowOff>209550</xdr:rowOff>
        </xdr:from>
        <xdr:to>
          <xdr:col>14</xdr:col>
          <xdr:colOff>180975</xdr:colOff>
          <xdr:row>296</xdr:row>
          <xdr:rowOff>219075</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296</xdr:row>
          <xdr:rowOff>200025</xdr:rowOff>
        </xdr:from>
        <xdr:to>
          <xdr:col>14</xdr:col>
          <xdr:colOff>180975</xdr:colOff>
          <xdr:row>297</xdr:row>
          <xdr:rowOff>219075</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288</xdr:row>
          <xdr:rowOff>0</xdr:rowOff>
        </xdr:from>
        <xdr:to>
          <xdr:col>16</xdr:col>
          <xdr:colOff>190500</xdr:colOff>
          <xdr:row>289</xdr:row>
          <xdr:rowOff>9525</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288</xdr:row>
          <xdr:rowOff>219075</xdr:rowOff>
        </xdr:from>
        <xdr:to>
          <xdr:col>16</xdr:col>
          <xdr:colOff>190500</xdr:colOff>
          <xdr:row>290</xdr:row>
          <xdr:rowOff>9525</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289</xdr:row>
          <xdr:rowOff>219075</xdr:rowOff>
        </xdr:from>
        <xdr:to>
          <xdr:col>16</xdr:col>
          <xdr:colOff>190500</xdr:colOff>
          <xdr:row>291</xdr:row>
          <xdr:rowOff>9525</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290</xdr:row>
          <xdr:rowOff>219075</xdr:rowOff>
        </xdr:from>
        <xdr:to>
          <xdr:col>16</xdr:col>
          <xdr:colOff>190500</xdr:colOff>
          <xdr:row>292</xdr:row>
          <xdr:rowOff>9525</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1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291</xdr:row>
          <xdr:rowOff>219075</xdr:rowOff>
        </xdr:from>
        <xdr:to>
          <xdr:col>16</xdr:col>
          <xdr:colOff>190500</xdr:colOff>
          <xdr:row>292</xdr:row>
          <xdr:rowOff>219075</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292</xdr:row>
          <xdr:rowOff>209550</xdr:rowOff>
        </xdr:from>
        <xdr:to>
          <xdr:col>16</xdr:col>
          <xdr:colOff>190500</xdr:colOff>
          <xdr:row>294</xdr:row>
          <xdr:rowOff>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293</xdr:row>
          <xdr:rowOff>209550</xdr:rowOff>
        </xdr:from>
        <xdr:to>
          <xdr:col>16</xdr:col>
          <xdr:colOff>190500</xdr:colOff>
          <xdr:row>295</xdr:row>
          <xdr:rowOff>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294</xdr:row>
          <xdr:rowOff>209550</xdr:rowOff>
        </xdr:from>
        <xdr:to>
          <xdr:col>16</xdr:col>
          <xdr:colOff>190500</xdr:colOff>
          <xdr:row>296</xdr:row>
          <xdr:rowOff>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295</xdr:row>
          <xdr:rowOff>209550</xdr:rowOff>
        </xdr:from>
        <xdr:to>
          <xdr:col>16</xdr:col>
          <xdr:colOff>190500</xdr:colOff>
          <xdr:row>296</xdr:row>
          <xdr:rowOff>219075</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296</xdr:row>
          <xdr:rowOff>200025</xdr:rowOff>
        </xdr:from>
        <xdr:to>
          <xdr:col>16</xdr:col>
          <xdr:colOff>190500</xdr:colOff>
          <xdr:row>297</xdr:row>
          <xdr:rowOff>219075</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296</xdr:row>
          <xdr:rowOff>200025</xdr:rowOff>
        </xdr:from>
        <xdr:to>
          <xdr:col>14</xdr:col>
          <xdr:colOff>180975</xdr:colOff>
          <xdr:row>297</xdr:row>
          <xdr:rowOff>219075</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297</xdr:row>
          <xdr:rowOff>200025</xdr:rowOff>
        </xdr:from>
        <xdr:to>
          <xdr:col>14</xdr:col>
          <xdr:colOff>180975</xdr:colOff>
          <xdr:row>298</xdr:row>
          <xdr:rowOff>219075</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298</xdr:row>
          <xdr:rowOff>200025</xdr:rowOff>
        </xdr:from>
        <xdr:to>
          <xdr:col>14</xdr:col>
          <xdr:colOff>180975</xdr:colOff>
          <xdr:row>299</xdr:row>
          <xdr:rowOff>219075</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299</xdr:row>
          <xdr:rowOff>200025</xdr:rowOff>
        </xdr:from>
        <xdr:to>
          <xdr:col>14</xdr:col>
          <xdr:colOff>180975</xdr:colOff>
          <xdr:row>300</xdr:row>
          <xdr:rowOff>209550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301</xdr:row>
          <xdr:rowOff>190500</xdr:rowOff>
        </xdr:from>
        <xdr:to>
          <xdr:col>14</xdr:col>
          <xdr:colOff>180975</xdr:colOff>
          <xdr:row>302</xdr:row>
          <xdr:rowOff>209550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296</xdr:row>
          <xdr:rowOff>200025</xdr:rowOff>
        </xdr:from>
        <xdr:to>
          <xdr:col>16</xdr:col>
          <xdr:colOff>190500</xdr:colOff>
          <xdr:row>297</xdr:row>
          <xdr:rowOff>219075</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297</xdr:row>
          <xdr:rowOff>200025</xdr:rowOff>
        </xdr:from>
        <xdr:to>
          <xdr:col>16</xdr:col>
          <xdr:colOff>190500</xdr:colOff>
          <xdr:row>298</xdr:row>
          <xdr:rowOff>219075</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298</xdr:row>
          <xdr:rowOff>200025</xdr:rowOff>
        </xdr:from>
        <xdr:to>
          <xdr:col>16</xdr:col>
          <xdr:colOff>190500</xdr:colOff>
          <xdr:row>299</xdr:row>
          <xdr:rowOff>219075</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299</xdr:row>
          <xdr:rowOff>200025</xdr:rowOff>
        </xdr:from>
        <xdr:to>
          <xdr:col>16</xdr:col>
          <xdr:colOff>190500</xdr:colOff>
          <xdr:row>300</xdr:row>
          <xdr:rowOff>209550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301</xdr:row>
          <xdr:rowOff>190500</xdr:rowOff>
        </xdr:from>
        <xdr:to>
          <xdr:col>16</xdr:col>
          <xdr:colOff>190500</xdr:colOff>
          <xdr:row>302</xdr:row>
          <xdr:rowOff>209550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288</xdr:row>
          <xdr:rowOff>0</xdr:rowOff>
        </xdr:from>
        <xdr:to>
          <xdr:col>34</xdr:col>
          <xdr:colOff>28575</xdr:colOff>
          <xdr:row>289</xdr:row>
          <xdr:rowOff>9525</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288</xdr:row>
          <xdr:rowOff>219075</xdr:rowOff>
        </xdr:from>
        <xdr:to>
          <xdr:col>34</xdr:col>
          <xdr:colOff>28575</xdr:colOff>
          <xdr:row>290</xdr:row>
          <xdr:rowOff>9525</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289</xdr:row>
          <xdr:rowOff>219075</xdr:rowOff>
        </xdr:from>
        <xdr:to>
          <xdr:col>34</xdr:col>
          <xdr:colOff>28575</xdr:colOff>
          <xdr:row>291</xdr:row>
          <xdr:rowOff>9525</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290</xdr:row>
          <xdr:rowOff>219075</xdr:rowOff>
        </xdr:from>
        <xdr:to>
          <xdr:col>34</xdr:col>
          <xdr:colOff>28575</xdr:colOff>
          <xdr:row>292</xdr:row>
          <xdr:rowOff>9525</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291</xdr:row>
          <xdr:rowOff>219075</xdr:rowOff>
        </xdr:from>
        <xdr:to>
          <xdr:col>34</xdr:col>
          <xdr:colOff>28575</xdr:colOff>
          <xdr:row>292</xdr:row>
          <xdr:rowOff>219075</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292</xdr:row>
          <xdr:rowOff>209550</xdr:rowOff>
        </xdr:from>
        <xdr:to>
          <xdr:col>34</xdr:col>
          <xdr:colOff>28575</xdr:colOff>
          <xdr:row>294</xdr:row>
          <xdr:rowOff>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293</xdr:row>
          <xdr:rowOff>209550</xdr:rowOff>
        </xdr:from>
        <xdr:to>
          <xdr:col>34</xdr:col>
          <xdr:colOff>28575</xdr:colOff>
          <xdr:row>295</xdr:row>
          <xdr:rowOff>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294</xdr:row>
          <xdr:rowOff>209550</xdr:rowOff>
        </xdr:from>
        <xdr:to>
          <xdr:col>34</xdr:col>
          <xdr:colOff>28575</xdr:colOff>
          <xdr:row>296</xdr:row>
          <xdr:rowOff>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295</xdr:row>
          <xdr:rowOff>209550</xdr:rowOff>
        </xdr:from>
        <xdr:to>
          <xdr:col>34</xdr:col>
          <xdr:colOff>28575</xdr:colOff>
          <xdr:row>296</xdr:row>
          <xdr:rowOff>219075</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296</xdr:row>
          <xdr:rowOff>200025</xdr:rowOff>
        </xdr:from>
        <xdr:to>
          <xdr:col>34</xdr:col>
          <xdr:colOff>28575</xdr:colOff>
          <xdr:row>297</xdr:row>
          <xdr:rowOff>219075</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288</xdr:row>
          <xdr:rowOff>0</xdr:rowOff>
        </xdr:from>
        <xdr:to>
          <xdr:col>36</xdr:col>
          <xdr:colOff>28575</xdr:colOff>
          <xdr:row>289</xdr:row>
          <xdr:rowOff>9525</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288</xdr:row>
          <xdr:rowOff>219075</xdr:rowOff>
        </xdr:from>
        <xdr:to>
          <xdr:col>36</xdr:col>
          <xdr:colOff>28575</xdr:colOff>
          <xdr:row>290</xdr:row>
          <xdr:rowOff>9525</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289</xdr:row>
          <xdr:rowOff>219075</xdr:rowOff>
        </xdr:from>
        <xdr:to>
          <xdr:col>36</xdr:col>
          <xdr:colOff>28575</xdr:colOff>
          <xdr:row>291</xdr:row>
          <xdr:rowOff>9525</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290</xdr:row>
          <xdr:rowOff>219075</xdr:rowOff>
        </xdr:from>
        <xdr:to>
          <xdr:col>36</xdr:col>
          <xdr:colOff>28575</xdr:colOff>
          <xdr:row>292</xdr:row>
          <xdr:rowOff>9525</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291</xdr:row>
          <xdr:rowOff>219075</xdr:rowOff>
        </xdr:from>
        <xdr:to>
          <xdr:col>36</xdr:col>
          <xdr:colOff>28575</xdr:colOff>
          <xdr:row>292</xdr:row>
          <xdr:rowOff>219075</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292</xdr:row>
          <xdr:rowOff>209550</xdr:rowOff>
        </xdr:from>
        <xdr:to>
          <xdr:col>36</xdr:col>
          <xdr:colOff>28575</xdr:colOff>
          <xdr:row>294</xdr:row>
          <xdr:rowOff>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293</xdr:row>
          <xdr:rowOff>209550</xdr:rowOff>
        </xdr:from>
        <xdr:to>
          <xdr:col>36</xdr:col>
          <xdr:colOff>28575</xdr:colOff>
          <xdr:row>295</xdr:row>
          <xdr:rowOff>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294</xdr:row>
          <xdr:rowOff>209550</xdr:rowOff>
        </xdr:from>
        <xdr:to>
          <xdr:col>36</xdr:col>
          <xdr:colOff>28575</xdr:colOff>
          <xdr:row>296</xdr:row>
          <xdr:rowOff>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295</xdr:row>
          <xdr:rowOff>209550</xdr:rowOff>
        </xdr:from>
        <xdr:to>
          <xdr:col>36</xdr:col>
          <xdr:colOff>28575</xdr:colOff>
          <xdr:row>296</xdr:row>
          <xdr:rowOff>219075</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296</xdr:row>
          <xdr:rowOff>200025</xdr:rowOff>
        </xdr:from>
        <xdr:to>
          <xdr:col>36</xdr:col>
          <xdr:colOff>28575</xdr:colOff>
          <xdr:row>297</xdr:row>
          <xdr:rowOff>219075</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296</xdr:row>
          <xdr:rowOff>200025</xdr:rowOff>
        </xdr:from>
        <xdr:to>
          <xdr:col>34</xdr:col>
          <xdr:colOff>28575</xdr:colOff>
          <xdr:row>297</xdr:row>
          <xdr:rowOff>219075</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297</xdr:row>
          <xdr:rowOff>200025</xdr:rowOff>
        </xdr:from>
        <xdr:to>
          <xdr:col>34</xdr:col>
          <xdr:colOff>28575</xdr:colOff>
          <xdr:row>298</xdr:row>
          <xdr:rowOff>219075</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298</xdr:row>
          <xdr:rowOff>200025</xdr:rowOff>
        </xdr:from>
        <xdr:to>
          <xdr:col>34</xdr:col>
          <xdr:colOff>28575</xdr:colOff>
          <xdr:row>299</xdr:row>
          <xdr:rowOff>219075</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1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299</xdr:row>
          <xdr:rowOff>200025</xdr:rowOff>
        </xdr:from>
        <xdr:to>
          <xdr:col>34</xdr:col>
          <xdr:colOff>28575</xdr:colOff>
          <xdr:row>300</xdr:row>
          <xdr:rowOff>209550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296</xdr:row>
          <xdr:rowOff>200025</xdr:rowOff>
        </xdr:from>
        <xdr:to>
          <xdr:col>36</xdr:col>
          <xdr:colOff>28575</xdr:colOff>
          <xdr:row>297</xdr:row>
          <xdr:rowOff>219075</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1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297</xdr:row>
          <xdr:rowOff>200025</xdr:rowOff>
        </xdr:from>
        <xdr:to>
          <xdr:col>36</xdr:col>
          <xdr:colOff>28575</xdr:colOff>
          <xdr:row>298</xdr:row>
          <xdr:rowOff>219075</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298</xdr:row>
          <xdr:rowOff>200025</xdr:rowOff>
        </xdr:from>
        <xdr:to>
          <xdr:col>36</xdr:col>
          <xdr:colOff>28575</xdr:colOff>
          <xdr:row>299</xdr:row>
          <xdr:rowOff>219075</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299</xdr:row>
          <xdr:rowOff>200025</xdr:rowOff>
        </xdr:from>
        <xdr:to>
          <xdr:col>36</xdr:col>
          <xdr:colOff>28575</xdr:colOff>
          <xdr:row>300</xdr:row>
          <xdr:rowOff>209550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178</xdr:row>
          <xdr:rowOff>228600</xdr:rowOff>
        </xdr:from>
        <xdr:to>
          <xdr:col>5</xdr:col>
          <xdr:colOff>0</xdr:colOff>
          <xdr:row>180</xdr:row>
          <xdr:rowOff>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1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305</xdr:row>
          <xdr:rowOff>76200</xdr:rowOff>
        </xdr:from>
        <xdr:to>
          <xdr:col>8</xdr:col>
          <xdr:colOff>9525</xdr:colOff>
          <xdr:row>306</xdr:row>
          <xdr:rowOff>228600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1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306</xdr:row>
          <xdr:rowOff>228600</xdr:rowOff>
        </xdr:from>
        <xdr:to>
          <xdr:col>8</xdr:col>
          <xdr:colOff>9525</xdr:colOff>
          <xdr:row>308</xdr:row>
          <xdr:rowOff>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1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279</xdr:row>
          <xdr:rowOff>76200</xdr:rowOff>
        </xdr:from>
        <xdr:to>
          <xdr:col>8</xdr:col>
          <xdr:colOff>9525</xdr:colOff>
          <xdr:row>281</xdr:row>
          <xdr:rowOff>85725</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1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300</xdr:row>
          <xdr:rowOff>190500</xdr:rowOff>
        </xdr:from>
        <xdr:to>
          <xdr:col>10</xdr:col>
          <xdr:colOff>171450</xdr:colOff>
          <xdr:row>301</xdr:row>
          <xdr:rowOff>209550</xdr:rowOff>
        </xdr:to>
        <xdr:sp macro="" textlink="">
          <xdr:nvSpPr>
            <xdr:cNvPr id="2542" name="Check Box 494" hidden="1">
              <a:extLst>
                <a:ext uri="{63B3BB69-23CF-44E3-9099-C40C66FF867C}">
                  <a14:compatExt spid="_x0000_s2542"/>
                </a:ext>
                <a:ext uri="{FF2B5EF4-FFF2-40B4-BE49-F238E27FC236}">
                  <a16:creationId xmlns:a16="http://schemas.microsoft.com/office/drawing/2014/main" id="{00000000-0008-0000-01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300</xdr:row>
          <xdr:rowOff>190500</xdr:rowOff>
        </xdr:from>
        <xdr:to>
          <xdr:col>12</xdr:col>
          <xdr:colOff>180975</xdr:colOff>
          <xdr:row>301</xdr:row>
          <xdr:rowOff>209550</xdr:rowOff>
        </xdr:to>
        <xdr:sp macro="" textlink="">
          <xdr:nvSpPr>
            <xdr:cNvPr id="2543" name="Check Box 495" hidden="1">
              <a:extLst>
                <a:ext uri="{63B3BB69-23CF-44E3-9099-C40C66FF867C}">
                  <a14:compatExt spid="_x0000_s2543"/>
                </a:ext>
                <a:ext uri="{FF2B5EF4-FFF2-40B4-BE49-F238E27FC236}">
                  <a16:creationId xmlns:a16="http://schemas.microsoft.com/office/drawing/2014/main" id="{00000000-0008-0000-0100-0000E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300</xdr:row>
          <xdr:rowOff>190500</xdr:rowOff>
        </xdr:from>
        <xdr:to>
          <xdr:col>30</xdr:col>
          <xdr:colOff>19050</xdr:colOff>
          <xdr:row>301</xdr:row>
          <xdr:rowOff>209550</xdr:rowOff>
        </xdr:to>
        <xdr:sp macro="" textlink="">
          <xdr:nvSpPr>
            <xdr:cNvPr id="2544" name="Check Box 496" hidden="1">
              <a:extLst>
                <a:ext uri="{63B3BB69-23CF-44E3-9099-C40C66FF867C}">
                  <a14:compatExt spid="_x0000_s2544"/>
                </a:ext>
                <a:ext uri="{FF2B5EF4-FFF2-40B4-BE49-F238E27FC236}">
                  <a16:creationId xmlns:a16="http://schemas.microsoft.com/office/drawing/2014/main" id="{00000000-0008-0000-01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300</xdr:row>
          <xdr:rowOff>190500</xdr:rowOff>
        </xdr:from>
        <xdr:to>
          <xdr:col>32</xdr:col>
          <xdr:colOff>19050</xdr:colOff>
          <xdr:row>301</xdr:row>
          <xdr:rowOff>209550</xdr:rowOff>
        </xdr:to>
        <xdr:sp macro="" textlink="">
          <xdr:nvSpPr>
            <xdr:cNvPr id="2545" name="Check Box 497" hidden="1">
              <a:extLst>
                <a:ext uri="{63B3BB69-23CF-44E3-9099-C40C66FF867C}">
                  <a14:compatExt spid="_x0000_s2545"/>
                </a:ext>
                <a:ext uri="{FF2B5EF4-FFF2-40B4-BE49-F238E27FC236}">
                  <a16:creationId xmlns:a16="http://schemas.microsoft.com/office/drawing/2014/main" id="{00000000-0008-0000-0100-0000F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300</xdr:row>
          <xdr:rowOff>190500</xdr:rowOff>
        </xdr:from>
        <xdr:to>
          <xdr:col>14</xdr:col>
          <xdr:colOff>180975</xdr:colOff>
          <xdr:row>301</xdr:row>
          <xdr:rowOff>209550</xdr:rowOff>
        </xdr:to>
        <xdr:sp macro="" textlink="">
          <xdr:nvSpPr>
            <xdr:cNvPr id="2546" name="Check Box 498" hidden="1">
              <a:extLst>
                <a:ext uri="{63B3BB69-23CF-44E3-9099-C40C66FF867C}">
                  <a14:compatExt spid="_x0000_s2546"/>
                </a:ext>
                <a:ext uri="{FF2B5EF4-FFF2-40B4-BE49-F238E27FC236}">
                  <a16:creationId xmlns:a16="http://schemas.microsoft.com/office/drawing/2014/main" id="{00000000-0008-0000-0100-0000F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300</xdr:row>
          <xdr:rowOff>190500</xdr:rowOff>
        </xdr:from>
        <xdr:to>
          <xdr:col>16</xdr:col>
          <xdr:colOff>190500</xdr:colOff>
          <xdr:row>301</xdr:row>
          <xdr:rowOff>209550</xdr:rowOff>
        </xdr:to>
        <xdr:sp macro="" textlink="">
          <xdr:nvSpPr>
            <xdr:cNvPr id="2547" name="Check Box 499" hidden="1">
              <a:extLst>
                <a:ext uri="{63B3BB69-23CF-44E3-9099-C40C66FF867C}">
                  <a14:compatExt spid="_x0000_s2547"/>
                </a:ext>
                <a:ext uri="{FF2B5EF4-FFF2-40B4-BE49-F238E27FC236}">
                  <a16:creationId xmlns:a16="http://schemas.microsoft.com/office/drawing/2014/main" id="{00000000-0008-0000-0100-0000F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300</xdr:row>
          <xdr:rowOff>190500</xdr:rowOff>
        </xdr:from>
        <xdr:to>
          <xdr:col>34</xdr:col>
          <xdr:colOff>28575</xdr:colOff>
          <xdr:row>301</xdr:row>
          <xdr:rowOff>209550</xdr:rowOff>
        </xdr:to>
        <xdr:sp macro="" textlink="">
          <xdr:nvSpPr>
            <xdr:cNvPr id="2548" name="Check Box 500" hidden="1">
              <a:extLst>
                <a:ext uri="{63B3BB69-23CF-44E3-9099-C40C66FF867C}">
                  <a14:compatExt spid="_x0000_s2548"/>
                </a:ext>
                <a:ext uri="{FF2B5EF4-FFF2-40B4-BE49-F238E27FC236}">
                  <a16:creationId xmlns:a16="http://schemas.microsoft.com/office/drawing/2014/main" id="{00000000-0008-0000-0100-0000F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300</xdr:row>
          <xdr:rowOff>190500</xdr:rowOff>
        </xdr:from>
        <xdr:to>
          <xdr:col>36</xdr:col>
          <xdr:colOff>28575</xdr:colOff>
          <xdr:row>301</xdr:row>
          <xdr:rowOff>209550</xdr:rowOff>
        </xdr:to>
        <xdr:sp macro="" textlink="">
          <xdr:nvSpPr>
            <xdr:cNvPr id="2549" name="Check Box 501" hidden="1">
              <a:extLst>
                <a:ext uri="{63B3BB69-23CF-44E3-9099-C40C66FF867C}">
                  <a14:compatExt spid="_x0000_s2549"/>
                </a:ext>
                <a:ext uri="{FF2B5EF4-FFF2-40B4-BE49-F238E27FC236}">
                  <a16:creationId xmlns:a16="http://schemas.microsoft.com/office/drawing/2014/main" id="{00000000-0008-0000-0100-0000F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201</xdr:row>
          <xdr:rowOff>600075</xdr:rowOff>
        </xdr:from>
        <xdr:to>
          <xdr:col>4</xdr:col>
          <xdr:colOff>219075</xdr:colOff>
          <xdr:row>203</xdr:row>
          <xdr:rowOff>9525</xdr:rowOff>
        </xdr:to>
        <xdr:sp macro="" textlink="">
          <xdr:nvSpPr>
            <xdr:cNvPr id="15561" name="Check Box 1225" hidden="1">
              <a:extLst>
                <a:ext uri="{63B3BB69-23CF-44E3-9099-C40C66FF867C}">
                  <a14:compatExt spid="_x0000_s15561"/>
                </a:ext>
                <a:ext uri="{FF2B5EF4-FFF2-40B4-BE49-F238E27FC236}">
                  <a16:creationId xmlns:a16="http://schemas.microsoft.com/office/drawing/2014/main" id="{00000000-0008-0000-0100-0000C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255</xdr:row>
          <xdr:rowOff>9525</xdr:rowOff>
        </xdr:from>
        <xdr:to>
          <xdr:col>4</xdr:col>
          <xdr:colOff>219075</xdr:colOff>
          <xdr:row>256</xdr:row>
          <xdr:rowOff>28575</xdr:rowOff>
        </xdr:to>
        <xdr:sp macro="" textlink="">
          <xdr:nvSpPr>
            <xdr:cNvPr id="15592" name="Check Box 1256" hidden="1">
              <a:extLst>
                <a:ext uri="{63B3BB69-23CF-44E3-9099-C40C66FF867C}">
                  <a14:compatExt spid="_x0000_s15592"/>
                </a:ext>
                <a:ext uri="{FF2B5EF4-FFF2-40B4-BE49-F238E27FC236}">
                  <a16:creationId xmlns:a16="http://schemas.microsoft.com/office/drawing/2014/main" id="{00000000-0008-0000-0100-0000E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160</xdr:row>
          <xdr:rowOff>200025</xdr:rowOff>
        </xdr:from>
        <xdr:to>
          <xdr:col>4</xdr:col>
          <xdr:colOff>200025</xdr:colOff>
          <xdr:row>160</xdr:row>
          <xdr:rowOff>447675</xdr:rowOff>
        </xdr:to>
        <xdr:sp macro="" textlink="">
          <xdr:nvSpPr>
            <xdr:cNvPr id="15704" name="Check Box 1368" hidden="1">
              <a:extLst>
                <a:ext uri="{63B3BB69-23CF-44E3-9099-C40C66FF867C}">
                  <a14:compatExt spid="_x0000_s15704"/>
                </a:ext>
                <a:ext uri="{FF2B5EF4-FFF2-40B4-BE49-F238E27FC236}">
                  <a16:creationId xmlns:a16="http://schemas.microsoft.com/office/drawing/2014/main" id="{00000000-0008-0000-0100-00005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159</xdr:row>
          <xdr:rowOff>200025</xdr:rowOff>
        </xdr:from>
        <xdr:to>
          <xdr:col>4</xdr:col>
          <xdr:colOff>209550</xdr:colOff>
          <xdr:row>159</xdr:row>
          <xdr:rowOff>447675</xdr:rowOff>
        </xdr:to>
        <xdr:sp macro="" textlink="">
          <xdr:nvSpPr>
            <xdr:cNvPr id="16124" name="Check Box 1788" hidden="1">
              <a:extLst>
                <a:ext uri="{63B3BB69-23CF-44E3-9099-C40C66FF867C}">
                  <a14:compatExt spid="_x0000_s16124"/>
                </a:ext>
                <a:ext uri="{FF2B5EF4-FFF2-40B4-BE49-F238E27FC236}">
                  <a16:creationId xmlns:a16="http://schemas.microsoft.com/office/drawing/2014/main" id="{00000000-0008-0000-0100-0000F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111815</xdr:colOff>
      <xdr:row>11</xdr:row>
      <xdr:rowOff>67503</xdr:rowOff>
    </xdr:from>
    <xdr:to>
      <xdr:col>36</xdr:col>
      <xdr:colOff>371475</xdr:colOff>
      <xdr:row>26</xdr:row>
      <xdr:rowOff>57150</xdr:rowOff>
    </xdr:to>
    <xdr:sp macro="" textlink="">
      <xdr:nvSpPr>
        <xdr:cNvPr id="134" name="角丸四角形 133">
          <a:extLst>
            <a:ext uri="{FF2B5EF4-FFF2-40B4-BE49-F238E27FC236}">
              <a16:creationId xmlns:a16="http://schemas.microsoft.com/office/drawing/2014/main" id="{B5B6F361-2B6B-2A34-E3AF-D74DDD0F4039}"/>
            </a:ext>
          </a:extLst>
        </xdr:cNvPr>
        <xdr:cNvSpPr/>
      </xdr:nvSpPr>
      <xdr:spPr>
        <a:xfrm>
          <a:off x="111815" y="4106103"/>
          <a:ext cx="9089335" cy="3637722"/>
        </a:xfrm>
        <a:prstGeom prst="round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b="1"/>
            <a:t>　　　</a:t>
          </a:r>
          <a:r>
            <a:rPr kumimoji="1" lang="en-US" altLang="ja-JP" sz="1800" b="1"/>
            <a:t>※</a:t>
          </a:r>
          <a:r>
            <a:rPr kumimoji="1" lang="ja-JP" altLang="en-US" sz="1800" b="1"/>
            <a:t>　この欄は入力不要です。（定期登録時のみ使用）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47625</xdr:colOff>
      <xdr:row>5</xdr:row>
      <xdr:rowOff>161926</xdr:rowOff>
    </xdr:from>
    <xdr:to>
      <xdr:col>9</xdr:col>
      <xdr:colOff>1295400</xdr:colOff>
      <xdr:row>8</xdr:row>
      <xdr:rowOff>142876</xdr:rowOff>
    </xdr:to>
    <xdr:sp macro="" textlink="">
      <xdr:nvSpPr>
        <xdr:cNvPr id="2" name="正方形/長方形 1">
          <a:extLst>
            <a:ext uri="{FF2B5EF4-FFF2-40B4-BE49-F238E27FC236}">
              <a16:creationId xmlns:a16="http://schemas.microsoft.com/office/drawing/2014/main" id="{63E69541-CEF3-7BB4-CE21-FAD253CE90FD}"/>
            </a:ext>
          </a:extLst>
        </xdr:cNvPr>
        <xdr:cNvSpPr/>
      </xdr:nvSpPr>
      <xdr:spPr>
        <a:xfrm>
          <a:off x="5200650" y="1019176"/>
          <a:ext cx="4152900" cy="4953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HP</a:t>
          </a:r>
          <a:r>
            <a:rPr kumimoji="1" lang="ja-JP" altLang="en-US" sz="1100"/>
            <a:t>掲載時にはリストシートを非表示にすること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361950</xdr:colOff>
      <xdr:row>18</xdr:row>
      <xdr:rowOff>28575</xdr:rowOff>
    </xdr:from>
    <xdr:to>
      <xdr:col>8</xdr:col>
      <xdr:colOff>561975</xdr:colOff>
      <xdr:row>22</xdr:row>
      <xdr:rowOff>19050</xdr:rowOff>
    </xdr:to>
    <xdr:sp macro="" textlink="">
      <xdr:nvSpPr>
        <xdr:cNvPr id="27778" name="AutoShape 2">
          <a:extLst>
            <a:ext uri="{FF2B5EF4-FFF2-40B4-BE49-F238E27FC236}">
              <a16:creationId xmlns:a16="http://schemas.microsoft.com/office/drawing/2014/main" id="{0DB36042-207C-2F5B-A291-81D126C4C675}"/>
            </a:ext>
          </a:extLst>
        </xdr:cNvPr>
        <xdr:cNvSpPr>
          <a:spLocks/>
        </xdr:cNvSpPr>
      </xdr:nvSpPr>
      <xdr:spPr bwMode="auto">
        <a:xfrm>
          <a:off x="3629025" y="4972050"/>
          <a:ext cx="200025" cy="942975"/>
        </a:xfrm>
        <a:prstGeom prst="rightBrace">
          <a:avLst>
            <a:gd name="adj1" fmla="val 39286"/>
            <a:gd name="adj2" fmla="val 50634"/>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159439</xdr:colOff>
      <xdr:row>19</xdr:row>
      <xdr:rowOff>28989</xdr:rowOff>
    </xdr:from>
    <xdr:to>
      <xdr:col>1</xdr:col>
      <xdr:colOff>18814</xdr:colOff>
      <xdr:row>20</xdr:row>
      <xdr:rowOff>78864</xdr:rowOff>
    </xdr:to>
    <xdr:sp macro="" textlink="">
      <xdr:nvSpPr>
        <xdr:cNvPr id="2" name="楕円 1">
          <a:extLst>
            <a:ext uri="{FF2B5EF4-FFF2-40B4-BE49-F238E27FC236}">
              <a16:creationId xmlns:a16="http://schemas.microsoft.com/office/drawing/2014/main" id="{EB37F8D4-212C-4AB2-BA3D-0784D68899E4}"/>
            </a:ext>
          </a:extLst>
        </xdr:cNvPr>
        <xdr:cNvSpPr/>
      </xdr:nvSpPr>
      <xdr:spPr>
        <a:xfrm>
          <a:off x="159439" y="5271880"/>
          <a:ext cx="290071" cy="29007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36214</xdr:colOff>
      <xdr:row>19</xdr:row>
      <xdr:rowOff>102417</xdr:rowOff>
    </xdr:from>
    <xdr:to>
      <xdr:col>33</xdr:col>
      <xdr:colOff>152984</xdr:colOff>
      <xdr:row>25</xdr:row>
      <xdr:rowOff>142484</xdr:rowOff>
    </xdr:to>
    <xdr:sp macro="" textlink="">
      <xdr:nvSpPr>
        <xdr:cNvPr id="3078" name="Oval 6">
          <a:extLst>
            <a:ext uri="{FF2B5EF4-FFF2-40B4-BE49-F238E27FC236}">
              <a16:creationId xmlns:a16="http://schemas.microsoft.com/office/drawing/2014/main" id="{436CD3A6-4869-187E-1685-355CA91D3D5C}"/>
            </a:ext>
          </a:extLst>
        </xdr:cNvPr>
        <xdr:cNvSpPr>
          <a:spLocks noChangeArrowheads="1"/>
        </xdr:cNvSpPr>
      </xdr:nvSpPr>
      <xdr:spPr bwMode="auto">
        <a:xfrm>
          <a:off x="5558828" y="59773807"/>
          <a:ext cx="1111162" cy="1061951"/>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969696"/>
              </a:solidFill>
              <a:latin typeface="ＭＳ Ｐ明朝"/>
              <a:ea typeface="ＭＳ Ｐ明朝"/>
            </a:rPr>
            <a:t>実　　印</a:t>
          </a:r>
          <a:r>
            <a:rPr lang="ja-JP" altLang="en-US" sz="900" b="0" i="0" u="none" strike="noStrike" baseline="0">
              <a:solidFill>
                <a:srgbClr val="000000"/>
              </a:solidFill>
              <a:latin typeface="ＭＳ Ｐ明朝"/>
              <a:ea typeface="ＭＳ Ｐ明朝"/>
            </a:rPr>
            <a:t> </a:t>
          </a:r>
        </a:p>
      </xdr:txBody>
    </xdr:sp>
    <xdr:clientData/>
  </xdr:twoCellAnchor>
  <xdr:twoCellAnchor>
    <xdr:from>
      <xdr:col>25</xdr:col>
      <xdr:colOff>190500</xdr:colOff>
      <xdr:row>95</xdr:row>
      <xdr:rowOff>0</xdr:rowOff>
    </xdr:from>
    <xdr:to>
      <xdr:col>31</xdr:col>
      <xdr:colOff>55843</xdr:colOff>
      <xdr:row>101</xdr:row>
      <xdr:rowOff>29109</xdr:rowOff>
    </xdr:to>
    <xdr:sp macro="" textlink="">
      <xdr:nvSpPr>
        <xdr:cNvPr id="5" name="Oval 1">
          <a:extLst>
            <a:ext uri="{FF2B5EF4-FFF2-40B4-BE49-F238E27FC236}">
              <a16:creationId xmlns:a16="http://schemas.microsoft.com/office/drawing/2014/main" id="{D35444E8-078F-1E97-2BE2-F1CBB54B6763}"/>
            </a:ext>
          </a:extLst>
        </xdr:cNvPr>
        <xdr:cNvSpPr>
          <a:spLocks noChangeArrowheads="1"/>
        </xdr:cNvSpPr>
      </xdr:nvSpPr>
      <xdr:spPr bwMode="auto">
        <a:xfrm>
          <a:off x="5400675" y="29003625"/>
          <a:ext cx="1122643" cy="1057809"/>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969696"/>
              </a:solidFill>
              <a:latin typeface="ＭＳ Ｐ明朝"/>
              <a:ea typeface="ＭＳ Ｐ明朝"/>
            </a:rPr>
            <a:t>実　　印</a:t>
          </a:r>
        </a:p>
      </xdr:txBody>
    </xdr:sp>
    <xdr:clientData/>
  </xdr:twoCellAnchor>
  <xdr:twoCellAnchor>
    <xdr:from>
      <xdr:col>26</xdr:col>
      <xdr:colOff>9525</xdr:colOff>
      <xdr:row>108</xdr:row>
      <xdr:rowOff>152400</xdr:rowOff>
    </xdr:from>
    <xdr:to>
      <xdr:col>31</xdr:col>
      <xdr:colOff>63902</xdr:colOff>
      <xdr:row>115</xdr:row>
      <xdr:rowOff>38100</xdr:rowOff>
    </xdr:to>
    <xdr:sp macro="" textlink="">
      <xdr:nvSpPr>
        <xdr:cNvPr id="6" name="Oval 5">
          <a:extLst>
            <a:ext uri="{FF2B5EF4-FFF2-40B4-BE49-F238E27FC236}">
              <a16:creationId xmlns:a16="http://schemas.microsoft.com/office/drawing/2014/main" id="{F353CE0C-C071-A802-5B7F-EA2FF295E0C0}"/>
            </a:ext>
          </a:extLst>
        </xdr:cNvPr>
        <xdr:cNvSpPr>
          <a:spLocks noChangeArrowheads="1"/>
        </xdr:cNvSpPr>
      </xdr:nvSpPr>
      <xdr:spPr bwMode="auto">
        <a:xfrm>
          <a:off x="5419725" y="31384875"/>
          <a:ext cx="1111652" cy="1085850"/>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969696"/>
              </a:solidFill>
              <a:latin typeface="ＭＳ Ｐ明朝"/>
              <a:ea typeface="ＭＳ Ｐ明朝"/>
            </a:rPr>
            <a:t>使用印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164378</xdr:colOff>
      <xdr:row>21</xdr:row>
      <xdr:rowOff>117694</xdr:rowOff>
    </xdr:from>
    <xdr:to>
      <xdr:col>22</xdr:col>
      <xdr:colOff>36267</xdr:colOff>
      <xdr:row>34</xdr:row>
      <xdr:rowOff>123824</xdr:rowOff>
    </xdr:to>
    <xdr:sp macro="" textlink="">
      <xdr:nvSpPr>
        <xdr:cNvPr id="2" name="上矢印吹き出し 1">
          <a:extLst>
            <a:ext uri="{FF2B5EF4-FFF2-40B4-BE49-F238E27FC236}">
              <a16:creationId xmlns:a16="http://schemas.microsoft.com/office/drawing/2014/main" id="{1B7C4B2B-5B2A-6469-12FE-C2D73393266B}"/>
            </a:ext>
          </a:extLst>
        </xdr:cNvPr>
        <xdr:cNvSpPr/>
      </xdr:nvSpPr>
      <xdr:spPr>
        <a:xfrm>
          <a:off x="3012353" y="3727669"/>
          <a:ext cx="1843564" cy="2168305"/>
        </a:xfrm>
        <a:prstGeom prst="upArrowCallou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baseline="0">
              <a:solidFill>
                <a:srgbClr val="FF0000"/>
              </a:solidFill>
            </a:rPr>
            <a:t>工事名は、正式名でなくてもかまいません。</a:t>
          </a:r>
          <a:endParaRPr kumimoji="1" lang="en-US" altLang="ja-JP" sz="1100" b="1" baseline="0">
            <a:solidFill>
              <a:srgbClr val="FF0000"/>
            </a:solidFill>
          </a:endParaRPr>
        </a:p>
        <a:p>
          <a:pPr algn="l"/>
          <a:r>
            <a:rPr kumimoji="1" lang="ja-JP" altLang="en-US" sz="1100" b="1" baseline="0">
              <a:solidFill>
                <a:srgbClr val="FF0000"/>
              </a:solidFill>
            </a:rPr>
            <a:t>内容がわかる程度に省略して差支えありません。</a:t>
          </a:r>
          <a:endParaRPr kumimoji="1" lang="en-US" altLang="ja-JP" sz="1100" b="1" baseline="0">
            <a:solidFill>
              <a:sysClr val="windowText" lastClr="000000"/>
            </a:solidFill>
          </a:endParaRPr>
        </a:p>
        <a:p>
          <a:pPr algn="l">
            <a:lnSpc>
              <a:spcPts val="1200"/>
            </a:lnSpc>
          </a:pPr>
          <a:endParaRPr kumimoji="1" lang="en-US" altLang="ja-JP" sz="1100" baseline="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hon02f04om\03_&#22865;&#32004;&#35506;&#24037;&#20107;&#22865;&#32004;&#20418;\Users\1830779\AppData\Local\Microsoft\Windows\Temporary%20Internet%20Files\Content.IE5\EY09YRIS\&#20185;&#21488;&#24066;&#31478;&#20105;&#20837;&#26413;&#21442;&#21152;&#36039;&#26684;&#30331;&#37682;&#35201;&#32177;&#21462;&#25201;&#35201;&#38936;&#65288;&#24179;&#25104;27&#24180;3&#26376;&#25913;&#27491;&#65289;\&#27096;&#24335;&#65288;&#24179;&#25104;27&#24180;3&#26376;&#25913;&#27491;&#65289;\&#27096;&#24335;&#31532;2&#21495;%20&#26989;&#21209;&#32076;&#27508;&#19968;&#35239;&#65288;&#24037;&#20107;&#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経歴一覧"/>
      <sheetName val="リストシート"/>
    </sheetNames>
    <sheetDataSet>
      <sheetData sheetId="0" refreshError="1"/>
      <sheetData sheetId="1">
        <row r="14">
          <cell r="A14" t="str">
            <v>元請</v>
          </cell>
        </row>
        <row r="15">
          <cell r="A15" t="str">
            <v>下請</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ity.sendai.jp/keyaku-kanri/jigyosha/keyaku/sankashikaku/uketsuke-02.html" TargetMode="External"/><Relationship Id="rId2" Type="http://schemas.openxmlformats.org/officeDocument/2006/relationships/hyperlink" Target="https://www.city.sendai.jp/keyaku-kanri/jigyosha/keyaku/sankashikaku/uketsuke-02.html" TargetMode="External"/><Relationship Id="rId1" Type="http://schemas.openxmlformats.org/officeDocument/2006/relationships/hyperlink" Target="https://logoform.jp/form/3PrJ/965159"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omments" Target="../comments1.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683B9-C580-41AD-90C8-33908DCACCC7}">
  <sheetPr codeName="Sheet3">
    <tabColor rgb="FFFFFF00"/>
  </sheetPr>
  <dimension ref="A1:I154"/>
  <sheetViews>
    <sheetView tabSelected="1" defaultGridColor="0" view="pageBreakPreview" colorId="55" zoomScale="115" zoomScaleNormal="100" zoomScaleSheetLayoutView="115" workbookViewId="0"/>
  </sheetViews>
  <sheetFormatPr defaultColWidth="9" defaultRowHeight="14.25"/>
  <cols>
    <col min="1" max="1" width="3" style="121" customWidth="1"/>
    <col min="2" max="8" width="10.625" style="122" customWidth="1"/>
    <col min="9" max="9" width="12.625" style="122" customWidth="1"/>
    <col min="10" max="10" width="23.125" style="122" customWidth="1"/>
    <col min="11" max="16384" width="9" style="122"/>
  </cols>
  <sheetData>
    <row r="1" spans="2:9" ht="17.25" customHeight="1">
      <c r="B1" s="294" t="s">
        <v>1175</v>
      </c>
      <c r="C1" s="295"/>
      <c r="D1" s="295"/>
      <c r="E1" s="295"/>
      <c r="F1" s="295"/>
      <c r="G1" s="295"/>
      <c r="H1" s="295"/>
      <c r="I1" s="295"/>
    </row>
    <row r="2" spans="2:9">
      <c r="B2" s="296" t="s">
        <v>937</v>
      </c>
      <c r="C2" s="296"/>
      <c r="D2" s="296"/>
      <c r="E2" s="296"/>
      <c r="F2" s="296"/>
      <c r="G2" s="296"/>
      <c r="H2" s="296"/>
      <c r="I2" s="296"/>
    </row>
    <row r="3" spans="2:9" ht="27" customHeight="1">
      <c r="B3" s="297" t="s">
        <v>941</v>
      </c>
      <c r="C3" s="297"/>
      <c r="D3" s="297"/>
      <c r="E3" s="297"/>
      <c r="F3" s="297"/>
      <c r="G3" s="297"/>
      <c r="H3" s="297"/>
      <c r="I3" s="297"/>
    </row>
    <row r="4" spans="2:9" ht="21.75" customHeight="1">
      <c r="B4" s="296" t="s">
        <v>942</v>
      </c>
      <c r="C4" s="296"/>
      <c r="D4" s="296"/>
      <c r="E4" s="296"/>
      <c r="F4" s="296"/>
      <c r="G4" s="296"/>
      <c r="H4" s="296"/>
      <c r="I4" s="296"/>
    </row>
    <row r="5" spans="2:9" ht="75.75" customHeight="1">
      <c r="B5" s="298" t="s">
        <v>1192</v>
      </c>
      <c r="C5" s="298"/>
      <c r="D5" s="298"/>
      <c r="E5" s="298"/>
      <c r="F5" s="298"/>
      <c r="G5" s="298"/>
      <c r="H5" s="298"/>
      <c r="I5" s="298"/>
    </row>
    <row r="6" spans="2:9" ht="12" customHeight="1">
      <c r="B6" s="123"/>
      <c r="C6" s="123"/>
      <c r="D6" s="123"/>
      <c r="E6" s="123"/>
      <c r="F6" s="123"/>
      <c r="G6" s="123"/>
      <c r="H6" s="123"/>
      <c r="I6" s="123"/>
    </row>
    <row r="7" spans="2:9" ht="81" customHeight="1">
      <c r="B7" s="267" t="s">
        <v>944</v>
      </c>
      <c r="C7" s="254"/>
      <c r="D7" s="254"/>
      <c r="E7" s="254"/>
      <c r="F7" s="254"/>
      <c r="G7" s="254"/>
      <c r="H7" s="254"/>
      <c r="I7" s="254"/>
    </row>
    <row r="8" spans="2:9" ht="21" customHeight="1">
      <c r="B8" s="123"/>
      <c r="C8" s="300" t="s">
        <v>1072</v>
      </c>
      <c r="D8" s="300"/>
      <c r="E8" s="300"/>
      <c r="F8" s="300"/>
      <c r="G8" s="300"/>
      <c r="H8" s="300"/>
      <c r="I8" s="124"/>
    </row>
    <row r="9" spans="2:9" ht="17.25" customHeight="1">
      <c r="B9" s="125">
        <v>1</v>
      </c>
      <c r="C9" s="254" t="s">
        <v>1090</v>
      </c>
      <c r="D9" s="254"/>
      <c r="E9" s="254"/>
      <c r="F9" s="254"/>
      <c r="G9" s="254"/>
      <c r="H9" s="126">
        <v>2</v>
      </c>
      <c r="I9" s="124"/>
    </row>
    <row r="10" spans="2:9" ht="17.25" customHeight="1">
      <c r="B10" s="125">
        <v>2</v>
      </c>
      <c r="C10" s="254" t="s">
        <v>1069</v>
      </c>
      <c r="D10" s="254"/>
      <c r="E10" s="254"/>
      <c r="F10" s="254"/>
      <c r="G10" s="254"/>
      <c r="H10" s="126">
        <v>3</v>
      </c>
      <c r="I10" s="124"/>
    </row>
    <row r="11" spans="2:9" ht="17.25" customHeight="1">
      <c r="B11" s="125">
        <v>3</v>
      </c>
      <c r="C11" s="254" t="s">
        <v>1107</v>
      </c>
      <c r="D11" s="254"/>
      <c r="E11" s="254"/>
      <c r="F11" s="254"/>
      <c r="G11" s="254"/>
      <c r="H11" s="126">
        <v>4</v>
      </c>
      <c r="I11" s="124"/>
    </row>
    <row r="12" spans="2:9" ht="17.25" customHeight="1">
      <c r="B12" s="125">
        <v>4</v>
      </c>
      <c r="C12" s="254" t="s">
        <v>1070</v>
      </c>
      <c r="D12" s="254"/>
      <c r="E12" s="254"/>
      <c r="F12" s="254"/>
      <c r="G12" s="254"/>
      <c r="H12" s="126">
        <v>7</v>
      </c>
      <c r="I12" s="124"/>
    </row>
    <row r="13" spans="2:9" ht="17.25" customHeight="1">
      <c r="B13" s="125">
        <v>5</v>
      </c>
      <c r="C13" s="254" t="s">
        <v>1071</v>
      </c>
      <c r="D13" s="254"/>
      <c r="E13" s="254"/>
      <c r="F13" s="254"/>
      <c r="G13" s="254"/>
      <c r="H13" s="126">
        <v>8</v>
      </c>
      <c r="I13" s="124"/>
    </row>
    <row r="14" spans="2:9" ht="17.25" customHeight="1">
      <c r="B14" s="123"/>
      <c r="C14" s="124"/>
      <c r="D14" s="124"/>
      <c r="E14" s="124"/>
      <c r="F14" s="124"/>
      <c r="G14" s="124"/>
      <c r="H14" s="124"/>
      <c r="I14" s="124"/>
    </row>
    <row r="15" spans="2:9" ht="18" customHeight="1">
      <c r="B15" s="123"/>
      <c r="C15" s="124"/>
      <c r="D15" s="124"/>
      <c r="E15" s="124"/>
      <c r="F15" s="124"/>
      <c r="G15" s="124"/>
      <c r="H15" s="124"/>
      <c r="I15" s="124"/>
    </row>
    <row r="16" spans="2:9" ht="21" customHeight="1">
      <c r="B16" s="265" t="s">
        <v>947</v>
      </c>
      <c r="C16" s="265"/>
      <c r="D16" s="265"/>
      <c r="E16" s="265"/>
      <c r="F16" s="265"/>
      <c r="G16" s="265"/>
      <c r="H16" s="265"/>
      <c r="I16" s="265"/>
    </row>
    <row r="17" spans="1:9" ht="25.5" customHeight="1">
      <c r="A17" s="121" t="s">
        <v>828</v>
      </c>
      <c r="B17" s="267" t="s">
        <v>945</v>
      </c>
      <c r="C17" s="267"/>
      <c r="D17" s="267"/>
      <c r="E17" s="267"/>
      <c r="F17" s="267"/>
      <c r="G17" s="267"/>
      <c r="H17" s="267"/>
      <c r="I17" s="267"/>
    </row>
    <row r="18" spans="1:9" ht="54" customHeight="1">
      <c r="A18" s="121" t="s">
        <v>828</v>
      </c>
      <c r="B18" s="267" t="s">
        <v>946</v>
      </c>
      <c r="C18" s="267"/>
      <c r="D18" s="267"/>
      <c r="E18" s="267"/>
      <c r="F18" s="267"/>
      <c r="G18" s="267"/>
      <c r="H18" s="267"/>
      <c r="I18" s="267"/>
    </row>
    <row r="19" spans="1:9" ht="52.5" customHeight="1">
      <c r="A19" s="121" t="s">
        <v>828</v>
      </c>
      <c r="B19" s="267" t="s">
        <v>1110</v>
      </c>
      <c r="C19" s="267"/>
      <c r="D19" s="267"/>
      <c r="E19" s="267"/>
      <c r="F19" s="267"/>
      <c r="G19" s="267"/>
      <c r="H19" s="267"/>
      <c r="I19" s="267"/>
    </row>
    <row r="20" spans="1:9" ht="66.75" customHeight="1">
      <c r="A20" s="121" t="s">
        <v>828</v>
      </c>
      <c r="B20" s="299" t="s">
        <v>1176</v>
      </c>
      <c r="C20" s="267"/>
      <c r="D20" s="267"/>
      <c r="E20" s="267"/>
      <c r="F20" s="267"/>
      <c r="G20" s="267"/>
      <c r="H20" s="267"/>
      <c r="I20" s="267"/>
    </row>
    <row r="21" spans="1:9" ht="58.5" customHeight="1">
      <c r="A21" s="121" t="s">
        <v>828</v>
      </c>
      <c r="B21" s="267" t="s">
        <v>1115</v>
      </c>
      <c r="C21" s="267"/>
      <c r="D21" s="267"/>
      <c r="E21" s="267"/>
      <c r="F21" s="267"/>
      <c r="G21" s="267"/>
      <c r="H21" s="267"/>
      <c r="I21" s="267"/>
    </row>
    <row r="22" spans="1:9" ht="42.75" customHeight="1">
      <c r="A22" s="121" t="s">
        <v>828</v>
      </c>
      <c r="B22" s="267" t="s">
        <v>1185</v>
      </c>
      <c r="C22" s="267"/>
      <c r="D22" s="267"/>
      <c r="E22" s="267"/>
      <c r="F22" s="267"/>
      <c r="G22" s="267"/>
      <c r="H22" s="267"/>
      <c r="I22" s="267"/>
    </row>
    <row r="23" spans="1:9" ht="42" customHeight="1">
      <c r="A23" s="121" t="s">
        <v>828</v>
      </c>
      <c r="B23" s="265" t="s">
        <v>943</v>
      </c>
      <c r="C23" s="265"/>
      <c r="D23" s="265"/>
      <c r="E23" s="265"/>
      <c r="F23" s="265"/>
      <c r="G23" s="265"/>
      <c r="H23" s="265"/>
      <c r="I23" s="265"/>
    </row>
    <row r="24" spans="1:9" ht="77.25" customHeight="1">
      <c r="A24" s="121" t="s">
        <v>828</v>
      </c>
      <c r="B24" s="265" t="s">
        <v>1193</v>
      </c>
      <c r="C24" s="265"/>
      <c r="D24" s="265"/>
      <c r="E24" s="265"/>
      <c r="F24" s="265"/>
      <c r="G24" s="265"/>
      <c r="H24" s="265"/>
      <c r="I24" s="265"/>
    </row>
    <row r="25" spans="1:9" ht="14.25" customHeight="1">
      <c r="B25" s="123"/>
      <c r="C25" s="122" t="s">
        <v>639</v>
      </c>
      <c r="I25" s="124"/>
    </row>
    <row r="26" spans="1:9" ht="24.75" customHeight="1">
      <c r="A26" s="127" t="s">
        <v>1085</v>
      </c>
      <c r="B26" s="301" t="s">
        <v>1086</v>
      </c>
      <c r="C26" s="301"/>
      <c r="D26" s="301"/>
      <c r="E26" s="301"/>
      <c r="F26" s="301"/>
      <c r="G26" s="301"/>
      <c r="H26" s="301"/>
      <c r="I26" s="301"/>
    </row>
    <row r="27" spans="1:9" ht="139.5" customHeight="1">
      <c r="B27" s="267" t="s">
        <v>1177</v>
      </c>
      <c r="C27" s="267"/>
      <c r="D27" s="267"/>
      <c r="E27" s="267"/>
      <c r="F27" s="267"/>
      <c r="G27" s="267"/>
      <c r="H27" s="267"/>
      <c r="I27" s="267"/>
    </row>
    <row r="28" spans="1:9" ht="10.5" customHeight="1">
      <c r="B28" s="123"/>
      <c r="C28" s="124"/>
      <c r="D28" s="124"/>
      <c r="E28" s="124"/>
      <c r="F28" s="124"/>
      <c r="G28" s="124"/>
      <c r="H28" s="124"/>
      <c r="I28" s="124"/>
    </row>
    <row r="29" spans="1:9" ht="21.75" customHeight="1">
      <c r="A29" s="127" t="s">
        <v>949</v>
      </c>
      <c r="B29" s="128" t="s">
        <v>1087</v>
      </c>
      <c r="C29" s="129"/>
      <c r="D29" s="124"/>
      <c r="E29" s="124"/>
      <c r="F29" s="124"/>
      <c r="G29" s="124"/>
      <c r="H29" s="124"/>
      <c r="I29" s="124"/>
    </row>
    <row r="30" spans="1:9" ht="141.75" customHeight="1">
      <c r="B30" s="267" t="s">
        <v>1178</v>
      </c>
      <c r="C30" s="267"/>
      <c r="D30" s="267"/>
      <c r="E30" s="267"/>
      <c r="F30" s="267"/>
      <c r="G30" s="267"/>
      <c r="H30" s="267"/>
      <c r="I30" s="267"/>
    </row>
    <row r="31" spans="1:9" ht="24.75" customHeight="1">
      <c r="A31" s="127" t="s">
        <v>951</v>
      </c>
      <c r="B31" s="128" t="s">
        <v>1088</v>
      </c>
      <c r="C31" s="124"/>
      <c r="D31" s="124"/>
      <c r="E31" s="124"/>
      <c r="F31" s="124"/>
      <c r="G31" s="124"/>
      <c r="H31" s="124"/>
      <c r="I31" s="124"/>
    </row>
    <row r="32" spans="1:9" ht="70.5" customHeight="1">
      <c r="B32" s="267" t="s">
        <v>1108</v>
      </c>
      <c r="C32" s="267"/>
      <c r="D32" s="267"/>
      <c r="E32" s="267"/>
      <c r="F32" s="267"/>
      <c r="G32" s="267"/>
      <c r="H32" s="267"/>
      <c r="I32" s="267"/>
    </row>
    <row r="33" spans="1:9" ht="25.5" customHeight="1">
      <c r="A33" s="127" t="s">
        <v>952</v>
      </c>
      <c r="B33" s="128" t="s">
        <v>1089</v>
      </c>
      <c r="C33" s="124"/>
      <c r="D33" s="124"/>
      <c r="E33" s="124"/>
      <c r="F33" s="124"/>
      <c r="G33" s="124"/>
      <c r="H33" s="124"/>
      <c r="I33" s="124"/>
    </row>
    <row r="34" spans="1:9" ht="44.25" customHeight="1">
      <c r="A34" s="121" t="s">
        <v>828</v>
      </c>
      <c r="B34" s="267" t="s">
        <v>1109</v>
      </c>
      <c r="C34" s="267"/>
      <c r="D34" s="267"/>
      <c r="E34" s="267"/>
      <c r="F34" s="267"/>
      <c r="G34" s="267"/>
      <c r="H34" s="267"/>
      <c r="I34" s="267"/>
    </row>
    <row r="35" spans="1:9" ht="231.75" customHeight="1">
      <c r="A35" s="121" t="s">
        <v>828</v>
      </c>
      <c r="B35" s="267" t="s">
        <v>1186</v>
      </c>
      <c r="C35" s="267"/>
      <c r="D35" s="267"/>
      <c r="E35" s="267"/>
      <c r="F35" s="267"/>
      <c r="G35" s="267"/>
      <c r="H35" s="267"/>
      <c r="I35" s="267"/>
    </row>
    <row r="36" spans="1:9" ht="14.25" customHeight="1">
      <c r="B36" s="123"/>
      <c r="C36" s="124"/>
      <c r="D36" s="124"/>
      <c r="E36" s="124"/>
      <c r="F36" s="124"/>
      <c r="G36" s="124"/>
      <c r="H36" s="124"/>
      <c r="I36" s="124"/>
    </row>
    <row r="37" spans="1:9" ht="14.25" customHeight="1">
      <c r="B37" s="123"/>
      <c r="C37" s="124"/>
      <c r="D37" s="124"/>
      <c r="E37" s="124"/>
      <c r="F37" s="124"/>
      <c r="G37" s="124"/>
      <c r="H37" s="124"/>
      <c r="I37" s="124"/>
    </row>
    <row r="38" spans="1:9" ht="24.95" customHeight="1">
      <c r="A38" s="127">
        <v>2</v>
      </c>
      <c r="B38" s="268" t="s">
        <v>948</v>
      </c>
      <c r="C38" s="268"/>
      <c r="D38" s="268"/>
      <c r="E38" s="268"/>
      <c r="F38" s="268"/>
      <c r="G38" s="268"/>
      <c r="H38" s="268"/>
      <c r="I38" s="268"/>
    </row>
    <row r="39" spans="1:9" ht="24.95" customHeight="1">
      <c r="B39" s="254" t="s">
        <v>1116</v>
      </c>
      <c r="C39" s="254"/>
      <c r="D39" s="254"/>
      <c r="E39" s="254"/>
      <c r="F39" s="254"/>
      <c r="G39" s="254"/>
      <c r="H39" s="254"/>
      <c r="I39" s="254"/>
    </row>
    <row r="40" spans="1:9" ht="31.5" customHeight="1">
      <c r="A40" s="130" t="s">
        <v>949</v>
      </c>
      <c r="B40" s="267" t="s">
        <v>950</v>
      </c>
      <c r="C40" s="267"/>
      <c r="D40" s="267"/>
      <c r="E40" s="267"/>
      <c r="F40" s="267"/>
      <c r="G40" s="267"/>
      <c r="H40" s="267"/>
      <c r="I40" s="267"/>
    </row>
    <row r="41" spans="1:9" ht="97.5" customHeight="1">
      <c r="A41" s="130"/>
      <c r="B41" s="267" t="s">
        <v>970</v>
      </c>
      <c r="C41" s="267"/>
      <c r="D41" s="267"/>
      <c r="E41" s="267"/>
      <c r="F41" s="267"/>
      <c r="G41" s="267"/>
      <c r="H41" s="267"/>
      <c r="I41" s="267"/>
    </row>
    <row r="42" spans="1:9" ht="24.95" customHeight="1">
      <c r="A42" s="130" t="s">
        <v>951</v>
      </c>
      <c r="B42" s="254" t="s">
        <v>1117</v>
      </c>
      <c r="C42" s="254"/>
      <c r="D42" s="254"/>
      <c r="E42" s="254"/>
      <c r="F42" s="254"/>
      <c r="G42" s="254"/>
      <c r="H42" s="254"/>
      <c r="I42" s="254"/>
    </row>
    <row r="43" spans="1:9" ht="38.25" customHeight="1">
      <c r="A43" s="130" t="s">
        <v>952</v>
      </c>
      <c r="B43" s="267" t="s">
        <v>953</v>
      </c>
      <c r="C43" s="267"/>
      <c r="D43" s="267"/>
      <c r="E43" s="267"/>
      <c r="F43" s="267"/>
      <c r="G43" s="267"/>
      <c r="H43" s="267"/>
      <c r="I43" s="267"/>
    </row>
    <row r="44" spans="1:9" ht="54.75" customHeight="1">
      <c r="A44" s="130" t="s">
        <v>954</v>
      </c>
      <c r="B44" s="267" t="s">
        <v>1073</v>
      </c>
      <c r="C44" s="267"/>
      <c r="D44" s="267"/>
      <c r="E44" s="267"/>
      <c r="F44" s="267"/>
      <c r="G44" s="267"/>
      <c r="H44" s="267"/>
      <c r="I44" s="267"/>
    </row>
    <row r="45" spans="1:9" ht="24.95" customHeight="1">
      <c r="A45" s="130" t="s">
        <v>955</v>
      </c>
      <c r="B45" s="254" t="s">
        <v>957</v>
      </c>
      <c r="C45" s="254"/>
      <c r="D45" s="254"/>
      <c r="E45" s="254"/>
      <c r="F45" s="254"/>
      <c r="G45" s="254"/>
      <c r="H45" s="254"/>
      <c r="I45" s="254"/>
    </row>
    <row r="46" spans="1:9" ht="34.5" customHeight="1">
      <c r="A46" s="130" t="s">
        <v>956</v>
      </c>
      <c r="B46" s="267" t="s">
        <v>958</v>
      </c>
      <c r="C46" s="267"/>
      <c r="D46" s="267"/>
      <c r="E46" s="267"/>
      <c r="F46" s="267"/>
      <c r="G46" s="267"/>
      <c r="H46" s="267"/>
      <c r="I46" s="267"/>
    </row>
    <row r="47" spans="1:9" ht="99.75" customHeight="1">
      <c r="A47" s="130" t="s">
        <v>959</v>
      </c>
      <c r="B47" s="267" t="s">
        <v>960</v>
      </c>
      <c r="C47" s="267"/>
      <c r="D47" s="267"/>
      <c r="E47" s="267"/>
      <c r="F47" s="267"/>
      <c r="G47" s="267"/>
      <c r="H47" s="267"/>
      <c r="I47" s="267"/>
    </row>
    <row r="48" spans="1:9" ht="18" customHeight="1">
      <c r="A48" s="130"/>
      <c r="B48" s="304" t="s">
        <v>1095</v>
      </c>
      <c r="C48" s="304"/>
      <c r="D48" s="304"/>
      <c r="E48" s="304"/>
      <c r="F48" s="304"/>
      <c r="G48" s="304"/>
      <c r="H48" s="304"/>
      <c r="I48" s="304"/>
    </row>
    <row r="49" spans="1:9" ht="261" customHeight="1">
      <c r="A49" s="130"/>
      <c r="B49" s="277" t="s">
        <v>1096</v>
      </c>
      <c r="C49" s="278"/>
      <c r="D49" s="278"/>
      <c r="E49" s="278"/>
      <c r="F49" s="278"/>
      <c r="G49" s="278"/>
      <c r="H49" s="278"/>
      <c r="I49" s="279"/>
    </row>
    <row r="50" spans="1:9" ht="16.5" customHeight="1">
      <c r="A50" s="130"/>
      <c r="B50" s="123"/>
      <c r="C50" s="123"/>
      <c r="D50" s="123"/>
      <c r="E50" s="123"/>
      <c r="F50" s="123"/>
      <c r="G50" s="123"/>
      <c r="H50" s="123"/>
      <c r="I50" s="123"/>
    </row>
    <row r="51" spans="1:9" ht="31.5" customHeight="1">
      <c r="A51" s="127" t="s">
        <v>968</v>
      </c>
      <c r="B51" s="268" t="s">
        <v>1098</v>
      </c>
      <c r="C51" s="268"/>
      <c r="D51" s="268"/>
      <c r="E51" s="268"/>
      <c r="F51" s="268"/>
      <c r="G51" s="268"/>
      <c r="H51" s="268"/>
      <c r="I51" s="268"/>
    </row>
    <row r="52" spans="1:9" ht="24.95" customHeight="1">
      <c r="A52" s="127" t="s">
        <v>949</v>
      </c>
      <c r="B52" s="129" t="s">
        <v>961</v>
      </c>
      <c r="C52" s="131"/>
      <c r="D52" s="131"/>
      <c r="E52" s="131"/>
      <c r="F52" s="131"/>
      <c r="G52" s="131"/>
      <c r="H52" s="131"/>
      <c r="I52" s="131"/>
    </row>
    <row r="53" spans="1:9" ht="42.75" customHeight="1">
      <c r="B53" s="267" t="s">
        <v>1091</v>
      </c>
      <c r="C53" s="267"/>
      <c r="D53" s="267"/>
      <c r="E53" s="267"/>
      <c r="F53" s="267"/>
      <c r="G53" s="267"/>
      <c r="H53" s="267"/>
      <c r="I53" s="267"/>
    </row>
    <row r="54" spans="1:9" ht="16.5" customHeight="1">
      <c r="B54" s="254" t="s">
        <v>963</v>
      </c>
      <c r="C54" s="254"/>
      <c r="D54" s="254"/>
      <c r="E54" s="254"/>
      <c r="F54" s="254"/>
      <c r="G54" s="254"/>
      <c r="H54" s="254"/>
      <c r="I54" s="254"/>
    </row>
    <row r="55" spans="1:9" ht="35.25" customHeight="1">
      <c r="B55" s="283" t="s">
        <v>962</v>
      </c>
      <c r="C55" s="283"/>
      <c r="D55" s="283"/>
      <c r="E55" s="283"/>
      <c r="F55" s="283"/>
      <c r="G55" s="283"/>
      <c r="H55" s="283"/>
      <c r="I55" s="283"/>
    </row>
    <row r="56" spans="1:9" ht="24.95" customHeight="1">
      <c r="A56" s="127" t="s">
        <v>951</v>
      </c>
      <c r="B56" s="268" t="s">
        <v>964</v>
      </c>
      <c r="C56" s="268"/>
      <c r="D56" s="268"/>
      <c r="E56" s="268"/>
      <c r="F56" s="268"/>
      <c r="G56" s="268"/>
      <c r="H56" s="268"/>
      <c r="I56" s="268"/>
    </row>
    <row r="57" spans="1:9" ht="18.75" customHeight="1">
      <c r="B57" s="254" t="s">
        <v>965</v>
      </c>
      <c r="C57" s="254"/>
      <c r="D57" s="254"/>
      <c r="E57" s="254"/>
      <c r="F57" s="254"/>
      <c r="G57" s="254"/>
      <c r="H57" s="254"/>
      <c r="I57" s="254"/>
    </row>
    <row r="58" spans="1:9" ht="32.25" customHeight="1">
      <c r="B58" s="284" t="s">
        <v>1141</v>
      </c>
      <c r="C58" s="285"/>
      <c r="D58" s="285"/>
      <c r="E58" s="285"/>
      <c r="F58" s="285"/>
      <c r="G58" s="285"/>
      <c r="H58" s="285"/>
      <c r="I58" s="285"/>
    </row>
    <row r="59" spans="1:9" ht="27.75" customHeight="1">
      <c r="B59" s="124"/>
      <c r="C59" s="124"/>
      <c r="D59" s="124"/>
      <c r="E59" s="124"/>
      <c r="F59" s="124"/>
      <c r="G59" s="124"/>
      <c r="H59" s="124"/>
      <c r="I59" s="124"/>
    </row>
    <row r="60" spans="1:9" ht="24.95" customHeight="1">
      <c r="A60" s="127" t="s">
        <v>952</v>
      </c>
      <c r="B60" s="268" t="s">
        <v>967</v>
      </c>
      <c r="C60" s="268"/>
      <c r="D60" s="268"/>
      <c r="E60" s="268"/>
      <c r="F60" s="268"/>
      <c r="G60" s="268"/>
      <c r="H60" s="268"/>
      <c r="I60" s="268"/>
    </row>
    <row r="61" spans="1:9" ht="27.75" customHeight="1">
      <c r="A61" s="256" t="s">
        <v>1092</v>
      </c>
      <c r="B61" s="269"/>
      <c r="C61" s="269"/>
      <c r="D61" s="269"/>
      <c r="E61" s="269"/>
      <c r="F61" s="269"/>
      <c r="G61" s="269"/>
      <c r="H61" s="269"/>
      <c r="I61" s="269"/>
    </row>
    <row r="62" spans="1:9" ht="46.5" customHeight="1">
      <c r="A62" s="132" t="s">
        <v>966</v>
      </c>
      <c r="B62" s="286" t="s">
        <v>1184</v>
      </c>
      <c r="C62" s="281"/>
      <c r="D62" s="281"/>
      <c r="E62" s="281"/>
      <c r="F62" s="281"/>
      <c r="G62" s="281"/>
      <c r="H62" s="281"/>
      <c r="I62" s="282"/>
    </row>
    <row r="63" spans="1:9" ht="42.75" customHeight="1">
      <c r="A63" s="133" t="s">
        <v>966</v>
      </c>
      <c r="B63" s="276" t="s">
        <v>1074</v>
      </c>
      <c r="C63" s="254"/>
      <c r="D63" s="254"/>
      <c r="E63" s="254"/>
      <c r="F63" s="254"/>
      <c r="G63" s="254"/>
      <c r="H63" s="254"/>
      <c r="I63" s="266"/>
    </row>
    <row r="64" spans="1:9" ht="56.25" customHeight="1">
      <c r="A64" s="134" t="s">
        <v>966</v>
      </c>
      <c r="B64" s="274" t="s">
        <v>1075</v>
      </c>
      <c r="C64" s="252"/>
      <c r="D64" s="252"/>
      <c r="E64" s="252"/>
      <c r="F64" s="252"/>
      <c r="G64" s="252"/>
      <c r="H64" s="252"/>
      <c r="I64" s="253"/>
    </row>
    <row r="65" spans="1:9" ht="33.75" customHeight="1">
      <c r="A65" s="135" t="s">
        <v>959</v>
      </c>
      <c r="B65" s="136" t="s">
        <v>1084</v>
      </c>
      <c r="C65" s="137"/>
      <c r="D65" s="124"/>
      <c r="E65" s="124"/>
      <c r="F65" s="124"/>
      <c r="G65" s="124"/>
      <c r="H65" s="124"/>
      <c r="I65" s="124"/>
    </row>
    <row r="66" spans="1:9" ht="41.25" customHeight="1">
      <c r="A66" s="130"/>
      <c r="B66" s="267" t="s">
        <v>1076</v>
      </c>
      <c r="C66" s="267"/>
      <c r="D66" s="267"/>
      <c r="E66" s="267"/>
      <c r="F66" s="267"/>
      <c r="G66" s="267"/>
      <c r="H66" s="267"/>
      <c r="I66" s="267"/>
    </row>
    <row r="67" spans="1:9" ht="37.5" customHeight="1">
      <c r="A67" s="130"/>
      <c r="B67" s="267" t="s">
        <v>1150</v>
      </c>
      <c r="C67" s="267"/>
      <c r="D67" s="267"/>
      <c r="E67" s="267"/>
      <c r="F67" s="267"/>
      <c r="G67" s="267"/>
      <c r="H67" s="267"/>
      <c r="I67" s="267"/>
    </row>
    <row r="68" spans="1:9" ht="114.75" customHeight="1">
      <c r="A68" s="130"/>
      <c r="B68" s="267" t="s">
        <v>1183</v>
      </c>
      <c r="C68" s="254"/>
      <c r="D68" s="254"/>
      <c r="E68" s="254"/>
      <c r="F68" s="254"/>
      <c r="G68" s="254"/>
      <c r="H68" s="254"/>
      <c r="I68" s="254"/>
    </row>
    <row r="69" spans="1:9" ht="31.5" customHeight="1">
      <c r="A69" s="130"/>
      <c r="B69" s="124" t="s">
        <v>1111</v>
      </c>
      <c r="C69" s="124"/>
      <c r="D69" s="124"/>
      <c r="E69" s="124"/>
      <c r="F69" s="124"/>
      <c r="G69" s="124"/>
      <c r="H69" s="124"/>
      <c r="I69" s="124"/>
    </row>
    <row r="70" spans="1:9" ht="78" customHeight="1">
      <c r="A70" s="130"/>
      <c r="B70" s="267" t="s">
        <v>1145</v>
      </c>
      <c r="C70" s="267"/>
      <c r="D70" s="267"/>
      <c r="E70" s="267"/>
      <c r="F70" s="267"/>
      <c r="G70" s="267"/>
      <c r="H70" s="267"/>
      <c r="I70" s="267"/>
    </row>
    <row r="71" spans="1:9" ht="32.25" customHeight="1">
      <c r="A71" s="256" t="s">
        <v>1093</v>
      </c>
      <c r="B71" s="269"/>
      <c r="C71" s="269"/>
      <c r="D71" s="269"/>
      <c r="E71" s="269"/>
      <c r="F71" s="269"/>
      <c r="G71" s="269"/>
      <c r="H71" s="269"/>
      <c r="I71" s="269"/>
    </row>
    <row r="72" spans="1:9" ht="87" customHeight="1">
      <c r="A72" s="132" t="s">
        <v>966</v>
      </c>
      <c r="B72" s="280" t="s">
        <v>1179</v>
      </c>
      <c r="C72" s="281"/>
      <c r="D72" s="281"/>
      <c r="E72" s="281"/>
      <c r="F72" s="281"/>
      <c r="G72" s="281"/>
      <c r="H72" s="281"/>
      <c r="I72" s="282"/>
    </row>
    <row r="73" spans="1:9" ht="29.25" customHeight="1">
      <c r="A73" s="133" t="s">
        <v>966</v>
      </c>
      <c r="B73" s="254" t="s">
        <v>1077</v>
      </c>
      <c r="C73" s="254"/>
      <c r="D73" s="254"/>
      <c r="E73" s="254"/>
      <c r="F73" s="254"/>
      <c r="G73" s="254"/>
      <c r="H73" s="254"/>
      <c r="I73" s="266"/>
    </row>
    <row r="74" spans="1:9" ht="41.25" customHeight="1">
      <c r="A74" s="133" t="s">
        <v>966</v>
      </c>
      <c r="B74" s="287" t="s">
        <v>1100</v>
      </c>
      <c r="C74" s="302"/>
      <c r="D74" s="302"/>
      <c r="E74" s="302"/>
      <c r="F74" s="302"/>
      <c r="G74" s="302"/>
      <c r="H74" s="302"/>
      <c r="I74" s="303"/>
    </row>
    <row r="75" spans="1:9" ht="52.5" customHeight="1">
      <c r="A75" s="133" t="s">
        <v>966</v>
      </c>
      <c r="B75" s="287" t="s">
        <v>1101</v>
      </c>
      <c r="C75" s="287"/>
      <c r="D75" s="287"/>
      <c r="E75" s="287"/>
      <c r="F75" s="287"/>
      <c r="G75" s="287"/>
      <c r="H75" s="287"/>
      <c r="I75" s="288"/>
    </row>
    <row r="76" spans="1:9" ht="114.75" customHeight="1">
      <c r="A76" s="133" t="s">
        <v>966</v>
      </c>
      <c r="B76" s="267" t="s">
        <v>1190</v>
      </c>
      <c r="C76" s="267"/>
      <c r="D76" s="267"/>
      <c r="E76" s="267"/>
      <c r="F76" s="267"/>
      <c r="G76" s="267"/>
      <c r="H76" s="267"/>
      <c r="I76" s="293"/>
    </row>
    <row r="77" spans="1:9" ht="88.5" customHeight="1">
      <c r="A77" s="134" t="s">
        <v>966</v>
      </c>
      <c r="B77" s="251" t="s">
        <v>1118</v>
      </c>
      <c r="C77" s="252"/>
      <c r="D77" s="252"/>
      <c r="E77" s="252"/>
      <c r="F77" s="252"/>
      <c r="G77" s="252"/>
      <c r="H77" s="252"/>
      <c r="I77" s="253"/>
    </row>
    <row r="78" spans="1:9" ht="10.5" customHeight="1">
      <c r="A78" s="130"/>
      <c r="B78" s="254" t="s">
        <v>969</v>
      </c>
      <c r="C78" s="254"/>
      <c r="D78" s="254"/>
      <c r="E78" s="254"/>
      <c r="F78" s="254"/>
      <c r="G78" s="254"/>
      <c r="H78" s="254"/>
      <c r="I78" s="254"/>
    </row>
    <row r="79" spans="1:9" ht="24.95" customHeight="1">
      <c r="A79" s="270" t="s">
        <v>1097</v>
      </c>
      <c r="B79" s="270"/>
      <c r="C79" s="270"/>
      <c r="D79" s="270"/>
      <c r="E79" s="270"/>
      <c r="F79" s="270"/>
      <c r="G79" s="270"/>
      <c r="H79" s="270"/>
      <c r="I79" s="270"/>
    </row>
    <row r="80" spans="1:9" ht="6.75" customHeight="1">
      <c r="A80" s="138"/>
      <c r="B80" s="138"/>
      <c r="C80" s="138"/>
      <c r="D80" s="139"/>
      <c r="E80" s="138"/>
      <c r="F80" s="138"/>
      <c r="G80" s="138"/>
      <c r="H80" s="138"/>
      <c r="I80" s="138"/>
    </row>
    <row r="81" spans="1:9" ht="24.95" customHeight="1">
      <c r="A81" s="256" t="s">
        <v>971</v>
      </c>
      <c r="B81" s="269"/>
      <c r="C81" s="269"/>
      <c r="D81" s="269"/>
      <c r="E81" s="269"/>
      <c r="F81" s="269"/>
      <c r="G81" s="269"/>
      <c r="H81" s="269"/>
      <c r="I81" s="29"/>
    </row>
    <row r="82" spans="1:9" ht="33.75" customHeight="1">
      <c r="A82" s="271" t="s">
        <v>1078</v>
      </c>
      <c r="B82" s="272"/>
      <c r="C82" s="272"/>
      <c r="D82" s="272"/>
      <c r="E82" s="272"/>
      <c r="F82" s="272"/>
      <c r="G82" s="272"/>
      <c r="H82" s="272"/>
      <c r="I82" s="273"/>
    </row>
    <row r="83" spans="1:9" ht="50.25" customHeight="1">
      <c r="A83" s="140" t="s">
        <v>966</v>
      </c>
      <c r="B83" s="267" t="s">
        <v>1079</v>
      </c>
      <c r="C83" s="254"/>
      <c r="D83" s="254"/>
      <c r="E83" s="254"/>
      <c r="F83" s="254"/>
      <c r="G83" s="254"/>
      <c r="H83" s="254"/>
      <c r="I83" s="266"/>
    </row>
    <row r="84" spans="1:9" ht="27.75" customHeight="1">
      <c r="A84" s="289" t="s">
        <v>1151</v>
      </c>
      <c r="B84" s="290"/>
      <c r="C84" s="290"/>
      <c r="D84" s="290"/>
      <c r="E84" s="290"/>
      <c r="F84" s="290"/>
      <c r="G84" s="290"/>
      <c r="H84" s="290"/>
      <c r="I84" s="141"/>
    </row>
    <row r="85" spans="1:9" ht="136.5" customHeight="1">
      <c r="A85" s="140" t="s">
        <v>966</v>
      </c>
      <c r="B85" s="276" t="s">
        <v>1094</v>
      </c>
      <c r="C85" s="267"/>
      <c r="D85" s="267"/>
      <c r="E85" s="267"/>
      <c r="F85" s="267"/>
      <c r="G85" s="267"/>
      <c r="H85" s="267"/>
      <c r="I85" s="293"/>
    </row>
    <row r="86" spans="1:9" ht="57.75" customHeight="1">
      <c r="A86" s="142" t="s">
        <v>966</v>
      </c>
      <c r="B86" s="251" t="s">
        <v>1142</v>
      </c>
      <c r="C86" s="274"/>
      <c r="D86" s="274"/>
      <c r="E86" s="274"/>
      <c r="F86" s="274"/>
      <c r="G86" s="274"/>
      <c r="H86" s="274"/>
      <c r="I86" s="275"/>
    </row>
    <row r="87" spans="1:9" s="29" customFormat="1" ht="29.25" customHeight="1">
      <c r="A87" s="270" t="s">
        <v>972</v>
      </c>
      <c r="B87" s="270"/>
      <c r="C87" s="270"/>
      <c r="D87" s="270"/>
      <c r="E87" s="270"/>
      <c r="F87" s="270"/>
      <c r="G87" s="270"/>
      <c r="H87" s="270"/>
      <c r="I87" s="270"/>
    </row>
    <row r="88" spans="1:9" ht="56.25" customHeight="1">
      <c r="A88" s="143" t="s">
        <v>966</v>
      </c>
      <c r="B88" s="262" t="s">
        <v>1180</v>
      </c>
      <c r="C88" s="263"/>
      <c r="D88" s="263"/>
      <c r="E88" s="263"/>
      <c r="F88" s="263"/>
      <c r="G88" s="263"/>
      <c r="H88" s="263"/>
      <c r="I88" s="264"/>
    </row>
    <row r="89" spans="1:9" ht="13.5" customHeight="1">
      <c r="A89" s="130"/>
      <c r="B89" s="144"/>
    </row>
    <row r="90" spans="1:9" s="29" customFormat="1" ht="27" customHeight="1">
      <c r="A90" s="256" t="s">
        <v>973</v>
      </c>
      <c r="B90" s="256"/>
      <c r="C90" s="256"/>
      <c r="D90" s="256"/>
      <c r="E90" s="256"/>
      <c r="F90" s="256"/>
      <c r="G90" s="256"/>
      <c r="H90" s="256"/>
      <c r="I90" s="256"/>
    </row>
    <row r="91" spans="1:9" ht="24.95" customHeight="1">
      <c r="A91" s="291" t="s">
        <v>1081</v>
      </c>
      <c r="B91" s="292"/>
      <c r="C91" s="292"/>
      <c r="D91" s="292"/>
      <c r="E91" s="292"/>
      <c r="F91" s="292"/>
      <c r="G91" s="292"/>
      <c r="H91" s="292"/>
      <c r="I91" s="145"/>
    </row>
    <row r="92" spans="1:9" ht="27" customHeight="1">
      <c r="A92" s="140" t="s">
        <v>1080</v>
      </c>
      <c r="B92" s="267" t="s">
        <v>1143</v>
      </c>
      <c r="C92" s="254"/>
      <c r="D92" s="254"/>
      <c r="E92" s="254"/>
      <c r="F92" s="254"/>
      <c r="G92" s="254"/>
      <c r="H92" s="254"/>
      <c r="I92" s="266"/>
    </row>
    <row r="93" spans="1:9" ht="27" customHeight="1">
      <c r="A93" s="260" t="s">
        <v>1082</v>
      </c>
      <c r="B93" s="261"/>
      <c r="C93" s="261"/>
      <c r="D93" s="261"/>
      <c r="E93" s="261"/>
      <c r="F93" s="261"/>
      <c r="G93" s="261"/>
      <c r="H93" s="261"/>
      <c r="I93" s="141"/>
    </row>
    <row r="94" spans="1:9" ht="48" customHeight="1">
      <c r="A94" s="142" t="s">
        <v>1080</v>
      </c>
      <c r="B94" s="255" t="s">
        <v>1112</v>
      </c>
      <c r="C94" s="252"/>
      <c r="D94" s="252"/>
      <c r="E94" s="252"/>
      <c r="F94" s="252"/>
      <c r="G94" s="252"/>
      <c r="H94" s="252"/>
      <c r="I94" s="253"/>
    </row>
    <row r="95" spans="1:9" ht="15" customHeight="1">
      <c r="A95" s="146"/>
      <c r="B95" s="147"/>
      <c r="C95" s="124"/>
      <c r="D95" s="124"/>
      <c r="E95" s="124"/>
      <c r="F95" s="124"/>
      <c r="G95" s="124"/>
      <c r="H95" s="124"/>
      <c r="I95" s="124"/>
    </row>
    <row r="96" spans="1:9" s="29" customFormat="1" ht="26.45" customHeight="1">
      <c r="A96" s="256" t="s">
        <v>974</v>
      </c>
      <c r="B96" s="256"/>
      <c r="C96" s="256"/>
      <c r="D96" s="256"/>
      <c r="E96" s="256"/>
      <c r="F96" s="256"/>
      <c r="G96" s="256"/>
      <c r="H96" s="256"/>
      <c r="I96" s="256"/>
    </row>
    <row r="97" spans="1:9" ht="26.45" customHeight="1">
      <c r="A97" s="291" t="s">
        <v>1081</v>
      </c>
      <c r="B97" s="292"/>
      <c r="C97" s="292"/>
      <c r="D97" s="292"/>
      <c r="E97" s="292"/>
      <c r="F97" s="292"/>
      <c r="G97" s="292"/>
      <c r="H97" s="292"/>
      <c r="I97" s="145"/>
    </row>
    <row r="98" spans="1:9" ht="37.5" customHeight="1">
      <c r="A98" s="140" t="s">
        <v>1080</v>
      </c>
      <c r="B98" s="265" t="s">
        <v>1083</v>
      </c>
      <c r="C98" s="254"/>
      <c r="D98" s="254"/>
      <c r="E98" s="254"/>
      <c r="F98" s="254"/>
      <c r="G98" s="254"/>
      <c r="H98" s="254"/>
      <c r="I98" s="266"/>
    </row>
    <row r="99" spans="1:9" ht="24" customHeight="1">
      <c r="A99" s="260" t="s">
        <v>1082</v>
      </c>
      <c r="B99" s="261"/>
      <c r="C99" s="261"/>
      <c r="D99" s="261"/>
      <c r="E99" s="261"/>
      <c r="F99" s="261"/>
      <c r="G99" s="261"/>
      <c r="H99" s="261"/>
      <c r="I99" s="141"/>
    </row>
    <row r="100" spans="1:9" ht="48.75" customHeight="1">
      <c r="A100" s="142" t="s">
        <v>1080</v>
      </c>
      <c r="B100" s="251" t="s">
        <v>1113</v>
      </c>
      <c r="C100" s="252"/>
      <c r="D100" s="252"/>
      <c r="E100" s="252"/>
      <c r="F100" s="252"/>
      <c r="G100" s="252"/>
      <c r="H100" s="252"/>
      <c r="I100" s="253"/>
    </row>
    <row r="101" spans="1:9" ht="12" customHeight="1">
      <c r="A101" s="146"/>
      <c r="B101" s="123"/>
      <c r="C101" s="124"/>
      <c r="D101" s="124"/>
      <c r="E101" s="124"/>
      <c r="F101" s="124"/>
      <c r="G101" s="124"/>
      <c r="H101" s="124"/>
      <c r="I101" s="124"/>
    </row>
    <row r="102" spans="1:9" s="29" customFormat="1" ht="29.25" customHeight="1">
      <c r="A102" s="256" t="s">
        <v>975</v>
      </c>
      <c r="B102" s="256"/>
      <c r="C102" s="256"/>
      <c r="D102" s="256"/>
      <c r="E102" s="256"/>
      <c r="F102" s="256"/>
      <c r="G102" s="256"/>
      <c r="H102" s="256"/>
      <c r="I102" s="256"/>
    </row>
    <row r="103" spans="1:9" ht="47.25" customHeight="1">
      <c r="A103" s="143" t="s">
        <v>966</v>
      </c>
      <c r="B103" s="257" t="s">
        <v>1102</v>
      </c>
      <c r="C103" s="258"/>
      <c r="D103" s="258"/>
      <c r="E103" s="258"/>
      <c r="F103" s="258"/>
      <c r="G103" s="258"/>
      <c r="H103" s="258"/>
      <c r="I103" s="259"/>
    </row>
    <row r="104" spans="1:9" ht="16.5" customHeight="1">
      <c r="A104" s="130"/>
      <c r="B104" s="123"/>
      <c r="C104" s="124"/>
      <c r="D104" s="124"/>
      <c r="E104" s="124"/>
      <c r="F104" s="124"/>
      <c r="G104" s="124"/>
      <c r="H104" s="124"/>
      <c r="I104" s="124"/>
    </row>
    <row r="105" spans="1:9" s="29" customFormat="1" ht="30" customHeight="1">
      <c r="A105" s="256" t="s">
        <v>976</v>
      </c>
      <c r="B105" s="256"/>
      <c r="C105" s="256"/>
      <c r="D105" s="256"/>
      <c r="E105" s="256"/>
      <c r="F105" s="256"/>
      <c r="G105" s="256"/>
      <c r="H105" s="256"/>
      <c r="I105" s="256"/>
    </row>
    <row r="106" spans="1:9" ht="51.75" customHeight="1">
      <c r="A106" s="143" t="s">
        <v>966</v>
      </c>
      <c r="B106" s="262" t="s">
        <v>1114</v>
      </c>
      <c r="C106" s="263"/>
      <c r="D106" s="263"/>
      <c r="E106" s="263"/>
      <c r="F106" s="263"/>
      <c r="G106" s="263"/>
      <c r="H106" s="263"/>
      <c r="I106" s="264"/>
    </row>
    <row r="107" spans="1:9" ht="24.95" customHeight="1"/>
    <row r="108" spans="1:9" ht="24.95" customHeight="1">
      <c r="A108" s="127" t="s">
        <v>977</v>
      </c>
      <c r="B108" s="268" t="s">
        <v>979</v>
      </c>
      <c r="C108" s="268"/>
      <c r="D108" s="268"/>
      <c r="E108" s="268"/>
      <c r="F108" s="268"/>
      <c r="G108" s="268"/>
      <c r="H108" s="268"/>
      <c r="I108" s="268"/>
    </row>
    <row r="109" spans="1:9" ht="110.25" customHeight="1">
      <c r="A109" s="121" t="s">
        <v>949</v>
      </c>
      <c r="B109" s="267" t="s">
        <v>1099</v>
      </c>
      <c r="C109" s="267"/>
      <c r="D109" s="267"/>
      <c r="E109" s="267"/>
      <c r="F109" s="267"/>
      <c r="G109" s="267"/>
      <c r="H109" s="267"/>
      <c r="I109" s="267"/>
    </row>
    <row r="110" spans="1:9" ht="204" customHeight="1">
      <c r="A110" s="121" t="s">
        <v>951</v>
      </c>
      <c r="B110" s="267" t="s">
        <v>980</v>
      </c>
      <c r="C110" s="254"/>
      <c r="D110" s="254"/>
      <c r="E110" s="254"/>
      <c r="F110" s="254"/>
      <c r="G110" s="254"/>
      <c r="H110" s="254"/>
      <c r="I110" s="254"/>
    </row>
    <row r="111" spans="1:9" ht="24.95" customHeight="1">
      <c r="A111" s="127" t="s">
        <v>978</v>
      </c>
      <c r="B111" s="148" t="s">
        <v>981</v>
      </c>
      <c r="C111" s="148"/>
    </row>
    <row r="112" spans="1:9" ht="14.25" customHeight="1"/>
    <row r="113" spans="2:9" ht="33.75" customHeight="1">
      <c r="B113" s="249" t="s">
        <v>454</v>
      </c>
      <c r="C113" s="249"/>
      <c r="D113" s="249"/>
      <c r="E113" s="250" t="s">
        <v>1106</v>
      </c>
      <c r="F113" s="307" t="s">
        <v>1211</v>
      </c>
      <c r="G113" s="308"/>
      <c r="H113" s="249" t="s">
        <v>1024</v>
      </c>
      <c r="I113" s="249"/>
    </row>
    <row r="114" spans="2:9" ht="33" customHeight="1">
      <c r="B114" s="149" t="s">
        <v>1022</v>
      </c>
      <c r="C114" s="249" t="s">
        <v>1023</v>
      </c>
      <c r="D114" s="249"/>
      <c r="E114" s="250"/>
      <c r="F114" s="309"/>
      <c r="G114" s="310"/>
      <c r="H114" s="249"/>
      <c r="I114" s="249"/>
    </row>
    <row r="115" spans="2:9" ht="78" customHeight="1">
      <c r="B115" s="149">
        <v>1</v>
      </c>
      <c r="C115" s="247" t="s">
        <v>982</v>
      </c>
      <c r="D115" s="247"/>
      <c r="E115" s="149" t="s">
        <v>983</v>
      </c>
      <c r="F115" s="305" t="s">
        <v>1195</v>
      </c>
      <c r="G115" s="306"/>
      <c r="H115" s="248" t="s">
        <v>984</v>
      </c>
      <c r="I115" s="248"/>
    </row>
    <row r="116" spans="2:9" ht="30" customHeight="1">
      <c r="B116" s="149">
        <v>2</v>
      </c>
      <c r="C116" s="247" t="s">
        <v>985</v>
      </c>
      <c r="D116" s="247"/>
      <c r="E116" s="150" t="s">
        <v>1103</v>
      </c>
      <c r="F116" s="305" t="s">
        <v>1196</v>
      </c>
      <c r="G116" s="306"/>
      <c r="H116" s="248" t="s">
        <v>986</v>
      </c>
      <c r="I116" s="248"/>
    </row>
    <row r="117" spans="2:9" ht="30" customHeight="1">
      <c r="B117" s="149">
        <v>3</v>
      </c>
      <c r="C117" s="247" t="s">
        <v>987</v>
      </c>
      <c r="D117" s="247"/>
      <c r="E117" s="149" t="s">
        <v>988</v>
      </c>
      <c r="F117" s="305" t="s">
        <v>1197</v>
      </c>
      <c r="G117" s="306"/>
      <c r="H117" s="248" t="s">
        <v>989</v>
      </c>
      <c r="I117" s="248"/>
    </row>
    <row r="118" spans="2:9" ht="30" customHeight="1">
      <c r="B118" s="149">
        <v>4</v>
      </c>
      <c r="C118" s="247" t="s">
        <v>990</v>
      </c>
      <c r="D118" s="247"/>
      <c r="E118" s="150" t="s">
        <v>1103</v>
      </c>
      <c r="F118" s="305" t="s">
        <v>1198</v>
      </c>
      <c r="G118" s="306"/>
      <c r="H118" s="248" t="s">
        <v>990</v>
      </c>
      <c r="I118" s="248"/>
    </row>
    <row r="119" spans="2:9" ht="30" customHeight="1">
      <c r="B119" s="149">
        <v>5</v>
      </c>
      <c r="C119" s="247" t="s">
        <v>991</v>
      </c>
      <c r="D119" s="247"/>
      <c r="E119" s="149" t="s">
        <v>992</v>
      </c>
      <c r="F119" s="305" t="s">
        <v>1199</v>
      </c>
      <c r="G119" s="306"/>
      <c r="H119" s="248" t="s">
        <v>991</v>
      </c>
      <c r="I119" s="248"/>
    </row>
    <row r="120" spans="2:9" ht="30" customHeight="1">
      <c r="B120" s="149">
        <v>6</v>
      </c>
      <c r="C120" s="247" t="s">
        <v>993</v>
      </c>
      <c r="D120" s="247"/>
      <c r="E120" s="149" t="s">
        <v>994</v>
      </c>
      <c r="F120" s="305" t="s">
        <v>1200</v>
      </c>
      <c r="G120" s="306"/>
      <c r="H120" s="248" t="s">
        <v>993</v>
      </c>
      <c r="I120" s="248"/>
    </row>
    <row r="121" spans="2:9" ht="30" customHeight="1">
      <c r="B121" s="149">
        <v>7</v>
      </c>
      <c r="C121" s="247" t="s">
        <v>995</v>
      </c>
      <c r="D121" s="247"/>
      <c r="E121" s="149" t="s">
        <v>996</v>
      </c>
      <c r="F121" s="305" t="s">
        <v>1201</v>
      </c>
      <c r="G121" s="306"/>
      <c r="H121" s="248" t="s">
        <v>997</v>
      </c>
      <c r="I121" s="248"/>
    </row>
    <row r="122" spans="2:9" ht="30" customHeight="1">
      <c r="B122" s="149">
        <v>8</v>
      </c>
      <c r="C122" s="247" t="s">
        <v>998</v>
      </c>
      <c r="D122" s="247"/>
      <c r="E122" s="149" t="s">
        <v>999</v>
      </c>
      <c r="F122" s="305" t="s">
        <v>1202</v>
      </c>
      <c r="G122" s="306"/>
      <c r="H122" s="248" t="s">
        <v>998</v>
      </c>
      <c r="I122" s="248"/>
    </row>
    <row r="123" spans="2:9" ht="30" customHeight="1">
      <c r="B123" s="149">
        <v>9</v>
      </c>
      <c r="C123" s="247" t="s">
        <v>1000</v>
      </c>
      <c r="D123" s="247"/>
      <c r="E123" s="149" t="s">
        <v>988</v>
      </c>
      <c r="F123" s="305" t="s">
        <v>1197</v>
      </c>
      <c r="G123" s="306"/>
      <c r="H123" s="248" t="s">
        <v>1000</v>
      </c>
      <c r="I123" s="248"/>
    </row>
    <row r="124" spans="2:9" ht="30" customHeight="1">
      <c r="B124" s="149">
        <v>10</v>
      </c>
      <c r="C124" s="247" t="s">
        <v>1001</v>
      </c>
      <c r="D124" s="247"/>
      <c r="E124" s="149" t="s">
        <v>1002</v>
      </c>
      <c r="F124" s="305" t="s">
        <v>1203</v>
      </c>
      <c r="G124" s="306"/>
      <c r="H124" s="248" t="s">
        <v>1001</v>
      </c>
      <c r="I124" s="248"/>
    </row>
    <row r="125" spans="2:9" ht="30" customHeight="1">
      <c r="B125" s="149">
        <v>11</v>
      </c>
      <c r="C125" s="247" t="s">
        <v>1003</v>
      </c>
      <c r="D125" s="247"/>
      <c r="E125" s="149" t="s">
        <v>1004</v>
      </c>
      <c r="F125" s="305" t="s">
        <v>1204</v>
      </c>
      <c r="G125" s="306"/>
      <c r="H125" s="248" t="s">
        <v>1003</v>
      </c>
      <c r="I125" s="248"/>
    </row>
    <row r="126" spans="2:9" ht="46.5" customHeight="1">
      <c r="B126" s="149">
        <v>12</v>
      </c>
      <c r="C126" s="247" t="s">
        <v>1021</v>
      </c>
      <c r="D126" s="247"/>
      <c r="E126" s="149" t="s">
        <v>1005</v>
      </c>
      <c r="F126" s="305" t="s">
        <v>1205</v>
      </c>
      <c r="G126" s="306"/>
      <c r="H126" s="248" t="s">
        <v>1006</v>
      </c>
      <c r="I126" s="248"/>
    </row>
    <row r="127" spans="2:9" ht="30" customHeight="1">
      <c r="B127" s="149">
        <v>13</v>
      </c>
      <c r="C127" s="247" t="s">
        <v>1007</v>
      </c>
      <c r="D127" s="247"/>
      <c r="E127" s="149" t="s">
        <v>1005</v>
      </c>
      <c r="F127" s="305" t="s">
        <v>1205</v>
      </c>
      <c r="G127" s="306"/>
      <c r="H127" s="248" t="s">
        <v>1007</v>
      </c>
      <c r="I127" s="248"/>
    </row>
    <row r="128" spans="2:9" ht="30" customHeight="1">
      <c r="B128" s="149">
        <v>14</v>
      </c>
      <c r="C128" s="151" t="s">
        <v>1008</v>
      </c>
      <c r="D128" s="151"/>
      <c r="E128" s="149" t="s">
        <v>1005</v>
      </c>
      <c r="F128" s="305" t="s">
        <v>1205</v>
      </c>
      <c r="G128" s="306"/>
      <c r="H128" s="248" t="s">
        <v>1008</v>
      </c>
      <c r="I128" s="248"/>
    </row>
    <row r="129" spans="2:9" ht="30" customHeight="1">
      <c r="B129" s="149">
        <v>15</v>
      </c>
      <c r="C129" s="151" t="s">
        <v>1009</v>
      </c>
      <c r="D129" s="151"/>
      <c r="E129" s="149" t="s">
        <v>1010</v>
      </c>
      <c r="F129" s="305" t="s">
        <v>1227</v>
      </c>
      <c r="G129" s="306"/>
      <c r="H129" s="248" t="s">
        <v>1011</v>
      </c>
      <c r="I129" s="248"/>
    </row>
    <row r="130" spans="2:9" ht="30" customHeight="1">
      <c r="B130" s="149">
        <v>16</v>
      </c>
      <c r="C130" s="247" t="s">
        <v>1012</v>
      </c>
      <c r="D130" s="247"/>
      <c r="E130" s="149" t="s">
        <v>999</v>
      </c>
      <c r="F130" s="305" t="s">
        <v>1202</v>
      </c>
      <c r="G130" s="306"/>
      <c r="H130" s="248" t="s">
        <v>1013</v>
      </c>
      <c r="I130" s="248"/>
    </row>
    <row r="131" spans="2:9" ht="60.75" customHeight="1">
      <c r="B131" s="149">
        <v>17</v>
      </c>
      <c r="C131" s="247" t="s">
        <v>1014</v>
      </c>
      <c r="D131" s="247"/>
      <c r="E131" s="149" t="s">
        <v>1015</v>
      </c>
      <c r="F131" s="305" t="s">
        <v>1206</v>
      </c>
      <c r="G131" s="306"/>
      <c r="H131" s="248" t="s">
        <v>1016</v>
      </c>
      <c r="I131" s="248"/>
    </row>
    <row r="132" spans="2:9" ht="30" customHeight="1">
      <c r="B132" s="149">
        <v>18</v>
      </c>
      <c r="C132" s="247" t="s">
        <v>1017</v>
      </c>
      <c r="D132" s="247"/>
      <c r="E132" s="149" t="s">
        <v>1018</v>
      </c>
      <c r="F132" s="305" t="s">
        <v>1207</v>
      </c>
      <c r="G132" s="306"/>
      <c r="H132" s="248" t="s">
        <v>1017</v>
      </c>
      <c r="I132" s="248"/>
    </row>
    <row r="133" spans="2:9" ht="30" customHeight="1">
      <c r="B133" s="149">
        <v>19</v>
      </c>
      <c r="C133" s="247" t="s">
        <v>1019</v>
      </c>
      <c r="D133" s="247"/>
      <c r="E133" s="149" t="s">
        <v>1020</v>
      </c>
      <c r="F133" s="305" t="s">
        <v>1208</v>
      </c>
      <c r="G133" s="306"/>
      <c r="H133" s="248" t="s">
        <v>1019</v>
      </c>
      <c r="I133" s="248"/>
    </row>
    <row r="134" spans="2:9" ht="30" customHeight="1">
      <c r="B134" s="149">
        <v>20</v>
      </c>
      <c r="C134" s="247" t="s">
        <v>1025</v>
      </c>
      <c r="D134" s="247"/>
      <c r="E134" s="149" t="s">
        <v>468</v>
      </c>
      <c r="F134" s="305" t="s">
        <v>1209</v>
      </c>
      <c r="G134" s="306"/>
      <c r="H134" s="248" t="s">
        <v>1027</v>
      </c>
      <c r="I134" s="248"/>
    </row>
    <row r="135" spans="2:9" ht="30" customHeight="1">
      <c r="B135" s="149">
        <v>21</v>
      </c>
      <c r="C135" s="247" t="s">
        <v>1026</v>
      </c>
      <c r="D135" s="247"/>
      <c r="E135" s="149" t="s">
        <v>646</v>
      </c>
      <c r="F135" s="305" t="s">
        <v>1210</v>
      </c>
      <c r="G135" s="306"/>
      <c r="H135" s="248" t="s">
        <v>1028</v>
      </c>
      <c r="I135" s="248"/>
    </row>
    <row r="138" spans="2:9" ht="33.75" customHeight="1">
      <c r="B138" s="249" t="s">
        <v>454</v>
      </c>
      <c r="C138" s="249"/>
      <c r="D138" s="249"/>
      <c r="E138" s="250" t="s">
        <v>1106</v>
      </c>
      <c r="F138" s="250" t="s">
        <v>1211</v>
      </c>
      <c r="G138" s="250"/>
      <c r="H138" s="249" t="s">
        <v>1024</v>
      </c>
      <c r="I138" s="249"/>
    </row>
    <row r="139" spans="2:9" ht="33" customHeight="1">
      <c r="B139" s="149" t="s">
        <v>1022</v>
      </c>
      <c r="C139" s="249" t="s">
        <v>1023</v>
      </c>
      <c r="D139" s="249"/>
      <c r="E139" s="250"/>
      <c r="F139" s="250"/>
      <c r="G139" s="250"/>
      <c r="H139" s="249"/>
      <c r="I139" s="249"/>
    </row>
    <row r="140" spans="2:9" ht="51.75" customHeight="1">
      <c r="B140" s="149">
        <v>22</v>
      </c>
      <c r="C140" s="245" t="s">
        <v>1029</v>
      </c>
      <c r="D140" s="245"/>
      <c r="E140" s="149" t="s">
        <v>1044</v>
      </c>
      <c r="F140" s="312" t="s">
        <v>1212</v>
      </c>
      <c r="G140" s="312"/>
      <c r="H140" s="248" t="s">
        <v>1056</v>
      </c>
      <c r="I140" s="248"/>
    </row>
    <row r="141" spans="2:9" ht="30" customHeight="1">
      <c r="B141" s="149">
        <v>23</v>
      </c>
      <c r="C141" s="245" t="s">
        <v>1030</v>
      </c>
      <c r="D141" s="245"/>
      <c r="E141" s="149" t="s">
        <v>1045</v>
      </c>
      <c r="F141" s="312" t="s">
        <v>1213</v>
      </c>
      <c r="G141" s="312"/>
      <c r="H141" s="248" t="s">
        <v>1057</v>
      </c>
      <c r="I141" s="248"/>
    </row>
    <row r="142" spans="2:9" ht="30" customHeight="1">
      <c r="B142" s="149">
        <v>24</v>
      </c>
      <c r="C142" s="245" t="s">
        <v>1031</v>
      </c>
      <c r="D142" s="245"/>
      <c r="E142" s="149" t="s">
        <v>1046</v>
      </c>
      <c r="F142" s="312" t="s">
        <v>1214</v>
      </c>
      <c r="G142" s="312"/>
      <c r="H142" s="248" t="s">
        <v>1058</v>
      </c>
      <c r="I142" s="248"/>
    </row>
    <row r="143" spans="2:9" ht="30" customHeight="1">
      <c r="B143" s="149">
        <v>25</v>
      </c>
      <c r="C143" s="245" t="s">
        <v>1032</v>
      </c>
      <c r="D143" s="245"/>
      <c r="E143" s="149" t="s">
        <v>1047</v>
      </c>
      <c r="F143" s="312" t="s">
        <v>1215</v>
      </c>
      <c r="G143" s="312"/>
      <c r="H143" s="248" t="s">
        <v>1059</v>
      </c>
      <c r="I143" s="248"/>
    </row>
    <row r="144" spans="2:9" ht="46.5" customHeight="1">
      <c r="B144" s="149">
        <v>26</v>
      </c>
      <c r="C144" s="245" t="s">
        <v>1033</v>
      </c>
      <c r="D144" s="245"/>
      <c r="E144" s="149" t="s">
        <v>1048</v>
      </c>
      <c r="F144" s="312" t="s">
        <v>1216</v>
      </c>
      <c r="G144" s="312"/>
      <c r="H144" s="248" t="s">
        <v>1060</v>
      </c>
      <c r="I144" s="248"/>
    </row>
    <row r="145" spans="2:9" ht="47.25" customHeight="1">
      <c r="B145" s="149">
        <v>27</v>
      </c>
      <c r="C145" s="245" t="s">
        <v>1034</v>
      </c>
      <c r="D145" s="245"/>
      <c r="E145" s="149" t="s">
        <v>1049</v>
      </c>
      <c r="F145" s="312" t="s">
        <v>1217</v>
      </c>
      <c r="G145" s="312"/>
      <c r="H145" s="248" t="s">
        <v>1061</v>
      </c>
      <c r="I145" s="248"/>
    </row>
    <row r="146" spans="2:9" ht="63" customHeight="1">
      <c r="B146" s="149">
        <v>28</v>
      </c>
      <c r="C146" s="245" t="s">
        <v>1035</v>
      </c>
      <c r="D146" s="245"/>
      <c r="E146" s="149" t="s">
        <v>1050</v>
      </c>
      <c r="F146" s="312" t="s">
        <v>1218</v>
      </c>
      <c r="G146" s="312"/>
      <c r="H146" s="311" t="s">
        <v>1062</v>
      </c>
      <c r="I146" s="311"/>
    </row>
    <row r="147" spans="2:9" ht="51.75" customHeight="1">
      <c r="B147" s="149">
        <v>29</v>
      </c>
      <c r="C147" s="245" t="s">
        <v>1036</v>
      </c>
      <c r="D147" s="245"/>
      <c r="E147" s="149" t="s">
        <v>1051</v>
      </c>
      <c r="F147" s="312" t="s">
        <v>1219</v>
      </c>
      <c r="G147" s="312"/>
      <c r="H147" s="246" t="s">
        <v>1063</v>
      </c>
      <c r="I147" s="246"/>
    </row>
    <row r="148" spans="2:9" ht="63" customHeight="1">
      <c r="B148" s="149">
        <v>30</v>
      </c>
      <c r="C148" s="245" t="s">
        <v>1037</v>
      </c>
      <c r="D148" s="245"/>
      <c r="E148" s="149" t="s">
        <v>1052</v>
      </c>
      <c r="F148" s="312" t="s">
        <v>1220</v>
      </c>
      <c r="G148" s="312"/>
      <c r="H148" s="246" t="s">
        <v>1064</v>
      </c>
      <c r="I148" s="246"/>
    </row>
    <row r="149" spans="2:9" ht="72.75" customHeight="1">
      <c r="B149" s="149">
        <v>31</v>
      </c>
      <c r="C149" s="245" t="s">
        <v>1038</v>
      </c>
      <c r="D149" s="245"/>
      <c r="E149" s="150" t="s">
        <v>1104</v>
      </c>
      <c r="F149" s="312" t="s">
        <v>1221</v>
      </c>
      <c r="G149" s="312"/>
      <c r="H149" s="311" t="s">
        <v>1065</v>
      </c>
      <c r="I149" s="311"/>
    </row>
    <row r="150" spans="2:9" ht="30" customHeight="1">
      <c r="B150" s="149">
        <v>32</v>
      </c>
      <c r="C150" s="245" t="s">
        <v>1039</v>
      </c>
      <c r="D150" s="245"/>
      <c r="E150" s="150" t="s">
        <v>1105</v>
      </c>
      <c r="F150" s="312" t="s">
        <v>1222</v>
      </c>
      <c r="G150" s="312"/>
      <c r="H150" s="248" t="s">
        <v>1039</v>
      </c>
      <c r="I150" s="248"/>
    </row>
    <row r="151" spans="2:9" ht="63" customHeight="1">
      <c r="B151" s="149">
        <v>33</v>
      </c>
      <c r="C151" s="245" t="s">
        <v>1040</v>
      </c>
      <c r="D151" s="245"/>
      <c r="E151" s="149" t="s">
        <v>1053</v>
      </c>
      <c r="F151" s="312" t="s">
        <v>1223</v>
      </c>
      <c r="G151" s="312"/>
      <c r="H151" s="311" t="s">
        <v>1066</v>
      </c>
      <c r="I151" s="311"/>
    </row>
    <row r="152" spans="2:9" ht="30" customHeight="1">
      <c r="B152" s="149">
        <v>34</v>
      </c>
      <c r="C152" s="245" t="s">
        <v>1041</v>
      </c>
      <c r="D152" s="245"/>
      <c r="E152" s="149" t="s">
        <v>1054</v>
      </c>
      <c r="F152" s="312" t="s">
        <v>1224</v>
      </c>
      <c r="G152" s="312"/>
      <c r="H152" s="248" t="s">
        <v>1041</v>
      </c>
      <c r="I152" s="248"/>
    </row>
    <row r="153" spans="2:9" ht="30" customHeight="1">
      <c r="B153" s="149">
        <v>35</v>
      </c>
      <c r="C153" s="245" t="s">
        <v>1042</v>
      </c>
      <c r="D153" s="245"/>
      <c r="E153" s="149" t="s">
        <v>1055</v>
      </c>
      <c r="F153" s="312" t="s">
        <v>1225</v>
      </c>
      <c r="G153" s="312"/>
      <c r="H153" s="248" t="s">
        <v>1067</v>
      </c>
      <c r="I153" s="248"/>
    </row>
    <row r="154" spans="2:9" ht="47.25" customHeight="1">
      <c r="B154" s="149">
        <v>36</v>
      </c>
      <c r="C154" s="245" t="s">
        <v>1043</v>
      </c>
      <c r="D154" s="245"/>
      <c r="E154" s="149" t="s">
        <v>992</v>
      </c>
      <c r="F154" s="312" t="s">
        <v>1226</v>
      </c>
      <c r="G154" s="312"/>
      <c r="H154" s="248" t="s">
        <v>1068</v>
      </c>
      <c r="I154" s="248"/>
    </row>
  </sheetData>
  <sheetProtection algorithmName="SHA-512" hashValue="5S5ipBqDzFbXyH5xD599INdF9EojWv+JYK6TZQjmN3nxYFUI9ONjBLMNWEEQLymUnjc93Ctxb8lVOHzCkGhRnw==" saltValue="zm8rasWC0Mt6uEa3gwEDwg==" spinCount="100000" sheet="1" objects="1" scenarios="1"/>
  <mergeCells count="205">
    <mergeCell ref="H151:I151"/>
    <mergeCell ref="H152:I152"/>
    <mergeCell ref="H153:I153"/>
    <mergeCell ref="H154:I154"/>
    <mergeCell ref="F138:G139"/>
    <mergeCell ref="F140:G140"/>
    <mergeCell ref="F141:G141"/>
    <mergeCell ref="F142:G142"/>
    <mergeCell ref="F143:G143"/>
    <mergeCell ref="F144:G144"/>
    <mergeCell ref="F145:G145"/>
    <mergeCell ref="F146:G146"/>
    <mergeCell ref="F147:G147"/>
    <mergeCell ref="F148:G148"/>
    <mergeCell ref="F149:G149"/>
    <mergeCell ref="F150:G150"/>
    <mergeCell ref="F151:G151"/>
    <mergeCell ref="F152:G152"/>
    <mergeCell ref="F153:G153"/>
    <mergeCell ref="F154:G154"/>
    <mergeCell ref="H138:I139"/>
    <mergeCell ref="H140:I140"/>
    <mergeCell ref="H143:I143"/>
    <mergeCell ref="H144:I144"/>
    <mergeCell ref="H145:I145"/>
    <mergeCell ref="H146:I146"/>
    <mergeCell ref="H147:I147"/>
    <mergeCell ref="H134:I134"/>
    <mergeCell ref="H135:I135"/>
    <mergeCell ref="H149:I149"/>
    <mergeCell ref="H150:I150"/>
    <mergeCell ref="F116:G116"/>
    <mergeCell ref="F117:G117"/>
    <mergeCell ref="F118:G118"/>
    <mergeCell ref="F119:G119"/>
    <mergeCell ref="F120:G120"/>
    <mergeCell ref="F121:G121"/>
    <mergeCell ref="F122:G122"/>
    <mergeCell ref="H141:I141"/>
    <mergeCell ref="H142:I142"/>
    <mergeCell ref="F132:G132"/>
    <mergeCell ref="F133:G133"/>
    <mergeCell ref="F134:G134"/>
    <mergeCell ref="F135:G135"/>
    <mergeCell ref="F123:G123"/>
    <mergeCell ref="F124:G124"/>
    <mergeCell ref="F125:G125"/>
    <mergeCell ref="F126:G126"/>
    <mergeCell ref="F131:G131"/>
    <mergeCell ref="F113:G114"/>
    <mergeCell ref="F115:G115"/>
    <mergeCell ref="B113:D113"/>
    <mergeCell ref="E113:E114"/>
    <mergeCell ref="H113:I114"/>
    <mergeCell ref="H115:I115"/>
    <mergeCell ref="H116:I116"/>
    <mergeCell ref="H117:I117"/>
    <mergeCell ref="H118:I118"/>
    <mergeCell ref="H119:I119"/>
    <mergeCell ref="H120:I120"/>
    <mergeCell ref="H121:I121"/>
    <mergeCell ref="H122:I122"/>
    <mergeCell ref="B35:I35"/>
    <mergeCell ref="B73:I73"/>
    <mergeCell ref="B76:I76"/>
    <mergeCell ref="B66:I66"/>
    <mergeCell ref="B67:I67"/>
    <mergeCell ref="B74:I74"/>
    <mergeCell ref="B45:I45"/>
    <mergeCell ref="B18:I18"/>
    <mergeCell ref="A61:I61"/>
    <mergeCell ref="B42:I42"/>
    <mergeCell ref="B44:I44"/>
    <mergeCell ref="B54:I54"/>
    <mergeCell ref="B48:I48"/>
    <mergeCell ref="B68:I68"/>
    <mergeCell ref="B16:I16"/>
    <mergeCell ref="B22:I22"/>
    <mergeCell ref="C8:H8"/>
    <mergeCell ref="B34:I34"/>
    <mergeCell ref="B26:I26"/>
    <mergeCell ref="B27:I27"/>
    <mergeCell ref="C11:G11"/>
    <mergeCell ref="C12:G12"/>
    <mergeCell ref="B30:I30"/>
    <mergeCell ref="H133:I133"/>
    <mergeCell ref="C132:D132"/>
    <mergeCell ref="C131:D131"/>
    <mergeCell ref="C127:D127"/>
    <mergeCell ref="B1:I1"/>
    <mergeCell ref="B4:I4"/>
    <mergeCell ref="B2:I2"/>
    <mergeCell ref="B41:I41"/>
    <mergeCell ref="B3:I3"/>
    <mergeCell ref="B38:I38"/>
    <mergeCell ref="B39:I39"/>
    <mergeCell ref="B40:I40"/>
    <mergeCell ref="C9:G9"/>
    <mergeCell ref="C10:G10"/>
    <mergeCell ref="B17:I17"/>
    <mergeCell ref="C13:G13"/>
    <mergeCell ref="B19:I19"/>
    <mergeCell ref="B21:I21"/>
    <mergeCell ref="B32:I32"/>
    <mergeCell ref="B5:I5"/>
    <mergeCell ref="B24:I24"/>
    <mergeCell ref="B23:I23"/>
    <mergeCell ref="B20:I20"/>
    <mergeCell ref="B7:I7"/>
    <mergeCell ref="A105:I105"/>
    <mergeCell ref="B100:I100"/>
    <mergeCell ref="C116:D116"/>
    <mergeCell ref="C114:D114"/>
    <mergeCell ref="A96:I96"/>
    <mergeCell ref="B92:I92"/>
    <mergeCell ref="B88:I88"/>
    <mergeCell ref="H129:I129"/>
    <mergeCell ref="H130:I130"/>
    <mergeCell ref="F127:G127"/>
    <mergeCell ref="F128:G128"/>
    <mergeCell ref="F129:G129"/>
    <mergeCell ref="F130:G130"/>
    <mergeCell ref="B43:I43"/>
    <mergeCell ref="B56:I56"/>
    <mergeCell ref="A82:I82"/>
    <mergeCell ref="B86:I86"/>
    <mergeCell ref="B63:I63"/>
    <mergeCell ref="B49:I49"/>
    <mergeCell ref="B51:I51"/>
    <mergeCell ref="B60:I60"/>
    <mergeCell ref="B72:I72"/>
    <mergeCell ref="B46:I46"/>
    <mergeCell ref="B53:I53"/>
    <mergeCell ref="A71:I71"/>
    <mergeCell ref="B70:I70"/>
    <mergeCell ref="B55:I55"/>
    <mergeCell ref="B64:I64"/>
    <mergeCell ref="B47:I47"/>
    <mergeCell ref="B57:I57"/>
    <mergeCell ref="B58:I58"/>
    <mergeCell ref="A79:I79"/>
    <mergeCell ref="B83:I83"/>
    <mergeCell ref="B62:I62"/>
    <mergeCell ref="B75:I75"/>
    <mergeCell ref="A84:H84"/>
    <mergeCell ref="B85:I85"/>
    <mergeCell ref="B77:I77"/>
    <mergeCell ref="B78:I78"/>
    <mergeCell ref="B94:I94"/>
    <mergeCell ref="A102:I102"/>
    <mergeCell ref="C115:D115"/>
    <mergeCell ref="B103:I103"/>
    <mergeCell ref="A99:H99"/>
    <mergeCell ref="B106:I106"/>
    <mergeCell ref="C125:D125"/>
    <mergeCell ref="C121:D121"/>
    <mergeCell ref="B98:I98"/>
    <mergeCell ref="C118:D118"/>
    <mergeCell ref="B110:I110"/>
    <mergeCell ref="C123:D123"/>
    <mergeCell ref="C117:D117"/>
    <mergeCell ref="A90:I90"/>
    <mergeCell ref="B108:I108"/>
    <mergeCell ref="C120:D120"/>
    <mergeCell ref="A81:H81"/>
    <mergeCell ref="A87:I87"/>
    <mergeCell ref="A91:H91"/>
    <mergeCell ref="A93:H93"/>
    <mergeCell ref="A97:H97"/>
    <mergeCell ref="B109:I109"/>
    <mergeCell ref="H148:I148"/>
    <mergeCell ref="C133:D133"/>
    <mergeCell ref="C126:D126"/>
    <mergeCell ref="C119:D119"/>
    <mergeCell ref="C124:D124"/>
    <mergeCell ref="C122:D122"/>
    <mergeCell ref="H123:I123"/>
    <mergeCell ref="H124:I124"/>
    <mergeCell ref="H125:I125"/>
    <mergeCell ref="H126:I126"/>
    <mergeCell ref="H127:I127"/>
    <mergeCell ref="H128:I128"/>
    <mergeCell ref="C140:D140"/>
    <mergeCell ref="C141:D141"/>
    <mergeCell ref="C142:D142"/>
    <mergeCell ref="B138:D138"/>
    <mergeCell ref="E138:E139"/>
    <mergeCell ref="C139:D139"/>
    <mergeCell ref="C147:D147"/>
    <mergeCell ref="C134:D134"/>
    <mergeCell ref="C135:D135"/>
    <mergeCell ref="C130:D130"/>
    <mergeCell ref="H131:I131"/>
    <mergeCell ref="H132:I132"/>
    <mergeCell ref="C154:D154"/>
    <mergeCell ref="C150:D150"/>
    <mergeCell ref="C151:D151"/>
    <mergeCell ref="C152:D152"/>
    <mergeCell ref="C148:D148"/>
    <mergeCell ref="C146:D146"/>
    <mergeCell ref="C143:D143"/>
    <mergeCell ref="C144:D144"/>
    <mergeCell ref="C145:D145"/>
    <mergeCell ref="C153:D153"/>
    <mergeCell ref="C149:D149"/>
  </mergeCells>
  <phoneticPr fontId="2"/>
  <hyperlinks>
    <hyperlink ref="B55" r:id="rId1" xr:uid="{5553C8E1-027F-40D9-9645-D44A74809361}"/>
    <hyperlink ref="B58" r:id="rId2" xr:uid="{088E21CE-B717-44D4-A7E2-9D26A8825EF2}"/>
    <hyperlink ref="H9" location="申請要領!A26" display="申請要領!A26" xr:uid="{CFC40AFE-CB0B-4A44-A5BA-969E2586F5AE}"/>
    <hyperlink ref="H10" location="申請要領!A42" display="申請要領!A42" xr:uid="{EDAB6F2E-753E-4AAA-BC17-365D85A2F2AF}"/>
    <hyperlink ref="H11" location="申請要領!A55" display="申請要領!A55" xr:uid="{6FF70DD7-B39B-4129-A9C9-FE954F0461EF}"/>
    <hyperlink ref="H12" location="申請要領!A112" display="申請要領!A112" xr:uid="{17670D59-EBD0-4CE4-9FAE-226BBCD07A0E}"/>
    <hyperlink ref="H13" location="申請要領!A115" display="申請要領!A115" xr:uid="{249719DA-B561-4842-9840-44888D4AE452}"/>
    <hyperlink ref="B58:I58" r:id="rId3" display="https://www.city.sendai.jp/keyaku-kanri/jigyosha/keyaku/sankashikaku/uketsuke-02.html" xr:uid="{C5CEB9A6-10E1-410C-BDCB-83F0D2A81C61}"/>
  </hyperlinks>
  <printOptions horizontalCentered="1"/>
  <pageMargins left="0.59055118110236227" right="0.59055118110236227" top="0.59055118110236227" bottom="0.59055118110236227" header="0.39370078740157483" footer="0.39370078740157483"/>
  <pageSetup paperSize="9" orientation="portrait" r:id="rId4"/>
  <headerFooter alignWithMargins="0">
    <oddFooter>&amp;C&amp;P</oddFooter>
  </headerFooter>
  <rowBreaks count="7" manualBreakCount="7">
    <brk id="24" max="16383" man="1"/>
    <brk id="37" max="16383" man="1"/>
    <brk id="50" max="16383" man="1"/>
    <brk id="70" max="16383" man="1"/>
    <brk id="86" max="16383" man="1"/>
    <brk id="107" max="16383" man="1"/>
    <brk id="11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828C1-2ACB-45FA-B5D8-48549AF6B794}">
  <sheetPr codeName="Sheet1">
    <tabColor rgb="FF00B0F0"/>
  </sheetPr>
  <dimension ref="A1:BP366"/>
  <sheetViews>
    <sheetView view="pageBreakPreview" zoomScaleNormal="80" zoomScaleSheetLayoutView="100" workbookViewId="0">
      <selection activeCell="G10" sqref="G10:H10"/>
    </sheetView>
  </sheetViews>
  <sheetFormatPr defaultColWidth="9" defaultRowHeight="17.25"/>
  <cols>
    <col min="1" max="1" width="5" style="152" customWidth="1"/>
    <col min="2" max="2" width="9" style="152"/>
    <col min="3" max="3" width="13" style="152" customWidth="1"/>
    <col min="4" max="6" width="3.375" style="152" customWidth="1"/>
    <col min="7" max="36" width="2.625" style="152" customWidth="1"/>
    <col min="37" max="37" width="5.625" style="152" customWidth="1"/>
    <col min="38" max="38" width="7.375" style="152" customWidth="1"/>
    <col min="39" max="57" width="7.625" style="152" hidden="1" customWidth="1"/>
    <col min="58" max="60" width="7.625" style="152" customWidth="1"/>
    <col min="61" max="61" width="8.5" style="152" customWidth="1"/>
    <col min="62" max="62" width="8.625" style="152" customWidth="1"/>
    <col min="63" max="16384" width="9" style="152"/>
  </cols>
  <sheetData>
    <row r="1" spans="1:48" ht="90" customHeight="1">
      <c r="A1" s="596" t="s">
        <v>879</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M1" s="152" t="s">
        <v>891</v>
      </c>
    </row>
    <row r="2" spans="1:48" ht="57" customHeight="1">
      <c r="A2" s="322" t="s">
        <v>1134</v>
      </c>
      <c r="B2" s="323"/>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4"/>
    </row>
    <row r="3" spans="1:48">
      <c r="A3" s="225"/>
      <c r="B3" s="221"/>
      <c r="C3" s="313" t="s">
        <v>1126</v>
      </c>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5"/>
    </row>
    <row r="4" spans="1:48" ht="18.75" customHeight="1">
      <c r="A4" s="222" t="s">
        <v>639</v>
      </c>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4"/>
    </row>
    <row r="5" spans="1:48" ht="30" customHeight="1">
      <c r="A5" s="455" t="s">
        <v>348</v>
      </c>
      <c r="B5" s="456"/>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8"/>
    </row>
    <row r="6" spans="1:48" ht="7.5" customHeight="1">
      <c r="A6" s="605"/>
      <c r="B6" s="605"/>
      <c r="C6" s="605"/>
      <c r="D6" s="605"/>
      <c r="E6" s="605"/>
      <c r="F6" s="605"/>
      <c r="G6" s="605"/>
      <c r="H6" s="605"/>
      <c r="I6" s="605"/>
      <c r="J6" s="605"/>
      <c r="K6" s="605"/>
      <c r="L6" s="605"/>
      <c r="M6" s="605"/>
      <c r="N6" s="605"/>
      <c r="O6" s="605"/>
      <c r="P6" s="605"/>
      <c r="Q6" s="605"/>
      <c r="R6" s="605"/>
      <c r="S6" s="605"/>
      <c r="T6" s="605"/>
      <c r="U6" s="605"/>
      <c r="V6" s="605"/>
      <c r="W6" s="605"/>
      <c r="X6" s="605"/>
      <c r="Y6" s="605"/>
      <c r="Z6" s="605"/>
      <c r="AA6" s="605"/>
      <c r="AB6" s="605"/>
      <c r="AC6" s="605"/>
      <c r="AD6" s="605"/>
      <c r="AE6" s="605"/>
      <c r="AF6" s="605"/>
      <c r="AG6" s="605"/>
      <c r="AH6" s="605"/>
      <c r="AI6" s="605"/>
      <c r="AJ6" s="605"/>
      <c r="AK6" s="605"/>
      <c r="AN6" s="153"/>
    </row>
    <row r="7" spans="1:48" ht="30" customHeight="1">
      <c r="A7" s="540" t="s">
        <v>349</v>
      </c>
      <c r="B7" s="541"/>
      <c r="C7" s="541"/>
      <c r="D7" s="541"/>
      <c r="E7" s="541"/>
      <c r="F7" s="541"/>
      <c r="G7" s="541"/>
      <c r="H7" s="541"/>
      <c r="I7" s="541"/>
      <c r="J7" s="541"/>
      <c r="K7" s="541"/>
      <c r="L7" s="541"/>
      <c r="M7" s="541"/>
      <c r="N7" s="541"/>
      <c r="O7" s="541"/>
      <c r="P7" s="541"/>
      <c r="Q7" s="541"/>
      <c r="R7" s="541"/>
      <c r="S7" s="541"/>
      <c r="T7" s="541"/>
      <c r="U7" s="541"/>
      <c r="V7" s="541"/>
      <c r="W7" s="541"/>
      <c r="X7" s="541"/>
      <c r="Y7" s="541"/>
      <c r="Z7" s="541"/>
      <c r="AA7" s="541"/>
      <c r="AB7" s="541"/>
      <c r="AC7" s="541"/>
      <c r="AD7" s="541"/>
      <c r="AE7" s="541"/>
      <c r="AF7" s="541"/>
      <c r="AG7" s="541"/>
      <c r="AH7" s="541"/>
      <c r="AI7" s="541"/>
      <c r="AJ7" s="541"/>
      <c r="AK7" s="542"/>
      <c r="AV7" s="154"/>
    </row>
    <row r="8" spans="1:48" ht="18.75" customHeight="1">
      <c r="A8" s="373" t="s">
        <v>426</v>
      </c>
      <c r="B8" s="374"/>
      <c r="C8" s="383" t="s">
        <v>62</v>
      </c>
      <c r="D8" s="316" t="s">
        <v>923</v>
      </c>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155"/>
      <c r="AV8" s="154"/>
    </row>
    <row r="9" spans="1:48" ht="18.75" customHeight="1" thickBot="1">
      <c r="A9" s="606"/>
      <c r="B9" s="607"/>
      <c r="C9" s="346"/>
      <c r="D9" s="319"/>
      <c r="E9" s="320"/>
      <c r="F9" s="320"/>
      <c r="G9" s="320"/>
      <c r="H9" s="320"/>
      <c r="I9" s="320"/>
      <c r="J9" s="320"/>
      <c r="K9" s="320"/>
      <c r="L9" s="320"/>
      <c r="M9" s="320"/>
      <c r="N9" s="320"/>
      <c r="O9" s="320"/>
      <c r="P9" s="320"/>
      <c r="Q9" s="320"/>
      <c r="R9" s="320"/>
      <c r="S9" s="320"/>
      <c r="T9" s="320"/>
      <c r="U9" s="320"/>
      <c r="V9" s="320"/>
      <c r="W9" s="320"/>
      <c r="X9" s="320"/>
      <c r="Y9" s="320"/>
      <c r="Z9" s="320"/>
      <c r="AA9" s="320"/>
      <c r="AB9" s="320"/>
      <c r="AC9" s="320"/>
      <c r="AD9" s="320"/>
      <c r="AE9" s="320"/>
      <c r="AF9" s="320"/>
      <c r="AG9" s="320"/>
      <c r="AH9" s="320"/>
      <c r="AI9" s="320"/>
      <c r="AJ9" s="320"/>
      <c r="AK9" s="320"/>
      <c r="AL9" s="155"/>
      <c r="AM9" s="156"/>
      <c r="AV9" s="154"/>
    </row>
    <row r="10" spans="1:48" ht="22.5" customHeight="1" thickBot="1">
      <c r="A10" s="608"/>
      <c r="B10" s="609"/>
      <c r="C10" s="157" t="s">
        <v>61</v>
      </c>
      <c r="D10" s="390" t="s">
        <v>892</v>
      </c>
      <c r="E10" s="347"/>
      <c r="F10" s="347"/>
      <c r="G10" s="336"/>
      <c r="H10" s="338"/>
      <c r="I10" s="159" t="s">
        <v>220</v>
      </c>
      <c r="J10" s="336"/>
      <c r="K10" s="338"/>
      <c r="L10" s="159" t="s">
        <v>219</v>
      </c>
      <c r="M10" s="336"/>
      <c r="N10" s="338"/>
      <c r="O10" s="160" t="s">
        <v>218</v>
      </c>
      <c r="P10" s="347"/>
      <c r="Q10" s="347"/>
      <c r="R10" s="347"/>
      <c r="S10" s="347"/>
      <c r="T10" s="347"/>
      <c r="U10" s="347"/>
      <c r="V10" s="347"/>
      <c r="W10" s="347"/>
      <c r="X10" s="347"/>
      <c r="Y10" s="347"/>
      <c r="Z10" s="347"/>
      <c r="AA10" s="347"/>
      <c r="AB10" s="347"/>
      <c r="AC10" s="347"/>
      <c r="AD10" s="347"/>
      <c r="AE10" s="347"/>
      <c r="AF10" s="347"/>
      <c r="AG10" s="347"/>
      <c r="AH10" s="347"/>
      <c r="AI10" s="347"/>
      <c r="AJ10" s="347"/>
      <c r="AK10" s="430"/>
      <c r="AL10" s="155"/>
      <c r="AN10" s="153"/>
      <c r="AV10" s="161"/>
    </row>
    <row r="11" spans="1:48" ht="7.5" customHeight="1">
      <c r="A11" s="162"/>
      <c r="B11" s="499"/>
      <c r="C11" s="499"/>
      <c r="D11" s="499"/>
      <c r="E11" s="499"/>
      <c r="F11" s="499"/>
      <c r="G11" s="499"/>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N11" s="153"/>
    </row>
    <row r="12" spans="1:48" ht="30" customHeight="1">
      <c r="A12" s="540" t="s">
        <v>350</v>
      </c>
      <c r="B12" s="541"/>
      <c r="C12" s="541"/>
      <c r="D12" s="541"/>
      <c r="E12" s="541"/>
      <c r="F12" s="541"/>
      <c r="G12" s="541"/>
      <c r="H12" s="541"/>
      <c r="I12" s="541"/>
      <c r="J12" s="541"/>
      <c r="K12" s="541"/>
      <c r="L12" s="541"/>
      <c r="M12" s="541"/>
      <c r="N12" s="541"/>
      <c r="O12" s="541"/>
      <c r="P12" s="541"/>
      <c r="Q12" s="541"/>
      <c r="R12" s="541"/>
      <c r="S12" s="541"/>
      <c r="T12" s="541"/>
      <c r="U12" s="541"/>
      <c r="V12" s="541"/>
      <c r="W12" s="541"/>
      <c r="X12" s="541"/>
      <c r="Y12" s="541"/>
      <c r="Z12" s="541"/>
      <c r="AA12" s="541"/>
      <c r="AB12" s="541"/>
      <c r="AC12" s="541"/>
      <c r="AD12" s="541"/>
      <c r="AE12" s="541"/>
      <c r="AF12" s="541"/>
      <c r="AG12" s="541"/>
      <c r="AH12" s="541"/>
      <c r="AI12" s="541"/>
      <c r="AJ12" s="541"/>
      <c r="AK12" s="542"/>
    </row>
    <row r="13" spans="1:48" ht="18.75" customHeight="1" thickBot="1">
      <c r="A13" s="527" t="s">
        <v>548</v>
      </c>
      <c r="B13" s="416" t="s">
        <v>549</v>
      </c>
      <c r="C13" s="163" t="s">
        <v>62</v>
      </c>
      <c r="D13" s="316" t="s">
        <v>550</v>
      </c>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8"/>
      <c r="AL13" s="155"/>
      <c r="AM13" s="154" t="s">
        <v>881</v>
      </c>
    </row>
    <row r="14" spans="1:48" ht="22.5" customHeight="1" thickBot="1">
      <c r="A14" s="528"/>
      <c r="B14" s="335"/>
      <c r="C14" s="157" t="s">
        <v>61</v>
      </c>
      <c r="D14" s="336" t="s">
        <v>558</v>
      </c>
      <c r="E14" s="337"/>
      <c r="F14" s="337"/>
      <c r="G14" s="338"/>
      <c r="H14" s="530" t="str">
        <f>IF(D14="継続",AM13,"　")</f>
        <v>　</v>
      </c>
      <c r="I14" s="531"/>
      <c r="J14" s="531"/>
      <c r="K14" s="531"/>
      <c r="L14" s="531"/>
      <c r="M14" s="531"/>
      <c r="N14" s="531"/>
      <c r="O14" s="531"/>
      <c r="P14" s="531"/>
      <c r="Q14" s="531"/>
      <c r="R14" s="531"/>
      <c r="S14" s="531"/>
      <c r="T14" s="531"/>
      <c r="U14" s="531"/>
      <c r="V14" s="531"/>
      <c r="W14" s="531"/>
      <c r="X14" s="531"/>
      <c r="Y14" s="531"/>
      <c r="Z14" s="531"/>
      <c r="AA14" s="531"/>
      <c r="AB14" s="531"/>
      <c r="AC14" s="531"/>
      <c r="AD14" s="531"/>
      <c r="AE14" s="531"/>
      <c r="AF14" s="531"/>
      <c r="AG14" s="531"/>
      <c r="AH14" s="531"/>
      <c r="AI14" s="531"/>
      <c r="AJ14" s="531"/>
      <c r="AK14" s="532"/>
      <c r="AL14" s="155"/>
      <c r="AM14" s="154" t="s">
        <v>855</v>
      </c>
      <c r="AN14" s="153"/>
    </row>
    <row r="15" spans="1:48" ht="7.5" customHeight="1">
      <c r="A15" s="528"/>
      <c r="B15" s="539"/>
      <c r="C15" s="382"/>
      <c r="D15" s="382"/>
      <c r="E15" s="382"/>
      <c r="F15" s="382"/>
      <c r="G15" s="382"/>
      <c r="H15" s="382"/>
      <c r="I15" s="382"/>
      <c r="J15" s="382"/>
      <c r="K15" s="382"/>
      <c r="L15" s="382"/>
      <c r="M15" s="382"/>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2"/>
    </row>
    <row r="16" spans="1:48" ht="31.15" customHeight="1">
      <c r="A16" s="528"/>
      <c r="B16" s="521" t="s">
        <v>552</v>
      </c>
      <c r="C16" s="522"/>
      <c r="D16" s="522"/>
      <c r="E16" s="522"/>
      <c r="F16" s="522"/>
      <c r="G16" s="522"/>
      <c r="H16" s="522"/>
      <c r="I16" s="522"/>
      <c r="J16" s="522"/>
      <c r="K16" s="522"/>
      <c r="L16" s="522"/>
      <c r="M16" s="522"/>
      <c r="N16" s="522"/>
      <c r="O16" s="522"/>
      <c r="P16" s="522"/>
      <c r="Q16" s="522"/>
      <c r="R16" s="522"/>
      <c r="S16" s="522"/>
      <c r="T16" s="522"/>
      <c r="U16" s="522"/>
      <c r="V16" s="522"/>
      <c r="W16" s="522"/>
      <c r="X16" s="522"/>
      <c r="Y16" s="522"/>
      <c r="Z16" s="522"/>
      <c r="AA16" s="522"/>
      <c r="AB16" s="522"/>
      <c r="AC16" s="522"/>
      <c r="AD16" s="522"/>
      <c r="AE16" s="522"/>
      <c r="AF16" s="522"/>
      <c r="AG16" s="522"/>
      <c r="AH16" s="522"/>
      <c r="AI16" s="522"/>
      <c r="AJ16" s="522"/>
      <c r="AK16" s="523"/>
    </row>
    <row r="17" spans="1:39" ht="18.75" customHeight="1">
      <c r="A17" s="528"/>
      <c r="B17" s="352" t="s">
        <v>214</v>
      </c>
      <c r="C17" s="164" t="s">
        <v>60</v>
      </c>
      <c r="D17" s="331" t="s">
        <v>553</v>
      </c>
      <c r="E17" s="332"/>
      <c r="F17" s="332"/>
      <c r="G17" s="332"/>
      <c r="H17" s="332"/>
      <c r="I17" s="332"/>
      <c r="J17" s="332"/>
      <c r="K17" s="332"/>
      <c r="L17" s="333"/>
      <c r="M17" s="517"/>
      <c r="N17" s="518"/>
      <c r="O17" s="518"/>
      <c r="P17" s="518"/>
      <c r="Q17" s="518"/>
      <c r="R17" s="518"/>
      <c r="S17" s="518"/>
      <c r="T17" s="518"/>
      <c r="U17" s="518"/>
      <c r="V17" s="518"/>
      <c r="W17" s="518"/>
      <c r="X17" s="518"/>
      <c r="Y17" s="518"/>
      <c r="Z17" s="518"/>
      <c r="AA17" s="518"/>
      <c r="AB17" s="518"/>
      <c r="AC17" s="518"/>
      <c r="AD17" s="518"/>
      <c r="AE17" s="518"/>
      <c r="AF17" s="518"/>
      <c r="AG17" s="518"/>
      <c r="AH17" s="518"/>
      <c r="AI17" s="518"/>
      <c r="AJ17" s="518"/>
      <c r="AK17" s="519"/>
      <c r="AL17" s="155"/>
    </row>
    <row r="18" spans="1:39" ht="17.25" customHeight="1">
      <c r="A18" s="528"/>
      <c r="B18" s="353"/>
      <c r="C18" s="343" t="s">
        <v>62</v>
      </c>
      <c r="D18" s="319" t="s">
        <v>885</v>
      </c>
      <c r="E18" s="320"/>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0"/>
      <c r="AI18" s="320"/>
      <c r="AJ18" s="320"/>
      <c r="AK18" s="321"/>
    </row>
    <row r="19" spans="1:39">
      <c r="A19" s="528"/>
      <c r="B19" s="353"/>
      <c r="C19" s="520"/>
      <c r="D19" s="319"/>
      <c r="E19" s="320"/>
      <c r="F19" s="320"/>
      <c r="G19" s="320"/>
      <c r="H19" s="320"/>
      <c r="I19" s="320"/>
      <c r="J19" s="320"/>
      <c r="K19" s="320"/>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1"/>
      <c r="AM19" s="154" t="s">
        <v>576</v>
      </c>
    </row>
    <row r="20" spans="1:39" ht="18" thickBot="1">
      <c r="A20" s="528"/>
      <c r="B20" s="353"/>
      <c r="C20" s="344"/>
      <c r="D20" s="319"/>
      <c r="E20" s="320"/>
      <c r="F20" s="320"/>
      <c r="G20" s="320"/>
      <c r="H20" s="320"/>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320"/>
      <c r="AI20" s="320"/>
      <c r="AJ20" s="320"/>
      <c r="AK20" s="321"/>
      <c r="AM20" s="154" t="s">
        <v>577</v>
      </c>
    </row>
    <row r="21" spans="1:39" ht="22.5" customHeight="1" thickBot="1">
      <c r="A21" s="528"/>
      <c r="B21" s="354"/>
      <c r="C21" s="157" t="s">
        <v>61</v>
      </c>
      <c r="D21" s="536"/>
      <c r="E21" s="537"/>
      <c r="F21" s="537"/>
      <c r="G21" s="537"/>
      <c r="H21" s="537"/>
      <c r="I21" s="537"/>
      <c r="J21" s="537"/>
      <c r="K21" s="537"/>
      <c r="L21" s="538"/>
      <c r="M21" s="166"/>
      <c r="N21" s="348" t="str">
        <f>IF(D14=0,"",IF(D14="新規",AM20,IF(AND(D14="継続",D21=0),AM21,"")))</f>
        <v>新規申請の方は入力しないでください。</v>
      </c>
      <c r="O21" s="348"/>
      <c r="P21" s="348"/>
      <c r="Q21" s="348"/>
      <c r="R21" s="348"/>
      <c r="S21" s="348"/>
      <c r="T21" s="348"/>
      <c r="U21" s="348"/>
      <c r="V21" s="348"/>
      <c r="W21" s="348"/>
      <c r="X21" s="348"/>
      <c r="Y21" s="348"/>
      <c r="Z21" s="348"/>
      <c r="AA21" s="348"/>
      <c r="AB21" s="348"/>
      <c r="AC21" s="348"/>
      <c r="AD21" s="348"/>
      <c r="AE21" s="348"/>
      <c r="AF21" s="348"/>
      <c r="AG21" s="348"/>
      <c r="AH21" s="348"/>
      <c r="AI21" s="348"/>
      <c r="AJ21" s="348"/>
      <c r="AK21" s="349"/>
      <c r="AM21" s="154" t="s">
        <v>211</v>
      </c>
    </row>
    <row r="22" spans="1:39" ht="7.5" customHeight="1">
      <c r="A22" s="528"/>
      <c r="B22" s="539"/>
      <c r="C22" s="382"/>
      <c r="D22" s="382"/>
      <c r="E22" s="382"/>
      <c r="F22" s="382"/>
      <c r="G22" s="382"/>
      <c r="H22" s="382"/>
      <c r="I22" s="382"/>
      <c r="J22" s="382"/>
      <c r="K22" s="382"/>
      <c r="L22" s="382"/>
      <c r="M22" s="382"/>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2"/>
    </row>
    <row r="23" spans="1:39" ht="18.75" customHeight="1">
      <c r="A23" s="528"/>
      <c r="B23" s="352" t="s">
        <v>880</v>
      </c>
      <c r="C23" s="164" t="s">
        <v>60</v>
      </c>
      <c r="D23" s="331" t="s">
        <v>884</v>
      </c>
      <c r="E23" s="332"/>
      <c r="F23" s="332"/>
      <c r="G23" s="332"/>
      <c r="H23" s="332"/>
      <c r="I23" s="332"/>
      <c r="J23" s="332"/>
      <c r="K23" s="332"/>
      <c r="L23" s="333"/>
      <c r="M23" s="517"/>
      <c r="N23" s="518"/>
      <c r="O23" s="518"/>
      <c r="P23" s="518"/>
      <c r="Q23" s="518"/>
      <c r="R23" s="518"/>
      <c r="S23" s="518"/>
      <c r="T23" s="518"/>
      <c r="U23" s="518"/>
      <c r="V23" s="518"/>
      <c r="W23" s="518"/>
      <c r="X23" s="518"/>
      <c r="Y23" s="518"/>
      <c r="Z23" s="518"/>
      <c r="AA23" s="518"/>
      <c r="AB23" s="518"/>
      <c r="AC23" s="518"/>
      <c r="AD23" s="518"/>
      <c r="AE23" s="518"/>
      <c r="AF23" s="518"/>
      <c r="AG23" s="518"/>
      <c r="AH23" s="518"/>
      <c r="AI23" s="518"/>
      <c r="AJ23" s="518"/>
      <c r="AK23" s="519"/>
      <c r="AL23" s="155"/>
    </row>
    <row r="24" spans="1:39" ht="17.25" customHeight="1">
      <c r="A24" s="528"/>
      <c r="B24" s="353"/>
      <c r="C24" s="343" t="s">
        <v>62</v>
      </c>
      <c r="D24" s="319" t="s">
        <v>940</v>
      </c>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320"/>
      <c r="AC24" s="320"/>
      <c r="AD24" s="320"/>
      <c r="AE24" s="320"/>
      <c r="AF24" s="320"/>
      <c r="AG24" s="320"/>
      <c r="AH24" s="320"/>
      <c r="AI24" s="320"/>
      <c r="AJ24" s="320"/>
      <c r="AK24" s="321"/>
    </row>
    <row r="25" spans="1:39" ht="18" thickBot="1">
      <c r="A25" s="528"/>
      <c r="B25" s="353"/>
      <c r="C25" s="344"/>
      <c r="D25" s="319"/>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1"/>
      <c r="AM25" s="154" t="s">
        <v>577</v>
      </c>
    </row>
    <row r="26" spans="1:39" ht="22.5" customHeight="1" thickBot="1">
      <c r="A26" s="529"/>
      <c r="B26" s="354"/>
      <c r="C26" s="157" t="s">
        <v>61</v>
      </c>
      <c r="D26" s="536"/>
      <c r="E26" s="537"/>
      <c r="F26" s="537"/>
      <c r="G26" s="537"/>
      <c r="H26" s="537"/>
      <c r="I26" s="537"/>
      <c r="J26" s="537"/>
      <c r="K26" s="537"/>
      <c r="L26" s="538"/>
      <c r="M26" s="166"/>
      <c r="N26" s="348" t="str">
        <f>IF(D14=0,"",IF(D14="新規",AM25,IF(AND(D14="継続",D26=0),AM26,"")))</f>
        <v>新規申請の方は入力しないでください。</v>
      </c>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9"/>
      <c r="AM26" s="154" t="s">
        <v>888</v>
      </c>
    </row>
    <row r="27" spans="1:39" ht="7.5" customHeight="1">
      <c r="A27" s="167"/>
      <c r="B27" s="539"/>
      <c r="C27" s="382"/>
      <c r="D27" s="382"/>
      <c r="E27" s="382"/>
      <c r="F27" s="382"/>
      <c r="G27" s="382"/>
      <c r="H27" s="382"/>
      <c r="I27" s="382"/>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c r="AH27" s="382"/>
      <c r="AI27" s="382"/>
      <c r="AJ27" s="382"/>
      <c r="AK27" s="382"/>
    </row>
    <row r="28" spans="1:39" ht="71.25" customHeight="1">
      <c r="A28" s="524" t="s">
        <v>1128</v>
      </c>
      <c r="B28" s="525"/>
      <c r="C28" s="525"/>
      <c r="D28" s="525"/>
      <c r="E28" s="525"/>
      <c r="F28" s="525"/>
      <c r="G28" s="525"/>
      <c r="H28" s="525"/>
      <c r="I28" s="525"/>
      <c r="J28" s="525"/>
      <c r="K28" s="525"/>
      <c r="L28" s="525"/>
      <c r="M28" s="525"/>
      <c r="N28" s="525"/>
      <c r="O28" s="525"/>
      <c r="P28" s="525"/>
      <c r="Q28" s="525"/>
      <c r="R28" s="525"/>
      <c r="S28" s="525"/>
      <c r="T28" s="525"/>
      <c r="U28" s="525"/>
      <c r="V28" s="525"/>
      <c r="W28" s="525"/>
      <c r="X28" s="525"/>
      <c r="Y28" s="525"/>
      <c r="Z28" s="525"/>
      <c r="AA28" s="525"/>
      <c r="AB28" s="525"/>
      <c r="AC28" s="525"/>
      <c r="AD28" s="525"/>
      <c r="AE28" s="525"/>
      <c r="AF28" s="525"/>
      <c r="AG28" s="525"/>
      <c r="AH28" s="525"/>
      <c r="AI28" s="525"/>
      <c r="AJ28" s="525"/>
      <c r="AK28" s="526"/>
      <c r="AM28" s="154" t="s">
        <v>850</v>
      </c>
    </row>
    <row r="29" spans="1:39" ht="18.75" customHeight="1">
      <c r="A29" s="602" t="s">
        <v>150</v>
      </c>
      <c r="B29" s="334" t="s">
        <v>42</v>
      </c>
      <c r="C29" s="168" t="s">
        <v>60</v>
      </c>
      <c r="D29" s="345" t="s">
        <v>151</v>
      </c>
      <c r="E29" s="345"/>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row>
    <row r="30" spans="1:39" ht="17.25" customHeight="1">
      <c r="A30" s="603"/>
      <c r="B30" s="334"/>
      <c r="C30" s="346" t="s">
        <v>62</v>
      </c>
      <c r="D30" s="367" t="s">
        <v>1153</v>
      </c>
      <c r="E30" s="378"/>
      <c r="F30" s="378"/>
      <c r="G30" s="378"/>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78"/>
    </row>
    <row r="31" spans="1:39" ht="21" customHeight="1" thickBot="1">
      <c r="A31" s="603"/>
      <c r="B31" s="334"/>
      <c r="C31" s="346"/>
      <c r="D31" s="378"/>
      <c r="E31" s="378"/>
      <c r="F31" s="378"/>
      <c r="G31" s="378"/>
      <c r="H31" s="378"/>
      <c r="I31" s="378"/>
      <c r="J31" s="378"/>
      <c r="K31" s="378"/>
      <c r="L31" s="378"/>
      <c r="M31" s="378"/>
      <c r="N31" s="378"/>
      <c r="O31" s="378"/>
      <c r="P31" s="378"/>
      <c r="Q31" s="378"/>
      <c r="R31" s="378"/>
      <c r="S31" s="378"/>
      <c r="T31" s="378"/>
      <c r="U31" s="378"/>
      <c r="V31" s="378"/>
      <c r="W31" s="378"/>
      <c r="X31" s="378"/>
      <c r="Y31" s="378"/>
      <c r="Z31" s="378"/>
      <c r="AA31" s="378"/>
      <c r="AB31" s="378"/>
      <c r="AC31" s="378"/>
      <c r="AD31" s="378"/>
      <c r="AE31" s="378"/>
      <c r="AF31" s="378"/>
      <c r="AG31" s="378"/>
      <c r="AH31" s="378"/>
      <c r="AI31" s="378"/>
      <c r="AJ31" s="378"/>
      <c r="AK31" s="378"/>
    </row>
    <row r="32" spans="1:39" ht="22.5" customHeight="1" thickBot="1">
      <c r="A32" s="603"/>
      <c r="B32" s="334"/>
      <c r="C32" s="157" t="s">
        <v>61</v>
      </c>
      <c r="D32" s="375"/>
      <c r="E32" s="376"/>
      <c r="F32" s="376"/>
      <c r="G32" s="376"/>
      <c r="H32" s="376"/>
      <c r="I32" s="376"/>
      <c r="J32" s="376"/>
      <c r="K32" s="376"/>
      <c r="L32" s="376"/>
      <c r="M32" s="376"/>
      <c r="N32" s="376"/>
      <c r="O32" s="376"/>
      <c r="P32" s="376"/>
      <c r="Q32" s="376"/>
      <c r="R32" s="376"/>
      <c r="S32" s="376"/>
      <c r="T32" s="376"/>
      <c r="U32" s="376"/>
      <c r="V32" s="376"/>
      <c r="W32" s="376"/>
      <c r="X32" s="376"/>
      <c r="Y32" s="376"/>
      <c r="Z32" s="376"/>
      <c r="AA32" s="376"/>
      <c r="AB32" s="376"/>
      <c r="AC32" s="376"/>
      <c r="AD32" s="376"/>
      <c r="AE32" s="376"/>
      <c r="AF32" s="376"/>
      <c r="AG32" s="376"/>
      <c r="AH32" s="376"/>
      <c r="AI32" s="376"/>
      <c r="AJ32" s="376"/>
      <c r="AK32" s="377"/>
    </row>
    <row r="33" spans="1:37" ht="7.5" customHeight="1">
      <c r="A33" s="603"/>
      <c r="B33" s="355"/>
      <c r="C33" s="356"/>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row>
    <row r="34" spans="1:37" ht="18.75" customHeight="1">
      <c r="A34" s="603"/>
      <c r="B34" s="334" t="s">
        <v>43</v>
      </c>
      <c r="C34" s="168" t="s">
        <v>60</v>
      </c>
      <c r="D34" s="345" t="s">
        <v>118</v>
      </c>
      <c r="E34" s="345"/>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345"/>
    </row>
    <row r="35" spans="1:37" ht="11.25" customHeight="1">
      <c r="A35" s="603"/>
      <c r="B35" s="334"/>
      <c r="C35" s="343" t="s">
        <v>62</v>
      </c>
      <c r="D35" s="367" t="s">
        <v>1154</v>
      </c>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row>
    <row r="36" spans="1:37" ht="7.5" customHeight="1" thickBot="1">
      <c r="A36" s="603"/>
      <c r="B36" s="334"/>
      <c r="C36" s="344"/>
      <c r="D36" s="380"/>
      <c r="E36" s="380"/>
      <c r="F36" s="380"/>
      <c r="G36" s="380"/>
      <c r="H36" s="380"/>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380"/>
    </row>
    <row r="37" spans="1:37" ht="22.5" customHeight="1" thickBot="1">
      <c r="A37" s="603"/>
      <c r="B37" s="334"/>
      <c r="C37" s="157" t="s">
        <v>61</v>
      </c>
      <c r="D37" s="375"/>
      <c r="E37" s="376"/>
      <c r="F37" s="376"/>
      <c r="G37" s="376"/>
      <c r="H37" s="376"/>
      <c r="I37" s="376"/>
      <c r="J37" s="376"/>
      <c r="K37" s="376"/>
      <c r="L37" s="376"/>
      <c r="M37" s="376"/>
      <c r="N37" s="376"/>
      <c r="O37" s="376"/>
      <c r="P37" s="376"/>
      <c r="Q37" s="376"/>
      <c r="R37" s="376"/>
      <c r="S37" s="376"/>
      <c r="T37" s="376"/>
      <c r="U37" s="376"/>
      <c r="V37" s="376"/>
      <c r="W37" s="376"/>
      <c r="X37" s="376"/>
      <c r="Y37" s="376"/>
      <c r="Z37" s="376"/>
      <c r="AA37" s="376"/>
      <c r="AB37" s="376"/>
      <c r="AC37" s="376"/>
      <c r="AD37" s="376"/>
      <c r="AE37" s="376"/>
      <c r="AF37" s="376"/>
      <c r="AG37" s="376"/>
      <c r="AH37" s="376"/>
      <c r="AI37" s="376"/>
      <c r="AJ37" s="376"/>
      <c r="AK37" s="377"/>
    </row>
    <row r="38" spans="1:37" ht="7.5" customHeight="1">
      <c r="A38" s="603"/>
      <c r="B38" s="355"/>
      <c r="C38" s="356"/>
      <c r="D38" s="356"/>
      <c r="E38" s="356"/>
      <c r="F38" s="356"/>
      <c r="G38" s="356"/>
      <c r="H38" s="356"/>
      <c r="I38" s="356"/>
      <c r="J38" s="356"/>
      <c r="K38" s="356"/>
      <c r="L38" s="356"/>
      <c r="M38" s="356"/>
      <c r="N38" s="356"/>
      <c r="O38" s="356"/>
      <c r="P38" s="356"/>
      <c r="Q38" s="356"/>
      <c r="R38" s="356"/>
      <c r="S38" s="356"/>
      <c r="T38" s="356"/>
      <c r="U38" s="356"/>
      <c r="V38" s="356"/>
      <c r="W38" s="356"/>
      <c r="X38" s="356"/>
      <c r="Y38" s="356"/>
      <c r="Z38" s="356"/>
      <c r="AA38" s="356"/>
      <c r="AB38" s="356"/>
      <c r="AC38" s="356"/>
      <c r="AD38" s="356"/>
      <c r="AE38" s="356"/>
      <c r="AF38" s="356"/>
      <c r="AG38" s="356"/>
      <c r="AH38" s="356"/>
      <c r="AI38" s="356"/>
      <c r="AJ38" s="356"/>
      <c r="AK38" s="356"/>
    </row>
    <row r="39" spans="1:37" ht="18.75" customHeight="1">
      <c r="A39" s="603"/>
      <c r="B39" s="334" t="s">
        <v>566</v>
      </c>
      <c r="C39" s="168" t="s">
        <v>60</v>
      </c>
      <c r="D39" s="345" t="s">
        <v>574</v>
      </c>
      <c r="E39" s="345"/>
      <c r="F39" s="345"/>
      <c r="G39" s="345"/>
      <c r="H39" s="345"/>
      <c r="I39" s="345"/>
      <c r="J39" s="345"/>
      <c r="K39" s="345"/>
      <c r="L39" s="345"/>
      <c r="M39" s="345"/>
      <c r="N39" s="345"/>
      <c r="O39" s="345"/>
      <c r="P39" s="345"/>
      <c r="Q39" s="345"/>
      <c r="R39" s="345"/>
      <c r="S39" s="345"/>
      <c r="T39" s="345"/>
      <c r="U39" s="345"/>
      <c r="V39" s="345"/>
      <c r="W39" s="345"/>
      <c r="X39" s="345"/>
      <c r="Y39" s="345"/>
      <c r="Z39" s="345"/>
      <c r="AA39" s="345"/>
      <c r="AB39" s="345"/>
      <c r="AC39" s="345"/>
      <c r="AD39" s="345"/>
      <c r="AE39" s="345"/>
      <c r="AF39" s="345"/>
      <c r="AG39" s="345"/>
      <c r="AH39" s="345"/>
      <c r="AI39" s="345"/>
      <c r="AJ39" s="345"/>
      <c r="AK39" s="345"/>
    </row>
    <row r="40" spans="1:37" ht="11.25" customHeight="1">
      <c r="A40" s="603"/>
      <c r="B40" s="334"/>
      <c r="C40" s="346" t="s">
        <v>62</v>
      </c>
      <c r="D40" s="367" t="s">
        <v>1155</v>
      </c>
      <c r="E40" s="367"/>
      <c r="F40" s="367"/>
      <c r="G40" s="367"/>
      <c r="H40" s="367"/>
      <c r="I40" s="367"/>
      <c r="J40" s="367"/>
      <c r="K40" s="367"/>
      <c r="L40" s="367"/>
      <c r="M40" s="367"/>
      <c r="N40" s="367"/>
      <c r="O40" s="367"/>
      <c r="P40" s="367"/>
      <c r="Q40" s="367"/>
      <c r="R40" s="367"/>
      <c r="S40" s="367"/>
      <c r="T40" s="367"/>
      <c r="U40" s="367"/>
      <c r="V40" s="367"/>
      <c r="W40" s="367"/>
      <c r="X40" s="367"/>
      <c r="Y40" s="367"/>
      <c r="Z40" s="367"/>
      <c r="AA40" s="367"/>
      <c r="AB40" s="367"/>
      <c r="AC40" s="367"/>
      <c r="AD40" s="367"/>
      <c r="AE40" s="367"/>
      <c r="AF40" s="367"/>
      <c r="AG40" s="367"/>
      <c r="AH40" s="367"/>
      <c r="AI40" s="367"/>
      <c r="AJ40" s="367"/>
      <c r="AK40" s="367"/>
    </row>
    <row r="41" spans="1:37" ht="7.5" customHeight="1" thickBot="1">
      <c r="A41" s="603"/>
      <c r="B41" s="334"/>
      <c r="C41" s="346"/>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row>
    <row r="42" spans="1:37" ht="22.5" customHeight="1" thickBot="1">
      <c r="A42" s="603"/>
      <c r="B42" s="334"/>
      <c r="C42" s="240" t="s">
        <v>61</v>
      </c>
      <c r="D42" s="375"/>
      <c r="E42" s="376"/>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7"/>
    </row>
    <row r="43" spans="1:37" ht="7.5" customHeight="1">
      <c r="A43" s="603"/>
      <c r="B43" s="355"/>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6"/>
      <c r="AI43" s="356"/>
      <c r="AJ43" s="356"/>
      <c r="AK43" s="356"/>
    </row>
    <row r="44" spans="1:37" ht="18.75" customHeight="1" thickBot="1">
      <c r="A44" s="603"/>
      <c r="B44" s="500" t="s">
        <v>1148</v>
      </c>
      <c r="C44" s="241" t="s">
        <v>62</v>
      </c>
      <c r="D44" s="502" t="s">
        <v>1173</v>
      </c>
      <c r="E44" s="503"/>
      <c r="F44" s="503"/>
      <c r="G44" s="503"/>
      <c r="H44" s="503"/>
      <c r="I44" s="503"/>
      <c r="J44" s="503"/>
      <c r="K44" s="503"/>
      <c r="L44" s="503"/>
      <c r="M44" s="503"/>
      <c r="N44" s="503"/>
      <c r="O44" s="503"/>
      <c r="P44" s="503"/>
      <c r="Q44" s="503"/>
      <c r="R44" s="503"/>
      <c r="S44" s="503"/>
      <c r="T44" s="503"/>
      <c r="U44" s="503"/>
      <c r="V44" s="503"/>
      <c r="W44" s="503"/>
      <c r="X44" s="503"/>
      <c r="Y44" s="503"/>
      <c r="Z44" s="503"/>
      <c r="AA44" s="503"/>
      <c r="AB44" s="503"/>
      <c r="AC44" s="503"/>
      <c r="AD44" s="503"/>
      <c r="AE44" s="503"/>
      <c r="AF44" s="503"/>
      <c r="AG44" s="503"/>
      <c r="AH44" s="503"/>
      <c r="AI44" s="503"/>
      <c r="AJ44" s="503"/>
      <c r="AK44" s="504"/>
    </row>
    <row r="45" spans="1:37" ht="22.5" customHeight="1" thickBot="1">
      <c r="A45" s="603"/>
      <c r="B45" s="501"/>
      <c r="C45" s="172" t="s">
        <v>61</v>
      </c>
      <c r="D45" s="505"/>
      <c r="E45" s="506"/>
      <c r="F45" s="506"/>
      <c r="G45" s="506"/>
      <c r="H45" s="506"/>
      <c r="I45" s="506"/>
      <c r="J45" s="506"/>
      <c r="K45" s="506"/>
      <c r="L45" s="506"/>
      <c r="M45" s="506"/>
      <c r="N45" s="506"/>
      <c r="O45" s="506"/>
      <c r="P45" s="506"/>
      <c r="Q45" s="506"/>
      <c r="R45" s="506"/>
      <c r="S45" s="506"/>
      <c r="T45" s="506"/>
      <c r="U45" s="506"/>
      <c r="V45" s="506"/>
      <c r="W45" s="506"/>
      <c r="X45" s="506"/>
      <c r="Y45" s="506"/>
      <c r="Z45" s="506"/>
      <c r="AA45" s="506"/>
      <c r="AB45" s="506"/>
      <c r="AC45" s="506"/>
      <c r="AD45" s="506"/>
      <c r="AE45" s="506"/>
      <c r="AF45" s="506"/>
      <c r="AG45" s="506"/>
      <c r="AH45" s="506"/>
      <c r="AI45" s="506"/>
      <c r="AJ45" s="506"/>
      <c r="AK45" s="507"/>
    </row>
    <row r="46" spans="1:37" ht="7.5" customHeight="1" thickBot="1">
      <c r="A46" s="603"/>
      <c r="B46" s="508"/>
      <c r="C46" s="509"/>
      <c r="D46" s="509"/>
      <c r="E46" s="509"/>
      <c r="F46" s="509"/>
      <c r="G46" s="509"/>
      <c r="H46" s="509"/>
      <c r="I46" s="509"/>
      <c r="J46" s="509"/>
      <c r="K46" s="509"/>
      <c r="L46" s="509"/>
      <c r="M46" s="509"/>
      <c r="N46" s="509"/>
      <c r="O46" s="509"/>
      <c r="P46" s="509"/>
      <c r="Q46" s="509"/>
      <c r="R46" s="509"/>
      <c r="S46" s="509"/>
      <c r="T46" s="509"/>
      <c r="U46" s="509"/>
      <c r="V46" s="509"/>
      <c r="W46" s="509"/>
      <c r="X46" s="509"/>
      <c r="Y46" s="509"/>
      <c r="Z46" s="509"/>
      <c r="AA46" s="509"/>
      <c r="AB46" s="509"/>
      <c r="AC46" s="509"/>
      <c r="AD46" s="509"/>
      <c r="AE46" s="509"/>
      <c r="AF46" s="509"/>
      <c r="AG46" s="509"/>
      <c r="AH46" s="509"/>
      <c r="AI46" s="509"/>
      <c r="AJ46" s="509"/>
      <c r="AK46" s="510"/>
    </row>
    <row r="47" spans="1:37" ht="23.25" customHeight="1" thickBot="1">
      <c r="A47" s="603"/>
      <c r="B47" s="229" t="s">
        <v>63</v>
      </c>
      <c r="C47" s="172" t="s">
        <v>61</v>
      </c>
      <c r="D47" s="387"/>
      <c r="E47" s="388"/>
      <c r="F47" s="388"/>
      <c r="G47" s="388"/>
      <c r="H47" s="388"/>
      <c r="I47" s="388"/>
      <c r="J47" s="388"/>
      <c r="K47" s="388"/>
      <c r="L47" s="388"/>
      <c r="M47" s="388"/>
      <c r="N47" s="388"/>
      <c r="O47" s="388"/>
      <c r="P47" s="388"/>
      <c r="Q47" s="388"/>
      <c r="R47" s="389"/>
      <c r="S47" s="511" t="s">
        <v>1149</v>
      </c>
      <c r="T47" s="512"/>
      <c r="U47" s="512"/>
      <c r="V47" s="512"/>
      <c r="W47" s="512"/>
      <c r="X47" s="512"/>
      <c r="Y47" s="512"/>
      <c r="Z47" s="512"/>
      <c r="AA47" s="512"/>
      <c r="AB47" s="512"/>
      <c r="AC47" s="512"/>
      <c r="AD47" s="512"/>
      <c r="AE47" s="512"/>
      <c r="AF47" s="512"/>
      <c r="AG47" s="512"/>
      <c r="AH47" s="512"/>
      <c r="AI47" s="512"/>
      <c r="AJ47" s="512"/>
      <c r="AK47" s="513"/>
    </row>
    <row r="48" spans="1:37" ht="22.5" customHeight="1" thickBot="1">
      <c r="A48" s="604"/>
      <c r="B48" s="228" t="s">
        <v>615</v>
      </c>
      <c r="C48" s="172" t="s">
        <v>61</v>
      </c>
      <c r="D48" s="387"/>
      <c r="E48" s="388"/>
      <c r="F48" s="388"/>
      <c r="G48" s="388"/>
      <c r="H48" s="388"/>
      <c r="I48" s="388"/>
      <c r="J48" s="388"/>
      <c r="K48" s="388"/>
      <c r="L48" s="388"/>
      <c r="M48" s="388"/>
      <c r="N48" s="388"/>
      <c r="O48" s="388"/>
      <c r="P48" s="388"/>
      <c r="Q48" s="388"/>
      <c r="R48" s="389"/>
      <c r="S48" s="514"/>
      <c r="T48" s="515"/>
      <c r="U48" s="515"/>
      <c r="V48" s="515"/>
      <c r="W48" s="515"/>
      <c r="X48" s="515"/>
      <c r="Y48" s="515"/>
      <c r="Z48" s="515"/>
      <c r="AA48" s="515"/>
      <c r="AB48" s="515"/>
      <c r="AC48" s="515"/>
      <c r="AD48" s="515"/>
      <c r="AE48" s="515"/>
      <c r="AF48" s="515"/>
      <c r="AG48" s="515"/>
      <c r="AH48" s="515"/>
      <c r="AI48" s="515"/>
      <c r="AJ48" s="515"/>
      <c r="AK48" s="516"/>
    </row>
    <row r="49" spans="1:40" ht="30" customHeight="1">
      <c r="A49" s="499"/>
      <c r="B49" s="499"/>
      <c r="C49" s="499"/>
      <c r="D49" s="499"/>
      <c r="E49" s="499"/>
      <c r="F49" s="499"/>
      <c r="G49" s="499"/>
      <c r="H49" s="499"/>
      <c r="I49" s="499"/>
      <c r="J49" s="499"/>
      <c r="K49" s="499"/>
      <c r="L49" s="499"/>
      <c r="M49" s="499"/>
      <c r="N49" s="499"/>
      <c r="O49" s="499"/>
      <c r="P49" s="499"/>
      <c r="Q49" s="499"/>
      <c r="R49" s="499"/>
      <c r="S49" s="499"/>
      <c r="T49" s="499"/>
      <c r="U49" s="499"/>
      <c r="V49" s="499"/>
      <c r="W49" s="499"/>
      <c r="X49" s="499"/>
      <c r="Y49" s="499"/>
      <c r="Z49" s="499"/>
      <c r="AA49" s="499"/>
      <c r="AB49" s="499"/>
      <c r="AC49" s="499"/>
      <c r="AD49" s="499"/>
      <c r="AE49" s="499"/>
      <c r="AF49" s="499"/>
      <c r="AG49" s="499"/>
      <c r="AH49" s="499"/>
      <c r="AI49" s="499"/>
      <c r="AJ49" s="499"/>
      <c r="AK49" s="499"/>
      <c r="AN49" s="153"/>
    </row>
    <row r="50" spans="1:40" ht="30" customHeight="1">
      <c r="A50" s="455" t="s">
        <v>351</v>
      </c>
      <c r="B50" s="456"/>
      <c r="C50" s="456"/>
      <c r="D50" s="456"/>
      <c r="E50" s="456"/>
      <c r="F50" s="456"/>
      <c r="G50" s="456"/>
      <c r="H50" s="456"/>
      <c r="I50" s="456"/>
      <c r="J50" s="456"/>
      <c r="K50" s="456"/>
      <c r="L50" s="456"/>
      <c r="M50" s="456"/>
      <c r="N50" s="456"/>
      <c r="O50" s="456"/>
      <c r="P50" s="456"/>
      <c r="Q50" s="456"/>
      <c r="R50" s="456"/>
      <c r="S50" s="456"/>
      <c r="T50" s="456"/>
      <c r="U50" s="456"/>
      <c r="V50" s="456"/>
      <c r="W50" s="456"/>
      <c r="X50" s="456"/>
      <c r="Y50" s="456"/>
      <c r="Z50" s="456"/>
      <c r="AA50" s="456"/>
      <c r="AB50" s="456"/>
      <c r="AC50" s="456"/>
      <c r="AD50" s="456"/>
      <c r="AE50" s="456"/>
      <c r="AF50" s="456"/>
      <c r="AG50" s="456"/>
      <c r="AH50" s="456"/>
      <c r="AI50" s="456"/>
      <c r="AJ50" s="456"/>
      <c r="AK50" s="458"/>
    </row>
    <row r="51" spans="1:40" ht="7.5" customHeight="1">
      <c r="A51" s="601"/>
      <c r="B51" s="601"/>
      <c r="C51" s="601"/>
      <c r="D51" s="601"/>
      <c r="E51" s="601"/>
      <c r="F51" s="601"/>
      <c r="G51" s="601"/>
      <c r="H51" s="601"/>
      <c r="I51" s="601"/>
      <c r="J51" s="601"/>
      <c r="K51" s="601"/>
      <c r="L51" s="601"/>
      <c r="M51" s="601"/>
      <c r="N51" s="601"/>
      <c r="O51" s="601"/>
      <c r="P51" s="601"/>
      <c r="Q51" s="601"/>
      <c r="R51" s="601"/>
      <c r="S51" s="601"/>
      <c r="T51" s="601"/>
      <c r="U51" s="601"/>
      <c r="V51" s="601"/>
      <c r="W51" s="601"/>
      <c r="X51" s="601"/>
      <c r="Y51" s="601"/>
      <c r="Z51" s="601"/>
      <c r="AA51" s="601"/>
      <c r="AB51" s="601"/>
      <c r="AC51" s="601"/>
      <c r="AD51" s="601"/>
      <c r="AE51" s="601"/>
      <c r="AF51" s="601"/>
      <c r="AG51" s="601"/>
      <c r="AH51" s="601"/>
      <c r="AI51" s="601"/>
      <c r="AJ51" s="601"/>
      <c r="AK51" s="601"/>
      <c r="AN51" s="153"/>
    </row>
    <row r="52" spans="1:40" ht="30" customHeight="1">
      <c r="A52" s="540" t="s">
        <v>352</v>
      </c>
      <c r="B52" s="541"/>
      <c r="C52" s="541"/>
      <c r="D52" s="541"/>
      <c r="E52" s="541"/>
      <c r="F52" s="541"/>
      <c r="G52" s="541"/>
      <c r="H52" s="541"/>
      <c r="I52" s="541"/>
      <c r="J52" s="541"/>
      <c r="K52" s="541"/>
      <c r="L52" s="541"/>
      <c r="M52" s="541"/>
      <c r="N52" s="541"/>
      <c r="O52" s="541"/>
      <c r="P52" s="541"/>
      <c r="Q52" s="541"/>
      <c r="R52" s="541"/>
      <c r="S52" s="541"/>
      <c r="T52" s="541"/>
      <c r="U52" s="541"/>
      <c r="V52" s="541"/>
      <c r="W52" s="541"/>
      <c r="X52" s="541"/>
      <c r="Y52" s="541"/>
      <c r="Z52" s="541"/>
      <c r="AA52" s="541"/>
      <c r="AB52" s="541"/>
      <c r="AC52" s="541"/>
      <c r="AD52" s="541"/>
      <c r="AE52" s="541"/>
      <c r="AF52" s="541"/>
      <c r="AG52" s="541"/>
      <c r="AH52" s="541"/>
      <c r="AI52" s="541"/>
      <c r="AJ52" s="541"/>
      <c r="AK52" s="542"/>
    </row>
    <row r="53" spans="1:40" ht="11.25" customHeight="1">
      <c r="A53" s="350"/>
      <c r="B53" s="381" t="s">
        <v>55</v>
      </c>
      <c r="C53" s="343" t="s">
        <v>62</v>
      </c>
      <c r="D53" s="319" t="s">
        <v>578</v>
      </c>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1"/>
    </row>
    <row r="54" spans="1:40" ht="7.5" customHeight="1" thickBot="1">
      <c r="A54" s="351"/>
      <c r="B54" s="334"/>
      <c r="C54" s="344"/>
      <c r="D54" s="319"/>
      <c r="E54" s="320"/>
      <c r="F54" s="320"/>
      <c r="G54" s="320"/>
      <c r="H54" s="320"/>
      <c r="I54" s="320"/>
      <c r="J54" s="320"/>
      <c r="K54" s="320"/>
      <c r="L54" s="320"/>
      <c r="M54" s="320"/>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1"/>
    </row>
    <row r="55" spans="1:40" ht="22.5" customHeight="1" thickBot="1">
      <c r="A55" s="351"/>
      <c r="B55" s="334"/>
      <c r="C55" s="157" t="s">
        <v>61</v>
      </c>
      <c r="D55" s="336"/>
      <c r="E55" s="337"/>
      <c r="F55" s="337"/>
      <c r="G55" s="338"/>
      <c r="H55" s="562"/>
      <c r="I55" s="347"/>
      <c r="J55" s="347"/>
      <c r="K55" s="347"/>
      <c r="L55" s="347"/>
      <c r="M55" s="347"/>
      <c r="N55" s="347"/>
      <c r="O55" s="347"/>
      <c r="P55" s="347"/>
      <c r="Q55" s="347"/>
      <c r="R55" s="347"/>
      <c r="S55" s="347"/>
      <c r="T55" s="347"/>
      <c r="U55" s="347"/>
      <c r="V55" s="347"/>
      <c r="W55" s="347"/>
      <c r="X55" s="347"/>
      <c r="Y55" s="347"/>
      <c r="Z55" s="347"/>
      <c r="AA55" s="347"/>
      <c r="AB55" s="347"/>
      <c r="AC55" s="347"/>
      <c r="AD55" s="347"/>
      <c r="AE55" s="347"/>
      <c r="AF55" s="347"/>
      <c r="AG55" s="347"/>
      <c r="AH55" s="347"/>
      <c r="AI55" s="347"/>
      <c r="AJ55" s="347"/>
      <c r="AK55" s="430"/>
    </row>
    <row r="56" spans="1:40" ht="7.5" customHeight="1">
      <c r="A56" s="351"/>
      <c r="B56" s="382"/>
      <c r="C56" s="382"/>
      <c r="D56" s="382"/>
      <c r="E56" s="382"/>
      <c r="F56" s="382"/>
      <c r="G56" s="382"/>
      <c r="H56" s="382"/>
      <c r="I56" s="382"/>
      <c r="J56" s="382"/>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2"/>
      <c r="AI56" s="382"/>
      <c r="AJ56" s="382"/>
      <c r="AK56" s="382"/>
    </row>
    <row r="57" spans="1:40" ht="18.75" customHeight="1">
      <c r="A57" s="351"/>
      <c r="B57" s="381" t="s">
        <v>901</v>
      </c>
      <c r="C57" s="168" t="s">
        <v>60</v>
      </c>
      <c r="D57" s="498" t="s">
        <v>1119</v>
      </c>
      <c r="E57" s="498"/>
      <c r="F57" s="498"/>
      <c r="G57" s="498"/>
      <c r="H57" s="498"/>
      <c r="I57" s="498"/>
      <c r="J57" s="498"/>
      <c r="K57" s="498"/>
      <c r="L57" s="498"/>
      <c r="M57" s="498"/>
      <c r="N57" s="498"/>
      <c r="O57" s="498"/>
      <c r="P57" s="498"/>
      <c r="Q57" s="498"/>
      <c r="R57" s="498"/>
      <c r="S57" s="498"/>
      <c r="T57" s="498"/>
      <c r="U57" s="498"/>
      <c r="V57" s="498"/>
      <c r="W57" s="498"/>
      <c r="X57" s="498"/>
      <c r="Y57" s="498"/>
      <c r="Z57" s="498"/>
      <c r="AA57" s="498"/>
      <c r="AB57" s="498"/>
      <c r="AC57" s="498"/>
      <c r="AD57" s="498"/>
      <c r="AE57" s="498"/>
      <c r="AF57" s="498"/>
      <c r="AG57" s="498"/>
      <c r="AH57" s="498"/>
      <c r="AI57" s="498"/>
      <c r="AJ57" s="498"/>
      <c r="AK57" s="498"/>
    </row>
    <row r="58" spans="1:40" ht="11.25" customHeight="1">
      <c r="A58" s="351"/>
      <c r="B58" s="334"/>
      <c r="C58" s="346" t="s">
        <v>62</v>
      </c>
      <c r="D58" s="367" t="s">
        <v>1156</v>
      </c>
      <c r="E58" s="378"/>
      <c r="F58" s="378"/>
      <c r="G58" s="378"/>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row>
    <row r="59" spans="1:40" ht="8.25" customHeight="1" thickBot="1">
      <c r="A59" s="351"/>
      <c r="B59" s="334"/>
      <c r="C59" s="346"/>
      <c r="D59" s="379"/>
      <c r="E59" s="379"/>
      <c r="F59" s="379"/>
      <c r="G59" s="379"/>
      <c r="H59" s="379"/>
      <c r="I59" s="379"/>
      <c r="J59" s="379"/>
      <c r="K59" s="379"/>
      <c r="L59" s="379"/>
      <c r="M59" s="379"/>
      <c r="N59" s="379"/>
      <c r="O59" s="379"/>
      <c r="P59" s="379"/>
      <c r="Q59" s="379"/>
      <c r="R59" s="379"/>
      <c r="S59" s="379"/>
      <c r="T59" s="379"/>
      <c r="U59" s="379"/>
      <c r="V59" s="379"/>
      <c r="W59" s="379"/>
      <c r="X59" s="379"/>
      <c r="Y59" s="379"/>
      <c r="Z59" s="379"/>
      <c r="AA59" s="379"/>
      <c r="AB59" s="379"/>
      <c r="AC59" s="379"/>
      <c r="AD59" s="379"/>
      <c r="AE59" s="379"/>
      <c r="AF59" s="379"/>
      <c r="AG59" s="379"/>
      <c r="AH59" s="379"/>
      <c r="AI59" s="379"/>
      <c r="AJ59" s="379"/>
      <c r="AK59" s="379"/>
    </row>
    <row r="60" spans="1:40" ht="22.5" customHeight="1" thickBot="1">
      <c r="A60" s="351"/>
      <c r="B60" s="334"/>
      <c r="C60" s="157" t="s">
        <v>61</v>
      </c>
      <c r="D60" s="387"/>
      <c r="E60" s="388"/>
      <c r="F60" s="388"/>
      <c r="G60" s="388"/>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c r="AI60" s="388"/>
      <c r="AJ60" s="388"/>
      <c r="AK60" s="389"/>
    </row>
    <row r="61" spans="1:40" ht="7.5" customHeight="1">
      <c r="A61" s="351"/>
      <c r="B61" s="382"/>
      <c r="C61" s="382"/>
      <c r="D61" s="382"/>
      <c r="E61" s="382"/>
      <c r="F61" s="382"/>
      <c r="G61" s="38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c r="AJ61" s="382"/>
      <c r="AK61" s="382"/>
    </row>
    <row r="62" spans="1:40" ht="18.75" customHeight="1">
      <c r="A62" s="412" t="s">
        <v>59</v>
      </c>
      <c r="B62" s="334" t="s">
        <v>216</v>
      </c>
      <c r="C62" s="168" t="s">
        <v>60</v>
      </c>
      <c r="D62" s="598" t="s">
        <v>1135</v>
      </c>
      <c r="E62" s="599"/>
      <c r="F62" s="599"/>
      <c r="G62" s="599"/>
      <c r="H62" s="599"/>
      <c r="I62" s="599"/>
      <c r="J62" s="599"/>
      <c r="K62" s="599"/>
      <c r="L62" s="599"/>
      <c r="M62" s="599"/>
      <c r="N62" s="599"/>
      <c r="O62" s="599"/>
      <c r="P62" s="599"/>
      <c r="Q62" s="599"/>
      <c r="R62" s="599"/>
      <c r="S62" s="599"/>
      <c r="T62" s="599"/>
      <c r="U62" s="599"/>
      <c r="V62" s="599"/>
      <c r="W62" s="599"/>
      <c r="X62" s="599"/>
      <c r="Y62" s="599"/>
      <c r="Z62" s="599"/>
      <c r="AA62" s="599"/>
      <c r="AB62" s="599"/>
      <c r="AC62" s="599"/>
      <c r="AD62" s="599"/>
      <c r="AE62" s="599"/>
      <c r="AF62" s="599"/>
      <c r="AG62" s="599"/>
      <c r="AH62" s="599"/>
      <c r="AI62" s="599"/>
      <c r="AJ62" s="599"/>
      <c r="AK62" s="600"/>
    </row>
    <row r="63" spans="1:40" ht="17.25" customHeight="1">
      <c r="A63" s="412"/>
      <c r="B63" s="334"/>
      <c r="C63" s="346" t="s">
        <v>62</v>
      </c>
      <c r="D63" s="367" t="s">
        <v>1157</v>
      </c>
      <c r="E63" s="378"/>
      <c r="F63" s="378"/>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8"/>
    </row>
    <row r="64" spans="1:40">
      <c r="A64" s="412"/>
      <c r="B64" s="334"/>
      <c r="C64" s="346"/>
      <c r="D64" s="378"/>
      <c r="E64" s="378"/>
      <c r="F64" s="378"/>
      <c r="G64" s="378"/>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c r="AJ64" s="378"/>
      <c r="AK64" s="378"/>
    </row>
    <row r="65" spans="1:37">
      <c r="A65" s="412"/>
      <c r="B65" s="334"/>
      <c r="C65" s="346"/>
      <c r="D65" s="379"/>
      <c r="E65" s="379"/>
      <c r="F65" s="379"/>
      <c r="G65" s="379"/>
      <c r="H65" s="379"/>
      <c r="I65" s="379"/>
      <c r="J65" s="379"/>
      <c r="K65" s="379"/>
      <c r="L65" s="379"/>
      <c r="M65" s="379"/>
      <c r="N65" s="379"/>
      <c r="O65" s="379"/>
      <c r="P65" s="379"/>
      <c r="Q65" s="379"/>
      <c r="R65" s="379"/>
      <c r="S65" s="379"/>
      <c r="T65" s="379"/>
      <c r="U65" s="379"/>
      <c r="V65" s="379"/>
      <c r="W65" s="379"/>
      <c r="X65" s="379"/>
      <c r="Y65" s="379"/>
      <c r="Z65" s="379"/>
      <c r="AA65" s="379"/>
      <c r="AB65" s="379"/>
      <c r="AC65" s="379"/>
      <c r="AD65" s="379"/>
      <c r="AE65" s="379"/>
      <c r="AF65" s="379"/>
      <c r="AG65" s="379"/>
      <c r="AH65" s="379"/>
      <c r="AI65" s="379"/>
      <c r="AJ65" s="379"/>
      <c r="AK65" s="379"/>
    </row>
    <row r="66" spans="1:37">
      <c r="A66" s="412"/>
      <c r="B66" s="334"/>
      <c r="C66" s="346"/>
      <c r="D66" s="379"/>
      <c r="E66" s="379"/>
      <c r="F66" s="379"/>
      <c r="G66" s="379"/>
      <c r="H66" s="379"/>
      <c r="I66" s="379"/>
      <c r="J66" s="379"/>
      <c r="K66" s="379"/>
      <c r="L66" s="379"/>
      <c r="M66" s="379"/>
      <c r="N66" s="379"/>
      <c r="O66" s="379"/>
      <c r="P66" s="379"/>
      <c r="Q66" s="379"/>
      <c r="R66" s="379"/>
      <c r="S66" s="379"/>
      <c r="T66" s="379"/>
      <c r="U66" s="379"/>
      <c r="V66" s="379"/>
      <c r="W66" s="379"/>
      <c r="X66" s="379"/>
      <c r="Y66" s="379"/>
      <c r="Z66" s="379"/>
      <c r="AA66" s="379"/>
      <c r="AB66" s="379"/>
      <c r="AC66" s="379"/>
      <c r="AD66" s="379"/>
      <c r="AE66" s="379"/>
      <c r="AF66" s="379"/>
      <c r="AG66" s="379"/>
      <c r="AH66" s="379"/>
      <c r="AI66" s="379"/>
      <c r="AJ66" s="379"/>
      <c r="AK66" s="379"/>
    </row>
    <row r="67" spans="1:37" ht="18" thickBot="1">
      <c r="A67" s="412"/>
      <c r="B67" s="334"/>
      <c r="C67" s="346"/>
      <c r="D67" s="379"/>
      <c r="E67" s="379"/>
      <c r="F67" s="379"/>
      <c r="G67" s="379"/>
      <c r="H67" s="379"/>
      <c r="I67" s="379"/>
      <c r="J67" s="379"/>
      <c r="K67" s="379"/>
      <c r="L67" s="379"/>
      <c r="M67" s="379"/>
      <c r="N67" s="379"/>
      <c r="O67" s="379"/>
      <c r="P67" s="379"/>
      <c r="Q67" s="379"/>
      <c r="R67" s="379"/>
      <c r="S67" s="379"/>
      <c r="T67" s="379"/>
      <c r="U67" s="379"/>
      <c r="V67" s="379"/>
      <c r="W67" s="379"/>
      <c r="X67" s="379"/>
      <c r="Y67" s="379"/>
      <c r="Z67" s="379"/>
      <c r="AA67" s="379"/>
      <c r="AB67" s="379"/>
      <c r="AC67" s="379"/>
      <c r="AD67" s="379"/>
      <c r="AE67" s="379"/>
      <c r="AF67" s="379"/>
      <c r="AG67" s="379"/>
      <c r="AH67" s="379"/>
      <c r="AI67" s="379"/>
      <c r="AJ67" s="379"/>
      <c r="AK67" s="379"/>
    </row>
    <row r="68" spans="1:37" ht="45.4" customHeight="1" thickBot="1">
      <c r="A68" s="412"/>
      <c r="B68" s="334"/>
      <c r="C68" s="157" t="s">
        <v>61</v>
      </c>
      <c r="D68" s="384"/>
      <c r="E68" s="385"/>
      <c r="F68" s="385"/>
      <c r="G68" s="385"/>
      <c r="H68" s="385"/>
      <c r="I68" s="385"/>
      <c r="J68" s="385"/>
      <c r="K68" s="385"/>
      <c r="L68" s="385"/>
      <c r="M68" s="385"/>
      <c r="N68" s="385"/>
      <c r="O68" s="385"/>
      <c r="P68" s="385"/>
      <c r="Q68" s="385"/>
      <c r="R68" s="385"/>
      <c r="S68" s="385"/>
      <c r="T68" s="385"/>
      <c r="U68" s="385"/>
      <c r="V68" s="385"/>
      <c r="W68" s="385"/>
      <c r="X68" s="385"/>
      <c r="Y68" s="385"/>
      <c r="Z68" s="385"/>
      <c r="AA68" s="385"/>
      <c r="AB68" s="385"/>
      <c r="AC68" s="385"/>
      <c r="AD68" s="385"/>
      <c r="AE68" s="385"/>
      <c r="AF68" s="385"/>
      <c r="AG68" s="385"/>
      <c r="AH68" s="385"/>
      <c r="AI68" s="385"/>
      <c r="AJ68" s="385"/>
      <c r="AK68" s="386"/>
    </row>
    <row r="69" spans="1:37" ht="7.5" customHeight="1">
      <c r="A69" s="412"/>
      <c r="B69" s="355"/>
      <c r="C69" s="356"/>
      <c r="D69" s="356"/>
      <c r="E69" s="356"/>
      <c r="F69" s="356"/>
      <c r="G69" s="356"/>
      <c r="H69" s="356"/>
      <c r="I69" s="356"/>
      <c r="J69" s="356"/>
      <c r="K69" s="356"/>
      <c r="L69" s="356"/>
      <c r="M69" s="356"/>
      <c r="N69" s="356"/>
      <c r="O69" s="356"/>
      <c r="P69" s="356"/>
      <c r="Q69" s="356"/>
      <c r="R69" s="356"/>
      <c r="S69" s="356"/>
      <c r="T69" s="356"/>
      <c r="U69" s="356"/>
      <c r="V69" s="356"/>
      <c r="W69" s="356"/>
      <c r="X69" s="356"/>
      <c r="Y69" s="356"/>
      <c r="Z69" s="356"/>
      <c r="AA69" s="356"/>
      <c r="AB69" s="356"/>
      <c r="AC69" s="356"/>
      <c r="AD69" s="356"/>
      <c r="AE69" s="356"/>
      <c r="AF69" s="356"/>
      <c r="AG69" s="356"/>
      <c r="AH69" s="356"/>
      <c r="AI69" s="356"/>
      <c r="AJ69" s="356"/>
      <c r="AK69" s="356"/>
    </row>
    <row r="70" spans="1:37" ht="18.75" customHeight="1">
      <c r="A70" s="412"/>
      <c r="B70" s="334" t="s">
        <v>566</v>
      </c>
      <c r="C70" s="168" t="s">
        <v>60</v>
      </c>
      <c r="D70" s="345" t="s">
        <v>1139</v>
      </c>
      <c r="E70" s="345"/>
      <c r="F70" s="345"/>
      <c r="G70" s="345"/>
      <c r="H70" s="345"/>
      <c r="I70" s="345"/>
      <c r="J70" s="345"/>
      <c r="K70" s="345"/>
      <c r="L70" s="345"/>
      <c r="M70" s="345"/>
      <c r="N70" s="345"/>
      <c r="O70" s="345"/>
      <c r="P70" s="345"/>
      <c r="Q70" s="345"/>
      <c r="R70" s="345"/>
      <c r="S70" s="345"/>
      <c r="T70" s="345"/>
      <c r="U70" s="345"/>
      <c r="V70" s="345"/>
      <c r="W70" s="345"/>
      <c r="X70" s="345"/>
      <c r="Y70" s="345"/>
      <c r="Z70" s="345"/>
      <c r="AA70" s="345"/>
      <c r="AB70" s="345"/>
      <c r="AC70" s="345"/>
      <c r="AD70" s="345"/>
      <c r="AE70" s="345"/>
      <c r="AF70" s="345"/>
      <c r="AG70" s="345"/>
      <c r="AH70" s="345"/>
      <c r="AI70" s="345"/>
      <c r="AJ70" s="345"/>
      <c r="AK70" s="345"/>
    </row>
    <row r="71" spans="1:37" ht="17.25" customHeight="1">
      <c r="A71" s="412"/>
      <c r="B71" s="334"/>
      <c r="C71" s="346" t="s">
        <v>62</v>
      </c>
      <c r="D71" s="367" t="s">
        <v>1158</v>
      </c>
      <c r="E71" s="378"/>
      <c r="F71" s="378"/>
      <c r="G71" s="378"/>
      <c r="H71" s="378"/>
      <c r="I71" s="378"/>
      <c r="J71" s="378"/>
      <c r="K71" s="378"/>
      <c r="L71" s="378"/>
      <c r="M71" s="378"/>
      <c r="N71" s="378"/>
      <c r="O71" s="378"/>
      <c r="P71" s="378"/>
      <c r="Q71" s="378"/>
      <c r="R71" s="378"/>
      <c r="S71" s="378"/>
      <c r="T71" s="378"/>
      <c r="U71" s="378"/>
      <c r="V71" s="378"/>
      <c r="W71" s="378"/>
      <c r="X71" s="378"/>
      <c r="Y71" s="378"/>
      <c r="Z71" s="378"/>
      <c r="AA71" s="378"/>
      <c r="AB71" s="378"/>
      <c r="AC71" s="378"/>
      <c r="AD71" s="378"/>
      <c r="AE71" s="378"/>
      <c r="AF71" s="378"/>
      <c r="AG71" s="378"/>
      <c r="AH71" s="378"/>
      <c r="AI71" s="378"/>
      <c r="AJ71" s="378"/>
      <c r="AK71" s="378"/>
    </row>
    <row r="72" spans="1:37" ht="18" thickBot="1">
      <c r="A72" s="412"/>
      <c r="B72" s="334"/>
      <c r="C72" s="346"/>
      <c r="D72" s="379"/>
      <c r="E72" s="379"/>
      <c r="F72" s="379"/>
      <c r="G72" s="379"/>
      <c r="H72" s="379"/>
      <c r="I72" s="379"/>
      <c r="J72" s="379"/>
      <c r="K72" s="379"/>
      <c r="L72" s="379"/>
      <c r="M72" s="379"/>
      <c r="N72" s="379"/>
      <c r="O72" s="379"/>
      <c r="P72" s="379"/>
      <c r="Q72" s="379"/>
      <c r="R72" s="379"/>
      <c r="S72" s="379"/>
      <c r="T72" s="379"/>
      <c r="U72" s="379"/>
      <c r="V72" s="379"/>
      <c r="W72" s="379"/>
      <c r="X72" s="379"/>
      <c r="Y72" s="379"/>
      <c r="Z72" s="379"/>
      <c r="AA72" s="379"/>
      <c r="AB72" s="379"/>
      <c r="AC72" s="379"/>
      <c r="AD72" s="379"/>
      <c r="AE72" s="379"/>
      <c r="AF72" s="379"/>
      <c r="AG72" s="379"/>
      <c r="AH72" s="379"/>
      <c r="AI72" s="379"/>
      <c r="AJ72" s="379"/>
      <c r="AK72" s="379"/>
    </row>
    <row r="73" spans="1:37" ht="45.4" customHeight="1" thickBot="1">
      <c r="A73" s="412"/>
      <c r="B73" s="334"/>
      <c r="C73" s="157" t="s">
        <v>61</v>
      </c>
      <c r="D73" s="384"/>
      <c r="E73" s="385"/>
      <c r="F73" s="385"/>
      <c r="G73" s="385"/>
      <c r="H73" s="385"/>
      <c r="I73" s="385"/>
      <c r="J73" s="385"/>
      <c r="K73" s="385"/>
      <c r="L73" s="385"/>
      <c r="M73" s="385"/>
      <c r="N73" s="385"/>
      <c r="O73" s="385"/>
      <c r="P73" s="385"/>
      <c r="Q73" s="385"/>
      <c r="R73" s="385"/>
      <c r="S73" s="385"/>
      <c r="T73" s="385"/>
      <c r="U73" s="385"/>
      <c r="V73" s="385"/>
      <c r="W73" s="385"/>
      <c r="X73" s="385"/>
      <c r="Y73" s="385"/>
      <c r="Z73" s="385"/>
      <c r="AA73" s="385"/>
      <c r="AB73" s="385"/>
      <c r="AC73" s="385"/>
      <c r="AD73" s="385"/>
      <c r="AE73" s="385"/>
      <c r="AF73" s="385"/>
      <c r="AG73" s="385"/>
      <c r="AH73" s="385"/>
      <c r="AI73" s="385"/>
      <c r="AJ73" s="385"/>
      <c r="AK73" s="386"/>
    </row>
    <row r="74" spans="1:37" ht="7.5" customHeight="1">
      <c r="A74" s="413"/>
      <c r="B74" s="382"/>
      <c r="C74" s="382"/>
      <c r="D74" s="382"/>
      <c r="E74" s="382"/>
      <c r="F74" s="382"/>
      <c r="G74" s="382"/>
      <c r="H74" s="382"/>
      <c r="I74" s="382"/>
      <c r="J74" s="382"/>
      <c r="K74" s="382"/>
      <c r="L74" s="382"/>
      <c r="M74" s="382"/>
      <c r="N74" s="382"/>
      <c r="O74" s="382"/>
      <c r="P74" s="382"/>
      <c r="Q74" s="382"/>
      <c r="R74" s="382"/>
      <c r="S74" s="382"/>
      <c r="T74" s="382"/>
      <c r="U74" s="382"/>
      <c r="V74" s="382"/>
      <c r="W74" s="382"/>
      <c r="X74" s="382"/>
      <c r="Y74" s="382"/>
      <c r="Z74" s="382"/>
      <c r="AA74" s="382"/>
      <c r="AB74" s="382"/>
      <c r="AC74" s="382"/>
      <c r="AD74" s="382"/>
      <c r="AE74" s="382"/>
      <c r="AF74" s="382"/>
      <c r="AG74" s="382"/>
      <c r="AH74" s="382"/>
      <c r="AI74" s="382"/>
      <c r="AJ74" s="382"/>
      <c r="AK74" s="382"/>
    </row>
    <row r="75" spans="1:37" ht="18.75" customHeight="1">
      <c r="A75" s="328" t="s">
        <v>652</v>
      </c>
      <c r="B75" s="334" t="s">
        <v>44</v>
      </c>
      <c r="C75" s="168" t="s">
        <v>60</v>
      </c>
      <c r="D75" s="498" t="s">
        <v>65</v>
      </c>
      <c r="E75" s="498"/>
      <c r="F75" s="498"/>
      <c r="G75" s="498"/>
      <c r="H75" s="498"/>
      <c r="I75" s="498"/>
      <c r="J75" s="498"/>
      <c r="K75" s="498"/>
      <c r="L75" s="498"/>
      <c r="M75" s="498"/>
      <c r="N75" s="498"/>
      <c r="O75" s="498"/>
      <c r="P75" s="498"/>
      <c r="Q75" s="498"/>
      <c r="R75" s="498"/>
      <c r="S75" s="498"/>
      <c r="T75" s="498"/>
      <c r="U75" s="498"/>
      <c r="V75" s="498"/>
      <c r="W75" s="498"/>
      <c r="X75" s="498"/>
      <c r="Y75" s="498"/>
      <c r="Z75" s="498"/>
      <c r="AA75" s="498"/>
      <c r="AB75" s="498"/>
      <c r="AC75" s="498"/>
      <c r="AD75" s="498"/>
      <c r="AE75" s="498"/>
      <c r="AF75" s="498"/>
      <c r="AG75" s="498"/>
      <c r="AH75" s="498"/>
      <c r="AI75" s="498"/>
      <c r="AJ75" s="498"/>
      <c r="AK75" s="498"/>
    </row>
    <row r="76" spans="1:37" ht="11.25" customHeight="1">
      <c r="A76" s="329"/>
      <c r="B76" s="334"/>
      <c r="C76" s="346" t="s">
        <v>62</v>
      </c>
      <c r="D76" s="367" t="s">
        <v>1159</v>
      </c>
      <c r="E76" s="378"/>
      <c r="F76" s="378"/>
      <c r="G76" s="378"/>
      <c r="H76" s="378"/>
      <c r="I76" s="378"/>
      <c r="J76" s="378"/>
      <c r="K76" s="378"/>
      <c r="L76" s="378"/>
      <c r="M76" s="378"/>
      <c r="N76" s="378"/>
      <c r="O76" s="378"/>
      <c r="P76" s="378"/>
      <c r="Q76" s="378"/>
      <c r="R76" s="378"/>
      <c r="S76" s="378"/>
      <c r="T76" s="378"/>
      <c r="U76" s="378"/>
      <c r="V76" s="378"/>
      <c r="W76" s="378"/>
      <c r="X76" s="378"/>
      <c r="Y76" s="378"/>
      <c r="Z76" s="378"/>
      <c r="AA76" s="378"/>
      <c r="AB76" s="378"/>
      <c r="AC76" s="378"/>
      <c r="AD76" s="378"/>
      <c r="AE76" s="378"/>
      <c r="AF76" s="378"/>
      <c r="AG76" s="378"/>
      <c r="AH76" s="378"/>
      <c r="AI76" s="378"/>
      <c r="AJ76" s="378"/>
      <c r="AK76" s="378"/>
    </row>
    <row r="77" spans="1:37" ht="8.25" customHeight="1" thickBot="1">
      <c r="A77" s="329"/>
      <c r="B77" s="334"/>
      <c r="C77" s="346"/>
      <c r="D77" s="379"/>
      <c r="E77" s="379"/>
      <c r="F77" s="379"/>
      <c r="G77" s="379"/>
      <c r="H77" s="379"/>
      <c r="I77" s="379"/>
      <c r="J77" s="379"/>
      <c r="K77" s="379"/>
      <c r="L77" s="379"/>
      <c r="M77" s="379"/>
      <c r="N77" s="379"/>
      <c r="O77" s="379"/>
      <c r="P77" s="379"/>
      <c r="Q77" s="379"/>
      <c r="R77" s="379"/>
      <c r="S77" s="379"/>
      <c r="T77" s="379"/>
      <c r="U77" s="379"/>
      <c r="V77" s="379"/>
      <c r="W77" s="379"/>
      <c r="X77" s="379"/>
      <c r="Y77" s="379"/>
      <c r="Z77" s="379"/>
      <c r="AA77" s="379"/>
      <c r="AB77" s="379"/>
      <c r="AC77" s="379"/>
      <c r="AD77" s="379"/>
      <c r="AE77" s="379"/>
      <c r="AF77" s="379"/>
      <c r="AG77" s="379"/>
      <c r="AH77" s="379"/>
      <c r="AI77" s="379"/>
      <c r="AJ77" s="379"/>
      <c r="AK77" s="379"/>
    </row>
    <row r="78" spans="1:37" ht="22.5" customHeight="1" thickBot="1">
      <c r="A78" s="329"/>
      <c r="B78" s="334"/>
      <c r="C78" s="157" t="s">
        <v>61</v>
      </c>
      <c r="D78" s="387"/>
      <c r="E78" s="388"/>
      <c r="F78" s="388"/>
      <c r="G78" s="388"/>
      <c r="H78" s="388"/>
      <c r="I78" s="388"/>
      <c r="J78" s="388"/>
      <c r="K78" s="388"/>
      <c r="L78" s="388"/>
      <c r="M78" s="388"/>
      <c r="N78" s="388"/>
      <c r="O78" s="388"/>
      <c r="P78" s="388"/>
      <c r="Q78" s="388"/>
      <c r="R78" s="388"/>
      <c r="S78" s="388"/>
      <c r="T78" s="388"/>
      <c r="U78" s="388"/>
      <c r="V78" s="388"/>
      <c r="W78" s="388"/>
      <c r="X78" s="388"/>
      <c r="Y78" s="388"/>
      <c r="Z78" s="388"/>
      <c r="AA78" s="388"/>
      <c r="AB78" s="388"/>
      <c r="AC78" s="388"/>
      <c r="AD78" s="388"/>
      <c r="AE78" s="388"/>
      <c r="AF78" s="388"/>
      <c r="AG78" s="388"/>
      <c r="AH78" s="388"/>
      <c r="AI78" s="388"/>
      <c r="AJ78" s="388"/>
      <c r="AK78" s="389"/>
    </row>
    <row r="79" spans="1:37" ht="7.5" customHeight="1">
      <c r="A79" s="329"/>
      <c r="B79" s="355"/>
      <c r="C79" s="356"/>
      <c r="D79" s="356"/>
      <c r="E79" s="356"/>
      <c r="F79" s="356"/>
      <c r="G79" s="356"/>
      <c r="H79" s="356"/>
      <c r="I79" s="356"/>
      <c r="J79" s="356"/>
      <c r="K79" s="356"/>
      <c r="L79" s="356"/>
      <c r="M79" s="356"/>
      <c r="N79" s="356"/>
      <c r="O79" s="356"/>
      <c r="P79" s="356"/>
      <c r="Q79" s="356"/>
      <c r="R79" s="356"/>
      <c r="S79" s="356"/>
      <c r="T79" s="356"/>
      <c r="U79" s="356"/>
      <c r="V79" s="356"/>
      <c r="W79" s="356"/>
      <c r="X79" s="356"/>
      <c r="Y79" s="356"/>
      <c r="Z79" s="356"/>
      <c r="AA79" s="356"/>
      <c r="AB79" s="356"/>
      <c r="AC79" s="356"/>
      <c r="AD79" s="356"/>
      <c r="AE79" s="356"/>
      <c r="AF79" s="356"/>
      <c r="AG79" s="356"/>
      <c r="AH79" s="356"/>
      <c r="AI79" s="356"/>
      <c r="AJ79" s="356"/>
      <c r="AK79" s="356"/>
    </row>
    <row r="80" spans="1:37" ht="18.75" customHeight="1">
      <c r="A80" s="329"/>
      <c r="B80" s="334" t="s">
        <v>215</v>
      </c>
      <c r="C80" s="168" t="s">
        <v>60</v>
      </c>
      <c r="D80" s="345" t="s">
        <v>66</v>
      </c>
      <c r="E80" s="345"/>
      <c r="F80" s="345"/>
      <c r="G80" s="345"/>
      <c r="H80" s="345"/>
      <c r="I80" s="345"/>
      <c r="J80" s="345"/>
      <c r="K80" s="345"/>
      <c r="L80" s="345"/>
      <c r="M80" s="345"/>
      <c r="N80" s="345"/>
      <c r="O80" s="345"/>
      <c r="P80" s="345"/>
      <c r="Q80" s="345"/>
      <c r="R80" s="345"/>
      <c r="S80" s="345"/>
      <c r="T80" s="345"/>
      <c r="U80" s="345"/>
      <c r="V80" s="345"/>
      <c r="W80" s="345"/>
      <c r="X80" s="345"/>
      <c r="Y80" s="345"/>
      <c r="Z80" s="345"/>
      <c r="AA80" s="345"/>
      <c r="AB80" s="345"/>
      <c r="AC80" s="345"/>
      <c r="AD80" s="345"/>
      <c r="AE80" s="345"/>
      <c r="AF80" s="345"/>
      <c r="AG80" s="345"/>
      <c r="AH80" s="345"/>
      <c r="AI80" s="345"/>
      <c r="AJ80" s="345"/>
      <c r="AK80" s="345"/>
    </row>
    <row r="81" spans="1:40" ht="11.25" customHeight="1">
      <c r="A81" s="329"/>
      <c r="B81" s="334"/>
      <c r="C81" s="346" t="s">
        <v>62</v>
      </c>
      <c r="D81" s="367" t="s">
        <v>1160</v>
      </c>
      <c r="E81" s="367"/>
      <c r="F81" s="367"/>
      <c r="G81" s="367"/>
      <c r="H81" s="367"/>
      <c r="I81" s="367"/>
      <c r="J81" s="367"/>
      <c r="K81" s="367"/>
      <c r="L81" s="367"/>
      <c r="M81" s="367"/>
      <c r="N81" s="367"/>
      <c r="O81" s="367"/>
      <c r="P81" s="367"/>
      <c r="Q81" s="367"/>
      <c r="R81" s="367"/>
      <c r="S81" s="367"/>
      <c r="T81" s="367"/>
      <c r="U81" s="367"/>
      <c r="V81" s="367"/>
      <c r="W81" s="367"/>
      <c r="X81" s="367"/>
      <c r="Y81" s="367"/>
      <c r="Z81" s="367"/>
      <c r="AA81" s="367"/>
      <c r="AB81" s="367"/>
      <c r="AC81" s="367"/>
      <c r="AD81" s="367"/>
      <c r="AE81" s="367"/>
      <c r="AF81" s="367"/>
      <c r="AG81" s="367"/>
      <c r="AH81" s="367"/>
      <c r="AI81" s="367"/>
      <c r="AJ81" s="367"/>
      <c r="AK81" s="367"/>
    </row>
    <row r="82" spans="1:40" ht="7.5" customHeight="1" thickBot="1">
      <c r="A82" s="329"/>
      <c r="B82" s="334"/>
      <c r="C82" s="346"/>
      <c r="D82" s="380"/>
      <c r="E82" s="380"/>
      <c r="F82" s="380"/>
      <c r="G82" s="380"/>
      <c r="H82" s="380"/>
      <c r="I82" s="380"/>
      <c r="J82" s="380"/>
      <c r="K82" s="380"/>
      <c r="L82" s="380"/>
      <c r="M82" s="380"/>
      <c r="N82" s="380"/>
      <c r="O82" s="380"/>
      <c r="P82" s="380"/>
      <c r="Q82" s="380"/>
      <c r="R82" s="380"/>
      <c r="S82" s="380"/>
      <c r="T82" s="380"/>
      <c r="U82" s="380"/>
      <c r="V82" s="380"/>
      <c r="W82" s="380"/>
      <c r="X82" s="380"/>
      <c r="Y82" s="380"/>
      <c r="Z82" s="380"/>
      <c r="AA82" s="380"/>
      <c r="AB82" s="380"/>
      <c r="AC82" s="380"/>
      <c r="AD82" s="380"/>
      <c r="AE82" s="380"/>
      <c r="AF82" s="380"/>
      <c r="AG82" s="380"/>
      <c r="AH82" s="380"/>
      <c r="AI82" s="380"/>
      <c r="AJ82" s="380"/>
      <c r="AK82" s="380"/>
    </row>
    <row r="83" spans="1:40" ht="22.5" customHeight="1" thickBot="1">
      <c r="A83" s="329"/>
      <c r="B83" s="334"/>
      <c r="C83" s="157" t="s">
        <v>61</v>
      </c>
      <c r="D83" s="375"/>
      <c r="E83" s="376"/>
      <c r="F83" s="376"/>
      <c r="G83" s="376"/>
      <c r="H83" s="376"/>
      <c r="I83" s="376"/>
      <c r="J83" s="376"/>
      <c r="K83" s="376"/>
      <c r="L83" s="376"/>
      <c r="M83" s="376"/>
      <c r="N83" s="376"/>
      <c r="O83" s="376"/>
      <c r="P83" s="376"/>
      <c r="Q83" s="376"/>
      <c r="R83" s="376"/>
      <c r="S83" s="376"/>
      <c r="T83" s="376"/>
      <c r="U83" s="376"/>
      <c r="V83" s="376"/>
      <c r="W83" s="376"/>
      <c r="X83" s="376"/>
      <c r="Y83" s="376"/>
      <c r="Z83" s="376"/>
      <c r="AA83" s="376"/>
      <c r="AB83" s="376"/>
      <c r="AC83" s="376"/>
      <c r="AD83" s="376"/>
      <c r="AE83" s="376"/>
      <c r="AF83" s="376"/>
      <c r="AG83" s="376"/>
      <c r="AH83" s="376"/>
      <c r="AI83" s="376"/>
      <c r="AJ83" s="376"/>
      <c r="AK83" s="377"/>
      <c r="AN83" s="173"/>
    </row>
    <row r="84" spans="1:40" ht="7.5" customHeight="1">
      <c r="A84" s="329"/>
      <c r="B84" s="390"/>
      <c r="C84" s="347"/>
      <c r="D84" s="347"/>
      <c r="E84" s="347"/>
      <c r="F84" s="347"/>
      <c r="G84" s="347"/>
      <c r="H84" s="347"/>
      <c r="I84" s="347"/>
      <c r="J84" s="347"/>
      <c r="K84" s="347"/>
      <c r="L84" s="347"/>
      <c r="M84" s="347"/>
      <c r="N84" s="347"/>
      <c r="O84" s="347"/>
      <c r="P84" s="347"/>
      <c r="Q84" s="347"/>
      <c r="R84" s="347"/>
      <c r="S84" s="347"/>
      <c r="T84" s="347"/>
      <c r="U84" s="347"/>
      <c r="V84" s="347"/>
      <c r="W84" s="347"/>
      <c r="X84" s="347"/>
      <c r="Y84" s="347"/>
      <c r="Z84" s="347"/>
      <c r="AA84" s="347"/>
      <c r="AB84" s="347"/>
      <c r="AC84" s="347"/>
      <c r="AD84" s="347"/>
      <c r="AE84" s="347"/>
      <c r="AF84" s="347"/>
      <c r="AG84" s="347"/>
      <c r="AH84" s="347"/>
      <c r="AI84" s="347"/>
      <c r="AJ84" s="347"/>
      <c r="AK84" s="347"/>
    </row>
    <row r="85" spans="1:40" ht="18.75" customHeight="1">
      <c r="A85" s="329"/>
      <c r="B85" s="334" t="s">
        <v>566</v>
      </c>
      <c r="C85" s="168" t="s">
        <v>60</v>
      </c>
      <c r="D85" s="345" t="s">
        <v>567</v>
      </c>
      <c r="E85" s="345"/>
      <c r="F85" s="345"/>
      <c r="G85" s="345"/>
      <c r="H85" s="345"/>
      <c r="I85" s="345"/>
      <c r="J85" s="345"/>
      <c r="K85" s="345"/>
      <c r="L85" s="345"/>
      <c r="M85" s="345"/>
      <c r="N85" s="345"/>
      <c r="O85" s="345"/>
      <c r="P85" s="345"/>
      <c r="Q85" s="345"/>
      <c r="R85" s="345"/>
      <c r="S85" s="345"/>
      <c r="T85" s="345"/>
      <c r="U85" s="345"/>
      <c r="V85" s="345"/>
      <c r="W85" s="345"/>
      <c r="X85" s="345"/>
      <c r="Y85" s="345"/>
      <c r="Z85" s="345"/>
      <c r="AA85" s="345"/>
      <c r="AB85" s="345"/>
      <c r="AC85" s="345"/>
      <c r="AD85" s="345"/>
      <c r="AE85" s="345"/>
      <c r="AF85" s="345"/>
      <c r="AG85" s="345"/>
      <c r="AH85" s="345"/>
      <c r="AI85" s="345"/>
      <c r="AJ85" s="345"/>
      <c r="AK85" s="345"/>
    </row>
    <row r="86" spans="1:40" ht="11.25" customHeight="1">
      <c r="A86" s="329"/>
      <c r="B86" s="334"/>
      <c r="C86" s="346" t="s">
        <v>62</v>
      </c>
      <c r="D86" s="367" t="s">
        <v>1161</v>
      </c>
      <c r="E86" s="367"/>
      <c r="F86" s="367"/>
      <c r="G86" s="367"/>
      <c r="H86" s="367"/>
      <c r="I86" s="367"/>
      <c r="J86" s="367"/>
      <c r="K86" s="367"/>
      <c r="L86" s="367"/>
      <c r="M86" s="367"/>
      <c r="N86" s="367"/>
      <c r="O86" s="367"/>
      <c r="P86" s="367"/>
      <c r="Q86" s="367"/>
      <c r="R86" s="367"/>
      <c r="S86" s="367"/>
      <c r="T86" s="367"/>
      <c r="U86" s="367"/>
      <c r="V86" s="367"/>
      <c r="W86" s="367"/>
      <c r="X86" s="367"/>
      <c r="Y86" s="367"/>
      <c r="Z86" s="367"/>
      <c r="AA86" s="367"/>
      <c r="AB86" s="367"/>
      <c r="AC86" s="367"/>
      <c r="AD86" s="367"/>
      <c r="AE86" s="367"/>
      <c r="AF86" s="367"/>
      <c r="AG86" s="367"/>
      <c r="AH86" s="367"/>
      <c r="AI86" s="367"/>
      <c r="AJ86" s="367"/>
      <c r="AK86" s="367"/>
    </row>
    <row r="87" spans="1:40" ht="7.5" customHeight="1" thickBot="1">
      <c r="A87" s="329"/>
      <c r="B87" s="334"/>
      <c r="C87" s="346"/>
      <c r="D87" s="380"/>
      <c r="E87" s="380"/>
      <c r="F87" s="380"/>
      <c r="G87" s="380"/>
      <c r="H87" s="380"/>
      <c r="I87" s="380"/>
      <c r="J87" s="380"/>
      <c r="K87" s="380"/>
      <c r="L87" s="380"/>
      <c r="M87" s="380"/>
      <c r="N87" s="380"/>
      <c r="O87" s="380"/>
      <c r="P87" s="380"/>
      <c r="Q87" s="380"/>
      <c r="R87" s="380"/>
      <c r="S87" s="380"/>
      <c r="T87" s="380"/>
      <c r="U87" s="380"/>
      <c r="V87" s="380"/>
      <c r="W87" s="380"/>
      <c r="X87" s="380"/>
      <c r="Y87" s="380"/>
      <c r="Z87" s="380"/>
      <c r="AA87" s="380"/>
      <c r="AB87" s="380"/>
      <c r="AC87" s="380"/>
      <c r="AD87" s="380"/>
      <c r="AE87" s="380"/>
      <c r="AF87" s="380"/>
      <c r="AG87" s="380"/>
      <c r="AH87" s="380"/>
      <c r="AI87" s="380"/>
      <c r="AJ87" s="380"/>
      <c r="AK87" s="380"/>
    </row>
    <row r="88" spans="1:40" ht="22.5" customHeight="1" thickBot="1">
      <c r="A88" s="329"/>
      <c r="B88" s="334"/>
      <c r="C88" s="157" t="s">
        <v>61</v>
      </c>
      <c r="D88" s="387"/>
      <c r="E88" s="388"/>
      <c r="F88" s="388"/>
      <c r="G88" s="388"/>
      <c r="H88" s="388"/>
      <c r="I88" s="388"/>
      <c r="J88" s="388"/>
      <c r="K88" s="388"/>
      <c r="L88" s="388"/>
      <c r="M88" s="388"/>
      <c r="N88" s="388"/>
      <c r="O88" s="388"/>
      <c r="P88" s="388"/>
      <c r="Q88" s="388"/>
      <c r="R88" s="388"/>
      <c r="S88" s="388"/>
      <c r="T88" s="388"/>
      <c r="U88" s="388"/>
      <c r="V88" s="388"/>
      <c r="W88" s="388"/>
      <c r="X88" s="388"/>
      <c r="Y88" s="388"/>
      <c r="Z88" s="388"/>
      <c r="AA88" s="388"/>
      <c r="AB88" s="388"/>
      <c r="AC88" s="388"/>
      <c r="AD88" s="388"/>
      <c r="AE88" s="388"/>
      <c r="AF88" s="388"/>
      <c r="AG88" s="388"/>
      <c r="AH88" s="388"/>
      <c r="AI88" s="388"/>
      <c r="AJ88" s="388"/>
      <c r="AK88" s="389"/>
      <c r="AM88" s="153" t="str">
        <f>ASC(D88)</f>
        <v/>
      </c>
    </row>
    <row r="89" spans="1:40" ht="7.5" customHeight="1">
      <c r="A89" s="329"/>
      <c r="B89" s="390"/>
      <c r="C89" s="347"/>
      <c r="D89" s="347"/>
      <c r="E89" s="347"/>
      <c r="F89" s="347"/>
      <c r="G89" s="347"/>
      <c r="H89" s="347"/>
      <c r="I89" s="347"/>
      <c r="J89" s="347"/>
      <c r="K89" s="347"/>
      <c r="L89" s="347"/>
      <c r="M89" s="347"/>
      <c r="N89" s="347"/>
      <c r="O89" s="347"/>
      <c r="P89" s="347"/>
      <c r="Q89" s="347"/>
      <c r="R89" s="347"/>
      <c r="S89" s="347"/>
      <c r="T89" s="347"/>
      <c r="U89" s="347"/>
      <c r="V89" s="347"/>
      <c r="W89" s="347"/>
      <c r="X89" s="347"/>
      <c r="Y89" s="347"/>
      <c r="Z89" s="347"/>
      <c r="AA89" s="347"/>
      <c r="AB89" s="347"/>
      <c r="AC89" s="347"/>
      <c r="AD89" s="347"/>
      <c r="AE89" s="347"/>
      <c r="AF89" s="347"/>
      <c r="AG89" s="347"/>
      <c r="AH89" s="347"/>
      <c r="AI89" s="347"/>
      <c r="AJ89" s="347"/>
      <c r="AK89" s="347"/>
    </row>
    <row r="90" spans="1:40" ht="11.25" customHeight="1">
      <c r="A90" s="329"/>
      <c r="B90" s="352" t="s">
        <v>131</v>
      </c>
      <c r="C90" s="383" t="s">
        <v>62</v>
      </c>
      <c r="D90" s="319" t="s">
        <v>635</v>
      </c>
      <c r="E90" s="320"/>
      <c r="F90" s="320"/>
      <c r="G90" s="320"/>
      <c r="H90" s="320"/>
      <c r="I90" s="320"/>
      <c r="J90" s="320"/>
      <c r="K90" s="320"/>
      <c r="L90" s="320"/>
      <c r="M90" s="320"/>
      <c r="N90" s="320"/>
      <c r="O90" s="320"/>
      <c r="P90" s="320"/>
      <c r="Q90" s="320"/>
      <c r="R90" s="320"/>
      <c r="S90" s="320"/>
      <c r="T90" s="320"/>
      <c r="U90" s="320"/>
      <c r="V90" s="320"/>
      <c r="W90" s="320"/>
      <c r="X90" s="320"/>
      <c r="Y90" s="320"/>
      <c r="Z90" s="320"/>
      <c r="AA90" s="320"/>
      <c r="AB90" s="320"/>
      <c r="AC90" s="320"/>
      <c r="AD90" s="320"/>
      <c r="AE90" s="320"/>
      <c r="AF90" s="320"/>
      <c r="AG90" s="320"/>
      <c r="AH90" s="320"/>
      <c r="AI90" s="320"/>
      <c r="AJ90" s="320"/>
      <c r="AK90" s="321"/>
    </row>
    <row r="91" spans="1:40" ht="7.5" customHeight="1" thickBot="1">
      <c r="A91" s="329"/>
      <c r="B91" s="353"/>
      <c r="C91" s="346"/>
      <c r="D91" s="319"/>
      <c r="E91" s="320"/>
      <c r="F91" s="320"/>
      <c r="G91" s="320"/>
      <c r="H91" s="320"/>
      <c r="I91" s="320"/>
      <c r="J91" s="320"/>
      <c r="K91" s="320"/>
      <c r="L91" s="320"/>
      <c r="M91" s="320"/>
      <c r="N91" s="320"/>
      <c r="O91" s="320"/>
      <c r="P91" s="320"/>
      <c r="Q91" s="320"/>
      <c r="R91" s="320"/>
      <c r="S91" s="320"/>
      <c r="T91" s="320"/>
      <c r="U91" s="320"/>
      <c r="V91" s="320"/>
      <c r="W91" s="320"/>
      <c r="X91" s="320"/>
      <c r="Y91" s="320"/>
      <c r="Z91" s="320"/>
      <c r="AA91" s="320"/>
      <c r="AB91" s="320"/>
      <c r="AC91" s="320"/>
      <c r="AD91" s="320"/>
      <c r="AE91" s="320"/>
      <c r="AF91" s="320"/>
      <c r="AG91" s="320"/>
      <c r="AH91" s="320"/>
      <c r="AI91" s="320"/>
      <c r="AJ91" s="320"/>
      <c r="AK91" s="321"/>
    </row>
    <row r="92" spans="1:40" ht="22.5" customHeight="1" thickBot="1">
      <c r="A92" s="329"/>
      <c r="B92" s="354"/>
      <c r="C92" s="157" t="s">
        <v>61</v>
      </c>
      <c r="D92" s="336"/>
      <c r="E92" s="337"/>
      <c r="F92" s="338"/>
      <c r="G92" s="336"/>
      <c r="H92" s="338"/>
      <c r="I92" s="159" t="s">
        <v>220</v>
      </c>
      <c r="J92" s="336"/>
      <c r="K92" s="338"/>
      <c r="L92" s="159" t="s">
        <v>219</v>
      </c>
      <c r="M92" s="336"/>
      <c r="N92" s="338"/>
      <c r="O92" s="160" t="s">
        <v>218</v>
      </c>
      <c r="P92" s="347"/>
      <c r="Q92" s="347"/>
      <c r="R92" s="347"/>
      <c r="S92" s="347"/>
      <c r="T92" s="347"/>
      <c r="U92" s="347"/>
      <c r="V92" s="347"/>
      <c r="W92" s="347"/>
      <c r="X92" s="347"/>
      <c r="Y92" s="347"/>
      <c r="Z92" s="347"/>
      <c r="AA92" s="347"/>
      <c r="AB92" s="347"/>
      <c r="AC92" s="347"/>
      <c r="AD92" s="347"/>
      <c r="AE92" s="347"/>
      <c r="AF92" s="347"/>
      <c r="AG92" s="347"/>
      <c r="AH92" s="347"/>
      <c r="AI92" s="347"/>
      <c r="AJ92" s="347"/>
      <c r="AK92" s="430"/>
    </row>
    <row r="93" spans="1:40" ht="7.5" customHeight="1">
      <c r="A93" s="329"/>
      <c r="B93" s="390"/>
      <c r="C93" s="347"/>
      <c r="D93" s="347"/>
      <c r="E93" s="347"/>
      <c r="F93" s="347"/>
      <c r="G93" s="347"/>
      <c r="H93" s="347"/>
      <c r="I93" s="347"/>
      <c r="J93" s="347"/>
      <c r="K93" s="347"/>
      <c r="L93" s="347"/>
      <c r="M93" s="347"/>
      <c r="N93" s="347"/>
      <c r="O93" s="347"/>
      <c r="P93" s="347"/>
      <c r="Q93" s="347"/>
      <c r="R93" s="347"/>
      <c r="S93" s="347"/>
      <c r="T93" s="347"/>
      <c r="U93" s="347"/>
      <c r="V93" s="347"/>
      <c r="W93" s="347"/>
      <c r="X93" s="347"/>
      <c r="Y93" s="347"/>
      <c r="Z93" s="347"/>
      <c r="AA93" s="347"/>
      <c r="AB93" s="347"/>
      <c r="AC93" s="347"/>
      <c r="AD93" s="347"/>
      <c r="AE93" s="347"/>
      <c r="AF93" s="347"/>
      <c r="AG93" s="347"/>
      <c r="AH93" s="347"/>
      <c r="AI93" s="347"/>
      <c r="AJ93" s="347"/>
      <c r="AK93" s="347"/>
    </row>
    <row r="94" spans="1:40" ht="11.25" customHeight="1">
      <c r="A94" s="329"/>
      <c r="B94" s="352" t="s">
        <v>45</v>
      </c>
      <c r="C94" s="383" t="s">
        <v>62</v>
      </c>
      <c r="D94" s="319" t="s">
        <v>636</v>
      </c>
      <c r="E94" s="320"/>
      <c r="F94" s="320"/>
      <c r="G94" s="320"/>
      <c r="H94" s="320"/>
      <c r="I94" s="320"/>
      <c r="J94" s="320"/>
      <c r="K94" s="320"/>
      <c r="L94" s="320"/>
      <c r="M94" s="320"/>
      <c r="N94" s="320"/>
      <c r="O94" s="320"/>
      <c r="P94" s="320"/>
      <c r="Q94" s="320"/>
      <c r="R94" s="320"/>
      <c r="S94" s="320"/>
      <c r="T94" s="320"/>
      <c r="U94" s="320"/>
      <c r="V94" s="320"/>
      <c r="W94" s="320"/>
      <c r="X94" s="320"/>
      <c r="Y94" s="320"/>
      <c r="Z94" s="320"/>
      <c r="AA94" s="320"/>
      <c r="AB94" s="320"/>
      <c r="AC94" s="320"/>
      <c r="AD94" s="320"/>
      <c r="AE94" s="320"/>
      <c r="AF94" s="320"/>
      <c r="AG94" s="320"/>
      <c r="AH94" s="320"/>
      <c r="AI94" s="320"/>
      <c r="AJ94" s="320"/>
      <c r="AK94" s="321"/>
    </row>
    <row r="95" spans="1:40" ht="7.5" customHeight="1" thickBot="1">
      <c r="A95" s="329"/>
      <c r="B95" s="353"/>
      <c r="C95" s="346"/>
      <c r="D95" s="319"/>
      <c r="E95" s="320"/>
      <c r="F95" s="320"/>
      <c r="G95" s="320"/>
      <c r="H95" s="320"/>
      <c r="I95" s="320"/>
      <c r="J95" s="320"/>
      <c r="K95" s="320"/>
      <c r="L95" s="320"/>
      <c r="M95" s="320"/>
      <c r="N95" s="320"/>
      <c r="O95" s="320"/>
      <c r="P95" s="320"/>
      <c r="Q95" s="320"/>
      <c r="R95" s="320"/>
      <c r="S95" s="320"/>
      <c r="T95" s="320"/>
      <c r="U95" s="320"/>
      <c r="V95" s="320"/>
      <c r="W95" s="320"/>
      <c r="X95" s="320"/>
      <c r="Y95" s="320"/>
      <c r="Z95" s="320"/>
      <c r="AA95" s="320"/>
      <c r="AB95" s="320"/>
      <c r="AC95" s="320"/>
      <c r="AD95" s="320"/>
      <c r="AE95" s="320"/>
      <c r="AF95" s="320"/>
      <c r="AG95" s="320"/>
      <c r="AH95" s="320"/>
      <c r="AI95" s="320"/>
      <c r="AJ95" s="320"/>
      <c r="AK95" s="321"/>
    </row>
    <row r="96" spans="1:40" ht="22.5" customHeight="1" thickBot="1">
      <c r="A96" s="330"/>
      <c r="B96" s="354"/>
      <c r="C96" s="157" t="s">
        <v>61</v>
      </c>
      <c r="D96" s="336"/>
      <c r="E96" s="337"/>
      <c r="F96" s="338"/>
      <c r="G96" s="423"/>
      <c r="H96" s="424"/>
      <c r="I96" s="424"/>
      <c r="J96" s="424"/>
      <c r="K96" s="424"/>
      <c r="L96" s="424"/>
      <c r="M96" s="424"/>
      <c r="N96" s="424"/>
      <c r="O96" s="424"/>
      <c r="P96" s="424"/>
      <c r="Q96" s="424"/>
      <c r="R96" s="424"/>
      <c r="S96" s="424"/>
      <c r="T96" s="424"/>
      <c r="U96" s="424"/>
      <c r="V96" s="424"/>
      <c r="W96" s="424"/>
      <c r="X96" s="424"/>
      <c r="Y96" s="424"/>
      <c r="Z96" s="424"/>
      <c r="AA96" s="424"/>
      <c r="AB96" s="424"/>
      <c r="AC96" s="424"/>
      <c r="AD96" s="424"/>
      <c r="AE96" s="424"/>
      <c r="AF96" s="424"/>
      <c r="AG96" s="424"/>
      <c r="AH96" s="424"/>
      <c r="AI96" s="424"/>
      <c r="AJ96" s="424"/>
      <c r="AK96" s="425"/>
    </row>
    <row r="97" spans="1:41" ht="7.5" customHeight="1">
      <c r="A97" s="174"/>
      <c r="B97" s="356"/>
      <c r="C97" s="356"/>
      <c r="D97" s="356"/>
      <c r="E97" s="356"/>
      <c r="F97" s="356"/>
      <c r="G97" s="356"/>
      <c r="H97" s="356"/>
      <c r="I97" s="356"/>
      <c r="J97" s="356"/>
      <c r="K97" s="356"/>
      <c r="L97" s="356"/>
      <c r="M97" s="356"/>
      <c r="N97" s="356"/>
      <c r="O97" s="356"/>
      <c r="P97" s="356"/>
      <c r="Q97" s="356"/>
      <c r="R97" s="356"/>
      <c r="S97" s="356"/>
      <c r="T97" s="356"/>
      <c r="U97" s="356"/>
      <c r="V97" s="356"/>
      <c r="W97" s="356"/>
      <c r="X97" s="356"/>
      <c r="Y97" s="356"/>
      <c r="Z97" s="356"/>
      <c r="AA97" s="356"/>
      <c r="AB97" s="356"/>
      <c r="AC97" s="356"/>
      <c r="AD97" s="356"/>
      <c r="AE97" s="356"/>
      <c r="AF97" s="356"/>
      <c r="AG97" s="356"/>
      <c r="AH97" s="356"/>
      <c r="AI97" s="356"/>
      <c r="AJ97" s="356"/>
      <c r="AK97" s="356"/>
    </row>
    <row r="98" spans="1:41" ht="8.25" customHeight="1">
      <c r="B98" s="356"/>
      <c r="C98" s="356"/>
      <c r="D98" s="356"/>
      <c r="E98" s="356"/>
      <c r="F98" s="356"/>
      <c r="G98" s="356"/>
      <c r="H98" s="356"/>
      <c r="I98" s="356"/>
      <c r="J98" s="356"/>
      <c r="K98" s="356"/>
      <c r="L98" s="356"/>
      <c r="M98" s="356"/>
      <c r="N98" s="356"/>
      <c r="O98" s="356"/>
      <c r="P98" s="356"/>
      <c r="Q98" s="356"/>
      <c r="R98" s="356"/>
      <c r="S98" s="356"/>
      <c r="T98" s="356"/>
      <c r="U98" s="356"/>
      <c r="V98" s="356"/>
      <c r="W98" s="356"/>
      <c r="X98" s="356"/>
      <c r="Y98" s="356"/>
      <c r="Z98" s="356"/>
      <c r="AA98" s="356"/>
      <c r="AB98" s="356"/>
      <c r="AC98" s="356"/>
      <c r="AD98" s="356"/>
      <c r="AE98" s="356"/>
      <c r="AF98" s="356"/>
      <c r="AG98" s="356"/>
      <c r="AH98" s="356"/>
      <c r="AI98" s="356"/>
      <c r="AJ98" s="356"/>
      <c r="AK98" s="356"/>
    </row>
    <row r="99" spans="1:41" ht="30" customHeight="1">
      <c r="A99" s="325" t="s">
        <v>1129</v>
      </c>
      <c r="B99" s="326"/>
      <c r="C99" s="326"/>
      <c r="D99" s="326"/>
      <c r="E99" s="326"/>
      <c r="F99" s="326"/>
      <c r="G99" s="326"/>
      <c r="H99" s="326"/>
      <c r="I99" s="326"/>
      <c r="J99" s="326"/>
      <c r="K99" s="326"/>
      <c r="L99" s="326"/>
      <c r="M99" s="326"/>
      <c r="N99" s="326"/>
      <c r="O99" s="326"/>
      <c r="P99" s="326"/>
      <c r="Q99" s="326"/>
      <c r="R99" s="326"/>
      <c r="S99" s="326"/>
      <c r="T99" s="326"/>
      <c r="U99" s="326"/>
      <c r="V99" s="326"/>
      <c r="W99" s="326"/>
      <c r="X99" s="326"/>
      <c r="Y99" s="326"/>
      <c r="Z99" s="326"/>
      <c r="AA99" s="326"/>
      <c r="AB99" s="326"/>
      <c r="AC99" s="326"/>
      <c r="AD99" s="326"/>
      <c r="AE99" s="326"/>
      <c r="AF99" s="326"/>
      <c r="AG99" s="326"/>
      <c r="AH99" s="326"/>
      <c r="AI99" s="326"/>
      <c r="AJ99" s="326"/>
      <c r="AK99" s="327"/>
    </row>
    <row r="100" spans="1:41" ht="18.75" customHeight="1">
      <c r="A100" s="328" t="s">
        <v>1127</v>
      </c>
      <c r="B100" s="334" t="s">
        <v>67</v>
      </c>
      <c r="C100" s="170" t="s">
        <v>60</v>
      </c>
      <c r="D100" s="331" t="s">
        <v>570</v>
      </c>
      <c r="E100" s="332"/>
      <c r="F100" s="333"/>
      <c r="G100" s="171" t="s">
        <v>568</v>
      </c>
      <c r="H100" s="331" t="s">
        <v>569</v>
      </c>
      <c r="I100" s="332"/>
      <c r="J100" s="332"/>
      <c r="K100" s="333"/>
      <c r="L100" s="175"/>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7"/>
    </row>
    <row r="101" spans="1:41" ht="11.25" customHeight="1">
      <c r="A101" s="329"/>
      <c r="B101" s="334"/>
      <c r="C101" s="342" t="s">
        <v>62</v>
      </c>
      <c r="D101" s="319" t="s">
        <v>902</v>
      </c>
      <c r="E101" s="320"/>
      <c r="F101" s="320"/>
      <c r="G101" s="320"/>
      <c r="H101" s="320"/>
      <c r="I101" s="320"/>
      <c r="J101" s="320"/>
      <c r="K101" s="320"/>
      <c r="L101" s="320"/>
      <c r="M101" s="320"/>
      <c r="N101" s="320"/>
      <c r="O101" s="320"/>
      <c r="P101" s="320"/>
      <c r="Q101" s="320"/>
      <c r="R101" s="320"/>
      <c r="S101" s="320"/>
      <c r="T101" s="320"/>
      <c r="U101" s="320"/>
      <c r="V101" s="320"/>
      <c r="W101" s="320"/>
      <c r="X101" s="320"/>
      <c r="Y101" s="320"/>
      <c r="Z101" s="320"/>
      <c r="AA101" s="320"/>
      <c r="AB101" s="320"/>
      <c r="AC101" s="320"/>
      <c r="AD101" s="320"/>
      <c r="AE101" s="320"/>
      <c r="AF101" s="320"/>
      <c r="AG101" s="320"/>
      <c r="AH101" s="320"/>
      <c r="AI101" s="320"/>
      <c r="AJ101" s="320"/>
      <c r="AK101" s="321"/>
    </row>
    <row r="102" spans="1:41" ht="7.5" customHeight="1" thickBot="1">
      <c r="A102" s="329"/>
      <c r="B102" s="334"/>
      <c r="C102" s="342"/>
      <c r="D102" s="319"/>
      <c r="E102" s="320"/>
      <c r="F102" s="320"/>
      <c r="G102" s="320"/>
      <c r="H102" s="320"/>
      <c r="I102" s="320"/>
      <c r="J102" s="320"/>
      <c r="K102" s="320"/>
      <c r="L102" s="320"/>
      <c r="M102" s="320"/>
      <c r="N102" s="320"/>
      <c r="O102" s="320"/>
      <c r="P102" s="320"/>
      <c r="Q102" s="320"/>
      <c r="R102" s="320"/>
      <c r="S102" s="320"/>
      <c r="T102" s="320"/>
      <c r="U102" s="320"/>
      <c r="V102" s="320"/>
      <c r="W102" s="320"/>
      <c r="X102" s="320"/>
      <c r="Y102" s="320"/>
      <c r="Z102" s="320"/>
      <c r="AA102" s="320"/>
      <c r="AB102" s="320"/>
      <c r="AC102" s="320"/>
      <c r="AD102" s="320"/>
      <c r="AE102" s="320"/>
      <c r="AF102" s="320"/>
      <c r="AG102" s="320"/>
      <c r="AH102" s="320"/>
      <c r="AI102" s="320"/>
      <c r="AJ102" s="320"/>
      <c r="AK102" s="321"/>
    </row>
    <row r="103" spans="1:41" ht="22.5" customHeight="1" thickBot="1">
      <c r="A103" s="329"/>
      <c r="B103" s="334"/>
      <c r="C103" s="172" t="s">
        <v>61</v>
      </c>
      <c r="D103" s="336"/>
      <c r="E103" s="337"/>
      <c r="F103" s="338"/>
      <c r="G103" s="171" t="s">
        <v>568</v>
      </c>
      <c r="H103" s="336"/>
      <c r="I103" s="337"/>
      <c r="J103" s="337"/>
      <c r="K103" s="338"/>
      <c r="L103" s="178"/>
      <c r="M103" s="178"/>
      <c r="N103" s="178"/>
      <c r="O103" s="178"/>
      <c r="P103" s="178"/>
      <c r="Q103" s="178"/>
      <c r="R103" s="178"/>
      <c r="S103" s="178"/>
      <c r="T103" s="178"/>
      <c r="U103" s="178"/>
      <c r="V103" s="178"/>
      <c r="W103" s="178"/>
      <c r="X103" s="178"/>
      <c r="Y103" s="178"/>
      <c r="Z103" s="178"/>
      <c r="AA103" s="178"/>
      <c r="AB103" s="178"/>
      <c r="AC103" s="178"/>
      <c r="AD103" s="178"/>
      <c r="AE103" s="178"/>
      <c r="AF103" s="178"/>
      <c r="AG103" s="178"/>
      <c r="AH103" s="178"/>
      <c r="AI103" s="178"/>
      <c r="AJ103" s="178"/>
      <c r="AK103" s="179"/>
      <c r="AM103" s="153"/>
      <c r="AN103" s="153"/>
      <c r="AO103" s="153" t="str">
        <f>LEFT(F103,1)</f>
        <v/>
      </c>
    </row>
    <row r="104" spans="1:41" ht="7.5" customHeight="1">
      <c r="A104" s="329"/>
      <c r="B104" s="390"/>
      <c r="C104" s="347"/>
      <c r="D104" s="347"/>
      <c r="E104" s="347"/>
      <c r="F104" s="347"/>
      <c r="G104" s="347"/>
      <c r="H104" s="347"/>
      <c r="I104" s="347"/>
      <c r="J104" s="347"/>
      <c r="K104" s="347"/>
      <c r="L104" s="347"/>
      <c r="M104" s="347"/>
      <c r="N104" s="347"/>
      <c r="O104" s="347"/>
      <c r="P104" s="347"/>
      <c r="Q104" s="347"/>
      <c r="R104" s="347"/>
      <c r="S104" s="347"/>
      <c r="T104" s="347"/>
      <c r="U104" s="347"/>
      <c r="V104" s="347"/>
      <c r="W104" s="347"/>
      <c r="X104" s="347"/>
      <c r="Y104" s="347"/>
      <c r="Z104" s="347"/>
      <c r="AA104" s="347"/>
      <c r="AB104" s="347"/>
      <c r="AC104" s="347"/>
      <c r="AD104" s="347"/>
      <c r="AE104" s="347"/>
      <c r="AF104" s="347"/>
      <c r="AG104" s="347"/>
      <c r="AH104" s="347"/>
      <c r="AI104" s="347"/>
      <c r="AJ104" s="347"/>
      <c r="AK104" s="347"/>
    </row>
    <row r="105" spans="1:41" ht="11.25" customHeight="1">
      <c r="A105" s="329"/>
      <c r="B105" s="335" t="s">
        <v>427</v>
      </c>
      <c r="C105" s="576" t="s">
        <v>62</v>
      </c>
      <c r="D105" s="319" t="s">
        <v>637</v>
      </c>
      <c r="E105" s="320"/>
      <c r="F105" s="320"/>
      <c r="G105" s="320"/>
      <c r="H105" s="320"/>
      <c r="I105" s="320"/>
      <c r="J105" s="320"/>
      <c r="K105" s="320"/>
      <c r="L105" s="320"/>
      <c r="M105" s="320"/>
      <c r="N105" s="320"/>
      <c r="O105" s="320"/>
      <c r="P105" s="320"/>
      <c r="Q105" s="320"/>
      <c r="R105" s="320"/>
      <c r="S105" s="320"/>
      <c r="T105" s="320"/>
      <c r="U105" s="320"/>
      <c r="V105" s="320"/>
      <c r="W105" s="320"/>
      <c r="X105" s="320"/>
      <c r="Y105" s="320"/>
      <c r="Z105" s="320"/>
      <c r="AA105" s="320"/>
      <c r="AB105" s="320"/>
      <c r="AC105" s="320"/>
      <c r="AD105" s="320"/>
      <c r="AE105" s="320"/>
      <c r="AF105" s="320"/>
      <c r="AG105" s="320"/>
      <c r="AH105" s="320"/>
      <c r="AI105" s="320"/>
      <c r="AJ105" s="320"/>
      <c r="AK105" s="321"/>
    </row>
    <row r="106" spans="1:41" ht="7.5" customHeight="1" thickBot="1">
      <c r="A106" s="329"/>
      <c r="B106" s="334"/>
      <c r="C106" s="342"/>
      <c r="D106" s="319"/>
      <c r="E106" s="320"/>
      <c r="F106" s="320"/>
      <c r="G106" s="320"/>
      <c r="H106" s="320"/>
      <c r="I106" s="320"/>
      <c r="J106" s="320"/>
      <c r="K106" s="320"/>
      <c r="L106" s="320"/>
      <c r="M106" s="320"/>
      <c r="N106" s="320"/>
      <c r="O106" s="320"/>
      <c r="P106" s="320"/>
      <c r="Q106" s="320"/>
      <c r="R106" s="320"/>
      <c r="S106" s="320"/>
      <c r="T106" s="320"/>
      <c r="U106" s="320"/>
      <c r="V106" s="320"/>
      <c r="W106" s="320"/>
      <c r="X106" s="320"/>
      <c r="Y106" s="320"/>
      <c r="Z106" s="320"/>
      <c r="AA106" s="320"/>
      <c r="AB106" s="320"/>
      <c r="AC106" s="320"/>
      <c r="AD106" s="320"/>
      <c r="AE106" s="320"/>
      <c r="AF106" s="320"/>
      <c r="AG106" s="320"/>
      <c r="AH106" s="320"/>
      <c r="AI106" s="320"/>
      <c r="AJ106" s="320"/>
      <c r="AK106" s="321"/>
    </row>
    <row r="107" spans="1:41" ht="22.5" customHeight="1" thickBot="1">
      <c r="A107" s="329"/>
      <c r="B107" s="334"/>
      <c r="C107" s="172" t="s">
        <v>61</v>
      </c>
      <c r="D107" s="387"/>
      <c r="E107" s="388"/>
      <c r="F107" s="388"/>
      <c r="G107" s="388"/>
      <c r="H107" s="388"/>
      <c r="I107" s="388"/>
      <c r="J107" s="388"/>
      <c r="K107" s="389"/>
      <c r="L107" s="339"/>
      <c r="M107" s="340"/>
      <c r="N107" s="340"/>
      <c r="O107" s="340"/>
      <c r="P107" s="340"/>
      <c r="Q107" s="340"/>
      <c r="R107" s="340"/>
      <c r="S107" s="340"/>
      <c r="T107" s="340"/>
      <c r="U107" s="340"/>
      <c r="V107" s="340"/>
      <c r="W107" s="340"/>
      <c r="X107" s="340"/>
      <c r="Y107" s="340"/>
      <c r="Z107" s="340"/>
      <c r="AA107" s="340"/>
      <c r="AB107" s="340"/>
      <c r="AC107" s="340"/>
      <c r="AD107" s="340"/>
      <c r="AE107" s="340"/>
      <c r="AF107" s="340"/>
      <c r="AG107" s="340"/>
      <c r="AH107" s="340"/>
      <c r="AI107" s="340"/>
      <c r="AJ107" s="340"/>
      <c r="AK107" s="341"/>
      <c r="AM107" s="153"/>
      <c r="AN107" s="153"/>
      <c r="AO107" s="153"/>
    </row>
    <row r="108" spans="1:41" ht="7.5" customHeight="1">
      <c r="A108" s="329"/>
      <c r="B108" s="390"/>
      <c r="C108" s="347"/>
      <c r="D108" s="347"/>
      <c r="E108" s="347"/>
      <c r="F108" s="347"/>
      <c r="G108" s="347"/>
      <c r="H108" s="347"/>
      <c r="I108" s="347"/>
      <c r="J108" s="347"/>
      <c r="K108" s="347"/>
      <c r="L108" s="347"/>
      <c r="M108" s="347"/>
      <c r="N108" s="347"/>
      <c r="O108" s="347"/>
      <c r="P108" s="347"/>
      <c r="Q108" s="347"/>
      <c r="R108" s="347"/>
      <c r="S108" s="347"/>
      <c r="T108" s="347"/>
      <c r="U108" s="347"/>
      <c r="V108" s="347"/>
      <c r="W108" s="347"/>
      <c r="X108" s="347"/>
      <c r="Y108" s="347"/>
      <c r="Z108" s="347"/>
      <c r="AA108" s="347"/>
      <c r="AB108" s="347"/>
      <c r="AC108" s="347"/>
      <c r="AD108" s="347"/>
      <c r="AE108" s="347"/>
      <c r="AF108" s="347"/>
      <c r="AG108" s="347"/>
      <c r="AH108" s="347"/>
      <c r="AI108" s="347"/>
      <c r="AJ108" s="347"/>
      <c r="AK108" s="347"/>
    </row>
    <row r="109" spans="1:41" ht="18.75" customHeight="1">
      <c r="A109" s="329"/>
      <c r="B109" s="335" t="s">
        <v>112</v>
      </c>
      <c r="C109" s="164" t="s">
        <v>60</v>
      </c>
      <c r="D109" s="563" t="s">
        <v>1187</v>
      </c>
      <c r="E109" s="563"/>
      <c r="F109" s="563"/>
      <c r="G109" s="563"/>
      <c r="H109" s="563"/>
      <c r="I109" s="563"/>
      <c r="J109" s="563"/>
      <c r="K109" s="563"/>
      <c r="L109" s="563"/>
      <c r="M109" s="563"/>
      <c r="N109" s="563"/>
      <c r="O109" s="563"/>
      <c r="P109" s="563"/>
      <c r="Q109" s="563"/>
      <c r="R109" s="563"/>
      <c r="S109" s="563"/>
      <c r="T109" s="563"/>
      <c r="U109" s="563"/>
      <c r="V109" s="563"/>
      <c r="W109" s="563"/>
      <c r="X109" s="563"/>
      <c r="Y109" s="563"/>
      <c r="Z109" s="563"/>
      <c r="AA109" s="563"/>
      <c r="AB109" s="563"/>
      <c r="AC109" s="563"/>
      <c r="AD109" s="563"/>
      <c r="AE109" s="563"/>
      <c r="AF109" s="563"/>
      <c r="AG109" s="563"/>
      <c r="AH109" s="563"/>
      <c r="AI109" s="563"/>
      <c r="AJ109" s="563"/>
      <c r="AK109" s="563"/>
    </row>
    <row r="110" spans="1:41" ht="17.25" customHeight="1">
      <c r="A110" s="329"/>
      <c r="B110" s="334"/>
      <c r="C110" s="346" t="s">
        <v>62</v>
      </c>
      <c r="D110" s="367" t="s">
        <v>1162</v>
      </c>
      <c r="E110" s="378"/>
      <c r="F110" s="378"/>
      <c r="G110" s="378"/>
      <c r="H110" s="378"/>
      <c r="I110" s="378"/>
      <c r="J110" s="378"/>
      <c r="K110" s="378"/>
      <c r="L110" s="378"/>
      <c r="M110" s="378"/>
      <c r="N110" s="378"/>
      <c r="O110" s="378"/>
      <c r="P110" s="378"/>
      <c r="Q110" s="378"/>
      <c r="R110" s="378"/>
      <c r="S110" s="378"/>
      <c r="T110" s="378"/>
      <c r="U110" s="378"/>
      <c r="V110" s="378"/>
      <c r="W110" s="378"/>
      <c r="X110" s="378"/>
      <c r="Y110" s="378"/>
      <c r="Z110" s="378"/>
      <c r="AA110" s="378"/>
      <c r="AB110" s="378"/>
      <c r="AC110" s="378"/>
      <c r="AD110" s="378"/>
      <c r="AE110" s="378"/>
      <c r="AF110" s="378"/>
      <c r="AG110" s="378"/>
      <c r="AH110" s="378"/>
      <c r="AI110" s="378"/>
      <c r="AJ110" s="378"/>
      <c r="AK110" s="378"/>
    </row>
    <row r="111" spans="1:41">
      <c r="A111" s="329"/>
      <c r="B111" s="334"/>
      <c r="C111" s="346"/>
      <c r="D111" s="378"/>
      <c r="E111" s="378"/>
      <c r="F111" s="378"/>
      <c r="G111" s="378"/>
      <c r="H111" s="378"/>
      <c r="I111" s="378"/>
      <c r="J111" s="378"/>
      <c r="K111" s="378"/>
      <c r="L111" s="378"/>
      <c r="M111" s="378"/>
      <c r="N111" s="378"/>
      <c r="O111" s="378"/>
      <c r="P111" s="378"/>
      <c r="Q111" s="378"/>
      <c r="R111" s="378"/>
      <c r="S111" s="378"/>
      <c r="T111" s="378"/>
      <c r="U111" s="378"/>
      <c r="V111" s="378"/>
      <c r="W111" s="378"/>
      <c r="X111" s="378"/>
      <c r="Y111" s="378"/>
      <c r="Z111" s="378"/>
      <c r="AA111" s="378"/>
      <c r="AB111" s="378"/>
      <c r="AC111" s="378"/>
      <c r="AD111" s="378"/>
      <c r="AE111" s="378"/>
      <c r="AF111" s="378"/>
      <c r="AG111" s="378"/>
      <c r="AH111" s="378"/>
      <c r="AI111" s="378"/>
      <c r="AJ111" s="378"/>
      <c r="AK111" s="378"/>
    </row>
    <row r="112" spans="1:41">
      <c r="A112" s="329"/>
      <c r="B112" s="334"/>
      <c r="C112" s="346"/>
      <c r="D112" s="379"/>
      <c r="E112" s="379"/>
      <c r="F112" s="379"/>
      <c r="G112" s="379"/>
      <c r="H112" s="379"/>
      <c r="I112" s="379"/>
      <c r="J112" s="379"/>
      <c r="K112" s="379"/>
      <c r="L112" s="379"/>
      <c r="M112" s="379"/>
      <c r="N112" s="379"/>
      <c r="O112" s="379"/>
      <c r="P112" s="379"/>
      <c r="Q112" s="379"/>
      <c r="R112" s="379"/>
      <c r="S112" s="379"/>
      <c r="T112" s="379"/>
      <c r="U112" s="379"/>
      <c r="V112" s="379"/>
      <c r="W112" s="379"/>
      <c r="X112" s="379"/>
      <c r="Y112" s="379"/>
      <c r="Z112" s="379"/>
      <c r="AA112" s="379"/>
      <c r="AB112" s="379"/>
      <c r="AC112" s="379"/>
      <c r="AD112" s="379"/>
      <c r="AE112" s="379"/>
      <c r="AF112" s="379"/>
      <c r="AG112" s="379"/>
      <c r="AH112" s="379"/>
      <c r="AI112" s="379"/>
      <c r="AJ112" s="379"/>
      <c r="AK112" s="379"/>
    </row>
    <row r="113" spans="1:41" ht="18" thickBot="1">
      <c r="A113" s="329"/>
      <c r="B113" s="334"/>
      <c r="C113" s="346"/>
      <c r="D113" s="379"/>
      <c r="E113" s="379"/>
      <c r="F113" s="379"/>
      <c r="G113" s="379"/>
      <c r="H113" s="379"/>
      <c r="I113" s="379"/>
      <c r="J113" s="379"/>
      <c r="K113" s="379"/>
      <c r="L113" s="379"/>
      <c r="M113" s="379"/>
      <c r="N113" s="379"/>
      <c r="O113" s="379"/>
      <c r="P113" s="379"/>
      <c r="Q113" s="379"/>
      <c r="R113" s="379"/>
      <c r="S113" s="379"/>
      <c r="T113" s="379"/>
      <c r="U113" s="379"/>
      <c r="V113" s="379"/>
      <c r="W113" s="379"/>
      <c r="X113" s="379"/>
      <c r="Y113" s="379"/>
      <c r="Z113" s="379"/>
      <c r="AA113" s="379"/>
      <c r="AB113" s="379"/>
      <c r="AC113" s="379"/>
      <c r="AD113" s="379"/>
      <c r="AE113" s="379"/>
      <c r="AF113" s="379"/>
      <c r="AG113" s="379"/>
      <c r="AH113" s="379"/>
      <c r="AI113" s="379"/>
      <c r="AJ113" s="379"/>
      <c r="AK113" s="379"/>
    </row>
    <row r="114" spans="1:41" ht="45.4" customHeight="1" thickBot="1">
      <c r="A114" s="329"/>
      <c r="B114" s="334"/>
      <c r="C114" s="157" t="s">
        <v>61</v>
      </c>
      <c r="D114" s="384"/>
      <c r="E114" s="385"/>
      <c r="F114" s="385"/>
      <c r="G114" s="385"/>
      <c r="H114" s="385"/>
      <c r="I114" s="385"/>
      <c r="J114" s="385"/>
      <c r="K114" s="385"/>
      <c r="L114" s="385"/>
      <c r="M114" s="385"/>
      <c r="N114" s="385"/>
      <c r="O114" s="385"/>
      <c r="P114" s="385"/>
      <c r="Q114" s="385"/>
      <c r="R114" s="385"/>
      <c r="S114" s="385"/>
      <c r="T114" s="385"/>
      <c r="U114" s="385"/>
      <c r="V114" s="385"/>
      <c r="W114" s="385"/>
      <c r="X114" s="385"/>
      <c r="Y114" s="385"/>
      <c r="Z114" s="385"/>
      <c r="AA114" s="385"/>
      <c r="AB114" s="385"/>
      <c r="AC114" s="385"/>
      <c r="AD114" s="385"/>
      <c r="AE114" s="385"/>
      <c r="AF114" s="385"/>
      <c r="AG114" s="385"/>
      <c r="AH114" s="385"/>
      <c r="AI114" s="385"/>
      <c r="AJ114" s="385"/>
      <c r="AK114" s="386"/>
    </row>
    <row r="115" spans="1:41" ht="7.5" customHeight="1">
      <c r="A115" s="329"/>
      <c r="B115" s="390"/>
      <c r="C115" s="347"/>
      <c r="D115" s="347"/>
      <c r="E115" s="347"/>
      <c r="F115" s="347"/>
      <c r="G115" s="347"/>
      <c r="H115" s="347"/>
      <c r="I115" s="347"/>
      <c r="J115" s="347"/>
      <c r="K115" s="347"/>
      <c r="L115" s="347"/>
      <c r="M115" s="347"/>
      <c r="N115" s="347"/>
      <c r="O115" s="347"/>
      <c r="P115" s="347"/>
      <c r="Q115" s="347"/>
      <c r="R115" s="347"/>
      <c r="S115" s="347"/>
      <c r="T115" s="347"/>
      <c r="U115" s="347"/>
      <c r="V115" s="347"/>
      <c r="W115" s="347"/>
      <c r="X115" s="347"/>
      <c r="Y115" s="347"/>
      <c r="Z115" s="347"/>
      <c r="AA115" s="347"/>
      <c r="AB115" s="347"/>
      <c r="AC115" s="347"/>
      <c r="AD115" s="347"/>
      <c r="AE115" s="347"/>
      <c r="AF115" s="347"/>
      <c r="AG115" s="347"/>
      <c r="AH115" s="347"/>
      <c r="AI115" s="347"/>
      <c r="AJ115" s="347"/>
      <c r="AK115" s="347"/>
    </row>
    <row r="116" spans="1:41" ht="15" customHeight="1">
      <c r="A116" s="329"/>
      <c r="B116" s="335" t="s">
        <v>554</v>
      </c>
      <c r="C116" s="576" t="s">
        <v>62</v>
      </c>
      <c r="D116" s="319" t="s">
        <v>555</v>
      </c>
      <c r="E116" s="320"/>
      <c r="F116" s="320"/>
      <c r="G116" s="320"/>
      <c r="H116" s="320"/>
      <c r="I116" s="320"/>
      <c r="J116" s="320"/>
      <c r="K116" s="320"/>
      <c r="L116" s="320"/>
      <c r="M116" s="320"/>
      <c r="N116" s="320"/>
      <c r="O116" s="320"/>
      <c r="P116" s="320"/>
      <c r="Q116" s="320"/>
      <c r="R116" s="320"/>
      <c r="S116" s="320"/>
      <c r="T116" s="320"/>
      <c r="U116" s="320"/>
      <c r="V116" s="320"/>
      <c r="W116" s="320"/>
      <c r="X116" s="320"/>
      <c r="Y116" s="320"/>
      <c r="Z116" s="320"/>
      <c r="AA116" s="320"/>
      <c r="AB116" s="320"/>
      <c r="AC116" s="320"/>
      <c r="AD116" s="320"/>
      <c r="AE116" s="320"/>
      <c r="AF116" s="320"/>
      <c r="AG116" s="320"/>
      <c r="AH116" s="320"/>
      <c r="AI116" s="320"/>
      <c r="AJ116" s="320"/>
      <c r="AK116" s="321"/>
    </row>
    <row r="117" spans="1:41" ht="15" customHeight="1">
      <c r="A117" s="329"/>
      <c r="B117" s="335"/>
      <c r="C117" s="576"/>
      <c r="D117" s="319"/>
      <c r="E117" s="320"/>
      <c r="F117" s="320"/>
      <c r="G117" s="320"/>
      <c r="H117" s="320"/>
      <c r="I117" s="320"/>
      <c r="J117" s="320"/>
      <c r="K117" s="320"/>
      <c r="L117" s="320"/>
      <c r="M117" s="320"/>
      <c r="N117" s="320"/>
      <c r="O117" s="320"/>
      <c r="P117" s="320"/>
      <c r="Q117" s="320"/>
      <c r="R117" s="320"/>
      <c r="S117" s="320"/>
      <c r="T117" s="320"/>
      <c r="U117" s="320"/>
      <c r="V117" s="320"/>
      <c r="W117" s="320"/>
      <c r="X117" s="320"/>
      <c r="Y117" s="320"/>
      <c r="Z117" s="320"/>
      <c r="AA117" s="320"/>
      <c r="AB117" s="320"/>
      <c r="AC117" s="320"/>
      <c r="AD117" s="320"/>
      <c r="AE117" s="320"/>
      <c r="AF117" s="320"/>
      <c r="AG117" s="320"/>
      <c r="AH117" s="320"/>
      <c r="AI117" s="320"/>
      <c r="AJ117" s="320"/>
      <c r="AK117" s="321"/>
    </row>
    <row r="118" spans="1:41" ht="15" customHeight="1" thickBot="1">
      <c r="A118" s="329"/>
      <c r="B118" s="334"/>
      <c r="C118" s="342"/>
      <c r="D118" s="319"/>
      <c r="E118" s="320"/>
      <c r="F118" s="320"/>
      <c r="G118" s="320"/>
      <c r="H118" s="320"/>
      <c r="I118" s="320"/>
      <c r="J118" s="320"/>
      <c r="K118" s="320"/>
      <c r="L118" s="320"/>
      <c r="M118" s="320"/>
      <c r="N118" s="320"/>
      <c r="O118" s="320"/>
      <c r="P118" s="320"/>
      <c r="Q118" s="320"/>
      <c r="R118" s="320"/>
      <c r="S118" s="320"/>
      <c r="T118" s="320"/>
      <c r="U118" s="320"/>
      <c r="V118" s="320"/>
      <c r="W118" s="320"/>
      <c r="X118" s="320"/>
      <c r="Y118" s="320"/>
      <c r="Z118" s="320"/>
      <c r="AA118" s="320"/>
      <c r="AB118" s="320"/>
      <c r="AC118" s="320"/>
      <c r="AD118" s="320"/>
      <c r="AE118" s="320"/>
      <c r="AF118" s="320"/>
      <c r="AG118" s="320"/>
      <c r="AH118" s="320"/>
      <c r="AI118" s="320"/>
      <c r="AJ118" s="320"/>
      <c r="AK118" s="321"/>
    </row>
    <row r="119" spans="1:41" ht="22.5" customHeight="1" thickBot="1">
      <c r="A119" s="330"/>
      <c r="B119" s="334"/>
      <c r="C119" s="172" t="s">
        <v>61</v>
      </c>
      <c r="D119" s="387"/>
      <c r="E119" s="388"/>
      <c r="F119" s="388"/>
      <c r="G119" s="388"/>
      <c r="H119" s="388"/>
      <c r="I119" s="388"/>
      <c r="J119" s="388"/>
      <c r="K119" s="389"/>
      <c r="L119" s="180"/>
      <c r="M119" s="348" t="str">
        <f>IF(D119=0,IF(MID(D114,1,3)="仙台市",AM119,""),"")</f>
        <v/>
      </c>
      <c r="N119" s="348"/>
      <c r="O119" s="348"/>
      <c r="P119" s="348"/>
      <c r="Q119" s="348"/>
      <c r="R119" s="348"/>
      <c r="S119" s="348"/>
      <c r="T119" s="348"/>
      <c r="U119" s="348"/>
      <c r="V119" s="348"/>
      <c r="W119" s="348"/>
      <c r="X119" s="348"/>
      <c r="Y119" s="348"/>
      <c r="Z119" s="348"/>
      <c r="AA119" s="348"/>
      <c r="AB119" s="348"/>
      <c r="AC119" s="348"/>
      <c r="AD119" s="348"/>
      <c r="AE119" s="348"/>
      <c r="AF119" s="348"/>
      <c r="AG119" s="348"/>
      <c r="AH119" s="348"/>
      <c r="AI119" s="348"/>
      <c r="AJ119" s="348"/>
      <c r="AK119" s="349"/>
      <c r="AM119" s="181" t="s">
        <v>626</v>
      </c>
      <c r="AN119" s="153"/>
      <c r="AO119" s="153"/>
    </row>
    <row r="120" spans="1:41" ht="7.5" customHeight="1">
      <c r="A120" s="347"/>
      <c r="B120" s="347"/>
      <c r="C120" s="347"/>
      <c r="D120" s="347"/>
      <c r="E120" s="347"/>
      <c r="F120" s="347"/>
      <c r="G120" s="347"/>
      <c r="H120" s="347"/>
      <c r="I120" s="347"/>
      <c r="J120" s="347"/>
      <c r="K120" s="347"/>
      <c r="L120" s="347"/>
      <c r="M120" s="347"/>
      <c r="N120" s="347"/>
      <c r="O120" s="347"/>
      <c r="P120" s="347"/>
      <c r="Q120" s="347"/>
      <c r="R120" s="347"/>
      <c r="S120" s="347"/>
      <c r="T120" s="347"/>
      <c r="U120" s="347"/>
      <c r="V120" s="347"/>
      <c r="W120" s="347"/>
      <c r="X120" s="347"/>
      <c r="Y120" s="347"/>
      <c r="Z120" s="347"/>
      <c r="AA120" s="347"/>
      <c r="AB120" s="347"/>
      <c r="AC120" s="347"/>
      <c r="AD120" s="347"/>
      <c r="AE120" s="347"/>
      <c r="AF120" s="347"/>
      <c r="AG120" s="347"/>
      <c r="AH120" s="347"/>
      <c r="AI120" s="347"/>
      <c r="AJ120" s="347"/>
      <c r="AK120" s="347"/>
    </row>
    <row r="121" spans="1:41" ht="60.2" customHeight="1">
      <c r="A121" s="455" t="s">
        <v>1130</v>
      </c>
      <c r="B121" s="541"/>
      <c r="C121" s="541"/>
      <c r="D121" s="541"/>
      <c r="E121" s="541"/>
      <c r="F121" s="541"/>
      <c r="G121" s="541"/>
      <c r="H121" s="541"/>
      <c r="I121" s="541"/>
      <c r="J121" s="541"/>
      <c r="K121" s="541"/>
      <c r="L121" s="541"/>
      <c r="M121" s="541"/>
      <c r="N121" s="541"/>
      <c r="O121" s="541"/>
      <c r="P121" s="541"/>
      <c r="Q121" s="541"/>
      <c r="R121" s="541"/>
      <c r="S121" s="541"/>
      <c r="T121" s="541"/>
      <c r="U121" s="541"/>
      <c r="V121" s="541"/>
      <c r="W121" s="541"/>
      <c r="X121" s="541"/>
      <c r="Y121" s="541"/>
      <c r="Z121" s="541"/>
      <c r="AA121" s="541"/>
      <c r="AB121" s="541"/>
      <c r="AC121" s="541"/>
      <c r="AD121" s="541"/>
      <c r="AE121" s="541"/>
      <c r="AF121" s="541"/>
      <c r="AG121" s="541"/>
      <c r="AH121" s="541"/>
      <c r="AI121" s="541"/>
      <c r="AJ121" s="541"/>
      <c r="AK121" s="542"/>
    </row>
    <row r="122" spans="1:41" ht="18.75" customHeight="1">
      <c r="A122" s="328" t="s">
        <v>872</v>
      </c>
      <c r="B122" s="334" t="s">
        <v>67</v>
      </c>
      <c r="C122" s="170" t="s">
        <v>60</v>
      </c>
      <c r="D122" s="331" t="s">
        <v>570</v>
      </c>
      <c r="E122" s="332"/>
      <c r="F122" s="333"/>
      <c r="G122" s="171" t="s">
        <v>568</v>
      </c>
      <c r="H122" s="331" t="s">
        <v>569</v>
      </c>
      <c r="I122" s="332"/>
      <c r="J122" s="332"/>
      <c r="K122" s="333"/>
      <c r="L122" s="175"/>
      <c r="M122" s="176"/>
      <c r="N122" s="176"/>
      <c r="O122" s="176"/>
      <c r="P122" s="176"/>
      <c r="Q122" s="176"/>
      <c r="R122" s="176"/>
      <c r="S122" s="176"/>
      <c r="T122" s="176"/>
      <c r="U122" s="176"/>
      <c r="V122" s="176"/>
      <c r="W122" s="176"/>
      <c r="X122" s="176"/>
      <c r="Y122" s="176"/>
      <c r="Z122" s="176"/>
      <c r="AA122" s="176"/>
      <c r="AB122" s="176"/>
      <c r="AC122" s="176"/>
      <c r="AD122" s="176"/>
      <c r="AE122" s="176"/>
      <c r="AF122" s="176"/>
      <c r="AG122" s="176"/>
      <c r="AH122" s="176"/>
      <c r="AI122" s="176"/>
      <c r="AJ122" s="176"/>
      <c r="AK122" s="177"/>
    </row>
    <row r="123" spans="1:41" ht="11.25" customHeight="1">
      <c r="A123" s="329"/>
      <c r="B123" s="334"/>
      <c r="C123" s="342" t="s">
        <v>62</v>
      </c>
      <c r="D123" s="319" t="s">
        <v>902</v>
      </c>
      <c r="E123" s="320"/>
      <c r="F123" s="320"/>
      <c r="G123" s="320"/>
      <c r="H123" s="320"/>
      <c r="I123" s="320"/>
      <c r="J123" s="320"/>
      <c r="K123" s="320"/>
      <c r="L123" s="320"/>
      <c r="M123" s="320"/>
      <c r="N123" s="320"/>
      <c r="O123" s="320"/>
      <c r="P123" s="320"/>
      <c r="Q123" s="320"/>
      <c r="R123" s="320"/>
      <c r="S123" s="320"/>
      <c r="T123" s="320"/>
      <c r="U123" s="320"/>
      <c r="V123" s="320"/>
      <c r="W123" s="320"/>
      <c r="X123" s="320"/>
      <c r="Y123" s="320"/>
      <c r="Z123" s="320"/>
      <c r="AA123" s="320"/>
      <c r="AB123" s="320"/>
      <c r="AC123" s="320"/>
      <c r="AD123" s="320"/>
      <c r="AE123" s="320"/>
      <c r="AF123" s="320"/>
      <c r="AG123" s="320"/>
      <c r="AH123" s="320"/>
      <c r="AI123" s="320"/>
      <c r="AJ123" s="320"/>
      <c r="AK123" s="321"/>
    </row>
    <row r="124" spans="1:41" ht="7.5" customHeight="1" thickBot="1">
      <c r="A124" s="329"/>
      <c r="B124" s="334"/>
      <c r="C124" s="342"/>
      <c r="D124" s="319"/>
      <c r="E124" s="320"/>
      <c r="F124" s="320"/>
      <c r="G124" s="320"/>
      <c r="H124" s="320"/>
      <c r="I124" s="320"/>
      <c r="J124" s="320"/>
      <c r="K124" s="320"/>
      <c r="L124" s="320"/>
      <c r="M124" s="320"/>
      <c r="N124" s="320"/>
      <c r="O124" s="320"/>
      <c r="P124" s="320"/>
      <c r="Q124" s="320"/>
      <c r="R124" s="320"/>
      <c r="S124" s="320"/>
      <c r="T124" s="320"/>
      <c r="U124" s="320"/>
      <c r="V124" s="320"/>
      <c r="W124" s="320"/>
      <c r="X124" s="320"/>
      <c r="Y124" s="320"/>
      <c r="Z124" s="320"/>
      <c r="AA124" s="320"/>
      <c r="AB124" s="320"/>
      <c r="AC124" s="320"/>
      <c r="AD124" s="320"/>
      <c r="AE124" s="320"/>
      <c r="AF124" s="320"/>
      <c r="AG124" s="320"/>
      <c r="AH124" s="320"/>
      <c r="AI124" s="320"/>
      <c r="AJ124" s="320"/>
      <c r="AK124" s="321"/>
    </row>
    <row r="125" spans="1:41" ht="22.5" customHeight="1" thickBot="1">
      <c r="A125" s="329"/>
      <c r="B125" s="334"/>
      <c r="C125" s="172" t="s">
        <v>61</v>
      </c>
      <c r="D125" s="336"/>
      <c r="E125" s="337"/>
      <c r="F125" s="338"/>
      <c r="G125" s="165" t="s">
        <v>568</v>
      </c>
      <c r="H125" s="336"/>
      <c r="I125" s="337"/>
      <c r="J125" s="337"/>
      <c r="K125" s="338"/>
      <c r="L125" s="178"/>
      <c r="M125" s="178"/>
      <c r="N125" s="178"/>
      <c r="O125" s="178"/>
      <c r="P125" s="178"/>
      <c r="Q125" s="178"/>
      <c r="R125" s="178"/>
      <c r="S125" s="178"/>
      <c r="T125" s="178"/>
      <c r="U125" s="178"/>
      <c r="V125" s="178"/>
      <c r="W125" s="178"/>
      <c r="X125" s="178"/>
      <c r="Y125" s="178"/>
      <c r="Z125" s="178"/>
      <c r="AA125" s="178"/>
      <c r="AB125" s="178"/>
      <c r="AC125" s="178"/>
      <c r="AD125" s="178"/>
      <c r="AE125" s="178"/>
      <c r="AF125" s="178"/>
      <c r="AG125" s="178"/>
      <c r="AH125" s="178"/>
      <c r="AI125" s="178"/>
      <c r="AJ125" s="178"/>
      <c r="AK125" s="179"/>
      <c r="AM125" s="153"/>
      <c r="AN125" s="153"/>
      <c r="AO125" s="153" t="str">
        <f>LEFT(F125,1)</f>
        <v/>
      </c>
    </row>
    <row r="126" spans="1:41" ht="7.5" customHeight="1">
      <c r="A126" s="329"/>
      <c r="B126" s="390"/>
      <c r="C126" s="347"/>
      <c r="D126" s="347"/>
      <c r="E126" s="347"/>
      <c r="F126" s="347"/>
      <c r="G126" s="347"/>
      <c r="H126" s="347"/>
      <c r="I126" s="347"/>
      <c r="J126" s="347"/>
      <c r="K126" s="347"/>
      <c r="L126" s="347"/>
      <c r="M126" s="347"/>
      <c r="N126" s="347"/>
      <c r="O126" s="347"/>
      <c r="P126" s="347"/>
      <c r="Q126" s="347"/>
      <c r="R126" s="347"/>
      <c r="S126" s="347"/>
      <c r="T126" s="347"/>
      <c r="U126" s="347"/>
      <c r="V126" s="347"/>
      <c r="W126" s="347"/>
      <c r="X126" s="347"/>
      <c r="Y126" s="347"/>
      <c r="Z126" s="347"/>
      <c r="AA126" s="347"/>
      <c r="AB126" s="347"/>
      <c r="AC126" s="347"/>
      <c r="AD126" s="347"/>
      <c r="AE126" s="347"/>
      <c r="AF126" s="347"/>
      <c r="AG126" s="347"/>
      <c r="AH126" s="347"/>
      <c r="AI126" s="347"/>
      <c r="AJ126" s="347"/>
      <c r="AK126" s="347"/>
    </row>
    <row r="127" spans="1:41" ht="11.25" customHeight="1">
      <c r="A127" s="329"/>
      <c r="B127" s="335" t="s">
        <v>427</v>
      </c>
      <c r="C127" s="576" t="s">
        <v>62</v>
      </c>
      <c r="D127" s="319" t="s">
        <v>637</v>
      </c>
      <c r="E127" s="320"/>
      <c r="F127" s="320"/>
      <c r="G127" s="320"/>
      <c r="H127" s="320"/>
      <c r="I127" s="320"/>
      <c r="J127" s="320"/>
      <c r="K127" s="320"/>
      <c r="L127" s="320"/>
      <c r="M127" s="320"/>
      <c r="N127" s="320"/>
      <c r="O127" s="320"/>
      <c r="P127" s="320"/>
      <c r="Q127" s="320"/>
      <c r="R127" s="320"/>
      <c r="S127" s="320"/>
      <c r="T127" s="320"/>
      <c r="U127" s="320"/>
      <c r="V127" s="320"/>
      <c r="W127" s="320"/>
      <c r="X127" s="320"/>
      <c r="Y127" s="320"/>
      <c r="Z127" s="320"/>
      <c r="AA127" s="320"/>
      <c r="AB127" s="320"/>
      <c r="AC127" s="320"/>
      <c r="AD127" s="320"/>
      <c r="AE127" s="320"/>
      <c r="AF127" s="320"/>
      <c r="AG127" s="320"/>
      <c r="AH127" s="320"/>
      <c r="AI127" s="320"/>
      <c r="AJ127" s="320"/>
      <c r="AK127" s="321"/>
    </row>
    <row r="128" spans="1:41" ht="7.5" customHeight="1" thickBot="1">
      <c r="A128" s="329"/>
      <c r="B128" s="334"/>
      <c r="C128" s="342"/>
      <c r="D128" s="319"/>
      <c r="E128" s="320"/>
      <c r="F128" s="320"/>
      <c r="G128" s="320"/>
      <c r="H128" s="320"/>
      <c r="I128" s="320"/>
      <c r="J128" s="320"/>
      <c r="K128" s="320"/>
      <c r="L128" s="320"/>
      <c r="M128" s="320"/>
      <c r="N128" s="320"/>
      <c r="O128" s="320"/>
      <c r="P128" s="320"/>
      <c r="Q128" s="320"/>
      <c r="R128" s="320"/>
      <c r="S128" s="320"/>
      <c r="T128" s="320"/>
      <c r="U128" s="320"/>
      <c r="V128" s="320"/>
      <c r="W128" s="320"/>
      <c r="X128" s="320"/>
      <c r="Y128" s="320"/>
      <c r="Z128" s="320"/>
      <c r="AA128" s="320"/>
      <c r="AB128" s="320"/>
      <c r="AC128" s="320"/>
      <c r="AD128" s="320"/>
      <c r="AE128" s="320"/>
      <c r="AF128" s="320"/>
      <c r="AG128" s="320"/>
      <c r="AH128" s="320"/>
      <c r="AI128" s="320"/>
      <c r="AJ128" s="320"/>
      <c r="AK128" s="321"/>
    </row>
    <row r="129" spans="1:41" ht="22.5" customHeight="1" thickBot="1">
      <c r="A129" s="329"/>
      <c r="B129" s="334"/>
      <c r="C129" s="172" t="s">
        <v>61</v>
      </c>
      <c r="D129" s="387"/>
      <c r="E129" s="388"/>
      <c r="F129" s="388"/>
      <c r="G129" s="388"/>
      <c r="H129" s="388"/>
      <c r="I129" s="388"/>
      <c r="J129" s="388"/>
      <c r="K129" s="389"/>
      <c r="L129" s="339"/>
      <c r="M129" s="340"/>
      <c r="N129" s="340"/>
      <c r="O129" s="340"/>
      <c r="P129" s="340"/>
      <c r="Q129" s="340"/>
      <c r="R129" s="340"/>
      <c r="S129" s="340"/>
      <c r="T129" s="340"/>
      <c r="U129" s="340"/>
      <c r="V129" s="340"/>
      <c r="W129" s="340"/>
      <c r="X129" s="340"/>
      <c r="Y129" s="340"/>
      <c r="Z129" s="340"/>
      <c r="AA129" s="340"/>
      <c r="AB129" s="340"/>
      <c r="AC129" s="340"/>
      <c r="AD129" s="340"/>
      <c r="AE129" s="340"/>
      <c r="AF129" s="340"/>
      <c r="AG129" s="340"/>
      <c r="AH129" s="340"/>
      <c r="AI129" s="340"/>
      <c r="AJ129" s="340"/>
      <c r="AK129" s="341"/>
      <c r="AM129" s="153"/>
      <c r="AN129" s="153"/>
      <c r="AO129" s="153"/>
    </row>
    <row r="130" spans="1:41" ht="7.5" customHeight="1">
      <c r="A130" s="329"/>
      <c r="B130" s="390"/>
      <c r="C130" s="347"/>
      <c r="D130" s="347"/>
      <c r="E130" s="347"/>
      <c r="F130" s="347"/>
      <c r="G130" s="347"/>
      <c r="H130" s="347"/>
      <c r="I130" s="347"/>
      <c r="J130" s="347"/>
      <c r="K130" s="347"/>
      <c r="L130" s="347"/>
      <c r="M130" s="347"/>
      <c r="N130" s="347"/>
      <c r="O130" s="347"/>
      <c r="P130" s="347"/>
      <c r="Q130" s="347"/>
      <c r="R130" s="347"/>
      <c r="S130" s="347"/>
      <c r="T130" s="347"/>
      <c r="U130" s="347"/>
      <c r="V130" s="347"/>
      <c r="W130" s="347"/>
      <c r="X130" s="347"/>
      <c r="Y130" s="347"/>
      <c r="Z130" s="347"/>
      <c r="AA130" s="347"/>
      <c r="AB130" s="347"/>
      <c r="AC130" s="347"/>
      <c r="AD130" s="347"/>
      <c r="AE130" s="347"/>
      <c r="AF130" s="347"/>
      <c r="AG130" s="347"/>
      <c r="AH130" s="347"/>
      <c r="AI130" s="347"/>
      <c r="AJ130" s="347"/>
      <c r="AK130" s="347"/>
    </row>
    <row r="131" spans="1:41" ht="18.75" customHeight="1">
      <c r="A131" s="329"/>
      <c r="B131" s="335" t="s">
        <v>112</v>
      </c>
      <c r="C131" s="164" t="s">
        <v>60</v>
      </c>
      <c r="D131" s="563" t="s">
        <v>1152</v>
      </c>
      <c r="E131" s="563"/>
      <c r="F131" s="563"/>
      <c r="G131" s="563"/>
      <c r="H131" s="563"/>
      <c r="I131" s="563"/>
      <c r="J131" s="563"/>
      <c r="K131" s="563"/>
      <c r="L131" s="563"/>
      <c r="M131" s="563"/>
      <c r="N131" s="563"/>
      <c r="O131" s="563"/>
      <c r="P131" s="563"/>
      <c r="Q131" s="563"/>
      <c r="R131" s="563"/>
      <c r="S131" s="563"/>
      <c r="T131" s="563"/>
      <c r="U131" s="563"/>
      <c r="V131" s="563"/>
      <c r="W131" s="563"/>
      <c r="X131" s="563"/>
      <c r="Y131" s="563"/>
      <c r="Z131" s="563"/>
      <c r="AA131" s="563"/>
      <c r="AB131" s="563"/>
      <c r="AC131" s="563"/>
      <c r="AD131" s="563"/>
      <c r="AE131" s="563"/>
      <c r="AF131" s="563"/>
      <c r="AG131" s="563"/>
      <c r="AH131" s="563"/>
      <c r="AI131" s="563"/>
      <c r="AJ131" s="563"/>
      <c r="AK131" s="563"/>
    </row>
    <row r="132" spans="1:41" ht="17.25" customHeight="1">
      <c r="A132" s="329"/>
      <c r="B132" s="334"/>
      <c r="C132" s="346" t="s">
        <v>62</v>
      </c>
      <c r="D132" s="367" t="s">
        <v>1188</v>
      </c>
      <c r="E132" s="378"/>
      <c r="F132" s="378"/>
      <c r="G132" s="378"/>
      <c r="H132" s="378"/>
      <c r="I132" s="378"/>
      <c r="J132" s="378"/>
      <c r="K132" s="378"/>
      <c r="L132" s="378"/>
      <c r="M132" s="378"/>
      <c r="N132" s="378"/>
      <c r="O132" s="378"/>
      <c r="P132" s="378"/>
      <c r="Q132" s="378"/>
      <c r="R132" s="378"/>
      <c r="S132" s="378"/>
      <c r="T132" s="378"/>
      <c r="U132" s="378"/>
      <c r="V132" s="378"/>
      <c r="W132" s="378"/>
      <c r="X132" s="378"/>
      <c r="Y132" s="378"/>
      <c r="Z132" s="378"/>
      <c r="AA132" s="378"/>
      <c r="AB132" s="378"/>
      <c r="AC132" s="378"/>
      <c r="AD132" s="378"/>
      <c r="AE132" s="378"/>
      <c r="AF132" s="378"/>
      <c r="AG132" s="378"/>
      <c r="AH132" s="378"/>
      <c r="AI132" s="378"/>
      <c r="AJ132" s="378"/>
      <c r="AK132" s="378"/>
    </row>
    <row r="133" spans="1:41">
      <c r="A133" s="329"/>
      <c r="B133" s="334"/>
      <c r="C133" s="346"/>
      <c r="D133" s="378"/>
      <c r="E133" s="378"/>
      <c r="F133" s="378"/>
      <c r="G133" s="378"/>
      <c r="H133" s="378"/>
      <c r="I133" s="378"/>
      <c r="J133" s="378"/>
      <c r="K133" s="378"/>
      <c r="L133" s="378"/>
      <c r="M133" s="378"/>
      <c r="N133" s="378"/>
      <c r="O133" s="378"/>
      <c r="P133" s="378"/>
      <c r="Q133" s="378"/>
      <c r="R133" s="378"/>
      <c r="S133" s="378"/>
      <c r="T133" s="378"/>
      <c r="U133" s="378"/>
      <c r="V133" s="378"/>
      <c r="W133" s="378"/>
      <c r="X133" s="378"/>
      <c r="Y133" s="378"/>
      <c r="Z133" s="378"/>
      <c r="AA133" s="378"/>
      <c r="AB133" s="378"/>
      <c r="AC133" s="378"/>
      <c r="AD133" s="378"/>
      <c r="AE133" s="378"/>
      <c r="AF133" s="378"/>
      <c r="AG133" s="378"/>
      <c r="AH133" s="378"/>
      <c r="AI133" s="378"/>
      <c r="AJ133" s="378"/>
      <c r="AK133" s="378"/>
    </row>
    <row r="134" spans="1:41">
      <c r="A134" s="329"/>
      <c r="B134" s="334"/>
      <c r="C134" s="346"/>
      <c r="D134" s="379"/>
      <c r="E134" s="379"/>
      <c r="F134" s="379"/>
      <c r="G134" s="379"/>
      <c r="H134" s="379"/>
      <c r="I134" s="379"/>
      <c r="J134" s="379"/>
      <c r="K134" s="379"/>
      <c r="L134" s="379"/>
      <c r="M134" s="379"/>
      <c r="N134" s="379"/>
      <c r="O134" s="379"/>
      <c r="P134" s="379"/>
      <c r="Q134" s="379"/>
      <c r="R134" s="379"/>
      <c r="S134" s="379"/>
      <c r="T134" s="379"/>
      <c r="U134" s="379"/>
      <c r="V134" s="379"/>
      <c r="W134" s="379"/>
      <c r="X134" s="379"/>
      <c r="Y134" s="379"/>
      <c r="Z134" s="379"/>
      <c r="AA134" s="379"/>
      <c r="AB134" s="379"/>
      <c r="AC134" s="379"/>
      <c r="AD134" s="379"/>
      <c r="AE134" s="379"/>
      <c r="AF134" s="379"/>
      <c r="AG134" s="379"/>
      <c r="AH134" s="379"/>
      <c r="AI134" s="379"/>
      <c r="AJ134" s="379"/>
      <c r="AK134" s="379"/>
    </row>
    <row r="135" spans="1:41" ht="18" thickBot="1">
      <c r="A135" s="329"/>
      <c r="B135" s="334"/>
      <c r="C135" s="346"/>
      <c r="D135" s="379"/>
      <c r="E135" s="379"/>
      <c r="F135" s="379"/>
      <c r="G135" s="379"/>
      <c r="H135" s="379"/>
      <c r="I135" s="379"/>
      <c r="J135" s="379"/>
      <c r="K135" s="379"/>
      <c r="L135" s="379"/>
      <c r="M135" s="379"/>
      <c r="N135" s="379"/>
      <c r="O135" s="379"/>
      <c r="P135" s="379"/>
      <c r="Q135" s="379"/>
      <c r="R135" s="379"/>
      <c r="S135" s="379"/>
      <c r="T135" s="379"/>
      <c r="U135" s="379"/>
      <c r="V135" s="379"/>
      <c r="W135" s="379"/>
      <c r="X135" s="379"/>
      <c r="Y135" s="379"/>
      <c r="Z135" s="379"/>
      <c r="AA135" s="379"/>
      <c r="AB135" s="379"/>
      <c r="AC135" s="379"/>
      <c r="AD135" s="379"/>
      <c r="AE135" s="379"/>
      <c r="AF135" s="379"/>
      <c r="AG135" s="379"/>
      <c r="AH135" s="379"/>
      <c r="AI135" s="379"/>
      <c r="AJ135" s="379"/>
      <c r="AK135" s="379"/>
    </row>
    <row r="136" spans="1:41" ht="45.4" customHeight="1" thickBot="1">
      <c r="A136" s="330"/>
      <c r="B136" s="334"/>
      <c r="C136" s="157" t="s">
        <v>61</v>
      </c>
      <c r="D136" s="384"/>
      <c r="E136" s="385"/>
      <c r="F136" s="385"/>
      <c r="G136" s="385"/>
      <c r="H136" s="385"/>
      <c r="I136" s="385"/>
      <c r="J136" s="385"/>
      <c r="K136" s="385"/>
      <c r="L136" s="385"/>
      <c r="M136" s="385"/>
      <c r="N136" s="385"/>
      <c r="O136" s="385"/>
      <c r="P136" s="385"/>
      <c r="Q136" s="385"/>
      <c r="R136" s="385"/>
      <c r="S136" s="385"/>
      <c r="T136" s="385"/>
      <c r="U136" s="385"/>
      <c r="V136" s="385"/>
      <c r="W136" s="385"/>
      <c r="X136" s="385"/>
      <c r="Y136" s="385"/>
      <c r="Z136" s="385"/>
      <c r="AA136" s="385"/>
      <c r="AB136" s="385"/>
      <c r="AC136" s="385"/>
      <c r="AD136" s="385"/>
      <c r="AE136" s="385"/>
      <c r="AF136" s="385"/>
      <c r="AG136" s="385"/>
      <c r="AH136" s="385"/>
      <c r="AI136" s="385"/>
      <c r="AJ136" s="385"/>
      <c r="AK136" s="386"/>
    </row>
    <row r="137" spans="1:41" ht="7.5" customHeight="1">
      <c r="A137" s="332"/>
      <c r="B137" s="332"/>
      <c r="C137" s="332"/>
      <c r="D137" s="332"/>
      <c r="E137" s="332"/>
      <c r="F137" s="332"/>
      <c r="G137" s="332"/>
      <c r="H137" s="332"/>
      <c r="I137" s="332"/>
      <c r="J137" s="332"/>
      <c r="K137" s="332"/>
      <c r="L137" s="332"/>
      <c r="M137" s="332"/>
      <c r="N137" s="332"/>
      <c r="O137" s="332"/>
      <c r="P137" s="332"/>
      <c r="Q137" s="332"/>
      <c r="R137" s="332"/>
      <c r="S137" s="332"/>
      <c r="T137" s="332"/>
      <c r="U137" s="332"/>
      <c r="V137" s="332"/>
      <c r="W137" s="332"/>
      <c r="X137" s="332"/>
      <c r="Y137" s="332"/>
      <c r="Z137" s="332"/>
      <c r="AA137" s="332"/>
      <c r="AB137" s="332"/>
      <c r="AC137" s="332"/>
      <c r="AD137" s="332"/>
      <c r="AE137" s="332"/>
      <c r="AF137" s="332"/>
      <c r="AG137" s="332"/>
      <c r="AH137" s="332"/>
      <c r="AI137" s="332"/>
      <c r="AJ137" s="332"/>
      <c r="AK137" s="332"/>
    </row>
    <row r="138" spans="1:41" ht="30" customHeight="1">
      <c r="A138" s="571" t="s">
        <v>871</v>
      </c>
      <c r="B138" s="541"/>
      <c r="C138" s="541"/>
      <c r="D138" s="541"/>
      <c r="E138" s="541"/>
      <c r="F138" s="541"/>
      <c r="G138" s="541"/>
      <c r="H138" s="541"/>
      <c r="I138" s="541"/>
      <c r="J138" s="541"/>
      <c r="K138" s="541"/>
      <c r="L138" s="541"/>
      <c r="M138" s="541"/>
      <c r="N138" s="541"/>
      <c r="O138" s="541"/>
      <c r="P138" s="541"/>
      <c r="Q138" s="541"/>
      <c r="R138" s="541"/>
      <c r="S138" s="541"/>
      <c r="T138" s="541"/>
      <c r="U138" s="541"/>
      <c r="V138" s="541"/>
      <c r="W138" s="541"/>
      <c r="X138" s="541"/>
      <c r="Y138" s="541"/>
      <c r="Z138" s="541"/>
      <c r="AA138" s="541"/>
      <c r="AB138" s="541"/>
      <c r="AC138" s="541"/>
      <c r="AD138" s="541"/>
      <c r="AE138" s="541"/>
      <c r="AF138" s="541"/>
      <c r="AG138" s="541"/>
      <c r="AH138" s="541"/>
      <c r="AI138" s="541"/>
      <c r="AJ138" s="541"/>
      <c r="AK138" s="542"/>
    </row>
    <row r="139" spans="1:41" ht="18.75" customHeight="1">
      <c r="A139" s="329" t="s">
        <v>119</v>
      </c>
      <c r="B139" s="354" t="s">
        <v>119</v>
      </c>
      <c r="C139" s="182" t="s">
        <v>60</v>
      </c>
      <c r="D139" s="579">
        <v>100000</v>
      </c>
      <c r="E139" s="580"/>
      <c r="F139" s="580"/>
      <c r="G139" s="580"/>
      <c r="H139" s="580"/>
      <c r="I139" s="580"/>
      <c r="J139" s="580"/>
      <c r="K139" s="580"/>
      <c r="L139" s="580"/>
      <c r="M139" s="580"/>
      <c r="N139" s="580"/>
      <c r="O139" s="577" t="s">
        <v>616</v>
      </c>
      <c r="P139" s="578"/>
      <c r="Q139" s="578"/>
      <c r="R139" s="578"/>
      <c r="S139" s="578"/>
      <c r="T139" s="578"/>
      <c r="U139" s="578"/>
      <c r="V139" s="578"/>
      <c r="W139" s="578"/>
      <c r="X139" s="578"/>
      <c r="Y139" s="578"/>
      <c r="Z139" s="578"/>
      <c r="AA139" s="578"/>
      <c r="AB139" s="578"/>
      <c r="AC139" s="578"/>
      <c r="AD139" s="578"/>
      <c r="AE139" s="578"/>
      <c r="AF139" s="578"/>
      <c r="AG139" s="578"/>
      <c r="AH139" s="578"/>
      <c r="AI139" s="578"/>
      <c r="AJ139" s="578"/>
      <c r="AK139" s="578"/>
      <c r="AL139" s="155"/>
      <c r="AN139" s="153"/>
    </row>
    <row r="140" spans="1:41" ht="11.25" customHeight="1">
      <c r="A140" s="329"/>
      <c r="B140" s="334"/>
      <c r="C140" s="342" t="s">
        <v>62</v>
      </c>
      <c r="D140" s="408" t="s">
        <v>1163</v>
      </c>
      <c r="E140" s="663"/>
      <c r="F140" s="663"/>
      <c r="G140" s="663"/>
      <c r="H140" s="663"/>
      <c r="I140" s="663"/>
      <c r="J140" s="663"/>
      <c r="K140" s="663"/>
      <c r="L140" s="663"/>
      <c r="M140" s="663"/>
      <c r="N140" s="663"/>
      <c r="O140" s="663"/>
      <c r="P140" s="663"/>
      <c r="Q140" s="663"/>
      <c r="R140" s="663"/>
      <c r="S140" s="663"/>
      <c r="T140" s="663"/>
      <c r="U140" s="663"/>
      <c r="V140" s="663"/>
      <c r="W140" s="663"/>
      <c r="X140" s="663"/>
      <c r="Y140" s="663"/>
      <c r="Z140" s="663"/>
      <c r="AA140" s="663"/>
      <c r="AB140" s="663"/>
      <c r="AC140" s="663"/>
      <c r="AD140" s="663"/>
      <c r="AE140" s="663"/>
      <c r="AF140" s="663"/>
      <c r="AG140" s="663"/>
      <c r="AH140" s="663"/>
      <c r="AI140" s="663"/>
      <c r="AJ140" s="663"/>
      <c r="AK140" s="664"/>
      <c r="AL140" s="155"/>
    </row>
    <row r="141" spans="1:41" ht="7.5" customHeight="1" thickBot="1">
      <c r="A141" s="329"/>
      <c r="B141" s="334"/>
      <c r="C141" s="342"/>
      <c r="D141" s="379"/>
      <c r="E141" s="379"/>
      <c r="F141" s="379"/>
      <c r="G141" s="379"/>
      <c r="H141" s="379"/>
      <c r="I141" s="379"/>
      <c r="J141" s="379"/>
      <c r="K141" s="379"/>
      <c r="L141" s="379"/>
      <c r="M141" s="379"/>
      <c r="N141" s="379"/>
      <c r="O141" s="379"/>
      <c r="P141" s="379"/>
      <c r="Q141" s="379"/>
      <c r="R141" s="379"/>
      <c r="S141" s="379"/>
      <c r="T141" s="379"/>
      <c r="U141" s="379"/>
      <c r="V141" s="379"/>
      <c r="W141" s="379"/>
      <c r="X141" s="379"/>
      <c r="Y141" s="379"/>
      <c r="Z141" s="379"/>
      <c r="AA141" s="379"/>
      <c r="AB141" s="379"/>
      <c r="AC141" s="379"/>
      <c r="AD141" s="379"/>
      <c r="AE141" s="379"/>
      <c r="AF141" s="379"/>
      <c r="AG141" s="379"/>
      <c r="AH141" s="379"/>
      <c r="AI141" s="379"/>
      <c r="AJ141" s="379"/>
      <c r="AK141" s="665"/>
      <c r="AL141" s="155"/>
    </row>
    <row r="142" spans="1:41" ht="22.5" customHeight="1" thickBot="1">
      <c r="A142" s="329"/>
      <c r="B142" s="334"/>
      <c r="C142" s="172" t="s">
        <v>61</v>
      </c>
      <c r="D142" s="581"/>
      <c r="E142" s="582"/>
      <c r="F142" s="582"/>
      <c r="G142" s="582"/>
      <c r="H142" s="582"/>
      <c r="I142" s="582"/>
      <c r="J142" s="582"/>
      <c r="K142" s="582"/>
      <c r="L142" s="582"/>
      <c r="M142" s="582"/>
      <c r="N142" s="582"/>
      <c r="O142" s="652" t="s">
        <v>616</v>
      </c>
      <c r="P142" s="560"/>
      <c r="Q142" s="560"/>
      <c r="R142" s="560"/>
      <c r="S142" s="560"/>
      <c r="T142" s="560"/>
      <c r="U142" s="560"/>
      <c r="V142" s="560"/>
      <c r="W142" s="560"/>
      <c r="X142" s="560"/>
      <c r="Y142" s="560"/>
      <c r="Z142" s="560"/>
      <c r="AA142" s="560"/>
      <c r="AB142" s="560"/>
      <c r="AC142" s="560"/>
      <c r="AD142" s="560"/>
      <c r="AE142" s="560"/>
      <c r="AF142" s="560"/>
      <c r="AG142" s="560"/>
      <c r="AH142" s="560"/>
      <c r="AI142" s="560"/>
      <c r="AJ142" s="560"/>
      <c r="AK142" s="560"/>
      <c r="AL142" s="155"/>
    </row>
    <row r="143" spans="1:41" ht="7.5" customHeight="1">
      <c r="A143" s="329"/>
      <c r="B143" s="355"/>
      <c r="C143" s="356"/>
      <c r="D143" s="356"/>
      <c r="E143" s="356"/>
      <c r="F143" s="356"/>
      <c r="G143" s="356"/>
      <c r="H143" s="356"/>
      <c r="I143" s="356"/>
      <c r="J143" s="356"/>
      <c r="K143" s="356"/>
      <c r="L143" s="356"/>
      <c r="M143" s="356"/>
      <c r="N143" s="356"/>
      <c r="O143" s="356"/>
      <c r="P143" s="356"/>
      <c r="Q143" s="356"/>
      <c r="R143" s="356"/>
      <c r="S143" s="356"/>
      <c r="T143" s="356"/>
      <c r="U143" s="356"/>
      <c r="V143" s="356"/>
      <c r="W143" s="356"/>
      <c r="X143" s="356"/>
      <c r="Y143" s="356"/>
      <c r="Z143" s="356"/>
      <c r="AA143" s="356"/>
      <c r="AB143" s="356"/>
      <c r="AC143" s="356"/>
      <c r="AD143" s="356"/>
      <c r="AE143" s="356"/>
      <c r="AF143" s="356"/>
      <c r="AG143" s="356"/>
      <c r="AH143" s="356"/>
      <c r="AI143" s="356"/>
      <c r="AJ143" s="356"/>
      <c r="AK143" s="356"/>
    </row>
    <row r="144" spans="1:41" ht="18.75" customHeight="1">
      <c r="A144" s="329" t="s">
        <v>546</v>
      </c>
      <c r="B144" s="573"/>
      <c r="C144" s="170" t="s">
        <v>60</v>
      </c>
      <c r="D144" s="598" t="s">
        <v>617</v>
      </c>
      <c r="E144" s="599"/>
      <c r="F144" s="599"/>
      <c r="G144" s="599"/>
      <c r="H144" s="599"/>
      <c r="I144" s="599"/>
      <c r="J144" s="599"/>
      <c r="K144" s="599"/>
      <c r="L144" s="599"/>
      <c r="M144" s="599"/>
      <c r="N144" s="599"/>
      <c r="O144" s="599"/>
      <c r="P144" s="599"/>
      <c r="Q144" s="599"/>
      <c r="R144" s="600"/>
      <c r="S144" s="651"/>
      <c r="T144" s="651"/>
      <c r="U144" s="651"/>
      <c r="V144" s="651"/>
      <c r="W144" s="651"/>
      <c r="X144" s="651"/>
      <c r="Y144" s="651"/>
      <c r="Z144" s="651"/>
      <c r="AA144" s="651"/>
      <c r="AB144" s="651"/>
      <c r="AC144" s="651"/>
      <c r="AD144" s="651"/>
      <c r="AE144" s="651"/>
      <c r="AF144" s="651"/>
      <c r="AG144" s="651"/>
      <c r="AH144" s="651"/>
      <c r="AI144" s="651"/>
      <c r="AJ144" s="651"/>
      <c r="AK144" s="651"/>
    </row>
    <row r="145" spans="1:47" ht="11.25" customHeight="1">
      <c r="A145" s="329"/>
      <c r="B145" s="574"/>
      <c r="C145" s="572" t="s">
        <v>62</v>
      </c>
      <c r="D145" s="320" t="s">
        <v>1164</v>
      </c>
      <c r="E145" s="320"/>
      <c r="F145" s="320"/>
      <c r="G145" s="320"/>
      <c r="H145" s="320"/>
      <c r="I145" s="320"/>
      <c r="J145" s="320"/>
      <c r="K145" s="320"/>
      <c r="L145" s="320"/>
      <c r="M145" s="320"/>
      <c r="N145" s="320"/>
      <c r="O145" s="320"/>
      <c r="P145" s="320"/>
      <c r="Q145" s="320"/>
      <c r="R145" s="320"/>
      <c r="S145" s="320"/>
      <c r="T145" s="320"/>
      <c r="U145" s="320"/>
      <c r="V145" s="320"/>
      <c r="W145" s="320"/>
      <c r="X145" s="320"/>
      <c r="Y145" s="320"/>
      <c r="Z145" s="320"/>
      <c r="AA145" s="320"/>
      <c r="AB145" s="320"/>
      <c r="AC145" s="320"/>
      <c r="AD145" s="320"/>
      <c r="AE145" s="320"/>
      <c r="AF145" s="320"/>
      <c r="AG145" s="320"/>
      <c r="AH145" s="320"/>
      <c r="AI145" s="320"/>
      <c r="AJ145" s="320"/>
      <c r="AK145" s="320"/>
      <c r="AL145" s="155"/>
    </row>
    <row r="146" spans="1:47" ht="7.5" customHeight="1" thickBot="1">
      <c r="A146" s="329"/>
      <c r="B146" s="575"/>
      <c r="C146" s="572"/>
      <c r="D146" s="320"/>
      <c r="E146" s="320"/>
      <c r="F146" s="320"/>
      <c r="G146" s="320"/>
      <c r="H146" s="320"/>
      <c r="I146" s="320"/>
      <c r="J146" s="320"/>
      <c r="K146" s="320"/>
      <c r="L146" s="320"/>
      <c r="M146" s="320"/>
      <c r="N146" s="320"/>
      <c r="O146" s="320"/>
      <c r="P146" s="320"/>
      <c r="Q146" s="320"/>
      <c r="R146" s="320"/>
      <c r="S146" s="320"/>
      <c r="T146" s="320"/>
      <c r="U146" s="320"/>
      <c r="V146" s="320"/>
      <c r="W146" s="320"/>
      <c r="X146" s="320"/>
      <c r="Y146" s="320"/>
      <c r="Z146" s="320"/>
      <c r="AA146" s="320"/>
      <c r="AB146" s="320"/>
      <c r="AC146" s="320"/>
      <c r="AD146" s="320"/>
      <c r="AE146" s="320"/>
      <c r="AF146" s="320"/>
      <c r="AG146" s="320"/>
      <c r="AH146" s="320"/>
      <c r="AI146" s="320"/>
      <c r="AJ146" s="320"/>
      <c r="AK146" s="320"/>
      <c r="AL146" s="155"/>
    </row>
    <row r="147" spans="1:47" ht="22.5" customHeight="1" thickBot="1">
      <c r="A147" s="329"/>
      <c r="B147" s="229" t="s">
        <v>63</v>
      </c>
      <c r="C147" s="172" t="s">
        <v>61</v>
      </c>
      <c r="D147" s="387"/>
      <c r="E147" s="388"/>
      <c r="F147" s="388"/>
      <c r="G147" s="388"/>
      <c r="H147" s="388"/>
      <c r="I147" s="388"/>
      <c r="J147" s="388"/>
      <c r="K147" s="388"/>
      <c r="L147" s="388"/>
      <c r="M147" s="388"/>
      <c r="N147" s="388"/>
      <c r="O147" s="388"/>
      <c r="P147" s="388"/>
      <c r="Q147" s="388"/>
      <c r="R147" s="389"/>
      <c r="S147" s="649"/>
      <c r="T147" s="650"/>
      <c r="U147" s="650"/>
      <c r="V147" s="650"/>
      <c r="W147" s="650"/>
      <c r="X147" s="650"/>
      <c r="Y147" s="650"/>
      <c r="Z147" s="650"/>
      <c r="AA147" s="650"/>
      <c r="AB147" s="650"/>
      <c r="AC147" s="650"/>
      <c r="AD147" s="650"/>
      <c r="AE147" s="650"/>
      <c r="AF147" s="650"/>
      <c r="AG147" s="650"/>
      <c r="AH147" s="650"/>
      <c r="AI147" s="650"/>
      <c r="AJ147" s="650"/>
      <c r="AK147" s="650"/>
    </row>
    <row r="148" spans="1:47" ht="22.5" customHeight="1" thickBot="1">
      <c r="A148" s="329"/>
      <c r="B148" s="228" t="s">
        <v>64</v>
      </c>
      <c r="C148" s="172" t="s">
        <v>61</v>
      </c>
      <c r="D148" s="387"/>
      <c r="E148" s="388"/>
      <c r="F148" s="388"/>
      <c r="G148" s="388"/>
      <c r="H148" s="388"/>
      <c r="I148" s="388"/>
      <c r="J148" s="388"/>
      <c r="K148" s="388"/>
      <c r="L148" s="388"/>
      <c r="M148" s="388"/>
      <c r="N148" s="388"/>
      <c r="O148" s="388"/>
      <c r="P148" s="388"/>
      <c r="Q148" s="388"/>
      <c r="R148" s="389"/>
      <c r="S148" s="562"/>
      <c r="T148" s="347"/>
      <c r="U148" s="347"/>
      <c r="V148" s="347"/>
      <c r="W148" s="347"/>
      <c r="X148" s="347"/>
      <c r="Y148" s="347"/>
      <c r="Z148" s="347"/>
      <c r="AA148" s="347"/>
      <c r="AB148" s="347"/>
      <c r="AC148" s="347"/>
      <c r="AD148" s="347"/>
      <c r="AE148" s="347"/>
      <c r="AF148" s="347"/>
      <c r="AG148" s="347"/>
      <c r="AH148" s="347"/>
      <c r="AI148" s="347"/>
      <c r="AJ148" s="347"/>
      <c r="AK148" s="430"/>
    </row>
    <row r="149" spans="1:47" ht="7.5" customHeight="1">
      <c r="A149" s="330"/>
      <c r="B149" s="390"/>
      <c r="C149" s="347"/>
      <c r="D149" s="347"/>
      <c r="E149" s="347"/>
      <c r="F149" s="347"/>
      <c r="G149" s="347"/>
      <c r="H149" s="347"/>
      <c r="I149" s="347"/>
      <c r="J149" s="347"/>
      <c r="K149" s="347"/>
      <c r="L149" s="347"/>
      <c r="M149" s="347"/>
      <c r="N149" s="347"/>
      <c r="O149" s="347"/>
      <c r="P149" s="347"/>
      <c r="Q149" s="347"/>
      <c r="R149" s="347"/>
      <c r="S149" s="347"/>
      <c r="T149" s="347"/>
      <c r="U149" s="347"/>
      <c r="V149" s="347"/>
      <c r="W149" s="347"/>
      <c r="X149" s="347"/>
      <c r="Y149" s="347"/>
      <c r="Z149" s="347"/>
      <c r="AA149" s="347"/>
      <c r="AB149" s="347"/>
      <c r="AC149" s="347"/>
      <c r="AD149" s="347"/>
      <c r="AE149" s="347"/>
      <c r="AF149" s="347"/>
      <c r="AG149" s="347"/>
      <c r="AH149" s="347"/>
      <c r="AI149" s="347"/>
      <c r="AJ149" s="347"/>
      <c r="AK149" s="347"/>
    </row>
    <row r="150" spans="1:47" ht="21" customHeight="1">
      <c r="A150" s="705" t="s">
        <v>898</v>
      </c>
      <c r="B150" s="354" t="s">
        <v>618</v>
      </c>
      <c r="C150" s="576" t="s">
        <v>62</v>
      </c>
      <c r="D150" s="408" t="s">
        <v>1165</v>
      </c>
      <c r="E150" s="408"/>
      <c r="F150" s="408"/>
      <c r="G150" s="408"/>
      <c r="H150" s="408"/>
      <c r="I150" s="408"/>
      <c r="J150" s="408"/>
      <c r="K150" s="408"/>
      <c r="L150" s="408"/>
      <c r="M150" s="408"/>
      <c r="N150" s="408"/>
      <c r="O150" s="408"/>
      <c r="P150" s="408"/>
      <c r="Q150" s="408"/>
      <c r="R150" s="408"/>
      <c r="S150" s="408"/>
      <c r="T150" s="408"/>
      <c r="U150" s="408"/>
      <c r="V150" s="408"/>
      <c r="W150" s="408"/>
      <c r="X150" s="408"/>
      <c r="Y150" s="408"/>
      <c r="Z150" s="408"/>
      <c r="AA150" s="408"/>
      <c r="AB150" s="408"/>
      <c r="AC150" s="408"/>
      <c r="AD150" s="408"/>
      <c r="AE150" s="408"/>
      <c r="AF150" s="408"/>
      <c r="AG150" s="408"/>
      <c r="AH150" s="408"/>
      <c r="AI150" s="408"/>
      <c r="AJ150" s="408"/>
      <c r="AK150" s="408"/>
    </row>
    <row r="151" spans="1:47" ht="21" customHeight="1" thickBot="1">
      <c r="A151" s="705"/>
      <c r="B151" s="334"/>
      <c r="C151" s="342"/>
      <c r="D151" s="380"/>
      <c r="E151" s="380"/>
      <c r="F151" s="380"/>
      <c r="G151" s="380"/>
      <c r="H151" s="380"/>
      <c r="I151" s="380"/>
      <c r="J151" s="380"/>
      <c r="K151" s="380"/>
      <c r="L151" s="380"/>
      <c r="M151" s="380"/>
      <c r="N151" s="380"/>
      <c r="O151" s="380"/>
      <c r="P151" s="380"/>
      <c r="Q151" s="380"/>
      <c r="R151" s="380"/>
      <c r="S151" s="380"/>
      <c r="T151" s="380"/>
      <c r="U151" s="380"/>
      <c r="V151" s="380"/>
      <c r="W151" s="380"/>
      <c r="X151" s="380"/>
      <c r="Y151" s="380"/>
      <c r="Z151" s="380"/>
      <c r="AA151" s="380"/>
      <c r="AB151" s="380"/>
      <c r="AC151" s="380"/>
      <c r="AD151" s="380"/>
      <c r="AE151" s="380"/>
      <c r="AF151" s="380"/>
      <c r="AG151" s="380"/>
      <c r="AH151" s="380"/>
      <c r="AI151" s="380"/>
      <c r="AJ151" s="380"/>
      <c r="AK151" s="380"/>
    </row>
    <row r="152" spans="1:47" ht="22.5" customHeight="1" thickBot="1">
      <c r="A152" s="705"/>
      <c r="B152" s="334"/>
      <c r="C152" s="172" t="s">
        <v>61</v>
      </c>
      <c r="D152" s="581"/>
      <c r="E152" s="582"/>
      <c r="F152" s="582"/>
      <c r="G152" s="582"/>
      <c r="H152" s="582"/>
      <c r="I152" s="583"/>
      <c r="J152" s="559" t="s">
        <v>619</v>
      </c>
      <c r="K152" s="560"/>
      <c r="L152" s="560"/>
      <c r="M152" s="560"/>
      <c r="N152" s="560"/>
      <c r="O152" s="560"/>
      <c r="P152" s="560"/>
      <c r="Q152" s="560"/>
      <c r="R152" s="560"/>
      <c r="S152" s="560"/>
      <c r="T152" s="560"/>
      <c r="U152" s="560"/>
      <c r="V152" s="560"/>
      <c r="W152" s="560"/>
      <c r="X152" s="560"/>
      <c r="Y152" s="560"/>
      <c r="Z152" s="560"/>
      <c r="AA152" s="560"/>
      <c r="AB152" s="560"/>
      <c r="AC152" s="560"/>
      <c r="AD152" s="560"/>
      <c r="AE152" s="560"/>
      <c r="AF152" s="560"/>
      <c r="AG152" s="560"/>
      <c r="AH152" s="560"/>
      <c r="AI152" s="560"/>
      <c r="AJ152" s="560"/>
      <c r="AK152" s="561"/>
    </row>
    <row r="153" spans="1:47" ht="6.2" customHeight="1">
      <c r="A153" s="705"/>
      <c r="B153" s="390"/>
      <c r="C153" s="347"/>
      <c r="D153" s="347"/>
      <c r="E153" s="347"/>
      <c r="F153" s="347"/>
      <c r="G153" s="347"/>
      <c r="H153" s="347"/>
      <c r="I153" s="347"/>
      <c r="J153" s="347"/>
      <c r="K153" s="347"/>
      <c r="L153" s="347"/>
      <c r="M153" s="347"/>
      <c r="N153" s="347"/>
      <c r="O153" s="347"/>
      <c r="P153" s="347"/>
      <c r="Q153" s="347"/>
      <c r="R153" s="347"/>
      <c r="S153" s="347"/>
      <c r="T153" s="347"/>
      <c r="U153" s="347"/>
      <c r="V153" s="347"/>
      <c r="W153" s="347"/>
      <c r="X153" s="347"/>
      <c r="Y153" s="347"/>
      <c r="Z153" s="347"/>
      <c r="AA153" s="347"/>
      <c r="AB153" s="347"/>
      <c r="AC153" s="347"/>
      <c r="AD153" s="347"/>
      <c r="AE153" s="347"/>
      <c r="AF153" s="347"/>
      <c r="AG153" s="347"/>
      <c r="AH153" s="347"/>
      <c r="AI153" s="347"/>
      <c r="AJ153" s="347"/>
      <c r="AK153" s="347"/>
    </row>
    <row r="154" spans="1:47" ht="15.75" customHeight="1">
      <c r="A154" s="705"/>
      <c r="B154" s="335" t="s">
        <v>845</v>
      </c>
      <c r="C154" s="576" t="s">
        <v>62</v>
      </c>
      <c r="D154" s="319" t="s">
        <v>854</v>
      </c>
      <c r="E154" s="642"/>
      <c r="F154" s="642"/>
      <c r="G154" s="642"/>
      <c r="H154" s="642"/>
      <c r="I154" s="642"/>
      <c r="J154" s="642"/>
      <c r="K154" s="642"/>
      <c r="L154" s="642"/>
      <c r="M154" s="642"/>
      <c r="N154" s="642"/>
      <c r="O154" s="642"/>
      <c r="P154" s="642"/>
      <c r="Q154" s="642"/>
      <c r="R154" s="642"/>
      <c r="S154" s="642"/>
      <c r="T154" s="642"/>
      <c r="U154" s="642"/>
      <c r="V154" s="642"/>
      <c r="W154" s="642"/>
      <c r="X154" s="642"/>
      <c r="Y154" s="642"/>
      <c r="Z154" s="642"/>
      <c r="AA154" s="642"/>
      <c r="AB154" s="642"/>
      <c r="AC154" s="642"/>
      <c r="AD154" s="642"/>
      <c r="AE154" s="642"/>
      <c r="AF154" s="642"/>
      <c r="AG154" s="642"/>
      <c r="AH154" s="642"/>
      <c r="AI154" s="642"/>
      <c r="AJ154" s="642"/>
      <c r="AK154" s="643"/>
    </row>
    <row r="155" spans="1:47" ht="15.75" customHeight="1" thickBot="1">
      <c r="A155" s="705"/>
      <c r="B155" s="334"/>
      <c r="C155" s="342"/>
      <c r="D155" s="644"/>
      <c r="E155" s="642"/>
      <c r="F155" s="642"/>
      <c r="G155" s="642"/>
      <c r="H155" s="642"/>
      <c r="I155" s="642"/>
      <c r="J155" s="642"/>
      <c r="K155" s="642"/>
      <c r="L155" s="642"/>
      <c r="M155" s="642"/>
      <c r="N155" s="642"/>
      <c r="O155" s="642"/>
      <c r="P155" s="642"/>
      <c r="Q155" s="642"/>
      <c r="R155" s="642"/>
      <c r="S155" s="642"/>
      <c r="T155" s="642"/>
      <c r="U155" s="642"/>
      <c r="V155" s="642"/>
      <c r="W155" s="642"/>
      <c r="X155" s="642"/>
      <c r="Y155" s="642"/>
      <c r="Z155" s="642"/>
      <c r="AA155" s="642"/>
      <c r="AB155" s="642"/>
      <c r="AC155" s="642"/>
      <c r="AD155" s="642"/>
      <c r="AE155" s="642"/>
      <c r="AF155" s="642"/>
      <c r="AG155" s="642"/>
      <c r="AH155" s="642"/>
      <c r="AI155" s="642"/>
      <c r="AJ155" s="642"/>
      <c r="AK155" s="643"/>
    </row>
    <row r="156" spans="1:47" ht="27" customHeight="1" thickBot="1">
      <c r="A156" s="705"/>
      <c r="B156" s="334"/>
      <c r="C156" s="655" t="s">
        <v>61</v>
      </c>
      <c r="D156" s="402" t="s">
        <v>844</v>
      </c>
      <c r="E156" s="645"/>
      <c r="F156" s="645"/>
      <c r="G156" s="645"/>
      <c r="H156" s="646"/>
      <c r="I156" s="336"/>
      <c r="J156" s="647"/>
      <c r="K156" s="647"/>
      <c r="L156" s="648"/>
      <c r="M156" s="584" t="str">
        <f>IF(I156="加入無",AM156," ")</f>
        <v xml:space="preserve"> </v>
      </c>
      <c r="N156" s="585"/>
      <c r="O156" s="585"/>
      <c r="P156" s="585"/>
      <c r="Q156" s="585"/>
      <c r="R156" s="585"/>
      <c r="S156" s="585"/>
      <c r="T156" s="585"/>
      <c r="U156" s="585"/>
      <c r="V156" s="585"/>
      <c r="W156" s="585"/>
      <c r="X156" s="585"/>
      <c r="Y156" s="585"/>
      <c r="Z156" s="585"/>
      <c r="AA156" s="585"/>
      <c r="AB156" s="585"/>
      <c r="AC156" s="585"/>
      <c r="AD156" s="585"/>
      <c r="AE156" s="585"/>
      <c r="AF156" s="585"/>
      <c r="AG156" s="585"/>
      <c r="AH156" s="585"/>
      <c r="AI156" s="585"/>
      <c r="AJ156" s="585"/>
      <c r="AK156" s="586"/>
      <c r="AM156" s="154" t="s">
        <v>851</v>
      </c>
    </row>
    <row r="157" spans="1:47" ht="27" customHeight="1" thickBot="1">
      <c r="A157" s="705"/>
      <c r="B157" s="334"/>
      <c r="C157" s="656"/>
      <c r="D157" s="402" t="s">
        <v>853</v>
      </c>
      <c r="E157" s="645"/>
      <c r="F157" s="645"/>
      <c r="G157" s="645"/>
      <c r="H157" s="646"/>
      <c r="I157" s="336"/>
      <c r="J157" s="647"/>
      <c r="K157" s="647"/>
      <c r="L157" s="648"/>
      <c r="M157" s="584" t="str">
        <f>IF(I157="加入無",AM156," ")</f>
        <v xml:space="preserve"> </v>
      </c>
      <c r="N157" s="585"/>
      <c r="O157" s="585"/>
      <c r="P157" s="585"/>
      <c r="Q157" s="585"/>
      <c r="R157" s="585"/>
      <c r="S157" s="585"/>
      <c r="T157" s="585"/>
      <c r="U157" s="585"/>
      <c r="V157" s="585"/>
      <c r="W157" s="585"/>
      <c r="X157" s="585"/>
      <c r="Y157" s="585"/>
      <c r="Z157" s="585"/>
      <c r="AA157" s="585"/>
      <c r="AB157" s="585"/>
      <c r="AC157" s="585"/>
      <c r="AD157" s="585"/>
      <c r="AE157" s="585"/>
      <c r="AF157" s="585"/>
      <c r="AG157" s="585"/>
      <c r="AH157" s="585"/>
      <c r="AI157" s="585"/>
      <c r="AJ157" s="585"/>
      <c r="AK157" s="586"/>
    </row>
    <row r="158" spans="1:47" ht="27" customHeight="1" thickBot="1">
      <c r="A158" s="706"/>
      <c r="B158" s="334"/>
      <c r="C158" s="657"/>
      <c r="D158" s="402" t="s">
        <v>852</v>
      </c>
      <c r="E158" s="645"/>
      <c r="F158" s="645"/>
      <c r="G158" s="645"/>
      <c r="H158" s="646"/>
      <c r="I158" s="336"/>
      <c r="J158" s="647"/>
      <c r="K158" s="647"/>
      <c r="L158" s="648"/>
      <c r="M158" s="584" t="str">
        <f>IF(I158="加入無",AM156," ")</f>
        <v xml:space="preserve"> </v>
      </c>
      <c r="N158" s="585"/>
      <c r="O158" s="585"/>
      <c r="P158" s="585"/>
      <c r="Q158" s="585"/>
      <c r="R158" s="585"/>
      <c r="S158" s="585"/>
      <c r="T158" s="585"/>
      <c r="U158" s="585"/>
      <c r="V158" s="585"/>
      <c r="W158" s="585"/>
      <c r="X158" s="585"/>
      <c r="Y158" s="585"/>
      <c r="Z158" s="585"/>
      <c r="AA158" s="585"/>
      <c r="AB158" s="585"/>
      <c r="AC158" s="585"/>
      <c r="AD158" s="585"/>
      <c r="AE158" s="585"/>
      <c r="AF158" s="585"/>
      <c r="AG158" s="585"/>
      <c r="AH158" s="585"/>
      <c r="AI158" s="585"/>
      <c r="AJ158" s="585"/>
      <c r="AK158" s="586"/>
      <c r="AU158" s="183" t="s">
        <v>858</v>
      </c>
    </row>
    <row r="159" spans="1:47" ht="54" customHeight="1">
      <c r="A159" s="328" t="s">
        <v>899</v>
      </c>
      <c r="B159" s="588" t="s">
        <v>1131</v>
      </c>
      <c r="C159" s="589"/>
      <c r="D159" s="589"/>
      <c r="E159" s="589"/>
      <c r="F159" s="589"/>
      <c r="G159" s="589"/>
      <c r="H159" s="589"/>
      <c r="I159" s="589"/>
      <c r="J159" s="589"/>
      <c r="K159" s="589"/>
      <c r="L159" s="589"/>
      <c r="M159" s="589"/>
      <c r="N159" s="589"/>
      <c r="O159" s="589"/>
      <c r="P159" s="589"/>
      <c r="Q159" s="589"/>
      <c r="R159" s="589"/>
      <c r="S159" s="589"/>
      <c r="T159" s="589"/>
      <c r="U159" s="589"/>
      <c r="V159" s="589"/>
      <c r="W159" s="589"/>
      <c r="X159" s="589"/>
      <c r="Y159" s="589"/>
      <c r="Z159" s="589"/>
      <c r="AA159" s="589"/>
      <c r="AB159" s="589"/>
      <c r="AC159" s="589"/>
      <c r="AD159" s="589"/>
      <c r="AE159" s="589"/>
      <c r="AF159" s="589"/>
      <c r="AG159" s="589"/>
      <c r="AH159" s="589"/>
      <c r="AI159" s="589"/>
      <c r="AJ159" s="589"/>
      <c r="AK159" s="589"/>
      <c r="AU159" s="184"/>
    </row>
    <row r="160" spans="1:47" ht="36" customHeight="1">
      <c r="A160" s="329"/>
      <c r="B160" s="658" t="s">
        <v>926</v>
      </c>
      <c r="C160" s="659"/>
      <c r="D160" s="660" t="s">
        <v>896</v>
      </c>
      <c r="E160" s="661"/>
      <c r="F160" s="370" t="str">
        <f>IF(AP160=TRUE,AQ160,"")</f>
        <v/>
      </c>
      <c r="G160" s="371"/>
      <c r="H160" s="371"/>
      <c r="I160" s="371"/>
      <c r="J160" s="371"/>
      <c r="K160" s="371"/>
      <c r="L160" s="371"/>
      <c r="M160" s="371"/>
      <c r="N160" s="371"/>
      <c r="O160" s="371"/>
      <c r="P160" s="371"/>
      <c r="Q160" s="371"/>
      <c r="R160" s="371"/>
      <c r="S160" s="371"/>
      <c r="T160" s="371"/>
      <c r="U160" s="371"/>
      <c r="V160" s="371"/>
      <c r="W160" s="371"/>
      <c r="X160" s="371"/>
      <c r="Y160" s="371"/>
      <c r="Z160" s="371"/>
      <c r="AA160" s="371"/>
      <c r="AB160" s="371"/>
      <c r="AC160" s="371"/>
      <c r="AD160" s="371"/>
      <c r="AE160" s="371"/>
      <c r="AF160" s="371"/>
      <c r="AG160" s="371"/>
      <c r="AH160" s="371"/>
      <c r="AI160" s="371"/>
      <c r="AJ160" s="371"/>
      <c r="AK160" s="595"/>
      <c r="AP160" s="185" t="b">
        <v>0</v>
      </c>
      <c r="AQ160" s="154" t="s">
        <v>927</v>
      </c>
      <c r="AR160" s="154"/>
      <c r="AS160" s="154"/>
    </row>
    <row r="161" spans="1:47" ht="36" customHeight="1">
      <c r="A161" s="329"/>
      <c r="B161" s="658" t="s">
        <v>894</v>
      </c>
      <c r="C161" s="659"/>
      <c r="D161" s="660" t="s">
        <v>896</v>
      </c>
      <c r="E161" s="661"/>
      <c r="F161" s="370" t="str">
        <f>IF(AP161=TRUE,AQ161,"")</f>
        <v/>
      </c>
      <c r="G161" s="371"/>
      <c r="H161" s="371"/>
      <c r="I161" s="371"/>
      <c r="J161" s="371"/>
      <c r="K161" s="371"/>
      <c r="L161" s="371"/>
      <c r="M161" s="371"/>
      <c r="N161" s="371"/>
      <c r="O161" s="371"/>
      <c r="P161" s="371"/>
      <c r="Q161" s="371"/>
      <c r="R161" s="371"/>
      <c r="S161" s="371"/>
      <c r="T161" s="371"/>
      <c r="U161" s="371"/>
      <c r="V161" s="371"/>
      <c r="W161" s="371"/>
      <c r="X161" s="371"/>
      <c r="Y161" s="371"/>
      <c r="Z161" s="371"/>
      <c r="AA161" s="371"/>
      <c r="AB161" s="371"/>
      <c r="AC161" s="371"/>
      <c r="AD161" s="371"/>
      <c r="AE161" s="371"/>
      <c r="AF161" s="371"/>
      <c r="AG161" s="371"/>
      <c r="AH161" s="371"/>
      <c r="AI161" s="371"/>
      <c r="AJ161" s="371"/>
      <c r="AK161" s="595"/>
      <c r="AP161" s="185" t="b">
        <v>0</v>
      </c>
      <c r="AQ161" s="154" t="s">
        <v>895</v>
      </c>
      <c r="AR161" s="154"/>
      <c r="AS161" s="154"/>
    </row>
    <row r="162" spans="1:47" ht="24" customHeight="1">
      <c r="A162" s="329"/>
      <c r="B162" s="335" t="s">
        <v>113</v>
      </c>
      <c r="C162" s="576" t="s">
        <v>62</v>
      </c>
      <c r="D162" s="592" t="s">
        <v>887</v>
      </c>
      <c r="E162" s="593"/>
      <c r="F162" s="593"/>
      <c r="G162" s="593"/>
      <c r="H162" s="593"/>
      <c r="I162" s="593"/>
      <c r="J162" s="593"/>
      <c r="K162" s="593"/>
      <c r="L162" s="593"/>
      <c r="M162" s="593"/>
      <c r="N162" s="593"/>
      <c r="O162" s="593"/>
      <c r="P162" s="593"/>
      <c r="Q162" s="593"/>
      <c r="R162" s="593"/>
      <c r="S162" s="593"/>
      <c r="T162" s="593"/>
      <c r="U162" s="593"/>
      <c r="V162" s="593"/>
      <c r="W162" s="593"/>
      <c r="X162" s="593"/>
      <c r="Y162" s="593"/>
      <c r="Z162" s="593"/>
      <c r="AA162" s="593"/>
      <c r="AB162" s="593"/>
      <c r="AC162" s="593"/>
      <c r="AD162" s="593"/>
      <c r="AE162" s="593"/>
      <c r="AF162" s="593"/>
      <c r="AG162" s="593"/>
      <c r="AH162" s="593"/>
      <c r="AI162" s="593"/>
      <c r="AJ162" s="593"/>
      <c r="AK162" s="594"/>
      <c r="AU162" s="186" t="s">
        <v>912</v>
      </c>
    </row>
    <row r="163" spans="1:47" ht="40.5" customHeight="1" thickBot="1">
      <c r="A163" s="329"/>
      <c r="B163" s="334"/>
      <c r="C163" s="342"/>
      <c r="D163" s="707" t="s">
        <v>1166</v>
      </c>
      <c r="E163" s="708"/>
      <c r="F163" s="708"/>
      <c r="G163" s="708"/>
      <c r="H163" s="708"/>
      <c r="I163" s="708"/>
      <c r="J163" s="708"/>
      <c r="K163" s="708"/>
      <c r="L163" s="708"/>
      <c r="M163" s="708"/>
      <c r="N163" s="708"/>
      <c r="O163" s="708"/>
      <c r="P163" s="708"/>
      <c r="Q163" s="708"/>
      <c r="R163" s="708"/>
      <c r="S163" s="708"/>
      <c r="T163" s="708"/>
      <c r="U163" s="708"/>
      <c r="V163" s="708"/>
      <c r="W163" s="708"/>
      <c r="X163" s="708"/>
      <c r="Y163" s="708"/>
      <c r="Z163" s="708"/>
      <c r="AA163" s="708"/>
      <c r="AB163" s="708"/>
      <c r="AC163" s="708"/>
      <c r="AD163" s="708"/>
      <c r="AE163" s="708"/>
      <c r="AF163" s="708"/>
      <c r="AG163" s="708"/>
      <c r="AH163" s="708"/>
      <c r="AI163" s="708"/>
      <c r="AJ163" s="708"/>
      <c r="AK163" s="709"/>
      <c r="AU163" s="186" t="s">
        <v>905</v>
      </c>
    </row>
    <row r="164" spans="1:47" ht="22.5" customHeight="1" thickBot="1">
      <c r="A164" s="329"/>
      <c r="B164" s="334"/>
      <c r="C164" s="172" t="s">
        <v>61</v>
      </c>
      <c r="D164" s="581"/>
      <c r="E164" s="582"/>
      <c r="F164" s="582"/>
      <c r="G164" s="583"/>
      <c r="H164" s="187" t="s">
        <v>619</v>
      </c>
      <c r="I164" s="653" t="str">
        <f>IF(D152&gt;=D164," ","注意！！従業員数を超えています。")</f>
        <v xml:space="preserve"> </v>
      </c>
      <c r="J164" s="653"/>
      <c r="K164" s="653"/>
      <c r="L164" s="653"/>
      <c r="M164" s="653"/>
      <c r="N164" s="653"/>
      <c r="O164" s="653"/>
      <c r="P164" s="653"/>
      <c r="Q164" s="653"/>
      <c r="R164" s="653"/>
      <c r="S164" s="653"/>
      <c r="T164" s="653"/>
      <c r="U164" s="653"/>
      <c r="V164" s="653"/>
      <c r="W164" s="653"/>
      <c r="X164" s="653"/>
      <c r="Y164" s="653"/>
      <c r="Z164" s="653"/>
      <c r="AA164" s="653"/>
      <c r="AB164" s="653"/>
      <c r="AC164" s="653"/>
      <c r="AD164" s="653"/>
      <c r="AE164" s="653"/>
      <c r="AF164" s="653"/>
      <c r="AG164" s="653"/>
      <c r="AH164" s="653"/>
      <c r="AI164" s="653"/>
      <c r="AJ164" s="653"/>
      <c r="AK164" s="654"/>
      <c r="AU164" s="186" t="s">
        <v>906</v>
      </c>
    </row>
    <row r="165" spans="1:47" ht="7.5" customHeight="1">
      <c r="A165" s="329"/>
      <c r="B165" s="188"/>
      <c r="C165" s="189"/>
      <c r="AK165" s="190"/>
      <c r="AU165" s="186" t="s">
        <v>907</v>
      </c>
    </row>
    <row r="166" spans="1:47" ht="40.5" customHeight="1">
      <c r="A166" s="329"/>
      <c r="B166" s="335" t="s">
        <v>620</v>
      </c>
      <c r="C166" s="576" t="s">
        <v>62</v>
      </c>
      <c r="D166" s="408" t="s">
        <v>1167</v>
      </c>
      <c r="E166" s="408"/>
      <c r="F166" s="408"/>
      <c r="G166" s="408"/>
      <c r="H166" s="408"/>
      <c r="I166" s="408"/>
      <c r="J166" s="408"/>
      <c r="K166" s="408"/>
      <c r="L166" s="408"/>
      <c r="M166" s="408"/>
      <c r="N166" s="408"/>
      <c r="O166" s="408"/>
      <c r="P166" s="408"/>
      <c r="Q166" s="408"/>
      <c r="R166" s="408"/>
      <c r="S166" s="408"/>
      <c r="T166" s="408"/>
      <c r="U166" s="408"/>
      <c r="V166" s="408"/>
      <c r="W166" s="408"/>
      <c r="X166" s="408"/>
      <c r="Y166" s="408"/>
      <c r="Z166" s="408"/>
      <c r="AA166" s="408"/>
      <c r="AB166" s="408"/>
      <c r="AC166" s="408"/>
      <c r="AD166" s="408"/>
      <c r="AE166" s="408"/>
      <c r="AF166" s="408"/>
      <c r="AG166" s="408"/>
      <c r="AH166" s="408"/>
      <c r="AI166" s="408"/>
      <c r="AJ166" s="408"/>
      <c r="AK166" s="408"/>
      <c r="AU166" s="186" t="s">
        <v>908</v>
      </c>
    </row>
    <row r="167" spans="1:47" ht="40.5" customHeight="1" thickBot="1">
      <c r="A167" s="329"/>
      <c r="B167" s="334"/>
      <c r="C167" s="342"/>
      <c r="D167" s="380"/>
      <c r="E167" s="380"/>
      <c r="F167" s="380"/>
      <c r="G167" s="380"/>
      <c r="H167" s="380"/>
      <c r="I167" s="380"/>
      <c r="J167" s="380"/>
      <c r="K167" s="380"/>
      <c r="L167" s="380"/>
      <c r="M167" s="380"/>
      <c r="N167" s="380"/>
      <c r="O167" s="380"/>
      <c r="P167" s="380"/>
      <c r="Q167" s="380"/>
      <c r="R167" s="380"/>
      <c r="S167" s="380"/>
      <c r="T167" s="380"/>
      <c r="U167" s="380"/>
      <c r="V167" s="380"/>
      <c r="W167" s="380"/>
      <c r="X167" s="380"/>
      <c r="Y167" s="380"/>
      <c r="Z167" s="380"/>
      <c r="AA167" s="380"/>
      <c r="AB167" s="380"/>
      <c r="AC167" s="380"/>
      <c r="AD167" s="380"/>
      <c r="AE167" s="380"/>
      <c r="AF167" s="380"/>
      <c r="AG167" s="380"/>
      <c r="AH167" s="380"/>
      <c r="AI167" s="380"/>
      <c r="AJ167" s="380"/>
      <c r="AK167" s="380"/>
      <c r="AU167" s="186" t="s">
        <v>909</v>
      </c>
    </row>
    <row r="168" spans="1:47" ht="22.5" customHeight="1" thickBot="1">
      <c r="A168" s="329"/>
      <c r="B168" s="334"/>
      <c r="C168" s="172" t="s">
        <v>61</v>
      </c>
      <c r="D168" s="581"/>
      <c r="E168" s="582"/>
      <c r="F168" s="582"/>
      <c r="G168" s="583"/>
      <c r="H168" s="187" t="s">
        <v>619</v>
      </c>
      <c r="I168" s="653" t="str">
        <f>IF(D152&gt;=D168," ","注意！！従業員数を超えています。")</f>
        <v xml:space="preserve"> </v>
      </c>
      <c r="J168" s="653"/>
      <c r="K168" s="653"/>
      <c r="L168" s="653"/>
      <c r="M168" s="653"/>
      <c r="N168" s="653"/>
      <c r="O168" s="653"/>
      <c r="P168" s="653"/>
      <c r="Q168" s="653"/>
      <c r="R168" s="653"/>
      <c r="S168" s="653"/>
      <c r="T168" s="653"/>
      <c r="U168" s="653"/>
      <c r="V168" s="653"/>
      <c r="W168" s="653"/>
      <c r="X168" s="653"/>
      <c r="Y168" s="653"/>
      <c r="Z168" s="653"/>
      <c r="AA168" s="653"/>
      <c r="AB168" s="653"/>
      <c r="AC168" s="653"/>
      <c r="AD168" s="653"/>
      <c r="AE168" s="653"/>
      <c r="AF168" s="653"/>
      <c r="AG168" s="653"/>
      <c r="AH168" s="653"/>
      <c r="AI168" s="653"/>
      <c r="AJ168" s="653"/>
      <c r="AK168" s="654"/>
      <c r="AU168" s="186" t="s">
        <v>910</v>
      </c>
    </row>
    <row r="169" spans="1:47" ht="7.5" customHeight="1">
      <c r="A169" s="329"/>
      <c r="B169" s="662"/>
      <c r="C169" s="347"/>
      <c r="D169" s="347"/>
      <c r="E169" s="347"/>
      <c r="F169" s="347"/>
      <c r="G169" s="347"/>
      <c r="H169" s="347"/>
      <c r="I169" s="347"/>
      <c r="J169" s="347"/>
      <c r="K169" s="347"/>
      <c r="L169" s="347"/>
      <c r="M169" s="347"/>
      <c r="N169" s="347"/>
      <c r="O169" s="347"/>
      <c r="P169" s="347"/>
      <c r="Q169" s="347"/>
      <c r="R169" s="347"/>
      <c r="S169" s="347"/>
      <c r="T169" s="347"/>
      <c r="U169" s="347"/>
      <c r="V169" s="347"/>
      <c r="W169" s="347"/>
      <c r="X169" s="347"/>
      <c r="Y169" s="347"/>
      <c r="Z169" s="347"/>
      <c r="AA169" s="347"/>
      <c r="AB169" s="347"/>
      <c r="AC169" s="347"/>
      <c r="AD169" s="347"/>
      <c r="AE169" s="347"/>
      <c r="AF169" s="347"/>
      <c r="AG169" s="347"/>
      <c r="AH169" s="347"/>
      <c r="AI169" s="347"/>
      <c r="AJ169" s="347"/>
      <c r="AK169" s="347"/>
      <c r="AU169" s="186" t="s">
        <v>911</v>
      </c>
    </row>
    <row r="170" spans="1:47">
      <c r="A170" s="329"/>
      <c r="B170" s="335" t="s">
        <v>621</v>
      </c>
      <c r="C170" s="576" t="s">
        <v>62</v>
      </c>
      <c r="D170" s="319" t="s">
        <v>897</v>
      </c>
      <c r="E170" s="320"/>
      <c r="F170" s="320"/>
      <c r="G170" s="320"/>
      <c r="H170" s="320"/>
      <c r="I170" s="320"/>
      <c r="J170" s="320"/>
      <c r="K170" s="320"/>
      <c r="L170" s="320"/>
      <c r="M170" s="320"/>
      <c r="N170" s="320"/>
      <c r="O170" s="320"/>
      <c r="P170" s="320"/>
      <c r="Q170" s="320"/>
      <c r="R170" s="320"/>
      <c r="S170" s="320"/>
      <c r="T170" s="320"/>
      <c r="U170" s="320"/>
      <c r="V170" s="320"/>
      <c r="W170" s="320"/>
      <c r="X170" s="320"/>
      <c r="Y170" s="320"/>
      <c r="Z170" s="320"/>
      <c r="AA170" s="320"/>
      <c r="AB170" s="320"/>
      <c r="AC170" s="320"/>
      <c r="AD170" s="320"/>
      <c r="AE170" s="320"/>
      <c r="AF170" s="320"/>
      <c r="AG170" s="320"/>
      <c r="AH170" s="320"/>
      <c r="AI170" s="320"/>
      <c r="AJ170" s="320"/>
      <c r="AK170" s="321"/>
      <c r="AU170" s="191" t="s">
        <v>436</v>
      </c>
    </row>
    <row r="171" spans="1:47">
      <c r="A171" s="329"/>
      <c r="B171" s="381"/>
      <c r="C171" s="342"/>
      <c r="D171" s="319"/>
      <c r="E171" s="320"/>
      <c r="F171" s="320"/>
      <c r="G171" s="320"/>
      <c r="H171" s="320"/>
      <c r="I171" s="320"/>
      <c r="J171" s="320"/>
      <c r="K171" s="320"/>
      <c r="L171" s="320"/>
      <c r="M171" s="320"/>
      <c r="N171" s="320"/>
      <c r="O171" s="320"/>
      <c r="P171" s="320"/>
      <c r="Q171" s="320"/>
      <c r="R171" s="320"/>
      <c r="S171" s="320"/>
      <c r="T171" s="320"/>
      <c r="U171" s="320"/>
      <c r="V171" s="320"/>
      <c r="W171" s="320"/>
      <c r="X171" s="320"/>
      <c r="Y171" s="320"/>
      <c r="Z171" s="320"/>
      <c r="AA171" s="320"/>
      <c r="AB171" s="320"/>
      <c r="AC171" s="320"/>
      <c r="AD171" s="320"/>
      <c r="AE171" s="320"/>
      <c r="AF171" s="320"/>
      <c r="AG171" s="320"/>
      <c r="AH171" s="320"/>
      <c r="AI171" s="320"/>
      <c r="AJ171" s="320"/>
      <c r="AK171" s="321"/>
    </row>
    <row r="172" spans="1:47">
      <c r="A172" s="329"/>
      <c r="B172" s="381"/>
      <c r="C172" s="342"/>
      <c r="D172" s="319"/>
      <c r="E172" s="320"/>
      <c r="F172" s="320"/>
      <c r="G172" s="320"/>
      <c r="H172" s="320"/>
      <c r="I172" s="320"/>
      <c r="J172" s="320"/>
      <c r="K172" s="320"/>
      <c r="L172" s="320"/>
      <c r="M172" s="320"/>
      <c r="N172" s="320"/>
      <c r="O172" s="320"/>
      <c r="P172" s="320"/>
      <c r="Q172" s="320"/>
      <c r="R172" s="320"/>
      <c r="S172" s="320"/>
      <c r="T172" s="320"/>
      <c r="U172" s="320"/>
      <c r="V172" s="320"/>
      <c r="W172" s="320"/>
      <c r="X172" s="320"/>
      <c r="Y172" s="320"/>
      <c r="Z172" s="320"/>
      <c r="AA172" s="320"/>
      <c r="AB172" s="320"/>
      <c r="AC172" s="320"/>
      <c r="AD172" s="320"/>
      <c r="AE172" s="320"/>
      <c r="AF172" s="320"/>
      <c r="AG172" s="320"/>
      <c r="AH172" s="320"/>
      <c r="AI172" s="320"/>
      <c r="AJ172" s="320"/>
      <c r="AK172" s="321"/>
    </row>
    <row r="173" spans="1:47" ht="18" thickBot="1">
      <c r="A173" s="329"/>
      <c r="B173" s="334"/>
      <c r="C173" s="342"/>
      <c r="D173" s="319"/>
      <c r="E173" s="320"/>
      <c r="F173" s="320"/>
      <c r="G173" s="320"/>
      <c r="H173" s="320"/>
      <c r="I173" s="320"/>
      <c r="J173" s="320"/>
      <c r="K173" s="320"/>
      <c r="L173" s="320"/>
      <c r="M173" s="320"/>
      <c r="N173" s="320"/>
      <c r="O173" s="320"/>
      <c r="P173" s="320"/>
      <c r="Q173" s="320"/>
      <c r="R173" s="320"/>
      <c r="S173" s="320"/>
      <c r="T173" s="320"/>
      <c r="U173" s="320"/>
      <c r="V173" s="320"/>
      <c r="W173" s="320"/>
      <c r="X173" s="320"/>
      <c r="Y173" s="320"/>
      <c r="Z173" s="320"/>
      <c r="AA173" s="320"/>
      <c r="AB173" s="320"/>
      <c r="AC173" s="320"/>
      <c r="AD173" s="320"/>
      <c r="AE173" s="320"/>
      <c r="AF173" s="320"/>
      <c r="AG173" s="320"/>
      <c r="AH173" s="320"/>
      <c r="AI173" s="320"/>
      <c r="AJ173" s="320"/>
      <c r="AK173" s="321"/>
    </row>
    <row r="174" spans="1:47" ht="22.5" customHeight="1" thickBot="1">
      <c r="A174" s="329"/>
      <c r="B174" s="334"/>
      <c r="C174" s="172" t="s">
        <v>61</v>
      </c>
      <c r="D174" s="612"/>
      <c r="E174" s="614"/>
      <c r="F174" s="562"/>
      <c r="G174" s="347"/>
      <c r="H174" s="347"/>
      <c r="I174" s="347"/>
      <c r="J174" s="347"/>
      <c r="K174" s="347"/>
      <c r="L174" s="347"/>
      <c r="M174" s="347"/>
      <c r="N174" s="347"/>
      <c r="O174" s="347"/>
      <c r="P174" s="347"/>
      <c r="Q174" s="347"/>
      <c r="R174" s="347"/>
      <c r="S174" s="347"/>
      <c r="T174" s="347"/>
      <c r="U174" s="347"/>
      <c r="V174" s="347"/>
      <c r="W174" s="347"/>
      <c r="X174" s="347"/>
      <c r="Y174" s="347"/>
      <c r="Z174" s="347"/>
      <c r="AA174" s="347"/>
      <c r="AB174" s="347"/>
      <c r="AC174" s="347"/>
      <c r="AD174" s="347"/>
      <c r="AE174" s="347"/>
      <c r="AF174" s="347"/>
      <c r="AG174" s="347"/>
      <c r="AH174" s="347"/>
      <c r="AI174" s="347"/>
      <c r="AJ174" s="347"/>
      <c r="AK174" s="430"/>
    </row>
    <row r="175" spans="1:47" ht="7.5" customHeight="1">
      <c r="A175" s="329"/>
      <c r="B175" s="390"/>
      <c r="C175" s="347"/>
      <c r="D175" s="347"/>
      <c r="E175" s="347"/>
      <c r="F175" s="347"/>
      <c r="G175" s="347"/>
      <c r="H175" s="347"/>
      <c r="I175" s="347"/>
      <c r="J175" s="347"/>
      <c r="K175" s="347"/>
      <c r="L175" s="347"/>
      <c r="M175" s="347"/>
      <c r="N175" s="347"/>
      <c r="O175" s="347"/>
      <c r="P175" s="347"/>
      <c r="Q175" s="347"/>
      <c r="R175" s="347"/>
      <c r="S175" s="347"/>
      <c r="T175" s="347"/>
      <c r="U175" s="347"/>
      <c r="V175" s="347"/>
      <c r="W175" s="347"/>
      <c r="X175" s="347"/>
      <c r="Y175" s="347"/>
      <c r="Z175" s="347"/>
      <c r="AA175" s="347"/>
      <c r="AB175" s="347"/>
      <c r="AC175" s="347"/>
      <c r="AD175" s="347"/>
      <c r="AE175" s="347"/>
      <c r="AF175" s="347"/>
      <c r="AG175" s="347"/>
      <c r="AH175" s="347"/>
      <c r="AI175" s="347"/>
      <c r="AJ175" s="347"/>
      <c r="AK175" s="347"/>
      <c r="AM175" s="154" t="s">
        <v>496</v>
      </c>
    </row>
    <row r="176" spans="1:47" ht="17.25" customHeight="1">
      <c r="A176" s="329"/>
      <c r="B176" s="416" t="s">
        <v>622</v>
      </c>
      <c r="C176" s="576" t="s">
        <v>62</v>
      </c>
      <c r="D176" s="408" t="s">
        <v>1121</v>
      </c>
      <c r="E176" s="408"/>
      <c r="F176" s="408"/>
      <c r="G176" s="408"/>
      <c r="H176" s="408"/>
      <c r="I176" s="408"/>
      <c r="J176" s="408"/>
      <c r="K176" s="408"/>
      <c r="L176" s="408"/>
      <c r="M176" s="408"/>
      <c r="N176" s="408"/>
      <c r="O176" s="408"/>
      <c r="P176" s="408"/>
      <c r="Q176" s="408"/>
      <c r="R176" s="408"/>
      <c r="S176" s="408"/>
      <c r="T176" s="408"/>
      <c r="U176" s="408"/>
      <c r="V176" s="408"/>
      <c r="W176" s="408"/>
      <c r="X176" s="408"/>
      <c r="Y176" s="408"/>
      <c r="Z176" s="408"/>
      <c r="AA176" s="408"/>
      <c r="AB176" s="408"/>
      <c r="AC176" s="408"/>
      <c r="AD176" s="408"/>
      <c r="AE176" s="408"/>
      <c r="AF176" s="408"/>
      <c r="AG176" s="408"/>
      <c r="AH176" s="408"/>
      <c r="AI176" s="408"/>
      <c r="AJ176" s="408"/>
      <c r="AK176" s="408"/>
      <c r="AM176" s="154" t="s">
        <v>161</v>
      </c>
    </row>
    <row r="177" spans="1:53" ht="18" thickBot="1">
      <c r="A177" s="329"/>
      <c r="B177" s="466"/>
      <c r="C177" s="342"/>
      <c r="D177" s="380"/>
      <c r="E177" s="380"/>
      <c r="F177" s="380"/>
      <c r="G177" s="380"/>
      <c r="H177" s="380"/>
      <c r="I177" s="380"/>
      <c r="J177" s="380"/>
      <c r="K177" s="380"/>
      <c r="L177" s="380"/>
      <c r="M177" s="380"/>
      <c r="N177" s="380"/>
      <c r="O177" s="380"/>
      <c r="P177" s="380"/>
      <c r="Q177" s="380"/>
      <c r="R177" s="380"/>
      <c r="S177" s="380"/>
      <c r="T177" s="380"/>
      <c r="U177" s="380"/>
      <c r="V177" s="380"/>
      <c r="W177" s="380"/>
      <c r="X177" s="380"/>
      <c r="Y177" s="380"/>
      <c r="Z177" s="380"/>
      <c r="AA177" s="380"/>
      <c r="AB177" s="380"/>
      <c r="AC177" s="380"/>
      <c r="AD177" s="380"/>
      <c r="AE177" s="380"/>
      <c r="AF177" s="380"/>
      <c r="AG177" s="380"/>
      <c r="AH177" s="380"/>
      <c r="AI177" s="380"/>
      <c r="AJ177" s="380"/>
      <c r="AK177" s="380"/>
      <c r="AM177" s="154" t="s">
        <v>160</v>
      </c>
    </row>
    <row r="178" spans="1:53" ht="22.5" customHeight="1" thickBot="1">
      <c r="A178" s="329"/>
      <c r="B178" s="466"/>
      <c r="C178" s="172" t="s">
        <v>61</v>
      </c>
      <c r="D178" s="612"/>
      <c r="E178" s="614"/>
      <c r="F178" s="562"/>
      <c r="G178" s="347"/>
      <c r="H178" s="347"/>
      <c r="I178" s="347"/>
      <c r="J178" s="347"/>
      <c r="K178" s="347"/>
      <c r="L178" s="347"/>
      <c r="M178" s="347"/>
      <c r="N178" s="347"/>
      <c r="O178" s="347"/>
      <c r="P178" s="347"/>
      <c r="Q178" s="347"/>
      <c r="R178" s="347"/>
      <c r="S178" s="347"/>
      <c r="T178" s="347"/>
      <c r="U178" s="347"/>
      <c r="V178" s="347"/>
      <c r="W178" s="347"/>
      <c r="X178" s="347"/>
      <c r="Y178" s="347"/>
      <c r="Z178" s="347"/>
      <c r="AA178" s="347"/>
      <c r="AB178" s="347"/>
      <c r="AC178" s="347"/>
      <c r="AD178" s="347"/>
      <c r="AE178" s="347"/>
      <c r="AF178" s="347"/>
      <c r="AG178" s="347"/>
      <c r="AH178" s="347"/>
      <c r="AI178" s="347"/>
      <c r="AJ178" s="347"/>
      <c r="AK178" s="430"/>
      <c r="AM178" s="154" t="s">
        <v>495</v>
      </c>
      <c r="AT178" s="154" t="s">
        <v>500</v>
      </c>
      <c r="AU178" s="154"/>
      <c r="AV178" s="154"/>
      <c r="AW178" s="154"/>
      <c r="AX178" s="154"/>
      <c r="AY178" s="154"/>
      <c r="AZ178" s="154"/>
      <c r="BA178" s="154" t="s">
        <v>501</v>
      </c>
    </row>
    <row r="179" spans="1:53" ht="18.75" customHeight="1">
      <c r="A179" s="329"/>
      <c r="B179" s="466"/>
      <c r="C179" s="343" t="s">
        <v>62</v>
      </c>
      <c r="D179" s="319" t="s">
        <v>1120</v>
      </c>
      <c r="E179" s="667"/>
      <c r="F179" s="667"/>
      <c r="G179" s="667"/>
      <c r="H179" s="667"/>
      <c r="I179" s="667"/>
      <c r="J179" s="667"/>
      <c r="K179" s="667"/>
      <c r="L179" s="667"/>
      <c r="M179" s="667"/>
      <c r="N179" s="667"/>
      <c r="O179" s="667"/>
      <c r="P179" s="667"/>
      <c r="Q179" s="667"/>
      <c r="R179" s="667"/>
      <c r="S179" s="667"/>
      <c r="T179" s="667"/>
      <c r="U179" s="667"/>
      <c r="V179" s="667"/>
      <c r="W179" s="667"/>
      <c r="X179" s="667"/>
      <c r="Y179" s="667"/>
      <c r="Z179" s="667"/>
      <c r="AA179" s="667"/>
      <c r="AB179" s="667"/>
      <c r="AC179" s="667"/>
      <c r="AD179" s="667"/>
      <c r="AE179" s="667"/>
      <c r="AF179" s="667"/>
      <c r="AG179" s="667"/>
      <c r="AH179" s="667"/>
      <c r="AI179" s="667"/>
      <c r="AJ179" s="667"/>
      <c r="AK179" s="668"/>
      <c r="AM179" s="192" t="s">
        <v>497</v>
      </c>
      <c r="AO179" s="494"/>
      <c r="AP179" s="469"/>
      <c r="AR179" s="193"/>
      <c r="AS179" s="193"/>
      <c r="AT179" s="194" t="str">
        <f>IF(OR(G181=0,J181=0,M181=0),AM176,AT181)</f>
        <v>認証登録の有効期限を入力してください。</v>
      </c>
      <c r="AU179" s="154"/>
      <c r="AV179" s="154"/>
      <c r="AW179" s="154"/>
      <c r="AX179" s="154"/>
      <c r="AY179" s="154"/>
      <c r="AZ179" s="154"/>
      <c r="BA179" s="194" t="str">
        <f>IF(AND(G181=0,J181=0,M181=0),"",AM177)</f>
        <v/>
      </c>
    </row>
    <row r="180" spans="1:53" ht="18.75" customHeight="1" thickBot="1">
      <c r="A180" s="329"/>
      <c r="B180" s="466"/>
      <c r="C180" s="344"/>
      <c r="D180" s="590"/>
      <c r="E180" s="591"/>
      <c r="F180" s="319" t="s">
        <v>877</v>
      </c>
      <c r="G180" s="320"/>
      <c r="H180" s="320"/>
      <c r="I180" s="320"/>
      <c r="J180" s="320"/>
      <c r="K180" s="320"/>
      <c r="L180" s="320"/>
      <c r="M180" s="320"/>
      <c r="N180" s="320"/>
      <c r="O180" s="320"/>
      <c r="P180" s="320"/>
      <c r="Q180" s="320"/>
      <c r="R180" s="320"/>
      <c r="S180" s="320"/>
      <c r="T180" s="320"/>
      <c r="U180" s="320"/>
      <c r="V180" s="320"/>
      <c r="W180" s="320"/>
      <c r="X180" s="320"/>
      <c r="Y180" s="320"/>
      <c r="Z180" s="320"/>
      <c r="AA180" s="320"/>
      <c r="AB180" s="320"/>
      <c r="AC180" s="320"/>
      <c r="AD180" s="320"/>
      <c r="AE180" s="320"/>
      <c r="AF180" s="320"/>
      <c r="AG180" s="320"/>
      <c r="AH180" s="320"/>
      <c r="AI180" s="320"/>
      <c r="AJ180" s="320"/>
      <c r="AK180" s="321"/>
      <c r="AM180" s="154" t="s">
        <v>498</v>
      </c>
      <c r="AN180" s="154"/>
      <c r="AO180" s="469" t="e">
        <f>DATEVALUE(AQ180)</f>
        <v>#VALUE!</v>
      </c>
      <c r="AP180" s="469"/>
      <c r="AQ180" s="192" t="str">
        <f>D181&amp;G181&amp;I181&amp;J181&amp;L181&amp;M181&amp;O181</f>
        <v>令和年月日</v>
      </c>
      <c r="AR180" s="193"/>
      <c r="AS180" s="193"/>
      <c r="AT180" s="154" t="s">
        <v>502</v>
      </c>
      <c r="AU180" s="193"/>
      <c r="AV180" s="154"/>
      <c r="AW180" s="154"/>
      <c r="AX180" s="154"/>
      <c r="AY180" s="154"/>
      <c r="AZ180" s="154"/>
      <c r="BA180" s="154"/>
    </row>
    <row r="181" spans="1:53" ht="30" customHeight="1" thickBot="1">
      <c r="A181" s="329"/>
      <c r="B181" s="335"/>
      <c r="C181" s="195" t="s">
        <v>61</v>
      </c>
      <c r="D181" s="450" t="s">
        <v>892</v>
      </c>
      <c r="E181" s="451"/>
      <c r="F181" s="452"/>
      <c r="G181" s="336"/>
      <c r="H181" s="338"/>
      <c r="I181" s="159" t="s">
        <v>220</v>
      </c>
      <c r="J181" s="336"/>
      <c r="K181" s="338"/>
      <c r="L181" s="159" t="s">
        <v>219</v>
      </c>
      <c r="M181" s="336"/>
      <c r="N181" s="338"/>
      <c r="O181" s="160" t="s">
        <v>218</v>
      </c>
      <c r="P181" s="348" t="str">
        <f>IF(D178=1,AT179,BA179)</f>
        <v/>
      </c>
      <c r="Q181" s="348"/>
      <c r="R181" s="348"/>
      <c r="S181" s="348"/>
      <c r="T181" s="348"/>
      <c r="U181" s="348"/>
      <c r="V181" s="348"/>
      <c r="W181" s="348"/>
      <c r="X181" s="348"/>
      <c r="Y181" s="348"/>
      <c r="Z181" s="348"/>
      <c r="AA181" s="348"/>
      <c r="AB181" s="348"/>
      <c r="AC181" s="348"/>
      <c r="AD181" s="348"/>
      <c r="AE181" s="348"/>
      <c r="AF181" s="348"/>
      <c r="AG181" s="348"/>
      <c r="AH181" s="348"/>
      <c r="AI181" s="348"/>
      <c r="AJ181" s="348"/>
      <c r="AK181" s="349"/>
      <c r="AM181" s="474" t="s">
        <v>499</v>
      </c>
      <c r="AN181" s="475"/>
      <c r="AO181" s="495" t="b">
        <v>0</v>
      </c>
      <c r="AP181" s="495"/>
      <c r="AR181" s="193"/>
      <c r="AS181" s="193"/>
      <c r="AT181" s="194" t="e">
        <f>IF(AO179&lt;=AO180,"",IF(AO181=TRUE,AM178,AM175))</f>
        <v>#VALUE!</v>
      </c>
      <c r="AU181" s="154"/>
      <c r="AV181" s="154"/>
      <c r="AW181" s="154"/>
      <c r="AX181" s="154"/>
      <c r="AY181" s="154"/>
      <c r="AZ181" s="154"/>
      <c r="BA181" s="154"/>
    </row>
    <row r="182" spans="1:53" ht="7.5" customHeight="1">
      <c r="A182" s="329"/>
      <c r="B182" s="390"/>
      <c r="C182" s="347"/>
      <c r="D182" s="347"/>
      <c r="E182" s="347"/>
      <c r="F182" s="347"/>
      <c r="G182" s="347"/>
      <c r="H182" s="347"/>
      <c r="I182" s="347"/>
      <c r="J182" s="347"/>
      <c r="K182" s="347"/>
      <c r="L182" s="347"/>
      <c r="M182" s="347"/>
      <c r="N182" s="347"/>
      <c r="O182" s="347"/>
      <c r="P182" s="347"/>
      <c r="Q182" s="347"/>
      <c r="R182" s="347"/>
      <c r="S182" s="347"/>
      <c r="T182" s="347"/>
      <c r="U182" s="347"/>
      <c r="V182" s="347"/>
      <c r="W182" s="347"/>
      <c r="X182" s="347"/>
      <c r="Y182" s="347"/>
      <c r="Z182" s="347"/>
      <c r="AA182" s="347"/>
      <c r="AB182" s="347"/>
      <c r="AC182" s="347"/>
      <c r="AD182" s="347"/>
      <c r="AE182" s="347"/>
      <c r="AF182" s="347"/>
      <c r="AG182" s="347"/>
      <c r="AH182" s="347"/>
      <c r="AI182" s="347"/>
      <c r="AJ182" s="347"/>
      <c r="AK182" s="347"/>
      <c r="AM182" s="154" t="s">
        <v>496</v>
      </c>
    </row>
    <row r="183" spans="1:53" ht="31.5" customHeight="1">
      <c r="A183" s="329"/>
      <c r="B183" s="416" t="s">
        <v>868</v>
      </c>
      <c r="C183" s="576" t="s">
        <v>62</v>
      </c>
      <c r="D183" s="408" t="s">
        <v>1122</v>
      </c>
      <c r="E183" s="408"/>
      <c r="F183" s="408"/>
      <c r="G183" s="408"/>
      <c r="H183" s="408"/>
      <c r="I183" s="408"/>
      <c r="J183" s="408"/>
      <c r="K183" s="408"/>
      <c r="L183" s="408"/>
      <c r="M183" s="408"/>
      <c r="N183" s="408"/>
      <c r="O183" s="408"/>
      <c r="P183" s="408"/>
      <c r="Q183" s="408"/>
      <c r="R183" s="408"/>
      <c r="S183" s="408"/>
      <c r="T183" s="408"/>
      <c r="U183" s="408"/>
      <c r="V183" s="408"/>
      <c r="W183" s="408"/>
      <c r="X183" s="408"/>
      <c r="Y183" s="408"/>
      <c r="Z183" s="408"/>
      <c r="AA183" s="408"/>
      <c r="AB183" s="408"/>
      <c r="AC183" s="408"/>
      <c r="AD183" s="408"/>
      <c r="AE183" s="408"/>
      <c r="AF183" s="408"/>
      <c r="AG183" s="408"/>
      <c r="AH183" s="408"/>
      <c r="AI183" s="408"/>
      <c r="AJ183" s="408"/>
      <c r="AK183" s="408"/>
      <c r="AM183" s="154" t="s">
        <v>161</v>
      </c>
    </row>
    <row r="184" spans="1:53" ht="32.1" customHeight="1" thickBot="1">
      <c r="A184" s="329"/>
      <c r="B184" s="466"/>
      <c r="C184" s="342"/>
      <c r="D184" s="380"/>
      <c r="E184" s="380"/>
      <c r="F184" s="380"/>
      <c r="G184" s="380"/>
      <c r="H184" s="380"/>
      <c r="I184" s="380"/>
      <c r="J184" s="380"/>
      <c r="K184" s="380"/>
      <c r="L184" s="380"/>
      <c r="M184" s="380"/>
      <c r="N184" s="380"/>
      <c r="O184" s="380"/>
      <c r="P184" s="380"/>
      <c r="Q184" s="380"/>
      <c r="R184" s="380"/>
      <c r="S184" s="380"/>
      <c r="T184" s="380"/>
      <c r="U184" s="380"/>
      <c r="V184" s="380"/>
      <c r="W184" s="380"/>
      <c r="X184" s="380"/>
      <c r="Y184" s="380"/>
      <c r="Z184" s="380"/>
      <c r="AA184" s="380"/>
      <c r="AB184" s="380"/>
      <c r="AC184" s="380"/>
      <c r="AD184" s="380"/>
      <c r="AE184" s="380"/>
      <c r="AF184" s="380"/>
      <c r="AG184" s="380"/>
      <c r="AH184" s="380"/>
      <c r="AI184" s="380"/>
      <c r="AJ184" s="380"/>
      <c r="AK184" s="380"/>
      <c r="AM184" s="154"/>
    </row>
    <row r="185" spans="1:53" ht="22.5" customHeight="1" thickBot="1">
      <c r="A185" s="329"/>
      <c r="B185" s="335"/>
      <c r="C185" s="172" t="s">
        <v>61</v>
      </c>
      <c r="D185" s="612"/>
      <c r="E185" s="614"/>
      <c r="F185" s="562"/>
      <c r="G185" s="347"/>
      <c r="H185" s="347"/>
      <c r="I185" s="347"/>
      <c r="J185" s="347"/>
      <c r="K185" s="347"/>
      <c r="L185" s="347"/>
      <c r="M185" s="347"/>
      <c r="N185" s="347"/>
      <c r="O185" s="347"/>
      <c r="P185" s="347"/>
      <c r="Q185" s="347"/>
      <c r="R185" s="347"/>
      <c r="S185" s="347"/>
      <c r="T185" s="347"/>
      <c r="U185" s="347"/>
      <c r="V185" s="347"/>
      <c r="W185" s="347"/>
      <c r="X185" s="347"/>
      <c r="Y185" s="347"/>
      <c r="Z185" s="347"/>
      <c r="AA185" s="347"/>
      <c r="AB185" s="347"/>
      <c r="AC185" s="347"/>
      <c r="AD185" s="347"/>
      <c r="AE185" s="347"/>
      <c r="AF185" s="347"/>
      <c r="AG185" s="347"/>
      <c r="AH185" s="347"/>
      <c r="AI185" s="347"/>
      <c r="AJ185" s="347"/>
      <c r="AK185" s="430"/>
      <c r="AM185" s="154"/>
      <c r="AT185" s="154"/>
      <c r="AU185" s="154"/>
      <c r="AV185" s="154"/>
      <c r="AW185" s="154"/>
      <c r="AX185" s="154"/>
      <c r="AY185" s="154"/>
      <c r="AZ185" s="154"/>
      <c r="BA185" s="154"/>
    </row>
    <row r="186" spans="1:53" ht="7.5" customHeight="1">
      <c r="A186" s="329"/>
      <c r="B186" s="390"/>
      <c r="C186" s="347"/>
      <c r="D186" s="347"/>
      <c r="E186" s="347"/>
      <c r="F186" s="347"/>
      <c r="G186" s="347"/>
      <c r="H186" s="347"/>
      <c r="I186" s="347"/>
      <c r="J186" s="347"/>
      <c r="K186" s="347"/>
      <c r="L186" s="347"/>
      <c r="M186" s="347"/>
      <c r="N186" s="347"/>
      <c r="O186" s="347"/>
      <c r="P186" s="347"/>
      <c r="Q186" s="347"/>
      <c r="R186" s="347"/>
      <c r="S186" s="347"/>
      <c r="T186" s="347"/>
      <c r="U186" s="347"/>
      <c r="V186" s="347"/>
      <c r="W186" s="347"/>
      <c r="X186" s="347"/>
      <c r="Y186" s="347"/>
      <c r="Z186" s="347"/>
      <c r="AA186" s="347"/>
      <c r="AB186" s="347"/>
      <c r="AC186" s="347"/>
      <c r="AD186" s="347"/>
      <c r="AE186" s="347"/>
      <c r="AF186" s="347"/>
      <c r="AG186" s="347"/>
      <c r="AH186" s="347"/>
      <c r="AI186" s="347"/>
      <c r="AJ186" s="347"/>
      <c r="AK186" s="347"/>
      <c r="AM186" s="154"/>
    </row>
    <row r="187" spans="1:53" ht="31.5" customHeight="1">
      <c r="A187" s="329"/>
      <c r="B187" s="416" t="s">
        <v>870</v>
      </c>
      <c r="C187" s="576" t="s">
        <v>62</v>
      </c>
      <c r="D187" s="408" t="s">
        <v>1123</v>
      </c>
      <c r="E187" s="408"/>
      <c r="F187" s="408"/>
      <c r="G187" s="408"/>
      <c r="H187" s="408"/>
      <c r="I187" s="408"/>
      <c r="J187" s="408"/>
      <c r="K187" s="408"/>
      <c r="L187" s="408"/>
      <c r="M187" s="408"/>
      <c r="N187" s="408"/>
      <c r="O187" s="408"/>
      <c r="P187" s="408"/>
      <c r="Q187" s="408"/>
      <c r="R187" s="408"/>
      <c r="S187" s="408"/>
      <c r="T187" s="408"/>
      <c r="U187" s="408"/>
      <c r="V187" s="408"/>
      <c r="W187" s="408"/>
      <c r="X187" s="408"/>
      <c r="Y187" s="408"/>
      <c r="Z187" s="408"/>
      <c r="AA187" s="408"/>
      <c r="AB187" s="408"/>
      <c r="AC187" s="408"/>
      <c r="AD187" s="408"/>
      <c r="AE187" s="408"/>
      <c r="AF187" s="408"/>
      <c r="AG187" s="408"/>
      <c r="AH187" s="408"/>
      <c r="AI187" s="408"/>
      <c r="AJ187" s="408"/>
      <c r="AK187" s="408"/>
      <c r="AM187" s="154"/>
      <c r="AT187" s="196"/>
    </row>
    <row r="188" spans="1:53" ht="31.5" customHeight="1" thickBot="1">
      <c r="A188" s="329"/>
      <c r="B188" s="466"/>
      <c r="C188" s="342"/>
      <c r="D188" s="380"/>
      <c r="E188" s="380"/>
      <c r="F188" s="380"/>
      <c r="G188" s="380"/>
      <c r="H188" s="380"/>
      <c r="I188" s="380"/>
      <c r="J188" s="380"/>
      <c r="K188" s="380"/>
      <c r="L188" s="380"/>
      <c r="M188" s="380"/>
      <c r="N188" s="380"/>
      <c r="O188" s="380"/>
      <c r="P188" s="380"/>
      <c r="Q188" s="380"/>
      <c r="R188" s="380"/>
      <c r="S188" s="380"/>
      <c r="T188" s="380"/>
      <c r="U188" s="380"/>
      <c r="V188" s="380"/>
      <c r="W188" s="380"/>
      <c r="X188" s="380"/>
      <c r="Y188" s="380"/>
      <c r="Z188" s="380"/>
      <c r="AA188" s="380"/>
      <c r="AB188" s="380"/>
      <c r="AC188" s="380"/>
      <c r="AD188" s="380"/>
      <c r="AE188" s="380"/>
      <c r="AF188" s="380"/>
      <c r="AG188" s="380"/>
      <c r="AH188" s="380"/>
      <c r="AI188" s="380"/>
      <c r="AJ188" s="380"/>
      <c r="AK188" s="380"/>
      <c r="AM188" s="154"/>
      <c r="AT188" s="197"/>
    </row>
    <row r="189" spans="1:53" ht="22.5" customHeight="1" thickBot="1">
      <c r="A189" s="329"/>
      <c r="B189" s="335"/>
      <c r="C189" s="172" t="s">
        <v>61</v>
      </c>
      <c r="D189" s="612"/>
      <c r="E189" s="614"/>
      <c r="F189" s="562"/>
      <c r="G189" s="347"/>
      <c r="H189" s="347"/>
      <c r="I189" s="347"/>
      <c r="J189" s="347"/>
      <c r="K189" s="347"/>
      <c r="L189" s="347"/>
      <c r="M189" s="347"/>
      <c r="N189" s="347"/>
      <c r="O189" s="347"/>
      <c r="P189" s="347"/>
      <c r="Q189" s="347"/>
      <c r="R189" s="347"/>
      <c r="S189" s="347"/>
      <c r="T189" s="347"/>
      <c r="U189" s="347"/>
      <c r="V189" s="347"/>
      <c r="W189" s="347"/>
      <c r="X189" s="347"/>
      <c r="Y189" s="347"/>
      <c r="Z189" s="347"/>
      <c r="AA189" s="347"/>
      <c r="AB189" s="347"/>
      <c r="AC189" s="347"/>
      <c r="AD189" s="347"/>
      <c r="AE189" s="347"/>
      <c r="AF189" s="347"/>
      <c r="AG189" s="347"/>
      <c r="AH189" s="347"/>
      <c r="AI189" s="347"/>
      <c r="AJ189" s="347"/>
      <c r="AK189" s="430"/>
      <c r="AM189" s="154"/>
      <c r="AT189" s="154"/>
      <c r="AU189" s="154"/>
      <c r="AV189" s="154"/>
      <c r="AW189" s="154"/>
      <c r="AX189" s="154"/>
      <c r="AY189" s="154"/>
      <c r="AZ189" s="154"/>
      <c r="BA189" s="154"/>
    </row>
    <row r="190" spans="1:53" ht="7.5" customHeight="1">
      <c r="A190" s="329"/>
      <c r="B190" s="390"/>
      <c r="C190" s="347"/>
      <c r="D190" s="347"/>
      <c r="E190" s="347"/>
      <c r="F190" s="347"/>
      <c r="G190" s="347"/>
      <c r="H190" s="347"/>
      <c r="I190" s="347"/>
      <c r="J190" s="347"/>
      <c r="K190" s="347"/>
      <c r="L190" s="347"/>
      <c r="M190" s="347"/>
      <c r="N190" s="347"/>
      <c r="O190" s="347"/>
      <c r="P190" s="347"/>
      <c r="Q190" s="347"/>
      <c r="R190" s="347"/>
      <c r="S190" s="347"/>
      <c r="T190" s="347"/>
      <c r="U190" s="347"/>
      <c r="V190" s="347"/>
      <c r="W190" s="347"/>
      <c r="X190" s="347"/>
      <c r="Y190" s="347"/>
      <c r="Z190" s="347"/>
      <c r="AA190" s="347"/>
      <c r="AB190" s="347"/>
      <c r="AC190" s="347"/>
      <c r="AD190" s="347"/>
      <c r="AE190" s="347"/>
      <c r="AF190" s="347"/>
      <c r="AG190" s="347"/>
      <c r="AH190" s="347"/>
      <c r="AI190" s="347"/>
      <c r="AJ190" s="347"/>
      <c r="AK190" s="347"/>
      <c r="AM190" s="154"/>
    </row>
    <row r="191" spans="1:53" ht="17.25" customHeight="1">
      <c r="A191" s="329"/>
      <c r="B191" s="416" t="s">
        <v>874</v>
      </c>
      <c r="C191" s="576" t="s">
        <v>62</v>
      </c>
      <c r="D191" s="408" t="s">
        <v>889</v>
      </c>
      <c r="E191" s="408"/>
      <c r="F191" s="408"/>
      <c r="G191" s="408"/>
      <c r="H191" s="408"/>
      <c r="I191" s="408"/>
      <c r="J191" s="408"/>
      <c r="K191" s="408"/>
      <c r="L191" s="408"/>
      <c r="M191" s="408"/>
      <c r="N191" s="408"/>
      <c r="O191" s="408"/>
      <c r="P191" s="408"/>
      <c r="Q191" s="408"/>
      <c r="R191" s="408"/>
      <c r="S191" s="408"/>
      <c r="T191" s="408"/>
      <c r="U191" s="408"/>
      <c r="V191" s="408"/>
      <c r="W191" s="408"/>
      <c r="X191" s="408"/>
      <c r="Y191" s="408"/>
      <c r="Z191" s="408"/>
      <c r="AA191" s="408"/>
      <c r="AB191" s="408"/>
      <c r="AC191" s="408"/>
      <c r="AD191" s="408"/>
      <c r="AE191" s="408"/>
      <c r="AF191" s="408"/>
      <c r="AG191" s="408"/>
      <c r="AH191" s="408"/>
      <c r="AI191" s="408"/>
      <c r="AJ191" s="408"/>
      <c r="AK191" s="408"/>
      <c r="AM191" s="154"/>
    </row>
    <row r="192" spans="1:53" ht="18" thickBot="1">
      <c r="A192" s="329"/>
      <c r="B192" s="466"/>
      <c r="C192" s="342"/>
      <c r="D192" s="380"/>
      <c r="E192" s="380"/>
      <c r="F192" s="380"/>
      <c r="G192" s="380"/>
      <c r="H192" s="380"/>
      <c r="I192" s="380"/>
      <c r="J192" s="380"/>
      <c r="K192" s="380"/>
      <c r="L192" s="380"/>
      <c r="M192" s="380"/>
      <c r="N192" s="380"/>
      <c r="O192" s="380"/>
      <c r="P192" s="380"/>
      <c r="Q192" s="380"/>
      <c r="R192" s="380"/>
      <c r="S192" s="380"/>
      <c r="T192" s="380"/>
      <c r="U192" s="380"/>
      <c r="V192" s="380"/>
      <c r="W192" s="380"/>
      <c r="X192" s="380"/>
      <c r="Y192" s="380"/>
      <c r="Z192" s="380"/>
      <c r="AA192" s="380"/>
      <c r="AB192" s="380"/>
      <c r="AC192" s="380"/>
      <c r="AD192" s="380"/>
      <c r="AE192" s="380"/>
      <c r="AF192" s="380"/>
      <c r="AG192" s="380"/>
      <c r="AH192" s="380"/>
      <c r="AI192" s="380"/>
      <c r="AJ192" s="380"/>
      <c r="AK192" s="380"/>
      <c r="AM192" s="154"/>
    </row>
    <row r="193" spans="1:53" ht="22.5" customHeight="1" thickBot="1">
      <c r="A193" s="329"/>
      <c r="B193" s="335"/>
      <c r="C193" s="172" t="s">
        <v>61</v>
      </c>
      <c r="D193" s="612"/>
      <c r="E193" s="614"/>
      <c r="F193" s="562"/>
      <c r="G193" s="347"/>
      <c r="H193" s="347"/>
      <c r="I193" s="347"/>
      <c r="J193" s="347"/>
      <c r="K193" s="347"/>
      <c r="L193" s="347"/>
      <c r="M193" s="347"/>
      <c r="N193" s="347"/>
      <c r="O193" s="347"/>
      <c r="P193" s="347"/>
      <c r="Q193" s="347"/>
      <c r="R193" s="347"/>
      <c r="S193" s="347"/>
      <c r="T193" s="347"/>
      <c r="U193" s="347"/>
      <c r="V193" s="347"/>
      <c r="W193" s="347"/>
      <c r="X193" s="347"/>
      <c r="Y193" s="347"/>
      <c r="Z193" s="347"/>
      <c r="AA193" s="347"/>
      <c r="AB193" s="347"/>
      <c r="AC193" s="347"/>
      <c r="AD193" s="347"/>
      <c r="AE193" s="347"/>
      <c r="AF193" s="347"/>
      <c r="AG193" s="347"/>
      <c r="AH193" s="347"/>
      <c r="AI193" s="347"/>
      <c r="AJ193" s="347"/>
      <c r="AK193" s="430"/>
      <c r="AM193" s="154"/>
      <c r="AT193" s="154"/>
      <c r="AU193" s="154"/>
      <c r="AV193" s="154"/>
      <c r="AW193" s="154"/>
      <c r="AX193" s="154"/>
      <c r="AY193" s="154"/>
      <c r="AZ193" s="154"/>
      <c r="BA193" s="154"/>
    </row>
    <row r="194" spans="1:53" ht="7.5" customHeight="1">
      <c r="A194" s="329"/>
      <c r="B194" s="390"/>
      <c r="C194" s="347"/>
      <c r="D194" s="347"/>
      <c r="E194" s="347"/>
      <c r="F194" s="347"/>
      <c r="G194" s="347"/>
      <c r="H194" s="347"/>
      <c r="I194" s="347"/>
      <c r="J194" s="347"/>
      <c r="K194" s="347"/>
      <c r="L194" s="347"/>
      <c r="M194" s="347"/>
      <c r="N194" s="347"/>
      <c r="O194" s="347"/>
      <c r="P194" s="347"/>
      <c r="Q194" s="347"/>
      <c r="R194" s="347"/>
      <c r="S194" s="347"/>
      <c r="T194" s="347"/>
      <c r="U194" s="347"/>
      <c r="V194" s="347"/>
      <c r="W194" s="347"/>
      <c r="X194" s="347"/>
      <c r="Y194" s="347"/>
      <c r="Z194" s="347"/>
      <c r="AA194" s="347"/>
      <c r="AB194" s="347"/>
      <c r="AC194" s="347"/>
      <c r="AD194" s="347"/>
      <c r="AE194" s="347"/>
      <c r="AF194" s="347"/>
      <c r="AG194" s="347"/>
      <c r="AH194" s="347"/>
      <c r="AI194" s="347"/>
      <c r="AJ194" s="347"/>
      <c r="AK194" s="347"/>
      <c r="AM194" s="154"/>
    </row>
    <row r="195" spans="1:53" ht="18" customHeight="1">
      <c r="A195" s="329"/>
      <c r="B195" s="416" t="s">
        <v>869</v>
      </c>
      <c r="C195" s="576" t="s">
        <v>62</v>
      </c>
      <c r="D195" s="408" t="s">
        <v>1124</v>
      </c>
      <c r="E195" s="408"/>
      <c r="F195" s="408"/>
      <c r="G195" s="408"/>
      <c r="H195" s="408"/>
      <c r="I195" s="408"/>
      <c r="J195" s="408"/>
      <c r="K195" s="408"/>
      <c r="L195" s="408"/>
      <c r="M195" s="408"/>
      <c r="N195" s="408"/>
      <c r="O195" s="408"/>
      <c r="P195" s="408"/>
      <c r="Q195" s="408"/>
      <c r="R195" s="408"/>
      <c r="S195" s="408"/>
      <c r="T195" s="408"/>
      <c r="U195" s="408"/>
      <c r="V195" s="408"/>
      <c r="W195" s="408"/>
      <c r="X195" s="408"/>
      <c r="Y195" s="408"/>
      <c r="Z195" s="408"/>
      <c r="AA195" s="408"/>
      <c r="AB195" s="408"/>
      <c r="AC195" s="408"/>
      <c r="AD195" s="408"/>
      <c r="AE195" s="408"/>
      <c r="AF195" s="408"/>
      <c r="AG195" s="408"/>
      <c r="AH195" s="408"/>
      <c r="AI195" s="408"/>
      <c r="AJ195" s="408"/>
      <c r="AK195" s="408"/>
      <c r="AM195" s="154"/>
    </row>
    <row r="196" spans="1:53" ht="18" customHeight="1" thickBot="1">
      <c r="A196" s="329"/>
      <c r="B196" s="466"/>
      <c r="C196" s="342"/>
      <c r="D196" s="380"/>
      <c r="E196" s="380"/>
      <c r="F196" s="380"/>
      <c r="G196" s="380"/>
      <c r="H196" s="380"/>
      <c r="I196" s="380"/>
      <c r="J196" s="380"/>
      <c r="K196" s="380"/>
      <c r="L196" s="380"/>
      <c r="M196" s="380"/>
      <c r="N196" s="380"/>
      <c r="O196" s="380"/>
      <c r="P196" s="380"/>
      <c r="Q196" s="380"/>
      <c r="R196" s="380"/>
      <c r="S196" s="380"/>
      <c r="T196" s="380"/>
      <c r="U196" s="380"/>
      <c r="V196" s="380"/>
      <c r="W196" s="380"/>
      <c r="X196" s="380"/>
      <c r="Y196" s="380"/>
      <c r="Z196" s="380"/>
      <c r="AA196" s="380"/>
      <c r="AB196" s="380"/>
      <c r="AC196" s="380"/>
      <c r="AD196" s="380"/>
      <c r="AE196" s="380"/>
      <c r="AF196" s="380"/>
      <c r="AG196" s="380"/>
      <c r="AH196" s="380"/>
      <c r="AI196" s="380"/>
      <c r="AJ196" s="380"/>
      <c r="AK196" s="380"/>
      <c r="AM196" s="154" t="s">
        <v>160</v>
      </c>
    </row>
    <row r="197" spans="1:53" ht="22.5" customHeight="1" thickBot="1">
      <c r="A197" s="329"/>
      <c r="B197" s="466"/>
      <c r="C197" s="172" t="s">
        <v>61</v>
      </c>
      <c r="D197" s="612"/>
      <c r="E197" s="614"/>
      <c r="F197" s="562"/>
      <c r="G197" s="347"/>
      <c r="H197" s="347"/>
      <c r="I197" s="347"/>
      <c r="J197" s="347"/>
      <c r="K197" s="347"/>
      <c r="L197" s="347"/>
      <c r="M197" s="347"/>
      <c r="N197" s="347"/>
      <c r="O197" s="347"/>
      <c r="P197" s="347"/>
      <c r="Q197" s="347"/>
      <c r="R197" s="347"/>
      <c r="S197" s="347"/>
      <c r="T197" s="347"/>
      <c r="U197" s="347"/>
      <c r="V197" s="347"/>
      <c r="W197" s="347"/>
      <c r="X197" s="347"/>
      <c r="Y197" s="347"/>
      <c r="Z197" s="347"/>
      <c r="AA197" s="347"/>
      <c r="AB197" s="347"/>
      <c r="AC197" s="347"/>
      <c r="AD197" s="347"/>
      <c r="AE197" s="347"/>
      <c r="AF197" s="347"/>
      <c r="AG197" s="347"/>
      <c r="AH197" s="347"/>
      <c r="AI197" s="347"/>
      <c r="AJ197" s="347"/>
      <c r="AK197" s="430"/>
      <c r="AM197" s="154"/>
      <c r="AT197" s="154" t="s">
        <v>500</v>
      </c>
      <c r="AU197" s="154"/>
      <c r="AV197" s="154"/>
      <c r="AW197" s="154"/>
      <c r="AX197" s="154"/>
      <c r="AY197" s="154"/>
      <c r="AZ197" s="154"/>
      <c r="BA197" s="154" t="s">
        <v>876</v>
      </c>
    </row>
    <row r="198" spans="1:53" ht="18.75" customHeight="1" thickBot="1">
      <c r="A198" s="329"/>
      <c r="B198" s="466"/>
      <c r="C198" s="163"/>
      <c r="D198" s="577" t="s">
        <v>875</v>
      </c>
      <c r="E198" s="578"/>
      <c r="F198" s="578"/>
      <c r="G198" s="578"/>
      <c r="H198" s="578"/>
      <c r="I198" s="672"/>
      <c r="J198" s="672"/>
      <c r="K198" s="672"/>
      <c r="L198" s="672"/>
      <c r="M198" s="672"/>
      <c r="N198" s="672"/>
      <c r="O198" s="672"/>
      <c r="P198" s="672"/>
      <c r="Q198" s="672"/>
      <c r="R198" s="672"/>
      <c r="S198" s="672"/>
      <c r="T198" s="672"/>
      <c r="U198" s="672"/>
      <c r="V198" s="672"/>
      <c r="W198" s="672"/>
      <c r="X198" s="672"/>
      <c r="Y198" s="672"/>
      <c r="Z198" s="672"/>
      <c r="AA198" s="672"/>
      <c r="AB198" s="672"/>
      <c r="AC198" s="672"/>
      <c r="AD198" s="672"/>
      <c r="AE198" s="672"/>
      <c r="AF198" s="672"/>
      <c r="AG198" s="672"/>
      <c r="AH198" s="672"/>
      <c r="AI198" s="672"/>
      <c r="AJ198" s="672"/>
      <c r="AK198" s="673"/>
      <c r="AM198" s="192"/>
      <c r="AO198" s="469"/>
      <c r="AP198" s="469"/>
      <c r="AR198" s="193"/>
      <c r="AS198" s="193"/>
      <c r="AT198" s="194" t="s">
        <v>873</v>
      </c>
      <c r="AU198" s="154"/>
      <c r="AV198" s="154"/>
      <c r="AW198" s="154"/>
      <c r="AX198" s="154"/>
      <c r="AY198" s="154"/>
      <c r="AZ198" s="154"/>
      <c r="BA198" s="194" t="str">
        <f>IF(AND(G199=0,J199=0,M199=0),"",AM196)</f>
        <v/>
      </c>
    </row>
    <row r="199" spans="1:53" ht="30" customHeight="1" thickBot="1">
      <c r="A199" s="330"/>
      <c r="B199" s="335"/>
      <c r="C199" s="195" t="s">
        <v>61</v>
      </c>
      <c r="D199" s="450" t="s">
        <v>892</v>
      </c>
      <c r="E199" s="451"/>
      <c r="F199" s="452"/>
      <c r="G199" s="336"/>
      <c r="H199" s="338"/>
      <c r="I199" s="159" t="s">
        <v>220</v>
      </c>
      <c r="J199" s="336"/>
      <c r="K199" s="338"/>
      <c r="L199" s="159" t="s">
        <v>219</v>
      </c>
      <c r="M199" s="336"/>
      <c r="N199" s="338"/>
      <c r="O199" s="160" t="s">
        <v>218</v>
      </c>
      <c r="P199" s="348" t="str">
        <f>IF(D197=1,AT198,BA198)</f>
        <v/>
      </c>
      <c r="Q199" s="348"/>
      <c r="R199" s="348"/>
      <c r="S199" s="348"/>
      <c r="T199" s="348"/>
      <c r="U199" s="348"/>
      <c r="V199" s="348"/>
      <c r="W199" s="348"/>
      <c r="X199" s="348"/>
      <c r="Y199" s="348"/>
      <c r="Z199" s="348"/>
      <c r="AA199" s="348"/>
      <c r="AB199" s="348"/>
      <c r="AC199" s="348"/>
      <c r="AD199" s="348"/>
      <c r="AE199" s="348"/>
      <c r="AF199" s="348"/>
      <c r="AG199" s="348"/>
      <c r="AH199" s="348"/>
      <c r="AI199" s="348"/>
      <c r="AJ199" s="348"/>
      <c r="AK199" s="349"/>
      <c r="AM199" s="474"/>
      <c r="AN199" s="475"/>
      <c r="AO199" s="495"/>
      <c r="AP199" s="495"/>
      <c r="AQ199" s="192" t="str">
        <f>D199&amp;G199&amp;I199&amp;J199&amp;L199&amp;M199&amp;O199</f>
        <v>令和年月日</v>
      </c>
      <c r="AR199" s="193"/>
      <c r="AS199" s="193"/>
      <c r="AT199" s="194" t="e">
        <f>IF(AO198&lt;=#REF!,"",IF(AO199=TRUE,AM197,AM194))</f>
        <v>#REF!</v>
      </c>
      <c r="AU199" s="154"/>
      <c r="AV199" s="154"/>
      <c r="AW199" s="154"/>
      <c r="AX199" s="154"/>
      <c r="AY199" s="154"/>
      <c r="AZ199" s="154"/>
      <c r="BA199" s="154"/>
    </row>
    <row r="200" spans="1:53" ht="7.5" customHeight="1">
      <c r="A200" s="356"/>
      <c r="B200" s="356"/>
      <c r="C200" s="356"/>
      <c r="D200" s="356"/>
      <c r="E200" s="356"/>
      <c r="F200" s="356"/>
      <c r="G200" s="356"/>
      <c r="H200" s="356"/>
      <c r="I200" s="356"/>
      <c r="J200" s="356"/>
      <c r="K200" s="356"/>
      <c r="L200" s="356"/>
      <c r="M200" s="356"/>
      <c r="N200" s="356"/>
      <c r="O200" s="356"/>
      <c r="P200" s="356"/>
      <c r="Q200" s="356"/>
      <c r="R200" s="356"/>
      <c r="S200" s="356"/>
      <c r="T200" s="356"/>
      <c r="U200" s="356"/>
      <c r="V200" s="356"/>
      <c r="W200" s="356"/>
      <c r="X200" s="356"/>
      <c r="Y200" s="356"/>
      <c r="Z200" s="356"/>
      <c r="AA200" s="356"/>
      <c r="AB200" s="356"/>
      <c r="AC200" s="356"/>
      <c r="AD200" s="356"/>
      <c r="AE200" s="356"/>
      <c r="AF200" s="356"/>
      <c r="AG200" s="356"/>
      <c r="AH200" s="356"/>
      <c r="AI200" s="356"/>
      <c r="AJ200" s="356"/>
      <c r="AK200" s="356"/>
      <c r="AR200" s="154"/>
      <c r="AS200" s="154"/>
    </row>
    <row r="201" spans="1:53" ht="107.65" customHeight="1">
      <c r="A201" s="669" t="s">
        <v>1132</v>
      </c>
      <c r="B201" s="670"/>
      <c r="C201" s="670"/>
      <c r="D201" s="670"/>
      <c r="E201" s="670"/>
      <c r="F201" s="670"/>
      <c r="G201" s="670"/>
      <c r="H201" s="670"/>
      <c r="I201" s="670"/>
      <c r="J201" s="670"/>
      <c r="K201" s="670"/>
      <c r="L201" s="670"/>
      <c r="M201" s="670"/>
      <c r="N201" s="670"/>
      <c r="O201" s="670"/>
      <c r="P201" s="670"/>
      <c r="Q201" s="670"/>
      <c r="R201" s="670"/>
      <c r="S201" s="670"/>
      <c r="T201" s="670"/>
      <c r="U201" s="670"/>
      <c r="V201" s="670"/>
      <c r="W201" s="670"/>
      <c r="X201" s="670"/>
      <c r="Y201" s="670"/>
      <c r="Z201" s="670"/>
      <c r="AA201" s="670"/>
      <c r="AB201" s="670"/>
      <c r="AC201" s="670"/>
      <c r="AD201" s="670"/>
      <c r="AE201" s="670"/>
      <c r="AF201" s="670"/>
      <c r="AG201" s="670"/>
      <c r="AH201" s="670"/>
      <c r="AI201" s="670"/>
      <c r="AJ201" s="670"/>
      <c r="AK201" s="671"/>
      <c r="AQ201" s="154"/>
      <c r="AR201" s="154"/>
      <c r="AS201" s="154"/>
    </row>
    <row r="202" spans="1:53" ht="48" customHeight="1">
      <c r="A202" s="666" t="s">
        <v>1140</v>
      </c>
      <c r="B202" s="436"/>
      <c r="C202" s="436"/>
      <c r="D202" s="436"/>
      <c r="E202" s="436"/>
      <c r="F202" s="436"/>
      <c r="G202" s="436"/>
      <c r="H202" s="436"/>
      <c r="I202" s="436"/>
      <c r="J202" s="436"/>
      <c r="K202" s="436"/>
      <c r="L202" s="436"/>
      <c r="M202" s="436"/>
      <c r="N202" s="436"/>
      <c r="O202" s="436"/>
      <c r="P202" s="436"/>
      <c r="Q202" s="436"/>
      <c r="R202" s="436"/>
      <c r="S202" s="436"/>
      <c r="T202" s="436"/>
      <c r="U202" s="436"/>
      <c r="V202" s="436"/>
      <c r="W202" s="436"/>
      <c r="X202" s="436"/>
      <c r="Y202" s="436"/>
      <c r="Z202" s="436"/>
      <c r="AA202" s="436"/>
      <c r="AB202" s="436"/>
      <c r="AC202" s="436"/>
      <c r="AD202" s="436"/>
      <c r="AE202" s="436"/>
      <c r="AF202" s="436"/>
      <c r="AG202" s="436"/>
      <c r="AH202" s="436"/>
      <c r="AI202" s="436"/>
      <c r="AJ202" s="436"/>
      <c r="AK202" s="437"/>
      <c r="AQ202" s="154"/>
      <c r="AR202" s="154"/>
      <c r="AS202" s="154"/>
    </row>
    <row r="203" spans="1:53" ht="18" customHeight="1">
      <c r="A203" s="230"/>
      <c r="B203" s="569" t="s">
        <v>467</v>
      </c>
      <c r="C203" s="570"/>
      <c r="D203" s="547"/>
      <c r="E203" s="548"/>
      <c r="F203" s="370" t="str">
        <f>IF(AP203=TRUE,AM204,"")</f>
        <v/>
      </c>
      <c r="G203" s="371"/>
      <c r="H203" s="371"/>
      <c r="I203" s="371"/>
      <c r="J203" s="371"/>
      <c r="K203" s="371"/>
      <c r="L203" s="371"/>
      <c r="M203" s="371"/>
      <c r="N203" s="371"/>
      <c r="O203" s="371"/>
      <c r="P203" s="371"/>
      <c r="Q203" s="371"/>
      <c r="R203" s="371"/>
      <c r="S203" s="371"/>
      <c r="T203" s="371"/>
      <c r="U203" s="371"/>
      <c r="V203" s="371"/>
      <c r="W203" s="371"/>
      <c r="X203" s="371"/>
      <c r="Y203" s="371"/>
      <c r="Z203" s="371"/>
      <c r="AA203" s="371"/>
      <c r="AB203" s="371"/>
      <c r="AC203" s="371"/>
      <c r="AD203" s="371"/>
      <c r="AE203" s="371"/>
      <c r="AF203" s="371"/>
      <c r="AG203" s="371"/>
      <c r="AH203" s="371"/>
      <c r="AI203" s="371"/>
      <c r="AJ203" s="371"/>
      <c r="AK203" s="595"/>
      <c r="AM203" s="496" t="s">
        <v>204</v>
      </c>
      <c r="AN203" s="496"/>
      <c r="AO203" s="497"/>
      <c r="AP203" s="185" t="b">
        <v>0</v>
      </c>
      <c r="AR203" s="154"/>
      <c r="AS203" s="154"/>
    </row>
    <row r="204" spans="1:53" ht="18.75" customHeight="1">
      <c r="A204" s="328" t="s">
        <v>115</v>
      </c>
      <c r="B204" s="352" t="s">
        <v>216</v>
      </c>
      <c r="C204" s="168" t="s">
        <v>60</v>
      </c>
      <c r="D204" s="598" t="s">
        <v>114</v>
      </c>
      <c r="E204" s="599"/>
      <c r="F204" s="599"/>
      <c r="G204" s="599"/>
      <c r="H204" s="599"/>
      <c r="I204" s="599"/>
      <c r="J204" s="599"/>
      <c r="K204" s="599"/>
      <c r="L204" s="599"/>
      <c r="M204" s="599"/>
      <c r="N204" s="599"/>
      <c r="O204" s="599"/>
      <c r="P204" s="599"/>
      <c r="Q204" s="599"/>
      <c r="R204" s="599"/>
      <c r="S204" s="599"/>
      <c r="T204" s="599"/>
      <c r="U204" s="599"/>
      <c r="V204" s="599"/>
      <c r="W204" s="599"/>
      <c r="X204" s="599"/>
      <c r="Y204" s="599"/>
      <c r="Z204" s="599"/>
      <c r="AA204" s="599"/>
      <c r="AB204" s="599"/>
      <c r="AC204" s="599"/>
      <c r="AD204" s="599"/>
      <c r="AE204" s="599"/>
      <c r="AF204" s="599"/>
      <c r="AG204" s="599"/>
      <c r="AH204" s="599"/>
      <c r="AI204" s="599"/>
      <c r="AJ204" s="599"/>
      <c r="AK204" s="600"/>
      <c r="AM204" s="154" t="s">
        <v>503</v>
      </c>
    </row>
    <row r="205" spans="1:53" ht="17.25" customHeight="1">
      <c r="A205" s="329"/>
      <c r="B205" s="353"/>
      <c r="C205" s="343" t="s">
        <v>62</v>
      </c>
      <c r="D205" s="316" t="s">
        <v>1136</v>
      </c>
      <c r="E205" s="564"/>
      <c r="F205" s="564"/>
      <c r="G205" s="564"/>
      <c r="H205" s="564"/>
      <c r="I205" s="564"/>
      <c r="J205" s="564"/>
      <c r="K205" s="564"/>
      <c r="L205" s="564"/>
      <c r="M205" s="564"/>
      <c r="N205" s="564"/>
      <c r="O205" s="564"/>
      <c r="P205" s="564"/>
      <c r="Q205" s="564"/>
      <c r="R205" s="564"/>
      <c r="S205" s="564"/>
      <c r="T205" s="564"/>
      <c r="U205" s="564"/>
      <c r="V205" s="564"/>
      <c r="W205" s="564"/>
      <c r="X205" s="564"/>
      <c r="Y205" s="564"/>
      <c r="Z205" s="564"/>
      <c r="AA205" s="564"/>
      <c r="AB205" s="564"/>
      <c r="AC205" s="564"/>
      <c r="AD205" s="564"/>
      <c r="AE205" s="564"/>
      <c r="AF205" s="564"/>
      <c r="AG205" s="564"/>
      <c r="AH205" s="564"/>
      <c r="AI205" s="564"/>
      <c r="AJ205" s="564"/>
      <c r="AK205" s="565"/>
    </row>
    <row r="206" spans="1:53" ht="21" customHeight="1" thickBot="1">
      <c r="A206" s="329"/>
      <c r="B206" s="353"/>
      <c r="C206" s="344"/>
      <c r="D206" s="566"/>
      <c r="E206" s="567"/>
      <c r="F206" s="567"/>
      <c r="G206" s="567"/>
      <c r="H206" s="567"/>
      <c r="I206" s="567"/>
      <c r="J206" s="567"/>
      <c r="K206" s="567"/>
      <c r="L206" s="567"/>
      <c r="M206" s="567"/>
      <c r="N206" s="567"/>
      <c r="O206" s="567"/>
      <c r="P206" s="567"/>
      <c r="Q206" s="567"/>
      <c r="R206" s="567"/>
      <c r="S206" s="567"/>
      <c r="T206" s="567"/>
      <c r="U206" s="567"/>
      <c r="V206" s="567"/>
      <c r="W206" s="567"/>
      <c r="X206" s="567"/>
      <c r="Y206" s="567"/>
      <c r="Z206" s="567"/>
      <c r="AA206" s="567"/>
      <c r="AB206" s="567"/>
      <c r="AC206" s="567"/>
      <c r="AD206" s="567"/>
      <c r="AE206" s="567"/>
      <c r="AF206" s="567"/>
      <c r="AG206" s="567"/>
      <c r="AH206" s="567"/>
      <c r="AI206" s="567"/>
      <c r="AJ206" s="567"/>
      <c r="AK206" s="568"/>
    </row>
    <row r="207" spans="1:53" ht="22.5" customHeight="1" thickBot="1">
      <c r="A207" s="329"/>
      <c r="B207" s="354"/>
      <c r="C207" s="157" t="s">
        <v>61</v>
      </c>
      <c r="D207" s="387"/>
      <c r="E207" s="388"/>
      <c r="F207" s="388"/>
      <c r="G207" s="388"/>
      <c r="H207" s="388"/>
      <c r="I207" s="388"/>
      <c r="J207" s="388"/>
      <c r="K207" s="388"/>
      <c r="L207" s="388"/>
      <c r="M207" s="388"/>
      <c r="N207" s="388"/>
      <c r="O207" s="388"/>
      <c r="P207" s="388"/>
      <c r="Q207" s="388"/>
      <c r="R207" s="388"/>
      <c r="S207" s="388"/>
      <c r="T207" s="388"/>
      <c r="U207" s="388"/>
      <c r="V207" s="388"/>
      <c r="W207" s="388"/>
      <c r="X207" s="388"/>
      <c r="Y207" s="388"/>
      <c r="Z207" s="388"/>
      <c r="AA207" s="388"/>
      <c r="AB207" s="388"/>
      <c r="AC207" s="388"/>
      <c r="AD207" s="388"/>
      <c r="AE207" s="388"/>
      <c r="AF207" s="388"/>
      <c r="AG207" s="388"/>
      <c r="AH207" s="388"/>
      <c r="AI207" s="388"/>
      <c r="AJ207" s="388"/>
      <c r="AK207" s="389"/>
    </row>
    <row r="208" spans="1:53" ht="7.5" customHeight="1">
      <c r="A208" s="329"/>
      <c r="B208" s="390"/>
      <c r="C208" s="347"/>
      <c r="D208" s="347"/>
      <c r="E208" s="347"/>
      <c r="F208" s="347"/>
      <c r="G208" s="347"/>
      <c r="H208" s="347"/>
      <c r="I208" s="347"/>
      <c r="J208" s="347"/>
      <c r="K208" s="347"/>
      <c r="L208" s="347"/>
      <c r="M208" s="347"/>
      <c r="N208" s="347"/>
      <c r="O208" s="347"/>
      <c r="P208" s="347"/>
      <c r="Q208" s="347"/>
      <c r="R208" s="347"/>
      <c r="S208" s="347"/>
      <c r="T208" s="347"/>
      <c r="U208" s="347"/>
      <c r="V208" s="347"/>
      <c r="W208" s="347"/>
      <c r="X208" s="347"/>
      <c r="Y208" s="347"/>
      <c r="Z208" s="347"/>
      <c r="AA208" s="347"/>
      <c r="AB208" s="347"/>
      <c r="AC208" s="347"/>
      <c r="AD208" s="347"/>
      <c r="AE208" s="347"/>
      <c r="AF208" s="347"/>
      <c r="AG208" s="347"/>
      <c r="AH208" s="347"/>
      <c r="AI208" s="347"/>
      <c r="AJ208" s="347"/>
      <c r="AK208" s="347"/>
    </row>
    <row r="209" spans="1:41" ht="18.75" customHeight="1">
      <c r="A209" s="329"/>
      <c r="B209" s="352" t="s">
        <v>67</v>
      </c>
      <c r="C209" s="182" t="s">
        <v>60</v>
      </c>
      <c r="D209" s="331" t="s">
        <v>570</v>
      </c>
      <c r="E209" s="332"/>
      <c r="F209" s="333"/>
      <c r="G209" s="169" t="s">
        <v>568</v>
      </c>
      <c r="H209" s="331" t="s">
        <v>571</v>
      </c>
      <c r="I209" s="332"/>
      <c r="J209" s="332"/>
      <c r="K209" s="333"/>
      <c r="L209" s="461"/>
      <c r="M209" s="462"/>
      <c r="N209" s="462"/>
      <c r="O209" s="462"/>
      <c r="P209" s="462"/>
      <c r="Q209" s="462"/>
      <c r="R209" s="462"/>
      <c r="S209" s="462"/>
      <c r="T209" s="462"/>
      <c r="U209" s="462"/>
      <c r="V209" s="462"/>
      <c r="W209" s="462"/>
      <c r="X209" s="462"/>
      <c r="Y209" s="462"/>
      <c r="Z209" s="462"/>
      <c r="AA209" s="462"/>
      <c r="AB209" s="462"/>
      <c r="AC209" s="462"/>
      <c r="AD209" s="462"/>
      <c r="AE209" s="462"/>
      <c r="AF209" s="462"/>
      <c r="AG209" s="462"/>
      <c r="AH209" s="462"/>
      <c r="AI209" s="462"/>
      <c r="AJ209" s="462"/>
      <c r="AK209" s="587"/>
    </row>
    <row r="210" spans="1:41" ht="11.25" customHeight="1">
      <c r="A210" s="329"/>
      <c r="B210" s="353"/>
      <c r="C210" s="343" t="s">
        <v>62</v>
      </c>
      <c r="D210" s="319" t="s">
        <v>902</v>
      </c>
      <c r="E210" s="320"/>
      <c r="F210" s="320"/>
      <c r="G210" s="320"/>
      <c r="H210" s="320"/>
      <c r="I210" s="320"/>
      <c r="J210" s="320"/>
      <c r="K210" s="320"/>
      <c r="L210" s="320"/>
      <c r="M210" s="320"/>
      <c r="N210" s="320"/>
      <c r="O210" s="320"/>
      <c r="P210" s="320"/>
      <c r="Q210" s="320"/>
      <c r="R210" s="320"/>
      <c r="S210" s="320"/>
      <c r="T210" s="320"/>
      <c r="U210" s="320"/>
      <c r="V210" s="320"/>
      <c r="W210" s="320"/>
      <c r="X210" s="320"/>
      <c r="Y210" s="320"/>
      <c r="Z210" s="320"/>
      <c r="AA210" s="320"/>
      <c r="AB210" s="320"/>
      <c r="AC210" s="320"/>
      <c r="AD210" s="320"/>
      <c r="AE210" s="320"/>
      <c r="AF210" s="320"/>
      <c r="AG210" s="320"/>
      <c r="AH210" s="320"/>
      <c r="AI210" s="320"/>
      <c r="AJ210" s="320"/>
      <c r="AK210" s="321"/>
    </row>
    <row r="211" spans="1:41" ht="7.5" customHeight="1" thickBot="1">
      <c r="A211" s="329"/>
      <c r="B211" s="353"/>
      <c r="C211" s="344"/>
      <c r="D211" s="319"/>
      <c r="E211" s="320"/>
      <c r="F211" s="320"/>
      <c r="G211" s="320"/>
      <c r="H211" s="320"/>
      <c r="I211" s="320"/>
      <c r="J211" s="320"/>
      <c r="K211" s="320"/>
      <c r="L211" s="320"/>
      <c r="M211" s="320"/>
      <c r="N211" s="320"/>
      <c r="O211" s="320"/>
      <c r="P211" s="320"/>
      <c r="Q211" s="320"/>
      <c r="R211" s="320"/>
      <c r="S211" s="320"/>
      <c r="T211" s="320"/>
      <c r="U211" s="320"/>
      <c r="V211" s="320"/>
      <c r="W211" s="320"/>
      <c r="X211" s="320"/>
      <c r="Y211" s="320"/>
      <c r="Z211" s="320"/>
      <c r="AA211" s="320"/>
      <c r="AB211" s="320"/>
      <c r="AC211" s="320"/>
      <c r="AD211" s="320"/>
      <c r="AE211" s="320"/>
      <c r="AF211" s="320"/>
      <c r="AG211" s="320"/>
      <c r="AH211" s="320"/>
      <c r="AI211" s="320"/>
      <c r="AJ211" s="320"/>
      <c r="AK211" s="321"/>
    </row>
    <row r="212" spans="1:41" ht="22.5" customHeight="1" thickBot="1">
      <c r="A212" s="329"/>
      <c r="B212" s="354"/>
      <c r="C212" s="172" t="s">
        <v>61</v>
      </c>
      <c r="D212" s="336"/>
      <c r="E212" s="337"/>
      <c r="F212" s="338"/>
      <c r="G212" s="158" t="s">
        <v>568</v>
      </c>
      <c r="H212" s="336"/>
      <c r="I212" s="337"/>
      <c r="J212" s="337"/>
      <c r="K212" s="338"/>
      <c r="L212" s="339"/>
      <c r="M212" s="340"/>
      <c r="N212" s="340"/>
      <c r="O212" s="340"/>
      <c r="P212" s="340"/>
      <c r="Q212" s="340"/>
      <c r="R212" s="340"/>
      <c r="S212" s="340"/>
      <c r="T212" s="340"/>
      <c r="U212" s="340"/>
      <c r="V212" s="340"/>
      <c r="W212" s="340"/>
      <c r="X212" s="340"/>
      <c r="Y212" s="340"/>
      <c r="Z212" s="340"/>
      <c r="AA212" s="340"/>
      <c r="AB212" s="340"/>
      <c r="AC212" s="340"/>
      <c r="AD212" s="340"/>
      <c r="AE212" s="340"/>
      <c r="AF212" s="340"/>
      <c r="AG212" s="340"/>
      <c r="AH212" s="340"/>
      <c r="AI212" s="340"/>
      <c r="AJ212" s="340"/>
      <c r="AK212" s="341"/>
    </row>
    <row r="213" spans="1:41" ht="7.5" customHeight="1">
      <c r="A213" s="329"/>
      <c r="B213" s="390"/>
      <c r="C213" s="347"/>
      <c r="D213" s="347"/>
      <c r="E213" s="347"/>
      <c r="F213" s="347"/>
      <c r="G213" s="347"/>
      <c r="H213" s="347"/>
      <c r="I213" s="347"/>
      <c r="J213" s="347"/>
      <c r="K213" s="347"/>
      <c r="L213" s="347"/>
      <c r="M213" s="347"/>
      <c r="N213" s="347"/>
      <c r="O213" s="347"/>
      <c r="P213" s="347"/>
      <c r="Q213" s="347"/>
      <c r="R213" s="347"/>
      <c r="S213" s="347"/>
      <c r="T213" s="347"/>
      <c r="U213" s="347"/>
      <c r="V213" s="347"/>
      <c r="W213" s="347"/>
      <c r="X213" s="347"/>
      <c r="Y213" s="347"/>
      <c r="Z213" s="347"/>
      <c r="AA213" s="347"/>
      <c r="AB213" s="347"/>
      <c r="AC213" s="347"/>
      <c r="AD213" s="347"/>
      <c r="AE213" s="347"/>
      <c r="AF213" s="347"/>
      <c r="AG213" s="347"/>
      <c r="AH213" s="347"/>
      <c r="AI213" s="347"/>
      <c r="AJ213" s="347"/>
      <c r="AK213" s="347"/>
    </row>
    <row r="214" spans="1:41" ht="11.25" customHeight="1">
      <c r="A214" s="329"/>
      <c r="B214" s="416" t="s">
        <v>427</v>
      </c>
      <c r="C214" s="343" t="s">
        <v>62</v>
      </c>
      <c r="D214" s="316" t="s">
        <v>637</v>
      </c>
      <c r="E214" s="317"/>
      <c r="F214" s="317"/>
      <c r="G214" s="317"/>
      <c r="H214" s="317"/>
      <c r="I214" s="317"/>
      <c r="J214" s="317"/>
      <c r="K214" s="317"/>
      <c r="L214" s="317"/>
      <c r="M214" s="317"/>
      <c r="N214" s="317"/>
      <c r="O214" s="317"/>
      <c r="P214" s="317"/>
      <c r="Q214" s="317"/>
      <c r="R214" s="317"/>
      <c r="S214" s="317"/>
      <c r="T214" s="317"/>
      <c r="U214" s="317"/>
      <c r="V214" s="317"/>
      <c r="W214" s="317"/>
      <c r="X214" s="317"/>
      <c r="Y214" s="317"/>
      <c r="Z214" s="317"/>
      <c r="AA214" s="317"/>
      <c r="AB214" s="317"/>
      <c r="AC214" s="317"/>
      <c r="AD214" s="317"/>
      <c r="AE214" s="317"/>
      <c r="AF214" s="317"/>
      <c r="AG214" s="317"/>
      <c r="AH214" s="317"/>
      <c r="AI214" s="317"/>
      <c r="AJ214" s="317"/>
      <c r="AK214" s="318"/>
    </row>
    <row r="215" spans="1:41" ht="7.5" customHeight="1" thickBot="1">
      <c r="A215" s="329"/>
      <c r="B215" s="466"/>
      <c r="C215" s="344"/>
      <c r="D215" s="319"/>
      <c r="E215" s="320"/>
      <c r="F215" s="320"/>
      <c r="G215" s="320"/>
      <c r="H215" s="320"/>
      <c r="I215" s="320"/>
      <c r="J215" s="320"/>
      <c r="K215" s="320"/>
      <c r="L215" s="320"/>
      <c r="M215" s="320"/>
      <c r="N215" s="320"/>
      <c r="O215" s="320"/>
      <c r="P215" s="320"/>
      <c r="Q215" s="320"/>
      <c r="R215" s="320"/>
      <c r="S215" s="320"/>
      <c r="T215" s="320"/>
      <c r="U215" s="320"/>
      <c r="V215" s="320"/>
      <c r="W215" s="320"/>
      <c r="X215" s="320"/>
      <c r="Y215" s="320"/>
      <c r="Z215" s="320"/>
      <c r="AA215" s="320"/>
      <c r="AB215" s="320"/>
      <c r="AC215" s="320"/>
      <c r="AD215" s="320"/>
      <c r="AE215" s="320"/>
      <c r="AF215" s="320"/>
      <c r="AG215" s="320"/>
      <c r="AH215" s="320"/>
      <c r="AI215" s="320"/>
      <c r="AJ215" s="320"/>
      <c r="AK215" s="321"/>
    </row>
    <row r="216" spans="1:41" ht="22.5" customHeight="1" thickBot="1">
      <c r="A216" s="329"/>
      <c r="B216" s="335"/>
      <c r="C216" s="172" t="s">
        <v>61</v>
      </c>
      <c r="D216" s="336"/>
      <c r="E216" s="337"/>
      <c r="F216" s="337"/>
      <c r="G216" s="337"/>
      <c r="H216" s="337"/>
      <c r="I216" s="337"/>
      <c r="J216" s="337"/>
      <c r="K216" s="338"/>
      <c r="L216" s="339"/>
      <c r="M216" s="340"/>
      <c r="N216" s="340"/>
      <c r="O216" s="340"/>
      <c r="P216" s="340"/>
      <c r="Q216" s="340"/>
      <c r="R216" s="340"/>
      <c r="S216" s="340"/>
      <c r="T216" s="340"/>
      <c r="U216" s="340"/>
      <c r="V216" s="340"/>
      <c r="W216" s="340"/>
      <c r="X216" s="340"/>
      <c r="Y216" s="340"/>
      <c r="Z216" s="340"/>
      <c r="AA216" s="340"/>
      <c r="AB216" s="340"/>
      <c r="AC216" s="340"/>
      <c r="AD216" s="340"/>
      <c r="AE216" s="340"/>
      <c r="AF216" s="340"/>
      <c r="AG216" s="340"/>
      <c r="AH216" s="340"/>
      <c r="AI216" s="340"/>
      <c r="AJ216" s="340"/>
      <c r="AK216" s="341"/>
      <c r="AM216" s="153"/>
      <c r="AN216" s="153"/>
      <c r="AO216" s="153"/>
    </row>
    <row r="217" spans="1:41" ht="7.5" customHeight="1">
      <c r="A217" s="329"/>
      <c r="B217" s="390"/>
      <c r="C217" s="347"/>
      <c r="D217" s="347"/>
      <c r="E217" s="347"/>
      <c r="F217" s="347"/>
      <c r="G217" s="347"/>
      <c r="H217" s="347"/>
      <c r="I217" s="347"/>
      <c r="J217" s="347"/>
      <c r="K217" s="347"/>
      <c r="L217" s="347"/>
      <c r="M217" s="347"/>
      <c r="N217" s="347"/>
      <c r="O217" s="347"/>
      <c r="P217" s="347"/>
      <c r="Q217" s="347"/>
      <c r="R217" s="347"/>
      <c r="S217" s="347"/>
      <c r="T217" s="347"/>
      <c r="U217" s="347"/>
      <c r="V217" s="347"/>
      <c r="W217" s="347"/>
      <c r="X217" s="347"/>
      <c r="Y217" s="347"/>
      <c r="Z217" s="347"/>
      <c r="AA217" s="347"/>
      <c r="AB217" s="347"/>
      <c r="AC217" s="347"/>
      <c r="AD217" s="347"/>
      <c r="AE217" s="347"/>
      <c r="AF217" s="347"/>
      <c r="AG217" s="347"/>
      <c r="AH217" s="347"/>
      <c r="AI217" s="347"/>
      <c r="AJ217" s="347"/>
      <c r="AK217" s="347"/>
    </row>
    <row r="218" spans="1:41" ht="18.75" customHeight="1">
      <c r="A218" s="329"/>
      <c r="B218" s="416" t="s">
        <v>112</v>
      </c>
      <c r="C218" s="164" t="s">
        <v>60</v>
      </c>
      <c r="D218" s="598" t="s">
        <v>438</v>
      </c>
      <c r="E218" s="599"/>
      <c r="F218" s="599"/>
      <c r="G218" s="599"/>
      <c r="H218" s="599"/>
      <c r="I218" s="599"/>
      <c r="J218" s="599"/>
      <c r="K218" s="599"/>
      <c r="L218" s="599"/>
      <c r="M218" s="599"/>
      <c r="N218" s="599"/>
      <c r="O218" s="599"/>
      <c r="P218" s="599"/>
      <c r="Q218" s="599"/>
      <c r="R218" s="599"/>
      <c r="S218" s="599"/>
      <c r="T218" s="599"/>
      <c r="U218" s="599"/>
      <c r="V218" s="599"/>
      <c r="W218" s="599"/>
      <c r="X218" s="599"/>
      <c r="Y218" s="599"/>
      <c r="Z218" s="599"/>
      <c r="AA218" s="599"/>
      <c r="AB218" s="599"/>
      <c r="AC218" s="599"/>
      <c r="AD218" s="599"/>
      <c r="AE218" s="599"/>
      <c r="AF218" s="599"/>
      <c r="AG218" s="599"/>
      <c r="AH218" s="599"/>
      <c r="AI218" s="599"/>
      <c r="AJ218" s="599"/>
      <c r="AK218" s="600"/>
    </row>
    <row r="219" spans="1:41" ht="17.25" customHeight="1">
      <c r="A219" s="329"/>
      <c r="B219" s="466"/>
      <c r="C219" s="343" t="s">
        <v>62</v>
      </c>
      <c r="D219" s="316" t="s">
        <v>1189</v>
      </c>
      <c r="E219" s="317"/>
      <c r="F219" s="317"/>
      <c r="G219" s="317"/>
      <c r="H219" s="317"/>
      <c r="I219" s="317"/>
      <c r="J219" s="317"/>
      <c r="K219" s="317"/>
      <c r="L219" s="317"/>
      <c r="M219" s="317"/>
      <c r="N219" s="317"/>
      <c r="O219" s="317"/>
      <c r="P219" s="317"/>
      <c r="Q219" s="317"/>
      <c r="R219" s="317"/>
      <c r="S219" s="317"/>
      <c r="T219" s="317"/>
      <c r="U219" s="317"/>
      <c r="V219" s="317"/>
      <c r="W219" s="317"/>
      <c r="X219" s="317"/>
      <c r="Y219" s="317"/>
      <c r="Z219" s="317"/>
      <c r="AA219" s="317"/>
      <c r="AB219" s="317"/>
      <c r="AC219" s="317"/>
      <c r="AD219" s="317"/>
      <c r="AE219" s="317"/>
      <c r="AF219" s="317"/>
      <c r="AG219" s="317"/>
      <c r="AH219" s="317"/>
      <c r="AI219" s="317"/>
      <c r="AJ219" s="317"/>
      <c r="AK219" s="318"/>
    </row>
    <row r="220" spans="1:41">
      <c r="A220" s="329"/>
      <c r="B220" s="466"/>
      <c r="C220" s="520"/>
      <c r="D220" s="319"/>
      <c r="E220" s="320"/>
      <c r="F220" s="320"/>
      <c r="G220" s="320"/>
      <c r="H220" s="320"/>
      <c r="I220" s="320"/>
      <c r="J220" s="320"/>
      <c r="K220" s="320"/>
      <c r="L220" s="320"/>
      <c r="M220" s="320"/>
      <c r="N220" s="320"/>
      <c r="O220" s="320"/>
      <c r="P220" s="320"/>
      <c r="Q220" s="320"/>
      <c r="R220" s="320"/>
      <c r="S220" s="320"/>
      <c r="T220" s="320"/>
      <c r="U220" s="320"/>
      <c r="V220" s="320"/>
      <c r="W220" s="320"/>
      <c r="X220" s="320"/>
      <c r="Y220" s="320"/>
      <c r="Z220" s="320"/>
      <c r="AA220" s="320"/>
      <c r="AB220" s="320"/>
      <c r="AC220" s="320"/>
      <c r="AD220" s="320"/>
      <c r="AE220" s="320"/>
      <c r="AF220" s="320"/>
      <c r="AG220" s="320"/>
      <c r="AH220" s="320"/>
      <c r="AI220" s="320"/>
      <c r="AJ220" s="320"/>
      <c r="AK220" s="321"/>
    </row>
    <row r="221" spans="1:41">
      <c r="A221" s="329"/>
      <c r="B221" s="466"/>
      <c r="C221" s="520"/>
      <c r="D221" s="319"/>
      <c r="E221" s="320"/>
      <c r="F221" s="320"/>
      <c r="G221" s="320"/>
      <c r="H221" s="320"/>
      <c r="I221" s="320"/>
      <c r="J221" s="320"/>
      <c r="K221" s="320"/>
      <c r="L221" s="320"/>
      <c r="M221" s="320"/>
      <c r="N221" s="320"/>
      <c r="O221" s="320"/>
      <c r="P221" s="320"/>
      <c r="Q221" s="320"/>
      <c r="R221" s="320"/>
      <c r="S221" s="320"/>
      <c r="T221" s="320"/>
      <c r="U221" s="320"/>
      <c r="V221" s="320"/>
      <c r="W221" s="320"/>
      <c r="X221" s="320"/>
      <c r="Y221" s="320"/>
      <c r="Z221" s="320"/>
      <c r="AA221" s="320"/>
      <c r="AB221" s="320"/>
      <c r="AC221" s="320"/>
      <c r="AD221" s="320"/>
      <c r="AE221" s="320"/>
      <c r="AF221" s="320"/>
      <c r="AG221" s="320"/>
      <c r="AH221" s="320"/>
      <c r="AI221" s="320"/>
      <c r="AJ221" s="320"/>
      <c r="AK221" s="321"/>
    </row>
    <row r="222" spans="1:41" ht="18" thickBot="1">
      <c r="A222" s="329"/>
      <c r="B222" s="466"/>
      <c r="C222" s="344"/>
      <c r="D222" s="471"/>
      <c r="E222" s="472"/>
      <c r="F222" s="472"/>
      <c r="G222" s="472"/>
      <c r="H222" s="472"/>
      <c r="I222" s="472"/>
      <c r="J222" s="472"/>
      <c r="K222" s="472"/>
      <c r="L222" s="472"/>
      <c r="M222" s="472"/>
      <c r="N222" s="472"/>
      <c r="O222" s="472"/>
      <c r="P222" s="472"/>
      <c r="Q222" s="472"/>
      <c r="R222" s="472"/>
      <c r="S222" s="472"/>
      <c r="T222" s="472"/>
      <c r="U222" s="472"/>
      <c r="V222" s="472"/>
      <c r="W222" s="472"/>
      <c r="X222" s="472"/>
      <c r="Y222" s="472"/>
      <c r="Z222" s="472"/>
      <c r="AA222" s="472"/>
      <c r="AB222" s="472"/>
      <c r="AC222" s="472"/>
      <c r="AD222" s="472"/>
      <c r="AE222" s="472"/>
      <c r="AF222" s="472"/>
      <c r="AG222" s="472"/>
      <c r="AH222" s="472"/>
      <c r="AI222" s="472"/>
      <c r="AJ222" s="472"/>
      <c r="AK222" s="473"/>
    </row>
    <row r="223" spans="1:41" ht="45.4" customHeight="1" thickBot="1">
      <c r="A223" s="330"/>
      <c r="B223" s="335"/>
      <c r="C223" s="157" t="s">
        <v>61</v>
      </c>
      <c r="D223" s="384"/>
      <c r="E223" s="385"/>
      <c r="F223" s="385"/>
      <c r="G223" s="385"/>
      <c r="H223" s="385"/>
      <c r="I223" s="385"/>
      <c r="J223" s="385"/>
      <c r="K223" s="385"/>
      <c r="L223" s="385"/>
      <c r="M223" s="385"/>
      <c r="N223" s="385"/>
      <c r="O223" s="385"/>
      <c r="P223" s="385"/>
      <c r="Q223" s="385"/>
      <c r="R223" s="385"/>
      <c r="S223" s="385"/>
      <c r="T223" s="385"/>
      <c r="U223" s="385"/>
      <c r="V223" s="385"/>
      <c r="W223" s="385"/>
      <c r="X223" s="385"/>
      <c r="Y223" s="385"/>
      <c r="Z223" s="385"/>
      <c r="AA223" s="385"/>
      <c r="AB223" s="385"/>
      <c r="AC223" s="385"/>
      <c r="AD223" s="385"/>
      <c r="AE223" s="385"/>
      <c r="AF223" s="385"/>
      <c r="AG223" s="385"/>
      <c r="AH223" s="385"/>
      <c r="AI223" s="385"/>
      <c r="AJ223" s="385"/>
      <c r="AK223" s="386"/>
    </row>
    <row r="224" spans="1:41" ht="7.5" customHeight="1">
      <c r="A224" s="234"/>
      <c r="B224" s="390"/>
      <c r="C224" s="347"/>
      <c r="D224" s="347"/>
      <c r="E224" s="347"/>
      <c r="F224" s="347"/>
      <c r="G224" s="347"/>
      <c r="H224" s="347"/>
      <c r="I224" s="347"/>
      <c r="J224" s="347"/>
      <c r="K224" s="347"/>
      <c r="L224" s="347"/>
      <c r="M224" s="347"/>
      <c r="N224" s="347"/>
      <c r="O224" s="347"/>
      <c r="P224" s="347"/>
      <c r="Q224" s="347"/>
      <c r="R224" s="347"/>
      <c r="S224" s="347"/>
      <c r="T224" s="347"/>
      <c r="U224" s="347"/>
      <c r="V224" s="347"/>
      <c r="W224" s="347"/>
      <c r="X224" s="347"/>
      <c r="Y224" s="347"/>
      <c r="Z224" s="347"/>
      <c r="AA224" s="347"/>
      <c r="AB224" s="347"/>
      <c r="AC224" s="347"/>
      <c r="AD224" s="347"/>
      <c r="AE224" s="347"/>
      <c r="AF224" s="347"/>
      <c r="AG224" s="347"/>
      <c r="AH224" s="347"/>
      <c r="AI224" s="347"/>
      <c r="AJ224" s="347"/>
      <c r="AK224" s="347"/>
    </row>
    <row r="225" spans="1:38" ht="18.75" customHeight="1">
      <c r="A225" s="328" t="s">
        <v>546</v>
      </c>
      <c r="B225" s="476"/>
      <c r="C225" s="170" t="s">
        <v>60</v>
      </c>
      <c r="D225" s="598" t="s">
        <v>572</v>
      </c>
      <c r="E225" s="599"/>
      <c r="F225" s="599"/>
      <c r="G225" s="599"/>
      <c r="H225" s="599"/>
      <c r="I225" s="599"/>
      <c r="J225" s="599"/>
      <c r="K225" s="599"/>
      <c r="L225" s="599"/>
      <c r="M225" s="599"/>
      <c r="N225" s="599"/>
      <c r="O225" s="599"/>
      <c r="P225" s="599"/>
      <c r="Q225" s="599"/>
      <c r="R225" s="600"/>
      <c r="S225" s="517"/>
      <c r="T225" s="518"/>
      <c r="U225" s="518"/>
      <c r="V225" s="518"/>
      <c r="W225" s="518"/>
      <c r="X225" s="518"/>
      <c r="Y225" s="518"/>
      <c r="Z225" s="518"/>
      <c r="AA225" s="518"/>
      <c r="AB225" s="518"/>
      <c r="AC225" s="518"/>
      <c r="AD225" s="518"/>
      <c r="AE225" s="518"/>
      <c r="AF225" s="518"/>
      <c r="AG225" s="518"/>
      <c r="AH225" s="518"/>
      <c r="AI225" s="518"/>
      <c r="AJ225" s="518"/>
      <c r="AK225" s="519"/>
    </row>
    <row r="226" spans="1:38" ht="11.25" customHeight="1">
      <c r="A226" s="329"/>
      <c r="B226" s="477"/>
      <c r="C226" s="343" t="s">
        <v>62</v>
      </c>
      <c r="D226" s="319" t="s">
        <v>1164</v>
      </c>
      <c r="E226" s="320"/>
      <c r="F226" s="320"/>
      <c r="G226" s="320"/>
      <c r="H226" s="320"/>
      <c r="I226" s="320"/>
      <c r="J226" s="320"/>
      <c r="K226" s="320"/>
      <c r="L226" s="320"/>
      <c r="M226" s="320"/>
      <c r="N226" s="320"/>
      <c r="O226" s="320"/>
      <c r="P226" s="320"/>
      <c r="Q226" s="320"/>
      <c r="R226" s="320"/>
      <c r="S226" s="320"/>
      <c r="T226" s="320"/>
      <c r="U226" s="320"/>
      <c r="V226" s="320"/>
      <c r="W226" s="320"/>
      <c r="X226" s="320"/>
      <c r="Y226" s="320"/>
      <c r="Z226" s="320"/>
      <c r="AA226" s="320"/>
      <c r="AB226" s="320"/>
      <c r="AC226" s="320"/>
      <c r="AD226" s="320"/>
      <c r="AE226" s="320"/>
      <c r="AF226" s="320"/>
      <c r="AG226" s="320"/>
      <c r="AH226" s="320"/>
      <c r="AI226" s="320"/>
      <c r="AJ226" s="320"/>
      <c r="AK226" s="321"/>
      <c r="AL226" s="155"/>
    </row>
    <row r="227" spans="1:38" ht="7.5" customHeight="1" thickBot="1">
      <c r="A227" s="329"/>
      <c r="B227" s="478"/>
      <c r="C227" s="344"/>
      <c r="D227" s="319"/>
      <c r="E227" s="320"/>
      <c r="F227" s="320"/>
      <c r="G227" s="320"/>
      <c r="H227" s="320"/>
      <c r="I227" s="320"/>
      <c r="J227" s="320"/>
      <c r="K227" s="320"/>
      <c r="L227" s="320"/>
      <c r="M227" s="320"/>
      <c r="N227" s="320"/>
      <c r="O227" s="320"/>
      <c r="P227" s="320"/>
      <c r="Q227" s="320"/>
      <c r="R227" s="320"/>
      <c r="S227" s="320"/>
      <c r="T227" s="320"/>
      <c r="U227" s="320"/>
      <c r="V227" s="320"/>
      <c r="W227" s="320"/>
      <c r="X227" s="320"/>
      <c r="Y227" s="320"/>
      <c r="Z227" s="320"/>
      <c r="AA227" s="320"/>
      <c r="AB227" s="320"/>
      <c r="AC227" s="320"/>
      <c r="AD227" s="320"/>
      <c r="AE227" s="320"/>
      <c r="AF227" s="320"/>
      <c r="AG227" s="320"/>
      <c r="AH227" s="320"/>
      <c r="AI227" s="320"/>
      <c r="AJ227" s="320"/>
      <c r="AK227" s="321"/>
      <c r="AL227" s="155"/>
    </row>
    <row r="228" spans="1:38" ht="22.5" customHeight="1" thickBot="1">
      <c r="A228" s="329"/>
      <c r="B228" s="231" t="s">
        <v>63</v>
      </c>
      <c r="C228" s="172" t="s">
        <v>61</v>
      </c>
      <c r="D228" s="387"/>
      <c r="E228" s="388"/>
      <c r="F228" s="388"/>
      <c r="G228" s="388"/>
      <c r="H228" s="388"/>
      <c r="I228" s="388"/>
      <c r="J228" s="388"/>
      <c r="K228" s="388"/>
      <c r="L228" s="388"/>
      <c r="M228" s="388"/>
      <c r="N228" s="388"/>
      <c r="O228" s="388"/>
      <c r="P228" s="388"/>
      <c r="Q228" s="388"/>
      <c r="R228" s="389"/>
      <c r="S228" s="562"/>
      <c r="T228" s="347"/>
      <c r="U228" s="347"/>
      <c r="V228" s="347"/>
      <c r="W228" s="347"/>
      <c r="X228" s="347"/>
      <c r="Y228" s="347"/>
      <c r="Z228" s="347"/>
      <c r="AA228" s="347"/>
      <c r="AB228" s="347"/>
      <c r="AC228" s="347"/>
      <c r="AD228" s="347"/>
      <c r="AE228" s="347"/>
      <c r="AF228" s="347"/>
      <c r="AG228" s="347"/>
      <c r="AH228" s="347"/>
      <c r="AI228" s="347"/>
      <c r="AJ228" s="347"/>
      <c r="AK228" s="430"/>
    </row>
    <row r="229" spans="1:38" ht="22.5" customHeight="1" thickBot="1">
      <c r="A229" s="330"/>
      <c r="B229" s="228" t="s">
        <v>615</v>
      </c>
      <c r="C229" s="172" t="s">
        <v>61</v>
      </c>
      <c r="D229" s="387"/>
      <c r="E229" s="388"/>
      <c r="F229" s="388"/>
      <c r="G229" s="388"/>
      <c r="H229" s="388"/>
      <c r="I229" s="388"/>
      <c r="J229" s="388"/>
      <c r="K229" s="388"/>
      <c r="L229" s="388"/>
      <c r="M229" s="388"/>
      <c r="N229" s="388"/>
      <c r="O229" s="388"/>
      <c r="P229" s="388"/>
      <c r="Q229" s="388"/>
      <c r="R229" s="389"/>
      <c r="S229" s="562"/>
      <c r="T229" s="347"/>
      <c r="U229" s="347"/>
      <c r="V229" s="347"/>
      <c r="W229" s="347"/>
      <c r="X229" s="347"/>
      <c r="Y229" s="347"/>
      <c r="Z229" s="347"/>
      <c r="AA229" s="347"/>
      <c r="AB229" s="347"/>
      <c r="AC229" s="347"/>
      <c r="AD229" s="347"/>
      <c r="AE229" s="347"/>
      <c r="AF229" s="347"/>
      <c r="AG229" s="347"/>
      <c r="AH229" s="347"/>
      <c r="AI229" s="347"/>
      <c r="AJ229" s="347"/>
      <c r="AK229" s="430"/>
    </row>
    <row r="230" spans="1:38" ht="7.5" customHeight="1">
      <c r="A230" s="235"/>
      <c r="B230" s="390"/>
      <c r="C230" s="347"/>
      <c r="D230" s="347"/>
      <c r="E230" s="347"/>
      <c r="F230" s="347"/>
      <c r="G230" s="347"/>
      <c r="H230" s="347"/>
      <c r="I230" s="347"/>
      <c r="J230" s="347"/>
      <c r="K230" s="347"/>
      <c r="L230" s="347"/>
      <c r="M230" s="347"/>
      <c r="N230" s="347"/>
      <c r="O230" s="347"/>
      <c r="P230" s="347"/>
      <c r="Q230" s="347"/>
      <c r="R230" s="347"/>
      <c r="S230" s="347"/>
      <c r="T230" s="347"/>
      <c r="U230" s="347"/>
      <c r="V230" s="347"/>
      <c r="W230" s="347"/>
      <c r="X230" s="347"/>
      <c r="Y230" s="347"/>
      <c r="Z230" s="347"/>
      <c r="AA230" s="347"/>
      <c r="AB230" s="347"/>
      <c r="AC230" s="347"/>
      <c r="AD230" s="347"/>
      <c r="AE230" s="347"/>
      <c r="AF230" s="347"/>
      <c r="AG230" s="347"/>
      <c r="AH230" s="347"/>
      <c r="AI230" s="347"/>
      <c r="AJ230" s="347"/>
      <c r="AK230" s="347"/>
    </row>
    <row r="231" spans="1:38" ht="18.75" customHeight="1">
      <c r="A231" s="328" t="s">
        <v>116</v>
      </c>
      <c r="B231" s="352" t="s">
        <v>44</v>
      </c>
      <c r="C231" s="168" t="s">
        <v>60</v>
      </c>
      <c r="D231" s="598" t="s">
        <v>117</v>
      </c>
      <c r="E231" s="599"/>
      <c r="F231" s="599"/>
      <c r="G231" s="599"/>
      <c r="H231" s="599"/>
      <c r="I231" s="599"/>
      <c r="J231" s="599"/>
      <c r="K231" s="599"/>
      <c r="L231" s="599"/>
      <c r="M231" s="599"/>
      <c r="N231" s="599"/>
      <c r="O231" s="599"/>
      <c r="P231" s="599"/>
      <c r="Q231" s="599"/>
      <c r="R231" s="599"/>
      <c r="S231" s="599"/>
      <c r="T231" s="599"/>
      <c r="U231" s="599"/>
      <c r="V231" s="599"/>
      <c r="W231" s="599"/>
      <c r="X231" s="599"/>
      <c r="Y231" s="599"/>
      <c r="Z231" s="599"/>
      <c r="AA231" s="599"/>
      <c r="AB231" s="599"/>
      <c r="AC231" s="599"/>
      <c r="AD231" s="599"/>
      <c r="AE231" s="599"/>
      <c r="AF231" s="599"/>
      <c r="AG231" s="599"/>
      <c r="AH231" s="599"/>
      <c r="AI231" s="599"/>
      <c r="AJ231" s="599"/>
      <c r="AK231" s="600"/>
    </row>
    <row r="232" spans="1:38" ht="17.25" customHeight="1">
      <c r="A232" s="329"/>
      <c r="B232" s="353"/>
      <c r="C232" s="343" t="s">
        <v>62</v>
      </c>
      <c r="D232" s="470" t="s">
        <v>1168</v>
      </c>
      <c r="E232" s="317"/>
      <c r="F232" s="317"/>
      <c r="G232" s="317"/>
      <c r="H232" s="317"/>
      <c r="I232" s="317"/>
      <c r="J232" s="317"/>
      <c r="K232" s="317"/>
      <c r="L232" s="317"/>
      <c r="M232" s="317"/>
      <c r="N232" s="317"/>
      <c r="O232" s="317"/>
      <c r="P232" s="317"/>
      <c r="Q232" s="317"/>
      <c r="R232" s="317"/>
      <c r="S232" s="317"/>
      <c r="T232" s="317"/>
      <c r="U232" s="317"/>
      <c r="V232" s="317"/>
      <c r="W232" s="317"/>
      <c r="X232" s="317"/>
      <c r="Y232" s="317"/>
      <c r="Z232" s="317"/>
      <c r="AA232" s="317"/>
      <c r="AB232" s="317"/>
      <c r="AC232" s="317"/>
      <c r="AD232" s="317"/>
      <c r="AE232" s="317"/>
      <c r="AF232" s="317"/>
      <c r="AG232" s="317"/>
      <c r="AH232" s="317"/>
      <c r="AI232" s="317"/>
      <c r="AJ232" s="317"/>
      <c r="AK232" s="318"/>
    </row>
    <row r="233" spans="1:38" ht="18" thickBot="1">
      <c r="A233" s="329"/>
      <c r="B233" s="353"/>
      <c r="C233" s="344"/>
      <c r="D233" s="471"/>
      <c r="E233" s="472"/>
      <c r="F233" s="472"/>
      <c r="G233" s="472"/>
      <c r="H233" s="472"/>
      <c r="I233" s="472"/>
      <c r="J233" s="472"/>
      <c r="K233" s="472"/>
      <c r="L233" s="472"/>
      <c r="M233" s="472"/>
      <c r="N233" s="472"/>
      <c r="O233" s="472"/>
      <c r="P233" s="472"/>
      <c r="Q233" s="472"/>
      <c r="R233" s="472"/>
      <c r="S233" s="472"/>
      <c r="T233" s="472"/>
      <c r="U233" s="472"/>
      <c r="V233" s="472"/>
      <c r="W233" s="472"/>
      <c r="X233" s="472"/>
      <c r="Y233" s="472"/>
      <c r="Z233" s="472"/>
      <c r="AA233" s="472"/>
      <c r="AB233" s="472"/>
      <c r="AC233" s="472"/>
      <c r="AD233" s="472"/>
      <c r="AE233" s="472"/>
      <c r="AF233" s="472"/>
      <c r="AG233" s="472"/>
      <c r="AH233" s="472"/>
      <c r="AI233" s="472"/>
      <c r="AJ233" s="472"/>
      <c r="AK233" s="473"/>
    </row>
    <row r="234" spans="1:38" ht="22.5" customHeight="1" thickBot="1">
      <c r="A234" s="329"/>
      <c r="B234" s="354"/>
      <c r="C234" s="157" t="s">
        <v>61</v>
      </c>
      <c r="D234" s="387"/>
      <c r="E234" s="388"/>
      <c r="F234" s="388"/>
      <c r="G234" s="388"/>
      <c r="H234" s="388"/>
      <c r="I234" s="388"/>
      <c r="J234" s="388"/>
      <c r="K234" s="388"/>
      <c r="L234" s="388"/>
      <c r="M234" s="388"/>
      <c r="N234" s="388"/>
      <c r="O234" s="388"/>
      <c r="P234" s="388"/>
      <c r="Q234" s="388"/>
      <c r="R234" s="388"/>
      <c r="S234" s="388"/>
      <c r="T234" s="388"/>
      <c r="U234" s="388"/>
      <c r="V234" s="388"/>
      <c r="W234" s="388"/>
      <c r="X234" s="388"/>
      <c r="Y234" s="388"/>
      <c r="Z234" s="388"/>
      <c r="AA234" s="388"/>
      <c r="AB234" s="388"/>
      <c r="AC234" s="388"/>
      <c r="AD234" s="388"/>
      <c r="AE234" s="388"/>
      <c r="AF234" s="388"/>
      <c r="AG234" s="388"/>
      <c r="AH234" s="388"/>
      <c r="AI234" s="388"/>
      <c r="AJ234" s="388"/>
      <c r="AK234" s="389"/>
    </row>
    <row r="235" spans="1:38" ht="7.5" customHeight="1">
      <c r="A235" s="329"/>
      <c r="B235" s="355"/>
      <c r="C235" s="356"/>
      <c r="D235" s="356"/>
      <c r="E235" s="356"/>
      <c r="F235" s="356"/>
      <c r="G235" s="356"/>
      <c r="H235" s="356"/>
      <c r="I235" s="356"/>
      <c r="J235" s="356"/>
      <c r="K235" s="356"/>
      <c r="L235" s="356"/>
      <c r="M235" s="356"/>
      <c r="N235" s="356"/>
      <c r="O235" s="356"/>
      <c r="P235" s="356"/>
      <c r="Q235" s="356"/>
      <c r="R235" s="356"/>
      <c r="S235" s="356"/>
      <c r="T235" s="356"/>
      <c r="U235" s="356"/>
      <c r="V235" s="356"/>
      <c r="W235" s="356"/>
      <c r="X235" s="356"/>
      <c r="Y235" s="356"/>
      <c r="Z235" s="356"/>
      <c r="AA235" s="356"/>
      <c r="AB235" s="356"/>
      <c r="AC235" s="356"/>
      <c r="AD235" s="356"/>
      <c r="AE235" s="356"/>
      <c r="AF235" s="356"/>
      <c r="AG235" s="356"/>
      <c r="AH235" s="356"/>
      <c r="AI235" s="356"/>
      <c r="AJ235" s="356"/>
      <c r="AK235" s="356"/>
    </row>
    <row r="236" spans="1:38" ht="18.75" customHeight="1">
      <c r="A236" s="329"/>
      <c r="B236" s="489" t="s">
        <v>215</v>
      </c>
      <c r="C236" s="168" t="s">
        <v>60</v>
      </c>
      <c r="D236" s="345" t="s">
        <v>118</v>
      </c>
      <c r="E236" s="345"/>
      <c r="F236" s="345"/>
      <c r="G236" s="345"/>
      <c r="H236" s="345"/>
      <c r="I236" s="345"/>
      <c r="J236" s="345"/>
      <c r="K236" s="345"/>
      <c r="L236" s="345"/>
      <c r="M236" s="345"/>
      <c r="N236" s="345"/>
      <c r="O236" s="345"/>
      <c r="P236" s="345"/>
      <c r="Q236" s="345"/>
      <c r="R236" s="345"/>
      <c r="S236" s="345"/>
      <c r="T236" s="345"/>
      <c r="U236" s="345"/>
      <c r="V236" s="345"/>
      <c r="W236" s="345"/>
      <c r="X236" s="345"/>
      <c r="Y236" s="345"/>
      <c r="Z236" s="345"/>
      <c r="AA236" s="345"/>
      <c r="AB236" s="345"/>
      <c r="AC236" s="345"/>
      <c r="AD236" s="345"/>
      <c r="AE236" s="345"/>
      <c r="AF236" s="345"/>
      <c r="AG236" s="345"/>
      <c r="AH236" s="345"/>
      <c r="AI236" s="345"/>
      <c r="AJ236" s="345"/>
      <c r="AK236" s="345"/>
    </row>
    <row r="237" spans="1:38" ht="11.25" customHeight="1">
      <c r="A237" s="329"/>
      <c r="B237" s="489"/>
      <c r="C237" s="346" t="s">
        <v>62</v>
      </c>
      <c r="D237" s="689" t="s">
        <v>1169</v>
      </c>
      <c r="E237" s="367"/>
      <c r="F237" s="367"/>
      <c r="G237" s="367"/>
      <c r="H237" s="367"/>
      <c r="I237" s="367"/>
      <c r="J237" s="367"/>
      <c r="K237" s="367"/>
      <c r="L237" s="367"/>
      <c r="M237" s="367"/>
      <c r="N237" s="367"/>
      <c r="O237" s="367"/>
      <c r="P237" s="367"/>
      <c r="Q237" s="367"/>
      <c r="R237" s="367"/>
      <c r="S237" s="367"/>
      <c r="T237" s="367"/>
      <c r="U237" s="367"/>
      <c r="V237" s="367"/>
      <c r="W237" s="367"/>
      <c r="X237" s="367"/>
      <c r="Y237" s="367"/>
      <c r="Z237" s="367"/>
      <c r="AA237" s="367"/>
      <c r="AB237" s="367"/>
      <c r="AC237" s="367"/>
      <c r="AD237" s="367"/>
      <c r="AE237" s="367"/>
      <c r="AF237" s="367"/>
      <c r="AG237" s="367"/>
      <c r="AH237" s="367"/>
      <c r="AI237" s="367"/>
      <c r="AJ237" s="367"/>
      <c r="AK237" s="367"/>
    </row>
    <row r="238" spans="1:38" ht="7.5" customHeight="1" thickBot="1">
      <c r="A238" s="329"/>
      <c r="B238" s="489"/>
      <c r="C238" s="346"/>
      <c r="D238" s="380"/>
      <c r="E238" s="380"/>
      <c r="F238" s="380"/>
      <c r="G238" s="380"/>
      <c r="H238" s="380"/>
      <c r="I238" s="380"/>
      <c r="J238" s="380"/>
      <c r="K238" s="380"/>
      <c r="L238" s="380"/>
      <c r="M238" s="380"/>
      <c r="N238" s="380"/>
      <c r="O238" s="380"/>
      <c r="P238" s="380"/>
      <c r="Q238" s="380"/>
      <c r="R238" s="380"/>
      <c r="S238" s="380"/>
      <c r="T238" s="380"/>
      <c r="U238" s="380"/>
      <c r="V238" s="380"/>
      <c r="W238" s="380"/>
      <c r="X238" s="380"/>
      <c r="Y238" s="380"/>
      <c r="Z238" s="380"/>
      <c r="AA238" s="380"/>
      <c r="AB238" s="380"/>
      <c r="AC238" s="380"/>
      <c r="AD238" s="380"/>
      <c r="AE238" s="380"/>
      <c r="AF238" s="380"/>
      <c r="AG238" s="380"/>
      <c r="AH238" s="380"/>
      <c r="AI238" s="380"/>
      <c r="AJ238" s="380"/>
      <c r="AK238" s="380"/>
    </row>
    <row r="239" spans="1:38" ht="22.5" customHeight="1" thickBot="1">
      <c r="A239" s="329"/>
      <c r="B239" s="489"/>
      <c r="C239" s="157" t="s">
        <v>61</v>
      </c>
      <c r="D239" s="375"/>
      <c r="E239" s="376"/>
      <c r="F239" s="376"/>
      <c r="G239" s="376"/>
      <c r="H239" s="376"/>
      <c r="I239" s="376"/>
      <c r="J239" s="376"/>
      <c r="K239" s="376"/>
      <c r="L239" s="376"/>
      <c r="M239" s="376"/>
      <c r="N239" s="376"/>
      <c r="O239" s="376"/>
      <c r="P239" s="376"/>
      <c r="Q239" s="376"/>
      <c r="R239" s="376"/>
      <c r="S239" s="376"/>
      <c r="T239" s="376"/>
      <c r="U239" s="376"/>
      <c r="V239" s="376"/>
      <c r="W239" s="376"/>
      <c r="X239" s="376"/>
      <c r="Y239" s="376"/>
      <c r="Z239" s="376"/>
      <c r="AA239" s="376"/>
      <c r="AB239" s="376"/>
      <c r="AC239" s="376"/>
      <c r="AD239" s="376"/>
      <c r="AE239" s="376"/>
      <c r="AF239" s="376"/>
      <c r="AG239" s="376"/>
      <c r="AH239" s="376"/>
      <c r="AI239" s="376"/>
      <c r="AJ239" s="376"/>
      <c r="AK239" s="377"/>
    </row>
    <row r="240" spans="1:38" ht="7.5" customHeight="1">
      <c r="A240" s="329"/>
      <c r="B240" s="557"/>
      <c r="C240" s="558"/>
      <c r="D240" s="558"/>
      <c r="E240" s="558"/>
      <c r="F240" s="558"/>
      <c r="G240" s="558"/>
      <c r="H240" s="558"/>
      <c r="I240" s="558"/>
      <c r="J240" s="558"/>
      <c r="K240" s="558"/>
      <c r="L240" s="558"/>
      <c r="M240" s="558"/>
      <c r="N240" s="558"/>
      <c r="O240" s="558"/>
      <c r="P240" s="558"/>
      <c r="Q240" s="558"/>
      <c r="R240" s="558"/>
      <c r="S240" s="558"/>
      <c r="T240" s="558"/>
      <c r="U240" s="558"/>
      <c r="V240" s="558"/>
      <c r="W240" s="558"/>
      <c r="X240" s="558"/>
      <c r="Y240" s="558"/>
      <c r="Z240" s="558"/>
      <c r="AA240" s="558"/>
      <c r="AB240" s="558"/>
      <c r="AC240" s="558"/>
      <c r="AD240" s="558"/>
      <c r="AE240" s="558"/>
      <c r="AF240" s="558"/>
      <c r="AG240" s="558"/>
      <c r="AH240" s="558"/>
      <c r="AI240" s="558"/>
      <c r="AJ240" s="558"/>
      <c r="AK240" s="558"/>
    </row>
    <row r="241" spans="1:45" ht="18.75" customHeight="1">
      <c r="A241" s="329"/>
      <c r="B241" s="489" t="s">
        <v>573</v>
      </c>
      <c r="C241" s="168" t="s">
        <v>60</v>
      </c>
      <c r="D241" s="345" t="s">
        <v>574</v>
      </c>
      <c r="E241" s="345"/>
      <c r="F241" s="345"/>
      <c r="G241" s="345"/>
      <c r="H241" s="345"/>
      <c r="I241" s="345"/>
      <c r="J241" s="345"/>
      <c r="K241" s="345"/>
      <c r="L241" s="345"/>
      <c r="M241" s="345"/>
      <c r="N241" s="345"/>
      <c r="O241" s="345"/>
      <c r="P241" s="345"/>
      <c r="Q241" s="345"/>
      <c r="R241" s="345"/>
      <c r="S241" s="345"/>
      <c r="T241" s="345"/>
      <c r="U241" s="345"/>
      <c r="V241" s="345"/>
      <c r="W241" s="345"/>
      <c r="X241" s="345"/>
      <c r="Y241" s="345"/>
      <c r="Z241" s="345"/>
      <c r="AA241" s="345"/>
      <c r="AB241" s="345"/>
      <c r="AC241" s="345"/>
      <c r="AD241" s="345"/>
      <c r="AE241" s="345"/>
      <c r="AF241" s="345"/>
      <c r="AG241" s="345"/>
      <c r="AH241" s="345"/>
      <c r="AI241" s="345"/>
      <c r="AJ241" s="345"/>
      <c r="AK241" s="345"/>
    </row>
    <row r="242" spans="1:45" ht="11.25" customHeight="1">
      <c r="A242" s="329"/>
      <c r="B242" s="489"/>
      <c r="C242" s="346" t="s">
        <v>62</v>
      </c>
      <c r="D242" s="367" t="s">
        <v>1170</v>
      </c>
      <c r="E242" s="367"/>
      <c r="F242" s="367"/>
      <c r="G242" s="367"/>
      <c r="H242" s="367"/>
      <c r="I242" s="367"/>
      <c r="J242" s="367"/>
      <c r="K242" s="367"/>
      <c r="L242" s="367"/>
      <c r="M242" s="367"/>
      <c r="N242" s="367"/>
      <c r="O242" s="367"/>
      <c r="P242" s="367"/>
      <c r="Q242" s="367"/>
      <c r="R242" s="367"/>
      <c r="S242" s="367"/>
      <c r="T242" s="367"/>
      <c r="U242" s="367"/>
      <c r="V242" s="367"/>
      <c r="W242" s="367"/>
      <c r="X242" s="367"/>
      <c r="Y242" s="367"/>
      <c r="Z242" s="367"/>
      <c r="AA242" s="367"/>
      <c r="AB242" s="367"/>
      <c r="AC242" s="367"/>
      <c r="AD242" s="367"/>
      <c r="AE242" s="367"/>
      <c r="AF242" s="367"/>
      <c r="AG242" s="367"/>
      <c r="AH242" s="367"/>
      <c r="AI242" s="367"/>
      <c r="AJ242" s="367"/>
      <c r="AK242" s="367"/>
    </row>
    <row r="243" spans="1:45" ht="7.5" customHeight="1" thickBot="1">
      <c r="A243" s="329"/>
      <c r="B243" s="489"/>
      <c r="C243" s="346"/>
      <c r="D243" s="380"/>
      <c r="E243" s="380"/>
      <c r="F243" s="380"/>
      <c r="G243" s="380"/>
      <c r="H243" s="380"/>
      <c r="I243" s="380"/>
      <c r="J243" s="380"/>
      <c r="K243" s="380"/>
      <c r="L243" s="380"/>
      <c r="M243" s="380"/>
      <c r="N243" s="380"/>
      <c r="O243" s="380"/>
      <c r="P243" s="380"/>
      <c r="Q243" s="380"/>
      <c r="R243" s="380"/>
      <c r="S243" s="380"/>
      <c r="T243" s="380"/>
      <c r="U243" s="380"/>
      <c r="V243" s="380"/>
      <c r="W243" s="380"/>
      <c r="X243" s="380"/>
      <c r="Y243" s="380"/>
      <c r="Z243" s="380"/>
      <c r="AA243" s="380"/>
      <c r="AB243" s="380"/>
      <c r="AC243" s="380"/>
      <c r="AD243" s="380"/>
      <c r="AE243" s="380"/>
      <c r="AF243" s="380"/>
      <c r="AG243" s="380"/>
      <c r="AH243" s="380"/>
      <c r="AI243" s="380"/>
      <c r="AJ243" s="380"/>
      <c r="AK243" s="380"/>
    </row>
    <row r="244" spans="1:45" ht="22.5" customHeight="1" thickBot="1">
      <c r="A244" s="329"/>
      <c r="B244" s="489"/>
      <c r="C244" s="157" t="s">
        <v>61</v>
      </c>
      <c r="D244" s="375"/>
      <c r="E244" s="376"/>
      <c r="F244" s="376"/>
      <c r="G244" s="376"/>
      <c r="H244" s="376"/>
      <c r="I244" s="376"/>
      <c r="J244" s="376"/>
      <c r="K244" s="376"/>
      <c r="L244" s="376"/>
      <c r="M244" s="376"/>
      <c r="N244" s="376"/>
      <c r="O244" s="376"/>
      <c r="P244" s="376"/>
      <c r="Q244" s="376"/>
      <c r="R244" s="376"/>
      <c r="S244" s="376"/>
      <c r="T244" s="376"/>
      <c r="U244" s="376"/>
      <c r="V244" s="376"/>
      <c r="W244" s="376"/>
      <c r="X244" s="376"/>
      <c r="Y244" s="376"/>
      <c r="Z244" s="376"/>
      <c r="AA244" s="376"/>
      <c r="AB244" s="376"/>
      <c r="AC244" s="376"/>
      <c r="AD244" s="376"/>
      <c r="AE244" s="376"/>
      <c r="AF244" s="376"/>
      <c r="AG244" s="376"/>
      <c r="AH244" s="376"/>
      <c r="AI244" s="376"/>
      <c r="AJ244" s="376"/>
      <c r="AK244" s="377"/>
    </row>
    <row r="245" spans="1:45" ht="7.5" customHeight="1">
      <c r="A245" s="329"/>
      <c r="B245" s="390"/>
      <c r="C245" s="347"/>
      <c r="D245" s="347"/>
      <c r="E245" s="347"/>
      <c r="F245" s="347"/>
      <c r="G245" s="347"/>
      <c r="H245" s="347"/>
      <c r="I245" s="347"/>
      <c r="J245" s="347"/>
      <c r="K245" s="347"/>
      <c r="L245" s="347"/>
      <c r="M245" s="347"/>
      <c r="N245" s="347"/>
      <c r="O245" s="347"/>
      <c r="P245" s="347"/>
      <c r="Q245" s="347"/>
      <c r="R245" s="347"/>
      <c r="S245" s="347"/>
      <c r="T245" s="347"/>
      <c r="U245" s="347"/>
      <c r="V245" s="347"/>
      <c r="W245" s="347"/>
      <c r="X245" s="347"/>
      <c r="Y245" s="347"/>
      <c r="Z245" s="347"/>
      <c r="AA245" s="347"/>
      <c r="AB245" s="347"/>
      <c r="AC245" s="347"/>
      <c r="AD245" s="347"/>
      <c r="AE245" s="347"/>
      <c r="AF245" s="347"/>
      <c r="AG245" s="347"/>
      <c r="AH245" s="347"/>
      <c r="AI245" s="347"/>
      <c r="AJ245" s="347"/>
      <c r="AK245" s="347"/>
    </row>
    <row r="246" spans="1:45" ht="11.25" customHeight="1">
      <c r="A246" s="329"/>
      <c r="B246" s="485" t="s">
        <v>131</v>
      </c>
      <c r="C246" s="383" t="s">
        <v>62</v>
      </c>
      <c r="D246" s="316" t="s">
        <v>635</v>
      </c>
      <c r="E246" s="317"/>
      <c r="F246" s="317"/>
      <c r="G246" s="317"/>
      <c r="H246" s="317"/>
      <c r="I246" s="317"/>
      <c r="J246" s="317"/>
      <c r="K246" s="317"/>
      <c r="L246" s="317"/>
      <c r="M246" s="317"/>
      <c r="N246" s="317"/>
      <c r="O246" s="317"/>
      <c r="P246" s="317"/>
      <c r="Q246" s="317"/>
      <c r="R246" s="317"/>
      <c r="S246" s="317"/>
      <c r="T246" s="317"/>
      <c r="U246" s="317"/>
      <c r="V246" s="317"/>
      <c r="W246" s="317"/>
      <c r="X246" s="317"/>
      <c r="Y246" s="317"/>
      <c r="Z246" s="317"/>
      <c r="AA246" s="317"/>
      <c r="AB246" s="317"/>
      <c r="AC246" s="317"/>
      <c r="AD246" s="317"/>
      <c r="AE246" s="317"/>
      <c r="AF246" s="317"/>
      <c r="AG246" s="317"/>
      <c r="AH246" s="317"/>
      <c r="AI246" s="317"/>
      <c r="AJ246" s="317"/>
      <c r="AK246" s="318"/>
    </row>
    <row r="247" spans="1:45" ht="7.5" customHeight="1" thickBot="1">
      <c r="A247" s="329"/>
      <c r="B247" s="485"/>
      <c r="C247" s="346"/>
      <c r="D247" s="319"/>
      <c r="E247" s="320"/>
      <c r="F247" s="320"/>
      <c r="G247" s="320"/>
      <c r="H247" s="320"/>
      <c r="I247" s="320"/>
      <c r="J247" s="320"/>
      <c r="K247" s="320"/>
      <c r="L247" s="320"/>
      <c r="M247" s="320"/>
      <c r="N247" s="320"/>
      <c r="O247" s="320"/>
      <c r="P247" s="320"/>
      <c r="Q247" s="320"/>
      <c r="R247" s="320"/>
      <c r="S247" s="320"/>
      <c r="T247" s="320"/>
      <c r="U247" s="320"/>
      <c r="V247" s="320"/>
      <c r="W247" s="320"/>
      <c r="X247" s="320"/>
      <c r="Y247" s="320"/>
      <c r="Z247" s="320"/>
      <c r="AA247" s="320"/>
      <c r="AB247" s="320"/>
      <c r="AC247" s="320"/>
      <c r="AD247" s="320"/>
      <c r="AE247" s="320"/>
      <c r="AF247" s="320"/>
      <c r="AG247" s="320"/>
      <c r="AH247" s="320"/>
      <c r="AI247" s="320"/>
      <c r="AJ247" s="320"/>
      <c r="AK247" s="321"/>
    </row>
    <row r="248" spans="1:45" ht="22.15" customHeight="1" thickBot="1">
      <c r="A248" s="329"/>
      <c r="B248" s="486"/>
      <c r="C248" s="157" t="s">
        <v>61</v>
      </c>
      <c r="D248" s="336"/>
      <c r="E248" s="337"/>
      <c r="F248" s="338"/>
      <c r="G248" s="336"/>
      <c r="H248" s="338"/>
      <c r="I248" s="159" t="s">
        <v>220</v>
      </c>
      <c r="J248" s="336"/>
      <c r="K248" s="338"/>
      <c r="L248" s="159" t="s">
        <v>219</v>
      </c>
      <c r="M248" s="336"/>
      <c r="N248" s="338"/>
      <c r="O248" s="160" t="s">
        <v>218</v>
      </c>
      <c r="P248" s="347"/>
      <c r="Q248" s="347"/>
      <c r="R248" s="347"/>
      <c r="S248" s="347"/>
      <c r="T248" s="347"/>
      <c r="U248" s="347"/>
      <c r="V248" s="347"/>
      <c r="W248" s="347"/>
      <c r="X248" s="347"/>
      <c r="Y248" s="347"/>
      <c r="Z248" s="347"/>
      <c r="AA248" s="347"/>
      <c r="AB248" s="347"/>
      <c r="AC248" s="347"/>
      <c r="AD248" s="347"/>
      <c r="AE248" s="347"/>
      <c r="AF248" s="347"/>
      <c r="AG248" s="347"/>
      <c r="AH248" s="347"/>
      <c r="AI248" s="347"/>
      <c r="AJ248" s="347"/>
      <c r="AK248" s="430"/>
    </row>
    <row r="249" spans="1:45" ht="7.5" customHeight="1">
      <c r="A249" s="232"/>
      <c r="B249" s="390"/>
      <c r="C249" s="347"/>
      <c r="D249" s="347"/>
      <c r="E249" s="347"/>
      <c r="F249" s="347"/>
      <c r="G249" s="347"/>
      <c r="H249" s="347"/>
      <c r="I249" s="347"/>
      <c r="J249" s="347"/>
      <c r="K249" s="347"/>
      <c r="L249" s="347"/>
      <c r="M249" s="347"/>
      <c r="N249" s="347"/>
      <c r="O249" s="347"/>
      <c r="P249" s="347"/>
      <c r="Q249" s="347"/>
      <c r="R249" s="347"/>
      <c r="S249" s="347"/>
      <c r="T249" s="347"/>
      <c r="U249" s="347"/>
      <c r="V249" s="347"/>
      <c r="W249" s="347"/>
      <c r="X249" s="347"/>
      <c r="Y249" s="347"/>
      <c r="Z249" s="347"/>
      <c r="AA249" s="347"/>
      <c r="AB249" s="347"/>
      <c r="AC249" s="347"/>
      <c r="AD249" s="347"/>
      <c r="AE249" s="347"/>
      <c r="AF249" s="347"/>
      <c r="AG249" s="347"/>
      <c r="AH249" s="347"/>
      <c r="AI249" s="347"/>
      <c r="AJ249" s="347"/>
      <c r="AK249" s="347"/>
    </row>
    <row r="250" spans="1:45" ht="11.25" customHeight="1">
      <c r="A250" s="487"/>
      <c r="B250" s="485" t="s">
        <v>45</v>
      </c>
      <c r="C250" s="383" t="s">
        <v>62</v>
      </c>
      <c r="D250" s="319" t="s">
        <v>636</v>
      </c>
      <c r="E250" s="320"/>
      <c r="F250" s="320"/>
      <c r="G250" s="320"/>
      <c r="H250" s="320"/>
      <c r="I250" s="320"/>
      <c r="J250" s="320"/>
      <c r="K250" s="320"/>
      <c r="L250" s="320"/>
      <c r="M250" s="320"/>
      <c r="N250" s="320"/>
      <c r="O250" s="320"/>
      <c r="P250" s="320"/>
      <c r="Q250" s="320"/>
      <c r="R250" s="320"/>
      <c r="S250" s="320"/>
      <c r="T250" s="320"/>
      <c r="U250" s="320"/>
      <c r="V250" s="320"/>
      <c r="W250" s="320"/>
      <c r="X250" s="320"/>
      <c r="Y250" s="320"/>
      <c r="Z250" s="320"/>
      <c r="AA250" s="320"/>
      <c r="AB250" s="320"/>
      <c r="AC250" s="320"/>
      <c r="AD250" s="320"/>
      <c r="AE250" s="320"/>
      <c r="AF250" s="320"/>
      <c r="AG250" s="320"/>
      <c r="AH250" s="320"/>
      <c r="AI250" s="320"/>
      <c r="AJ250" s="320"/>
      <c r="AK250" s="321"/>
    </row>
    <row r="251" spans="1:45" ht="7.5" customHeight="1" thickBot="1">
      <c r="A251" s="487"/>
      <c r="B251" s="485"/>
      <c r="C251" s="346"/>
      <c r="D251" s="319"/>
      <c r="E251" s="320"/>
      <c r="F251" s="320"/>
      <c r="G251" s="320"/>
      <c r="H251" s="320"/>
      <c r="I251" s="320"/>
      <c r="J251" s="320"/>
      <c r="K251" s="320"/>
      <c r="L251" s="320"/>
      <c r="M251" s="320"/>
      <c r="N251" s="320"/>
      <c r="O251" s="320"/>
      <c r="P251" s="320"/>
      <c r="Q251" s="320"/>
      <c r="R251" s="320"/>
      <c r="S251" s="320"/>
      <c r="T251" s="320"/>
      <c r="U251" s="320"/>
      <c r="V251" s="320"/>
      <c r="W251" s="320"/>
      <c r="X251" s="320"/>
      <c r="Y251" s="320"/>
      <c r="Z251" s="320"/>
      <c r="AA251" s="320"/>
      <c r="AB251" s="320"/>
      <c r="AC251" s="320"/>
      <c r="AD251" s="320"/>
      <c r="AE251" s="320"/>
      <c r="AF251" s="320"/>
      <c r="AG251" s="320"/>
      <c r="AH251" s="320"/>
      <c r="AI251" s="320"/>
      <c r="AJ251" s="320"/>
      <c r="AK251" s="321"/>
    </row>
    <row r="252" spans="1:45" ht="22.5" customHeight="1" thickBot="1">
      <c r="A252" s="488"/>
      <c r="B252" s="486"/>
      <c r="C252" s="157" t="s">
        <v>61</v>
      </c>
      <c r="D252" s="336"/>
      <c r="E252" s="337"/>
      <c r="F252" s="338"/>
      <c r="G252" s="423"/>
      <c r="H252" s="424"/>
      <c r="I252" s="424"/>
      <c r="J252" s="424"/>
      <c r="K252" s="424"/>
      <c r="L252" s="424"/>
      <c r="M252" s="424"/>
      <c r="N252" s="424"/>
      <c r="O252" s="424"/>
      <c r="P252" s="424"/>
      <c r="Q252" s="424"/>
      <c r="R252" s="424"/>
      <c r="S252" s="424"/>
      <c r="T252" s="424"/>
      <c r="U252" s="424"/>
      <c r="V252" s="424"/>
      <c r="W252" s="424"/>
      <c r="X252" s="424"/>
      <c r="Y252" s="424"/>
      <c r="Z252" s="424"/>
      <c r="AA252" s="424"/>
      <c r="AB252" s="424"/>
      <c r="AC252" s="424"/>
      <c r="AD252" s="424"/>
      <c r="AE252" s="424"/>
      <c r="AF252" s="424"/>
      <c r="AG252" s="424"/>
      <c r="AH252" s="424"/>
      <c r="AI252" s="424"/>
      <c r="AJ252" s="424"/>
      <c r="AK252" s="425"/>
    </row>
    <row r="253" spans="1:45" ht="7.5" customHeight="1">
      <c r="A253" s="198"/>
      <c r="B253" s="347"/>
      <c r="C253" s="347"/>
      <c r="D253" s="347"/>
      <c r="E253" s="347"/>
      <c r="F253" s="347"/>
      <c r="G253" s="347"/>
      <c r="H253" s="347"/>
      <c r="I253" s="347"/>
      <c r="J253" s="347"/>
      <c r="K253" s="347"/>
      <c r="L253" s="347"/>
      <c r="M253" s="347"/>
      <c r="N253" s="347"/>
      <c r="O253" s="347"/>
      <c r="P253" s="347"/>
      <c r="Q253" s="347"/>
      <c r="R253" s="347"/>
      <c r="S253" s="347"/>
      <c r="T253" s="347"/>
      <c r="U253" s="347"/>
      <c r="V253" s="347"/>
      <c r="W253" s="347"/>
      <c r="X253" s="347"/>
      <c r="Y253" s="347"/>
      <c r="Z253" s="347"/>
      <c r="AA253" s="347"/>
      <c r="AB253" s="347"/>
      <c r="AC253" s="347"/>
      <c r="AD253" s="347"/>
      <c r="AE253" s="347"/>
      <c r="AF253" s="347"/>
      <c r="AG253" s="347"/>
      <c r="AH253" s="347"/>
      <c r="AI253" s="347"/>
      <c r="AJ253" s="347"/>
      <c r="AK253" s="347"/>
    </row>
    <row r="254" spans="1:45" ht="75" customHeight="1">
      <c r="A254" s="686" t="s">
        <v>1133</v>
      </c>
      <c r="B254" s="687"/>
      <c r="C254" s="687"/>
      <c r="D254" s="687"/>
      <c r="E254" s="687"/>
      <c r="F254" s="687"/>
      <c r="G254" s="687"/>
      <c r="H254" s="687"/>
      <c r="I254" s="687"/>
      <c r="J254" s="687"/>
      <c r="K254" s="687"/>
      <c r="L254" s="687"/>
      <c r="M254" s="687"/>
      <c r="N254" s="687"/>
      <c r="O254" s="687"/>
      <c r="P254" s="687"/>
      <c r="Q254" s="687"/>
      <c r="R254" s="687"/>
      <c r="S254" s="687"/>
      <c r="T254" s="687"/>
      <c r="U254" s="687"/>
      <c r="V254" s="687"/>
      <c r="W254" s="687"/>
      <c r="X254" s="687"/>
      <c r="Y254" s="687"/>
      <c r="Z254" s="687"/>
      <c r="AA254" s="687"/>
      <c r="AB254" s="687"/>
      <c r="AC254" s="687"/>
      <c r="AD254" s="687"/>
      <c r="AE254" s="687"/>
      <c r="AF254" s="687"/>
      <c r="AG254" s="687"/>
      <c r="AH254" s="687"/>
      <c r="AI254" s="687"/>
      <c r="AJ254" s="687"/>
      <c r="AK254" s="688"/>
      <c r="AQ254" s="154"/>
      <c r="AR254" s="154"/>
      <c r="AS254" s="154"/>
    </row>
    <row r="255" spans="1:45" ht="46.5" customHeight="1">
      <c r="A255" s="683" t="s">
        <v>1138</v>
      </c>
      <c r="B255" s="684"/>
      <c r="C255" s="684"/>
      <c r="D255" s="684"/>
      <c r="E255" s="684"/>
      <c r="F255" s="684"/>
      <c r="G255" s="684"/>
      <c r="H255" s="684"/>
      <c r="I255" s="684"/>
      <c r="J255" s="684"/>
      <c r="K255" s="684"/>
      <c r="L255" s="684"/>
      <c r="M255" s="684"/>
      <c r="N255" s="684"/>
      <c r="O255" s="684"/>
      <c r="P255" s="684"/>
      <c r="Q255" s="684"/>
      <c r="R255" s="684"/>
      <c r="S255" s="684"/>
      <c r="T255" s="684"/>
      <c r="U255" s="684"/>
      <c r="V255" s="684"/>
      <c r="W255" s="684"/>
      <c r="X255" s="684"/>
      <c r="Y255" s="684"/>
      <c r="Z255" s="684"/>
      <c r="AA255" s="684"/>
      <c r="AB255" s="684"/>
      <c r="AC255" s="684"/>
      <c r="AD255" s="684"/>
      <c r="AE255" s="684"/>
      <c r="AF255" s="684"/>
      <c r="AG255" s="684"/>
      <c r="AH255" s="684"/>
      <c r="AI255" s="684"/>
      <c r="AJ255" s="684"/>
      <c r="AK255" s="685"/>
      <c r="AQ255" s="154"/>
      <c r="AR255" s="154"/>
      <c r="AS255" s="154"/>
    </row>
    <row r="256" spans="1:45" ht="18.600000000000001" customHeight="1">
      <c r="A256" s="230"/>
      <c r="B256" s="545" t="s">
        <v>17</v>
      </c>
      <c r="C256" s="546"/>
      <c r="D256" s="547"/>
      <c r="E256" s="548"/>
      <c r="F256" s="370" t="str">
        <f>IF(AP256=TRUE,AQ256,"")</f>
        <v/>
      </c>
      <c r="G256" s="371"/>
      <c r="H256" s="371"/>
      <c r="I256" s="371"/>
      <c r="J256" s="371"/>
      <c r="K256" s="371"/>
      <c r="L256" s="371"/>
      <c r="M256" s="371"/>
      <c r="N256" s="371"/>
      <c r="O256" s="371"/>
      <c r="P256" s="371"/>
      <c r="Q256" s="371"/>
      <c r="R256" s="371"/>
      <c r="S256" s="371"/>
      <c r="T256" s="371"/>
      <c r="U256" s="371"/>
      <c r="V256" s="371"/>
      <c r="W256" s="371"/>
      <c r="X256" s="371"/>
      <c r="Y256" s="371"/>
      <c r="Z256" s="371"/>
      <c r="AA256" s="371"/>
      <c r="AB256" s="371"/>
      <c r="AC256" s="371"/>
      <c r="AD256" s="371"/>
      <c r="AE256" s="371"/>
      <c r="AF256" s="371"/>
      <c r="AG256" s="371"/>
      <c r="AH256" s="371"/>
      <c r="AI256" s="371"/>
      <c r="AJ256" s="371"/>
      <c r="AK256" s="595"/>
      <c r="AM256" s="468" t="s">
        <v>201</v>
      </c>
      <c r="AN256" s="468"/>
      <c r="AO256" s="468"/>
      <c r="AP256" s="185" t="b">
        <v>0</v>
      </c>
      <c r="AQ256" s="154" t="s">
        <v>18</v>
      </c>
      <c r="AR256" s="154"/>
      <c r="AS256" s="154"/>
    </row>
    <row r="257" spans="1:42" ht="11.25" customHeight="1">
      <c r="A257" s="487"/>
      <c r="B257" s="237"/>
      <c r="C257" s="343" t="s">
        <v>62</v>
      </c>
      <c r="D257" s="319" t="s">
        <v>1171</v>
      </c>
      <c r="E257" s="320"/>
      <c r="F257" s="320"/>
      <c r="G257" s="320"/>
      <c r="H257" s="320"/>
      <c r="I257" s="320"/>
      <c r="J257" s="320"/>
      <c r="K257" s="320"/>
      <c r="L257" s="320"/>
      <c r="M257" s="320"/>
      <c r="N257" s="320"/>
      <c r="O257" s="320"/>
      <c r="P257" s="320"/>
      <c r="Q257" s="320"/>
      <c r="R257" s="320"/>
      <c r="S257" s="320"/>
      <c r="T257" s="320"/>
      <c r="U257" s="320"/>
      <c r="V257" s="320"/>
      <c r="W257" s="320"/>
      <c r="X257" s="320"/>
      <c r="Y257" s="320"/>
      <c r="Z257" s="320"/>
      <c r="AA257" s="320"/>
      <c r="AB257" s="320"/>
      <c r="AC257" s="320"/>
      <c r="AD257" s="320"/>
      <c r="AE257" s="320"/>
      <c r="AF257" s="320"/>
      <c r="AG257" s="320"/>
      <c r="AH257" s="320"/>
      <c r="AI257" s="320"/>
      <c r="AJ257" s="320"/>
      <c r="AK257" s="321"/>
      <c r="AL257" s="155"/>
      <c r="AM257" s="468"/>
      <c r="AN257" s="468"/>
      <c r="AO257" s="468"/>
    </row>
    <row r="258" spans="1:42" ht="7.5" customHeight="1" thickBot="1">
      <c r="A258" s="487"/>
      <c r="B258" s="238"/>
      <c r="C258" s="344"/>
      <c r="D258" s="319"/>
      <c r="E258" s="320"/>
      <c r="F258" s="320"/>
      <c r="G258" s="320"/>
      <c r="H258" s="320"/>
      <c r="I258" s="320"/>
      <c r="J258" s="320"/>
      <c r="K258" s="320"/>
      <c r="L258" s="320"/>
      <c r="M258" s="320"/>
      <c r="N258" s="320"/>
      <c r="O258" s="320"/>
      <c r="P258" s="320"/>
      <c r="Q258" s="320"/>
      <c r="R258" s="320"/>
      <c r="S258" s="320"/>
      <c r="T258" s="320"/>
      <c r="U258" s="320"/>
      <c r="V258" s="320"/>
      <c r="W258" s="320"/>
      <c r="X258" s="320"/>
      <c r="Y258" s="320"/>
      <c r="Z258" s="320"/>
      <c r="AA258" s="320"/>
      <c r="AB258" s="320"/>
      <c r="AC258" s="320"/>
      <c r="AD258" s="320"/>
      <c r="AE258" s="320"/>
      <c r="AF258" s="320"/>
      <c r="AG258" s="320"/>
      <c r="AH258" s="320"/>
      <c r="AI258" s="320"/>
      <c r="AJ258" s="320"/>
      <c r="AK258" s="321"/>
      <c r="AL258" s="155"/>
    </row>
    <row r="259" spans="1:42" ht="22.5" customHeight="1" thickBot="1">
      <c r="A259" s="487"/>
      <c r="B259" s="231" t="s">
        <v>63</v>
      </c>
      <c r="C259" s="227" t="s">
        <v>61</v>
      </c>
      <c r="D259" s="387"/>
      <c r="E259" s="388"/>
      <c r="F259" s="388"/>
      <c r="G259" s="388"/>
      <c r="H259" s="388"/>
      <c r="I259" s="388"/>
      <c r="J259" s="388"/>
      <c r="K259" s="388"/>
      <c r="L259" s="388"/>
      <c r="M259" s="388"/>
      <c r="N259" s="388"/>
      <c r="O259" s="388"/>
      <c r="P259" s="388"/>
      <c r="Q259" s="388"/>
      <c r="R259" s="389"/>
      <c r="S259" s="674" t="str">
        <f>IF(D259=0,"",IF(OR(D259=D262,D259=D261),AM259,""))</f>
        <v/>
      </c>
      <c r="T259" s="675"/>
      <c r="U259" s="675"/>
      <c r="V259" s="675"/>
      <c r="W259" s="675"/>
      <c r="X259" s="675"/>
      <c r="Y259" s="675"/>
      <c r="Z259" s="675"/>
      <c r="AA259" s="675"/>
      <c r="AB259" s="675"/>
      <c r="AC259" s="675"/>
      <c r="AD259" s="675"/>
      <c r="AE259" s="675"/>
      <c r="AF259" s="675"/>
      <c r="AG259" s="675"/>
      <c r="AH259" s="675"/>
      <c r="AI259" s="675"/>
      <c r="AJ259" s="675"/>
      <c r="AK259" s="676"/>
      <c r="AM259" s="154" t="s">
        <v>504</v>
      </c>
    </row>
    <row r="260" spans="1:42" ht="22.5" customHeight="1" thickBot="1">
      <c r="A260" s="488"/>
      <c r="B260" s="228" t="s">
        <v>615</v>
      </c>
      <c r="C260" s="227" t="s">
        <v>61</v>
      </c>
      <c r="D260" s="387"/>
      <c r="E260" s="388"/>
      <c r="F260" s="388"/>
      <c r="G260" s="388"/>
      <c r="H260" s="388"/>
      <c r="I260" s="388"/>
      <c r="J260" s="388"/>
      <c r="K260" s="388"/>
      <c r="L260" s="388"/>
      <c r="M260" s="388"/>
      <c r="N260" s="388"/>
      <c r="O260" s="388"/>
      <c r="P260" s="388"/>
      <c r="Q260" s="388"/>
      <c r="R260" s="389"/>
      <c r="S260" s="479" t="str">
        <f>IF(D260=0,"",IF(OR(D260=X261,D260=X262),AM259,""))</f>
        <v/>
      </c>
      <c r="T260" s="480"/>
      <c r="U260" s="480"/>
      <c r="V260" s="480"/>
      <c r="W260" s="480"/>
      <c r="X260" s="480"/>
      <c r="Y260" s="480"/>
      <c r="Z260" s="480"/>
      <c r="AA260" s="480"/>
      <c r="AB260" s="480"/>
      <c r="AC260" s="480"/>
      <c r="AD260" s="480"/>
      <c r="AE260" s="480"/>
      <c r="AF260" s="480"/>
      <c r="AG260" s="480"/>
      <c r="AH260" s="480"/>
      <c r="AI260" s="480"/>
      <c r="AJ260" s="480"/>
      <c r="AK260" s="481"/>
      <c r="AM260" s="154" t="s">
        <v>202</v>
      </c>
      <c r="AP260" s="199" t="str">
        <f>IF(D259=0,"",IF(OR(D259=D261,D259=D262),"w","ok"))</f>
        <v/>
      </c>
    </row>
    <row r="261" spans="1:42" ht="18.75" customHeight="1">
      <c r="A261" s="233"/>
      <c r="B261" s="236" t="s">
        <v>547</v>
      </c>
      <c r="C261" s="610" t="s">
        <v>63</v>
      </c>
      <c r="D261" s="482" t="str">
        <f>IF(D147=0,"",D147)</f>
        <v/>
      </c>
      <c r="E261" s="483"/>
      <c r="F261" s="483"/>
      <c r="G261" s="483"/>
      <c r="H261" s="483"/>
      <c r="I261" s="483"/>
      <c r="J261" s="483"/>
      <c r="K261" s="483"/>
      <c r="L261" s="483"/>
      <c r="M261" s="483"/>
      <c r="N261" s="483"/>
      <c r="O261" s="483"/>
      <c r="P261" s="483"/>
      <c r="Q261" s="483"/>
      <c r="R261" s="484"/>
      <c r="S261" s="677" t="s">
        <v>615</v>
      </c>
      <c r="T261" s="678"/>
      <c r="U261" s="678"/>
      <c r="V261" s="678"/>
      <c r="W261" s="679"/>
      <c r="X261" s="482" t="str">
        <f>IF(D148=0,"",D148)</f>
        <v/>
      </c>
      <c r="Y261" s="483"/>
      <c r="Z261" s="483"/>
      <c r="AA261" s="483"/>
      <c r="AB261" s="483"/>
      <c r="AC261" s="483"/>
      <c r="AD261" s="483"/>
      <c r="AE261" s="483"/>
      <c r="AF261" s="483"/>
      <c r="AG261" s="483"/>
      <c r="AH261" s="483"/>
      <c r="AI261" s="483"/>
      <c r="AJ261" s="483"/>
      <c r="AK261" s="484"/>
      <c r="AM261" s="154" t="s">
        <v>203</v>
      </c>
      <c r="AP261" s="199" t="str">
        <f>IF(D260=0,"",IF(OR(D260=X261,D260=X262),"w","ok"))</f>
        <v/>
      </c>
    </row>
    <row r="262" spans="1:42" ht="18.75" customHeight="1">
      <c r="A262" s="233"/>
      <c r="B262" s="236" t="s">
        <v>146</v>
      </c>
      <c r="C262" s="611"/>
      <c r="D262" s="482" t="str">
        <f>IF(D228=0,"",D228)</f>
        <v/>
      </c>
      <c r="E262" s="483"/>
      <c r="F262" s="483"/>
      <c r="G262" s="483"/>
      <c r="H262" s="483"/>
      <c r="I262" s="483"/>
      <c r="J262" s="483"/>
      <c r="K262" s="483"/>
      <c r="L262" s="483"/>
      <c r="M262" s="483"/>
      <c r="N262" s="483"/>
      <c r="O262" s="483"/>
      <c r="P262" s="483"/>
      <c r="Q262" s="483"/>
      <c r="R262" s="484"/>
      <c r="S262" s="680"/>
      <c r="T262" s="681"/>
      <c r="U262" s="681"/>
      <c r="V262" s="681"/>
      <c r="W262" s="682"/>
      <c r="X262" s="482" t="str">
        <f>IF(D229=0,"",D229)</f>
        <v/>
      </c>
      <c r="Y262" s="483"/>
      <c r="Z262" s="483"/>
      <c r="AA262" s="483"/>
      <c r="AB262" s="483"/>
      <c r="AC262" s="483"/>
      <c r="AD262" s="483"/>
      <c r="AE262" s="483"/>
      <c r="AF262" s="483"/>
      <c r="AG262" s="483"/>
      <c r="AH262" s="483"/>
      <c r="AI262" s="483"/>
      <c r="AJ262" s="483"/>
      <c r="AK262" s="484"/>
    </row>
    <row r="263" spans="1:42" ht="22.5" customHeight="1">
      <c r="A263" s="356"/>
      <c r="B263" s="356"/>
      <c r="C263" s="356"/>
      <c r="D263" s="356"/>
      <c r="E263" s="356"/>
      <c r="F263" s="356"/>
      <c r="G263" s="356"/>
      <c r="H263" s="356"/>
      <c r="I263" s="356"/>
      <c r="J263" s="356"/>
      <c r="K263" s="356"/>
      <c r="L263" s="356"/>
      <c r="M263" s="356"/>
      <c r="N263" s="356"/>
      <c r="O263" s="356"/>
      <c r="P263" s="356"/>
      <c r="Q263" s="356"/>
      <c r="R263" s="356"/>
      <c r="S263" s="356"/>
      <c r="T263" s="356"/>
      <c r="U263" s="356"/>
      <c r="V263" s="356"/>
      <c r="W263" s="356"/>
      <c r="X263" s="356"/>
      <c r="Y263" s="356"/>
      <c r="Z263" s="356"/>
      <c r="AA263" s="356"/>
      <c r="AB263" s="356"/>
      <c r="AC263" s="356"/>
      <c r="AD263" s="356"/>
      <c r="AE263" s="356"/>
      <c r="AF263" s="356"/>
      <c r="AG263" s="356"/>
      <c r="AH263" s="356"/>
      <c r="AI263" s="356"/>
      <c r="AJ263" s="356"/>
      <c r="AK263" s="356"/>
    </row>
    <row r="264" spans="1:42" ht="30" customHeight="1">
      <c r="A264" s="544" t="s">
        <v>354</v>
      </c>
      <c r="B264" s="544"/>
      <c r="C264" s="544"/>
      <c r="D264" s="544"/>
      <c r="E264" s="544"/>
      <c r="F264" s="544"/>
      <c r="G264" s="544"/>
      <c r="H264" s="544"/>
      <c r="I264" s="544"/>
      <c r="J264" s="544"/>
      <c r="K264" s="544"/>
      <c r="L264" s="544"/>
      <c r="M264" s="544"/>
      <c r="N264" s="544"/>
      <c r="O264" s="544"/>
      <c r="P264" s="544"/>
      <c r="Q264" s="544"/>
      <c r="R264" s="544"/>
      <c r="S264" s="544"/>
      <c r="T264" s="544"/>
      <c r="U264" s="544"/>
      <c r="V264" s="544"/>
      <c r="W264" s="544"/>
      <c r="X264" s="544"/>
      <c r="Y264" s="544"/>
      <c r="Z264" s="544"/>
      <c r="AA264" s="544"/>
      <c r="AB264" s="544"/>
      <c r="AC264" s="544"/>
      <c r="AD264" s="544"/>
      <c r="AE264" s="544"/>
      <c r="AF264" s="544"/>
      <c r="AG264" s="544"/>
      <c r="AH264" s="544"/>
      <c r="AI264" s="544"/>
      <c r="AJ264" s="544"/>
      <c r="AK264" s="544"/>
    </row>
    <row r="265" spans="1:42" ht="7.5" customHeight="1">
      <c r="A265" s="347"/>
      <c r="B265" s="347"/>
      <c r="C265" s="347"/>
      <c r="D265" s="347"/>
      <c r="E265" s="347"/>
      <c r="F265" s="347"/>
      <c r="G265" s="347"/>
      <c r="H265" s="347"/>
      <c r="I265" s="347"/>
      <c r="J265" s="347"/>
      <c r="K265" s="347"/>
      <c r="L265" s="347"/>
      <c r="M265" s="347"/>
      <c r="N265" s="347"/>
      <c r="O265" s="347"/>
      <c r="P265" s="347"/>
      <c r="Q265" s="347"/>
      <c r="R265" s="347"/>
      <c r="S265" s="347"/>
      <c r="T265" s="347"/>
      <c r="U265" s="347"/>
      <c r="V265" s="347"/>
      <c r="W265" s="347"/>
      <c r="X265" s="347"/>
      <c r="Y265" s="347"/>
      <c r="Z265" s="347"/>
      <c r="AA265" s="347"/>
      <c r="AB265" s="347"/>
      <c r="AC265" s="347"/>
      <c r="AD265" s="347"/>
      <c r="AE265" s="347"/>
      <c r="AF265" s="347"/>
      <c r="AG265" s="347"/>
      <c r="AH265" s="347"/>
      <c r="AI265" s="347"/>
      <c r="AJ265" s="347"/>
      <c r="AK265" s="347"/>
    </row>
    <row r="266" spans="1:42" ht="30" customHeight="1">
      <c r="A266" s="540" t="s">
        <v>353</v>
      </c>
      <c r="B266" s="541"/>
      <c r="C266" s="541"/>
      <c r="D266" s="541"/>
      <c r="E266" s="541"/>
      <c r="F266" s="541"/>
      <c r="G266" s="541"/>
      <c r="H266" s="541"/>
      <c r="I266" s="541"/>
      <c r="J266" s="541"/>
      <c r="K266" s="541"/>
      <c r="L266" s="541"/>
      <c r="M266" s="541"/>
      <c r="N266" s="541"/>
      <c r="O266" s="541"/>
      <c r="P266" s="541"/>
      <c r="Q266" s="541"/>
      <c r="R266" s="541"/>
      <c r="S266" s="541"/>
      <c r="T266" s="541"/>
      <c r="U266" s="541"/>
      <c r="V266" s="541"/>
      <c r="W266" s="541"/>
      <c r="X266" s="541"/>
      <c r="Y266" s="541"/>
      <c r="Z266" s="541"/>
      <c r="AA266" s="541"/>
      <c r="AB266" s="541"/>
      <c r="AC266" s="541"/>
      <c r="AD266" s="541"/>
      <c r="AE266" s="541"/>
      <c r="AF266" s="541"/>
      <c r="AG266" s="541"/>
      <c r="AH266" s="541"/>
      <c r="AI266" s="541"/>
      <c r="AJ266" s="541"/>
      <c r="AK266" s="542"/>
    </row>
    <row r="267" spans="1:42" ht="11.25" customHeight="1">
      <c r="A267" s="328" t="s">
        <v>158</v>
      </c>
      <c r="B267" s="352" t="s">
        <v>121</v>
      </c>
      <c r="C267" s="343" t="s">
        <v>62</v>
      </c>
      <c r="D267" s="316" t="s">
        <v>638</v>
      </c>
      <c r="E267" s="317"/>
      <c r="F267" s="317"/>
      <c r="G267" s="317"/>
      <c r="H267" s="317"/>
      <c r="I267" s="317"/>
      <c r="J267" s="317"/>
      <c r="K267" s="317"/>
      <c r="L267" s="317"/>
      <c r="M267" s="317"/>
      <c r="N267" s="317"/>
      <c r="O267" s="317"/>
      <c r="P267" s="317"/>
      <c r="Q267" s="317"/>
      <c r="R267" s="317"/>
      <c r="S267" s="317"/>
      <c r="T267" s="317"/>
      <c r="U267" s="317"/>
      <c r="V267" s="317"/>
      <c r="W267" s="317"/>
      <c r="X267" s="317"/>
      <c r="Y267" s="317"/>
      <c r="Z267" s="317"/>
      <c r="AA267" s="317"/>
      <c r="AB267" s="317"/>
      <c r="AC267" s="317"/>
      <c r="AD267" s="317"/>
      <c r="AE267" s="317"/>
      <c r="AF267" s="317"/>
      <c r="AG267" s="317"/>
      <c r="AH267" s="317"/>
      <c r="AI267" s="317"/>
      <c r="AJ267" s="317"/>
      <c r="AK267" s="318"/>
    </row>
    <row r="268" spans="1:42" ht="7.5" customHeight="1" thickBot="1">
      <c r="A268" s="329"/>
      <c r="B268" s="353"/>
      <c r="C268" s="344"/>
      <c r="D268" s="319"/>
      <c r="E268" s="320"/>
      <c r="F268" s="320"/>
      <c r="G268" s="320"/>
      <c r="H268" s="320"/>
      <c r="I268" s="320"/>
      <c r="J268" s="320"/>
      <c r="K268" s="320"/>
      <c r="L268" s="320"/>
      <c r="M268" s="320"/>
      <c r="N268" s="320"/>
      <c r="O268" s="320"/>
      <c r="P268" s="320"/>
      <c r="Q268" s="320"/>
      <c r="R268" s="320"/>
      <c r="S268" s="320"/>
      <c r="T268" s="320"/>
      <c r="U268" s="320"/>
      <c r="V268" s="320"/>
      <c r="W268" s="320"/>
      <c r="X268" s="320"/>
      <c r="Y268" s="320"/>
      <c r="Z268" s="320"/>
      <c r="AA268" s="320"/>
      <c r="AB268" s="320"/>
      <c r="AC268" s="320"/>
      <c r="AD268" s="320"/>
      <c r="AE268" s="320"/>
      <c r="AF268" s="320"/>
      <c r="AG268" s="320"/>
      <c r="AH268" s="320"/>
      <c r="AI268" s="320"/>
      <c r="AJ268" s="320"/>
      <c r="AK268" s="321"/>
    </row>
    <row r="269" spans="1:42" ht="22.5" customHeight="1" thickBot="1">
      <c r="A269" s="329"/>
      <c r="B269" s="354"/>
      <c r="C269" s="172" t="s">
        <v>61</v>
      </c>
      <c r="D269" s="612"/>
      <c r="E269" s="613"/>
      <c r="F269" s="613"/>
      <c r="G269" s="613"/>
      <c r="H269" s="613"/>
      <c r="I269" s="613"/>
      <c r="J269" s="613"/>
      <c r="K269" s="613"/>
      <c r="L269" s="613"/>
      <c r="M269" s="613"/>
      <c r="N269" s="613"/>
      <c r="O269" s="614"/>
      <c r="P269" s="624"/>
      <c r="Q269" s="433"/>
      <c r="R269" s="433"/>
      <c r="S269" s="433"/>
      <c r="T269" s="433"/>
      <c r="U269" s="433"/>
      <c r="V269" s="433"/>
      <c r="W269" s="433"/>
      <c r="X269" s="433"/>
      <c r="Y269" s="433"/>
      <c r="Z269" s="433"/>
      <c r="AA269" s="433"/>
      <c r="AB269" s="433"/>
      <c r="AC269" s="433"/>
      <c r="AD269" s="433"/>
      <c r="AE269" s="433"/>
      <c r="AF269" s="433"/>
      <c r="AG269" s="433"/>
      <c r="AH269" s="433"/>
      <c r="AI269" s="433"/>
      <c r="AJ269" s="433"/>
      <c r="AK269" s="407"/>
    </row>
    <row r="270" spans="1:42" ht="7.5" customHeight="1">
      <c r="A270" s="329"/>
      <c r="B270" s="390"/>
      <c r="C270" s="347"/>
      <c r="D270" s="347"/>
      <c r="E270" s="347"/>
      <c r="F270" s="347"/>
      <c r="G270" s="347"/>
      <c r="H270" s="347"/>
      <c r="I270" s="347"/>
      <c r="J270" s="347"/>
      <c r="K270" s="347"/>
      <c r="L270" s="347"/>
      <c r="M270" s="347"/>
      <c r="N270" s="347"/>
      <c r="O270" s="347"/>
      <c r="P270" s="347"/>
      <c r="Q270" s="347"/>
      <c r="R270" s="347"/>
      <c r="S270" s="347"/>
      <c r="T270" s="347"/>
      <c r="U270" s="347"/>
      <c r="V270" s="347"/>
      <c r="W270" s="347"/>
      <c r="X270" s="347"/>
      <c r="Y270" s="347"/>
      <c r="Z270" s="347"/>
      <c r="AA270" s="347"/>
      <c r="AB270" s="347"/>
      <c r="AC270" s="347"/>
      <c r="AD270" s="347"/>
      <c r="AE270" s="347"/>
      <c r="AF270" s="347"/>
      <c r="AG270" s="347"/>
      <c r="AH270" s="347"/>
      <c r="AI270" s="347"/>
      <c r="AJ270" s="347"/>
      <c r="AK270" s="347"/>
    </row>
    <row r="271" spans="1:42" ht="11.25" customHeight="1">
      <c r="A271" s="329"/>
      <c r="B271" s="352" t="s">
        <v>120</v>
      </c>
      <c r="C271" s="343" t="s">
        <v>62</v>
      </c>
      <c r="D271" s="316" t="s">
        <v>653</v>
      </c>
      <c r="E271" s="317"/>
      <c r="F271" s="317"/>
      <c r="G271" s="317"/>
      <c r="H271" s="317"/>
      <c r="I271" s="317"/>
      <c r="J271" s="317"/>
      <c r="K271" s="317"/>
      <c r="L271" s="317"/>
      <c r="M271" s="317"/>
      <c r="N271" s="317"/>
      <c r="O271" s="317"/>
      <c r="P271" s="317"/>
      <c r="Q271" s="317"/>
      <c r="R271" s="317"/>
      <c r="S271" s="317"/>
      <c r="T271" s="317"/>
      <c r="U271" s="317"/>
      <c r="V271" s="317"/>
      <c r="W271" s="317"/>
      <c r="X271" s="317"/>
      <c r="Y271" s="317"/>
      <c r="Z271" s="317"/>
      <c r="AA271" s="317"/>
      <c r="AB271" s="317"/>
      <c r="AC271" s="317"/>
      <c r="AD271" s="317"/>
      <c r="AE271" s="317"/>
      <c r="AF271" s="317"/>
      <c r="AG271" s="317"/>
      <c r="AH271" s="317"/>
      <c r="AI271" s="317"/>
      <c r="AJ271" s="317"/>
      <c r="AK271" s="318"/>
    </row>
    <row r="272" spans="1:42" ht="7.5" customHeight="1" thickBot="1">
      <c r="A272" s="329"/>
      <c r="B272" s="353"/>
      <c r="C272" s="344"/>
      <c r="D272" s="319"/>
      <c r="E272" s="320"/>
      <c r="F272" s="320"/>
      <c r="G272" s="320"/>
      <c r="H272" s="320"/>
      <c r="I272" s="320"/>
      <c r="J272" s="320"/>
      <c r="K272" s="320"/>
      <c r="L272" s="320"/>
      <c r="M272" s="320"/>
      <c r="N272" s="320"/>
      <c r="O272" s="320"/>
      <c r="P272" s="320"/>
      <c r="Q272" s="320"/>
      <c r="R272" s="320"/>
      <c r="S272" s="320"/>
      <c r="T272" s="320"/>
      <c r="U272" s="320"/>
      <c r="V272" s="320"/>
      <c r="W272" s="320"/>
      <c r="X272" s="320"/>
      <c r="Y272" s="320"/>
      <c r="Z272" s="320"/>
      <c r="AA272" s="320"/>
      <c r="AB272" s="320"/>
      <c r="AC272" s="320"/>
      <c r="AD272" s="320"/>
      <c r="AE272" s="320"/>
      <c r="AF272" s="320"/>
      <c r="AG272" s="320"/>
      <c r="AH272" s="320"/>
      <c r="AI272" s="320"/>
      <c r="AJ272" s="320"/>
      <c r="AK272" s="321"/>
    </row>
    <row r="273" spans="1:56" ht="22.5" customHeight="1" thickBot="1">
      <c r="A273" s="329"/>
      <c r="B273" s="354"/>
      <c r="C273" s="172" t="s">
        <v>61</v>
      </c>
      <c r="D273" s="336"/>
      <c r="E273" s="337"/>
      <c r="F273" s="337"/>
      <c r="G273" s="337"/>
      <c r="H273" s="337"/>
      <c r="I273" s="338"/>
      <c r="J273" s="622"/>
      <c r="K273" s="382"/>
      <c r="L273" s="382"/>
      <c r="M273" s="382"/>
      <c r="N273" s="382"/>
      <c r="O273" s="382"/>
      <c r="P273" s="382"/>
      <c r="Q273" s="382"/>
      <c r="R273" s="382"/>
      <c r="S273" s="382"/>
      <c r="T273" s="382"/>
      <c r="U273" s="382"/>
      <c r="V273" s="382"/>
      <c r="W273" s="382"/>
      <c r="X273" s="382"/>
      <c r="Y273" s="382"/>
      <c r="Z273" s="382"/>
      <c r="AA273" s="382"/>
      <c r="AB273" s="382"/>
      <c r="AC273" s="382"/>
      <c r="AD273" s="382"/>
      <c r="AE273" s="382"/>
      <c r="AF273" s="382"/>
      <c r="AG273" s="382"/>
      <c r="AH273" s="382"/>
      <c r="AI273" s="382"/>
      <c r="AJ273" s="382"/>
      <c r="AK273" s="623"/>
      <c r="AN273" s="154" t="s">
        <v>1146</v>
      </c>
    </row>
    <row r="274" spans="1:56" ht="7.5" customHeight="1">
      <c r="A274" s="329"/>
      <c r="B274" s="390"/>
      <c r="C274" s="347"/>
      <c r="D274" s="347"/>
      <c r="E274" s="347"/>
      <c r="F274" s="347"/>
      <c r="G274" s="347"/>
      <c r="H274" s="347"/>
      <c r="I274" s="347"/>
      <c r="J274" s="347"/>
      <c r="K274" s="347"/>
      <c r="L274" s="347"/>
      <c r="M274" s="347"/>
      <c r="N274" s="347"/>
      <c r="O274" s="347"/>
      <c r="P274" s="347"/>
      <c r="Q274" s="347"/>
      <c r="R274" s="347"/>
      <c r="S274" s="347"/>
      <c r="T274" s="347"/>
      <c r="U274" s="347"/>
      <c r="V274" s="347"/>
      <c r="W274" s="347"/>
      <c r="X274" s="347"/>
      <c r="Y274" s="347"/>
      <c r="Z274" s="347"/>
      <c r="AA274" s="347"/>
      <c r="AB274" s="347"/>
      <c r="AC274" s="347"/>
      <c r="AD274" s="347"/>
      <c r="AE274" s="347"/>
      <c r="AF274" s="347"/>
      <c r="AG274" s="347"/>
      <c r="AH274" s="347"/>
      <c r="AI274" s="347"/>
      <c r="AJ274" s="347"/>
      <c r="AK274" s="347"/>
      <c r="AW274" s="193"/>
      <c r="AX274" s="193"/>
      <c r="AY274" s="193"/>
      <c r="AZ274" s="193"/>
      <c r="BA274" s="193"/>
      <c r="BB274" s="193"/>
      <c r="BC274" s="193"/>
      <c r="BD274" s="193"/>
    </row>
    <row r="275" spans="1:56" ht="17.25" customHeight="1">
      <c r="A275" s="329"/>
      <c r="B275" s="416" t="s">
        <v>878</v>
      </c>
      <c r="C275" s="343" t="s">
        <v>62</v>
      </c>
      <c r="D275" s="316" t="s">
        <v>903</v>
      </c>
      <c r="E275" s="317"/>
      <c r="F275" s="317"/>
      <c r="G275" s="317"/>
      <c r="H275" s="317"/>
      <c r="I275" s="317"/>
      <c r="J275" s="317"/>
      <c r="K275" s="317"/>
      <c r="L275" s="317"/>
      <c r="M275" s="317"/>
      <c r="N275" s="317"/>
      <c r="O275" s="317"/>
      <c r="P275" s="317"/>
      <c r="Q275" s="317"/>
      <c r="R275" s="317"/>
      <c r="S275" s="317"/>
      <c r="T275" s="317"/>
      <c r="U275" s="317"/>
      <c r="V275" s="317"/>
      <c r="W275" s="317"/>
      <c r="X275" s="317"/>
      <c r="Y275" s="317"/>
      <c r="Z275" s="317"/>
      <c r="AA275" s="317"/>
      <c r="AB275" s="317"/>
      <c r="AC275" s="317"/>
      <c r="AD275" s="317"/>
      <c r="AE275" s="317"/>
      <c r="AF275" s="317"/>
      <c r="AG275" s="317"/>
      <c r="AH275" s="317"/>
      <c r="AI275" s="317"/>
      <c r="AJ275" s="317"/>
      <c r="AK275" s="318"/>
      <c r="AN275" s="154" t="s">
        <v>624</v>
      </c>
      <c r="AW275" s="193" t="s">
        <v>505</v>
      </c>
      <c r="AX275" s="193"/>
      <c r="AY275" s="193"/>
      <c r="AZ275" s="193"/>
      <c r="BA275" s="193"/>
      <c r="BB275" s="193" t="s">
        <v>506</v>
      </c>
      <c r="BC275" s="193"/>
      <c r="BD275" s="193"/>
    </row>
    <row r="276" spans="1:56" ht="18" customHeight="1" thickBot="1">
      <c r="A276" s="329"/>
      <c r="B276" s="466"/>
      <c r="C276" s="344"/>
      <c r="D276" s="319"/>
      <c r="E276" s="320"/>
      <c r="F276" s="320"/>
      <c r="G276" s="320"/>
      <c r="H276" s="320"/>
      <c r="I276" s="320"/>
      <c r="J276" s="320"/>
      <c r="K276" s="320"/>
      <c r="L276" s="320"/>
      <c r="M276" s="320"/>
      <c r="N276" s="320"/>
      <c r="O276" s="320"/>
      <c r="P276" s="320"/>
      <c r="Q276" s="320"/>
      <c r="R276" s="320"/>
      <c r="S276" s="320"/>
      <c r="T276" s="320"/>
      <c r="U276" s="320"/>
      <c r="V276" s="320"/>
      <c r="W276" s="320"/>
      <c r="X276" s="320"/>
      <c r="Y276" s="320"/>
      <c r="Z276" s="320"/>
      <c r="AA276" s="320"/>
      <c r="AB276" s="320"/>
      <c r="AC276" s="320"/>
      <c r="AD276" s="320"/>
      <c r="AE276" s="320"/>
      <c r="AF276" s="320"/>
      <c r="AG276" s="320"/>
      <c r="AH276" s="320"/>
      <c r="AI276" s="320"/>
      <c r="AJ276" s="320"/>
      <c r="AK276" s="321"/>
      <c r="AN276" s="193" t="s">
        <v>446</v>
      </c>
      <c r="AQ276" s="173"/>
      <c r="AW276" s="194" t="str">
        <f>IF(OR(G283=0,J283=0,M283=0),AN275,AN276)</f>
        <v>更新前の許可年月日を選択してください。</v>
      </c>
      <c r="AX276" s="193"/>
      <c r="AY276" s="193"/>
      <c r="AZ276" s="193"/>
      <c r="BA276" s="193"/>
      <c r="BB276" s="194" t="str">
        <f>IF(OR(G283=0,J283=0,M283=0),"",IF(AR281&lt;=AR282,"",AN273))</f>
        <v/>
      </c>
      <c r="BC276" s="200" t="s">
        <v>253</v>
      </c>
      <c r="BD276" s="193"/>
    </row>
    <row r="277" spans="1:56" ht="22.5" customHeight="1">
      <c r="A277" s="329"/>
      <c r="B277" s="466"/>
      <c r="C277" s="201" t="s">
        <v>61</v>
      </c>
      <c r="D277" s="619"/>
      <c r="E277" s="620"/>
      <c r="F277" s="620"/>
      <c r="G277" s="620"/>
      <c r="H277" s="620"/>
      <c r="I277" s="620"/>
      <c r="J277" s="620"/>
      <c r="K277" s="620"/>
      <c r="L277" s="620"/>
      <c r="M277" s="620"/>
      <c r="N277" s="620"/>
      <c r="O277" s="621"/>
      <c r="P277" s="615"/>
      <c r="Q277" s="616"/>
      <c r="R277" s="616"/>
      <c r="S277" s="616"/>
      <c r="T277" s="616"/>
      <c r="U277" s="616"/>
      <c r="V277" s="616"/>
      <c r="W277" s="616"/>
      <c r="X277" s="616"/>
      <c r="Y277" s="616"/>
      <c r="Z277" s="616"/>
      <c r="AA277" s="616"/>
      <c r="AB277" s="616"/>
      <c r="AC277" s="616"/>
      <c r="AD277" s="616"/>
      <c r="AE277" s="616"/>
      <c r="AF277" s="616"/>
      <c r="AG277" s="616"/>
      <c r="AH277" s="616"/>
      <c r="AI277" s="616"/>
      <c r="AJ277" s="616"/>
      <c r="AK277" s="617"/>
      <c r="AN277" s="154" t="s">
        <v>162</v>
      </c>
      <c r="AQ277" s="185" t="b">
        <v>0</v>
      </c>
      <c r="AW277" s="193"/>
      <c r="AX277" s="193"/>
      <c r="AY277" s="193"/>
      <c r="AZ277" s="193"/>
      <c r="BA277" s="193"/>
      <c r="BB277" s="193"/>
      <c r="BC277" s="200" t="s">
        <v>254</v>
      </c>
      <c r="BD277" s="193"/>
    </row>
    <row r="278" spans="1:56" ht="7.5" customHeight="1">
      <c r="A278" s="329"/>
      <c r="B278" s="331"/>
      <c r="C278" s="332"/>
      <c r="D278" s="332"/>
      <c r="E278" s="332"/>
      <c r="F278" s="332"/>
      <c r="G278" s="332"/>
      <c r="H278" s="332"/>
      <c r="I278" s="332"/>
      <c r="J278" s="332"/>
      <c r="K278" s="332"/>
      <c r="L278" s="332"/>
      <c r="M278" s="332"/>
      <c r="N278" s="332"/>
      <c r="O278" s="332"/>
      <c r="P278" s="332"/>
      <c r="Q278" s="332"/>
      <c r="R278" s="332"/>
      <c r="S278" s="332"/>
      <c r="T278" s="332"/>
      <c r="U278" s="332"/>
      <c r="V278" s="332"/>
      <c r="W278" s="332"/>
      <c r="X278" s="332"/>
      <c r="Y278" s="332"/>
      <c r="Z278" s="332"/>
      <c r="AA278" s="332"/>
      <c r="AB278" s="332"/>
      <c r="AC278" s="332"/>
      <c r="AD278" s="332"/>
      <c r="AE278" s="332"/>
      <c r="AF278" s="332"/>
      <c r="AG278" s="332"/>
      <c r="AH278" s="332"/>
      <c r="AI278" s="332"/>
      <c r="AJ278" s="332"/>
      <c r="AK278" s="333"/>
      <c r="AN278" s="154" t="s">
        <v>167</v>
      </c>
      <c r="AQ278" s="194">
        <f>IF(OR(G283=0,J283=0,M283),0,IF(AR281&lt;=AR282,1,IF(AQ277=TRUE,3,2)))</f>
        <v>0</v>
      </c>
      <c r="AR278" s="154" t="s">
        <v>168</v>
      </c>
      <c r="AW278" s="193"/>
      <c r="AX278" s="193"/>
      <c r="AY278" s="193"/>
      <c r="AZ278" s="193"/>
      <c r="BA278" s="193"/>
      <c r="BB278" s="193"/>
      <c r="BC278" s="200" t="s">
        <v>428</v>
      </c>
      <c r="BD278" s="193"/>
    </row>
    <row r="279" spans="1:56" ht="44.25" customHeight="1">
      <c r="A279" s="329"/>
      <c r="B279" s="466" t="s">
        <v>654</v>
      </c>
      <c r="C279" s="520" t="s">
        <v>62</v>
      </c>
      <c r="D279" s="316" t="s">
        <v>1181</v>
      </c>
      <c r="E279" s="317"/>
      <c r="F279" s="317"/>
      <c r="G279" s="317"/>
      <c r="H279" s="317"/>
      <c r="I279" s="317"/>
      <c r="J279" s="317"/>
      <c r="K279" s="317"/>
      <c r="L279" s="317"/>
      <c r="M279" s="317"/>
      <c r="N279" s="317"/>
      <c r="O279" s="317"/>
      <c r="P279" s="317"/>
      <c r="Q279" s="317"/>
      <c r="R279" s="317"/>
      <c r="S279" s="317"/>
      <c r="T279" s="317"/>
      <c r="U279" s="317"/>
      <c r="V279" s="317"/>
      <c r="W279" s="317"/>
      <c r="X279" s="317"/>
      <c r="Y279" s="317"/>
      <c r="Z279" s="317"/>
      <c r="AA279" s="317"/>
      <c r="AB279" s="317"/>
      <c r="AC279" s="317"/>
      <c r="AD279" s="317"/>
      <c r="AE279" s="317"/>
      <c r="AF279" s="317"/>
      <c r="AG279" s="317"/>
      <c r="AH279" s="317"/>
      <c r="AI279" s="317"/>
      <c r="AJ279" s="317"/>
      <c r="AK279" s="318"/>
      <c r="AL279" s="155"/>
      <c r="AN279" s="193" t="s">
        <v>672</v>
      </c>
      <c r="AQ279" s="194" t="str">
        <f>IF(OR(G283=0,J283=0,M283=0),"×",IF(AR281&lt;=AR282,"p","×"))</f>
        <v>×</v>
      </c>
      <c r="AR279" s="154" t="s">
        <v>165</v>
      </c>
      <c r="AW279" s="193"/>
      <c r="AX279" s="193"/>
      <c r="AY279" s="193"/>
      <c r="AZ279" s="193"/>
      <c r="BA279" s="193"/>
      <c r="BB279" s="193"/>
      <c r="BC279" s="200" t="s">
        <v>429</v>
      </c>
      <c r="BD279" s="193"/>
    </row>
    <row r="280" spans="1:56" ht="7.5" customHeight="1">
      <c r="A280" s="329"/>
      <c r="B280" s="466"/>
      <c r="C280" s="520"/>
      <c r="D280" s="319"/>
      <c r="E280" s="320"/>
      <c r="F280" s="320"/>
      <c r="G280" s="320"/>
      <c r="H280" s="320"/>
      <c r="I280" s="320"/>
      <c r="J280" s="320"/>
      <c r="K280" s="320"/>
      <c r="L280" s="320"/>
      <c r="M280" s="320"/>
      <c r="N280" s="320"/>
      <c r="O280" s="320"/>
      <c r="P280" s="320"/>
      <c r="Q280" s="320"/>
      <c r="R280" s="320"/>
      <c r="S280" s="320"/>
      <c r="T280" s="320"/>
      <c r="U280" s="320"/>
      <c r="V280" s="320"/>
      <c r="W280" s="320"/>
      <c r="X280" s="320"/>
      <c r="Y280" s="320"/>
      <c r="Z280" s="320"/>
      <c r="AA280" s="320"/>
      <c r="AB280" s="320"/>
      <c r="AC280" s="320"/>
      <c r="AD280" s="320"/>
      <c r="AE280" s="320"/>
      <c r="AF280" s="320"/>
      <c r="AG280" s="320"/>
      <c r="AH280" s="320"/>
      <c r="AI280" s="320"/>
      <c r="AJ280" s="320"/>
      <c r="AK280" s="321"/>
      <c r="AL280" s="155"/>
      <c r="AN280" s="154" t="s">
        <v>628</v>
      </c>
      <c r="AP280" s="173"/>
      <c r="AQ280" s="173"/>
      <c r="AR280" s="173"/>
      <c r="AS280" s="173"/>
      <c r="AU280" s="173"/>
      <c r="AW280" s="193"/>
      <c r="AX280" s="193"/>
      <c r="AY280" s="193"/>
      <c r="AZ280" s="193"/>
      <c r="BA280" s="193"/>
      <c r="BB280" s="193"/>
      <c r="BC280" s="200" t="s">
        <v>430</v>
      </c>
      <c r="BD280" s="193"/>
    </row>
    <row r="281" spans="1:56" ht="11.25" customHeight="1">
      <c r="A281" s="329"/>
      <c r="B281" s="466"/>
      <c r="C281" s="618"/>
      <c r="D281" s="549" t="s">
        <v>579</v>
      </c>
      <c r="E281" s="550"/>
      <c r="F281" s="550"/>
      <c r="G281" s="553"/>
      <c r="H281" s="554"/>
      <c r="I281" s="414" t="s">
        <v>582</v>
      </c>
      <c r="J281" s="414"/>
      <c r="K281" s="414"/>
      <c r="L281" s="414"/>
      <c r="M281" s="414"/>
      <c r="N281" s="414"/>
      <c r="O281" s="414"/>
      <c r="P281" s="414"/>
      <c r="Q281" s="414"/>
      <c r="R281" s="414"/>
      <c r="S281" s="414"/>
      <c r="T281" s="414"/>
      <c r="U281" s="414"/>
      <c r="V281" s="414"/>
      <c r="W281" s="414"/>
      <c r="X281" s="414"/>
      <c r="Y281" s="414"/>
      <c r="Z281" s="414"/>
      <c r="AA281" s="414"/>
      <c r="AB281" s="414"/>
      <c r="AC281" s="414"/>
      <c r="AD281" s="414"/>
      <c r="AE281" s="414"/>
      <c r="AF281" s="414"/>
      <c r="AG281" s="414"/>
      <c r="AH281" s="414"/>
      <c r="AI281" s="414"/>
      <c r="AJ281" s="414"/>
      <c r="AK281" s="415"/>
      <c r="AN281" s="192" t="s">
        <v>166</v>
      </c>
      <c r="AR281" s="239">
        <v>44288</v>
      </c>
      <c r="AW281" s="193"/>
      <c r="AX281" s="193"/>
      <c r="AY281" s="193"/>
      <c r="AZ281" s="193"/>
      <c r="BA281" s="193"/>
      <c r="BB281" s="193"/>
      <c r="BC281" s="200" t="s">
        <v>228</v>
      </c>
      <c r="BD281" s="193"/>
    </row>
    <row r="282" spans="1:56" ht="7.5" customHeight="1" thickBot="1">
      <c r="A282" s="329"/>
      <c r="B282" s="466"/>
      <c r="C282" s="383"/>
      <c r="D282" s="551"/>
      <c r="E282" s="552"/>
      <c r="F282" s="552"/>
      <c r="G282" s="555"/>
      <c r="H282" s="556"/>
      <c r="I282" s="414"/>
      <c r="J282" s="414"/>
      <c r="K282" s="414"/>
      <c r="L282" s="414"/>
      <c r="M282" s="414"/>
      <c r="N282" s="414"/>
      <c r="O282" s="414"/>
      <c r="P282" s="414"/>
      <c r="Q282" s="414"/>
      <c r="R282" s="414"/>
      <c r="S282" s="414"/>
      <c r="T282" s="414"/>
      <c r="U282" s="414"/>
      <c r="V282" s="414"/>
      <c r="W282" s="414"/>
      <c r="X282" s="414"/>
      <c r="Y282" s="414"/>
      <c r="Z282" s="414"/>
      <c r="AA282" s="414"/>
      <c r="AB282" s="414"/>
      <c r="AC282" s="414"/>
      <c r="AD282" s="414"/>
      <c r="AE282" s="414"/>
      <c r="AF282" s="414"/>
      <c r="AG282" s="414"/>
      <c r="AH282" s="414"/>
      <c r="AI282" s="414"/>
      <c r="AJ282" s="414"/>
      <c r="AK282" s="415"/>
      <c r="AN282" s="192" t="str">
        <f>D283&amp;G283&amp;I283&amp;J283&amp;L283&amp;M283&amp;O283</f>
        <v>令和年月日</v>
      </c>
      <c r="AO282" s="193"/>
      <c r="AP282" s="193"/>
      <c r="AQ282" s="193"/>
      <c r="AR282" s="194" t="e">
        <f>DATEVALUE(AN282)</f>
        <v>#VALUE!</v>
      </c>
      <c r="AS282" s="173"/>
      <c r="AT282" s="173"/>
      <c r="AU282" s="173"/>
      <c r="AV282" s="173"/>
      <c r="BC282" s="202" t="s">
        <v>431</v>
      </c>
    </row>
    <row r="283" spans="1:56" ht="26.25" customHeight="1" thickBot="1">
      <c r="A283" s="329"/>
      <c r="B283" s="335"/>
      <c r="C283" s="157" t="s">
        <v>61</v>
      </c>
      <c r="D283" s="450" t="s">
        <v>900</v>
      </c>
      <c r="E283" s="451"/>
      <c r="F283" s="452"/>
      <c r="G283" s="336"/>
      <c r="H283" s="338"/>
      <c r="I283" s="159" t="s">
        <v>220</v>
      </c>
      <c r="J283" s="626"/>
      <c r="K283" s="627"/>
      <c r="L283" s="159" t="s">
        <v>219</v>
      </c>
      <c r="M283" s="626"/>
      <c r="N283" s="627"/>
      <c r="O283" s="160" t="s">
        <v>218</v>
      </c>
      <c r="P283" s="628" t="str">
        <f>IF(AQ277=TRUE,AW276,BB276)</f>
        <v/>
      </c>
      <c r="Q283" s="628"/>
      <c r="R283" s="628"/>
      <c r="S283" s="628"/>
      <c r="T283" s="628"/>
      <c r="U283" s="628"/>
      <c r="V283" s="628"/>
      <c r="W283" s="628"/>
      <c r="X283" s="628"/>
      <c r="Y283" s="628"/>
      <c r="Z283" s="628"/>
      <c r="AA283" s="628"/>
      <c r="AB283" s="628"/>
      <c r="AC283" s="628"/>
      <c r="AD283" s="628"/>
      <c r="AE283" s="628"/>
      <c r="AF283" s="628"/>
      <c r="AG283" s="628"/>
      <c r="AH283" s="628"/>
      <c r="AI283" s="628"/>
      <c r="AJ283" s="628"/>
      <c r="AK283" s="629"/>
      <c r="AP283" s="203"/>
      <c r="BC283" s="200" t="s">
        <v>432</v>
      </c>
    </row>
    <row r="284" spans="1:56" ht="7.5" customHeight="1">
      <c r="A284" s="329"/>
      <c r="B284" s="390"/>
      <c r="C284" s="347"/>
      <c r="D284" s="347"/>
      <c r="E284" s="347"/>
      <c r="F284" s="347"/>
      <c r="G284" s="347"/>
      <c r="H284" s="347"/>
      <c r="I284" s="347"/>
      <c r="J284" s="347"/>
      <c r="K284" s="347"/>
      <c r="L284" s="347"/>
      <c r="M284" s="347"/>
      <c r="N284" s="347"/>
      <c r="O284" s="347"/>
      <c r="P284" s="347"/>
      <c r="Q284" s="347"/>
      <c r="R284" s="347"/>
      <c r="S284" s="347"/>
      <c r="T284" s="347"/>
      <c r="U284" s="347"/>
      <c r="V284" s="347"/>
      <c r="W284" s="347"/>
      <c r="X284" s="347"/>
      <c r="Y284" s="347"/>
      <c r="Z284" s="347"/>
      <c r="AA284" s="347"/>
      <c r="AB284" s="347"/>
      <c r="AC284" s="347"/>
      <c r="AD284" s="347"/>
      <c r="AE284" s="347"/>
      <c r="AF284" s="347"/>
      <c r="AG284" s="347"/>
      <c r="AH284" s="347"/>
      <c r="AI284" s="347"/>
      <c r="AJ284" s="347"/>
      <c r="AK284" s="347"/>
      <c r="AO284" s="203"/>
      <c r="AP284" s="204"/>
      <c r="BC284" s="200" t="s">
        <v>433</v>
      </c>
    </row>
    <row r="285" spans="1:56" ht="17.25" customHeight="1">
      <c r="A285" s="329"/>
      <c r="B285" s="416" t="s">
        <v>450</v>
      </c>
      <c r="C285" s="343" t="s">
        <v>62</v>
      </c>
      <c r="D285" s="367" t="s">
        <v>886</v>
      </c>
      <c r="E285" s="625"/>
      <c r="F285" s="625"/>
      <c r="G285" s="625"/>
      <c r="H285" s="625"/>
      <c r="I285" s="625"/>
      <c r="J285" s="625"/>
      <c r="K285" s="625"/>
      <c r="L285" s="625"/>
      <c r="M285" s="625"/>
      <c r="N285" s="625"/>
      <c r="O285" s="625"/>
      <c r="P285" s="625"/>
      <c r="Q285" s="625"/>
      <c r="R285" s="625"/>
      <c r="S285" s="625"/>
      <c r="T285" s="625"/>
      <c r="U285" s="625"/>
      <c r="V285" s="625"/>
      <c r="W285" s="625"/>
      <c r="X285" s="625"/>
      <c r="Y285" s="625"/>
      <c r="Z285" s="625"/>
      <c r="AA285" s="625"/>
      <c r="AB285" s="625"/>
      <c r="AC285" s="625"/>
      <c r="AD285" s="625"/>
      <c r="AE285" s="625"/>
      <c r="AF285" s="625"/>
      <c r="AG285" s="625"/>
      <c r="AH285" s="625"/>
      <c r="AI285" s="625"/>
      <c r="AJ285" s="625"/>
      <c r="AK285" s="625"/>
      <c r="AN285" s="205">
        <f>COUNTIF(AN289:AN317,"w")</f>
        <v>0</v>
      </c>
      <c r="AO285" s="203"/>
      <c r="AP285" s="154" t="s">
        <v>634</v>
      </c>
      <c r="BC285" s="200" t="s">
        <v>434</v>
      </c>
    </row>
    <row r="286" spans="1:56" ht="17.25" customHeight="1">
      <c r="A286" s="329"/>
      <c r="B286" s="417"/>
      <c r="C286" s="543"/>
      <c r="D286" s="625"/>
      <c r="E286" s="625"/>
      <c r="F286" s="625"/>
      <c r="G286" s="625"/>
      <c r="H286" s="625"/>
      <c r="I286" s="625"/>
      <c r="J286" s="625"/>
      <c r="K286" s="625"/>
      <c r="L286" s="625"/>
      <c r="M286" s="625"/>
      <c r="N286" s="625"/>
      <c r="O286" s="625"/>
      <c r="P286" s="625"/>
      <c r="Q286" s="625"/>
      <c r="R286" s="625"/>
      <c r="S286" s="625"/>
      <c r="T286" s="625"/>
      <c r="U286" s="625"/>
      <c r="V286" s="625"/>
      <c r="W286" s="625"/>
      <c r="X286" s="625"/>
      <c r="Y286" s="625"/>
      <c r="Z286" s="625"/>
      <c r="AA286" s="625"/>
      <c r="AB286" s="625"/>
      <c r="AC286" s="625"/>
      <c r="AD286" s="625"/>
      <c r="AE286" s="625"/>
      <c r="AF286" s="625"/>
      <c r="AG286" s="625"/>
      <c r="AH286" s="625"/>
      <c r="AI286" s="625"/>
      <c r="AJ286" s="625"/>
      <c r="AK286" s="625"/>
      <c r="AN286" s="493" t="s">
        <v>633</v>
      </c>
      <c r="AU286" s="467" t="s">
        <v>511</v>
      </c>
      <c r="AV286" s="467"/>
      <c r="AW286" s="467"/>
      <c r="AX286" s="467"/>
      <c r="BC286" s="200" t="s">
        <v>435</v>
      </c>
    </row>
    <row r="287" spans="1:56" ht="17.25" customHeight="1">
      <c r="A287" s="329"/>
      <c r="B287" s="417"/>
      <c r="C287" s="402" t="s">
        <v>447</v>
      </c>
      <c r="D287" s="419"/>
      <c r="E287" s="419"/>
      <c r="F287" s="419"/>
      <c r="G287" s="420"/>
      <c r="H287" s="402" t="s">
        <v>462</v>
      </c>
      <c r="I287" s="420"/>
      <c r="J287" s="633" t="s">
        <v>451</v>
      </c>
      <c r="K287" s="340"/>
      <c r="L287" s="340"/>
      <c r="M287" s="341"/>
      <c r="N287" s="633" t="s">
        <v>146</v>
      </c>
      <c r="O287" s="340"/>
      <c r="P287" s="340"/>
      <c r="Q287" s="341"/>
      <c r="R287" s="402" t="s">
        <v>447</v>
      </c>
      <c r="S287" s="419"/>
      <c r="T287" s="419"/>
      <c r="U287" s="419"/>
      <c r="V287" s="419"/>
      <c r="W287" s="419"/>
      <c r="X287" s="419"/>
      <c r="Y287" s="419"/>
      <c r="Z287" s="420"/>
      <c r="AA287" s="402" t="s">
        <v>462</v>
      </c>
      <c r="AB287" s="420"/>
      <c r="AC287" s="630" t="s">
        <v>451</v>
      </c>
      <c r="AD287" s="631"/>
      <c r="AE287" s="631"/>
      <c r="AF287" s="632"/>
      <c r="AG287" s="630" t="s">
        <v>146</v>
      </c>
      <c r="AH287" s="631"/>
      <c r="AI287" s="631"/>
      <c r="AJ287" s="631"/>
      <c r="AK287" s="368"/>
      <c r="AN287" s="493"/>
      <c r="AO287" s="492" t="s">
        <v>623</v>
      </c>
      <c r="AP287" s="490" t="s">
        <v>452</v>
      </c>
      <c r="AQ287" s="490"/>
      <c r="AR287" s="490" t="s">
        <v>453</v>
      </c>
      <c r="AS287" s="491"/>
      <c r="AT287" s="206" t="s">
        <v>456</v>
      </c>
      <c r="AU287" s="206" t="s">
        <v>454</v>
      </c>
      <c r="AV287" s="206" t="s">
        <v>660</v>
      </c>
      <c r="AW287" s="206" t="s">
        <v>455</v>
      </c>
      <c r="AX287" s="206" t="s">
        <v>457</v>
      </c>
      <c r="AY287" s="206" t="s">
        <v>458</v>
      </c>
      <c r="AZ287" s="206" t="s">
        <v>459</v>
      </c>
      <c r="BA287" s="207"/>
      <c r="BB287" s="207"/>
      <c r="BC287" s="200" t="s">
        <v>436</v>
      </c>
    </row>
    <row r="288" spans="1:56" ht="18" customHeight="1">
      <c r="A288" s="329"/>
      <c r="B288" s="417"/>
      <c r="C288" s="427" t="str">
        <f>IF(COUNTIF(AN289:AN317,"w")&gt;0,AP285,"")</f>
        <v/>
      </c>
      <c r="D288" s="428"/>
      <c r="E288" s="428"/>
      <c r="F288" s="428"/>
      <c r="G288" s="428"/>
      <c r="H288" s="428"/>
      <c r="I288" s="429"/>
      <c r="J288" s="426" t="s">
        <v>448</v>
      </c>
      <c r="K288" s="535"/>
      <c r="L288" s="426" t="s">
        <v>449</v>
      </c>
      <c r="M288" s="535"/>
      <c r="N288" s="426" t="s">
        <v>448</v>
      </c>
      <c r="O288" s="535"/>
      <c r="P288" s="426" t="s">
        <v>449</v>
      </c>
      <c r="Q288" s="535"/>
      <c r="R288" s="427" t="str">
        <f>IF(COUNTIF(AN289:AN317,"w")&gt;0,AP285,"")</f>
        <v/>
      </c>
      <c r="S288" s="428"/>
      <c r="T288" s="428"/>
      <c r="U288" s="428"/>
      <c r="V288" s="428"/>
      <c r="W288" s="428"/>
      <c r="X288" s="428"/>
      <c r="Y288" s="428"/>
      <c r="Z288" s="428"/>
      <c r="AA288" s="428"/>
      <c r="AB288" s="429"/>
      <c r="AC288" s="426" t="s">
        <v>448</v>
      </c>
      <c r="AD288" s="404"/>
      <c r="AE288" s="426" t="s">
        <v>449</v>
      </c>
      <c r="AF288" s="535"/>
      <c r="AG288" s="426" t="s">
        <v>448</v>
      </c>
      <c r="AH288" s="404"/>
      <c r="AI288" s="426" t="s">
        <v>449</v>
      </c>
      <c r="AJ288" s="403"/>
      <c r="AK288" s="368"/>
      <c r="AN288" s="493"/>
      <c r="AO288" s="492"/>
      <c r="AP288" s="206" t="s">
        <v>448</v>
      </c>
      <c r="AQ288" s="206" t="s">
        <v>449</v>
      </c>
      <c r="AR288" s="206" t="s">
        <v>448</v>
      </c>
      <c r="AS288" s="208" t="s">
        <v>449</v>
      </c>
      <c r="AT288" s="206">
        <f>IF(OR(AP203=TRUE,D239=0),0,1)</f>
        <v>0</v>
      </c>
      <c r="AU288" s="206"/>
      <c r="AV288" s="206"/>
      <c r="AW288" s="206"/>
      <c r="AX288" s="206"/>
      <c r="AY288" s="206"/>
      <c r="AZ288" s="206"/>
      <c r="BA288" s="207"/>
      <c r="BB288" s="207"/>
      <c r="BC288" s="202">
        <v>11</v>
      </c>
    </row>
    <row r="289" spans="1:55" ht="18" customHeight="1">
      <c r="A289" s="329"/>
      <c r="B289" s="417"/>
      <c r="C289" s="402" t="s">
        <v>542</v>
      </c>
      <c r="D289" s="419"/>
      <c r="E289" s="419"/>
      <c r="F289" s="419"/>
      <c r="G289" s="420"/>
      <c r="H289" s="395" t="s">
        <v>463</v>
      </c>
      <c r="I289" s="395"/>
      <c r="J289" s="393"/>
      <c r="K289" s="394"/>
      <c r="L289" s="533"/>
      <c r="M289" s="394"/>
      <c r="N289" s="393"/>
      <c r="O289" s="534"/>
      <c r="P289" s="393"/>
      <c r="Q289" s="534"/>
      <c r="R289" s="395" t="s">
        <v>537</v>
      </c>
      <c r="S289" s="395"/>
      <c r="T289" s="395"/>
      <c r="U289" s="395"/>
      <c r="V289" s="395"/>
      <c r="W289" s="395"/>
      <c r="X289" s="395"/>
      <c r="Y289" s="395"/>
      <c r="Z289" s="395"/>
      <c r="AA289" s="395" t="s">
        <v>474</v>
      </c>
      <c r="AB289" s="395"/>
      <c r="AC289" s="393"/>
      <c r="AD289" s="401"/>
      <c r="AE289" s="393"/>
      <c r="AF289" s="401"/>
      <c r="AG289" s="393"/>
      <c r="AH289" s="401"/>
      <c r="AI289" s="393"/>
      <c r="AJ289" s="634"/>
      <c r="AK289" s="368"/>
      <c r="AN289" s="209" t="str">
        <f t="shared" ref="AN289:AN298" si="0">IF(AND(AP289=FALSE,AQ289=FALSE,AR289=FALSE,AS289=FALSE),"ok",IF(AP289=TRUE,IF(OR(AQ289=TRUE,AS289=TRUE),"w","ok"),IF(AQ289=TRUE,IF(AR289=TRUE,"w","ok"),IF(AND(AR289=TRUE,AS289=TRUE),"w","ok"))))</f>
        <v>ok</v>
      </c>
      <c r="AO289" s="206" t="s">
        <v>463</v>
      </c>
      <c r="AP289" s="210" t="b">
        <v>0</v>
      </c>
      <c r="AQ289" s="210" t="b">
        <v>0</v>
      </c>
      <c r="AR289" s="210" t="b">
        <v>0</v>
      </c>
      <c r="AS289" s="211" t="b">
        <v>0</v>
      </c>
      <c r="AT289" s="206">
        <f>IF(AT$288=1,IF(OR(AR289=TRUE,AS289=TRUE),0,2),IF(OR(AP289=TRUE,AQ289=TRUE),0,1))</f>
        <v>1</v>
      </c>
      <c r="AU289" s="212" t="s">
        <v>575</v>
      </c>
      <c r="AV289" s="206" t="s">
        <v>463</v>
      </c>
      <c r="AW289" s="206">
        <f>AT289</f>
        <v>1</v>
      </c>
      <c r="AX289" s="206" t="str">
        <f t="shared" ref="AX289:AX323" si="1">IF(AW289=0,"",IF(AW289=1,AY289,AZ289))</f>
        <v>申請に必要な土木工事業の許可がありません。</v>
      </c>
      <c r="AY289" s="206" t="s">
        <v>586</v>
      </c>
      <c r="AZ289" s="206" t="s">
        <v>171</v>
      </c>
      <c r="BA289" s="207"/>
      <c r="BB289" s="207"/>
      <c r="BC289" s="207"/>
    </row>
    <row r="290" spans="1:55" ht="18" customHeight="1">
      <c r="A290" s="329"/>
      <c r="B290" s="417"/>
      <c r="C290" s="402" t="s">
        <v>543</v>
      </c>
      <c r="D290" s="419"/>
      <c r="E290" s="419"/>
      <c r="F290" s="419"/>
      <c r="G290" s="420"/>
      <c r="H290" s="395" t="s">
        <v>464</v>
      </c>
      <c r="I290" s="395"/>
      <c r="J290" s="393"/>
      <c r="K290" s="534"/>
      <c r="L290" s="533"/>
      <c r="M290" s="394"/>
      <c r="N290" s="393"/>
      <c r="O290" s="394"/>
      <c r="P290" s="393"/>
      <c r="Q290" s="394"/>
      <c r="R290" s="395" t="s">
        <v>528</v>
      </c>
      <c r="S290" s="395"/>
      <c r="T290" s="395"/>
      <c r="U290" s="395"/>
      <c r="V290" s="395"/>
      <c r="W290" s="395"/>
      <c r="X290" s="395"/>
      <c r="Y290" s="395"/>
      <c r="Z290" s="395"/>
      <c r="AA290" s="395" t="s">
        <v>646</v>
      </c>
      <c r="AB290" s="395"/>
      <c r="AC290" s="393"/>
      <c r="AD290" s="421"/>
      <c r="AE290" s="393"/>
      <c r="AF290" s="421"/>
      <c r="AG290" s="393"/>
      <c r="AH290" s="401"/>
      <c r="AI290" s="393"/>
      <c r="AJ290" s="634"/>
      <c r="AK290" s="368"/>
      <c r="AN290" s="209" t="str">
        <f t="shared" si="0"/>
        <v>ok</v>
      </c>
      <c r="AO290" s="206" t="s">
        <v>464</v>
      </c>
      <c r="AP290" s="210" t="b">
        <v>0</v>
      </c>
      <c r="AQ290" s="210" t="b">
        <v>0</v>
      </c>
      <c r="AR290" s="210" t="b">
        <v>0</v>
      </c>
      <c r="AS290" s="211" t="b">
        <v>0</v>
      </c>
      <c r="AT290" s="206">
        <f t="shared" ref="AT290:AT304" si="2">IF(AT$288=1,IF(OR(AR290=TRUE,AS290=TRUE),0,2),IF(OR(AP290=TRUE,AQ290=TRUE),0,1))</f>
        <v>1</v>
      </c>
      <c r="AU290" s="212" t="s">
        <v>226</v>
      </c>
      <c r="AV290" s="206" t="s">
        <v>661</v>
      </c>
      <c r="AW290" s="206">
        <f>IF(OR(AT289=0,AT293=0),0,IF(AT288=1,2,1))</f>
        <v>1</v>
      </c>
      <c r="AX290" s="206" t="str">
        <f t="shared" si="1"/>
        <v>申請に必要な土木工事業またはとび・土工工事業の許可がありません。</v>
      </c>
      <c r="AY290" s="206" t="s">
        <v>866</v>
      </c>
      <c r="AZ290" s="206" t="s">
        <v>864</v>
      </c>
      <c r="BA290" s="207"/>
      <c r="BB290" s="207"/>
      <c r="BC290" s="207"/>
    </row>
    <row r="291" spans="1:55" ht="18" customHeight="1">
      <c r="A291" s="329"/>
      <c r="B291" s="417"/>
      <c r="C291" s="402" t="s">
        <v>544</v>
      </c>
      <c r="D291" s="403"/>
      <c r="E291" s="403"/>
      <c r="F291" s="403"/>
      <c r="G291" s="404"/>
      <c r="H291" s="395" t="s">
        <v>465</v>
      </c>
      <c r="I291" s="395"/>
      <c r="J291" s="393"/>
      <c r="K291" s="394"/>
      <c r="L291" s="393"/>
      <c r="M291" s="534"/>
      <c r="N291" s="393"/>
      <c r="O291" s="534"/>
      <c r="P291" s="393"/>
      <c r="Q291" s="394"/>
      <c r="R291" s="395" t="s">
        <v>538</v>
      </c>
      <c r="S291" s="395"/>
      <c r="T291" s="395"/>
      <c r="U291" s="395"/>
      <c r="V291" s="395"/>
      <c r="W291" s="395"/>
      <c r="X291" s="395"/>
      <c r="Y291" s="395"/>
      <c r="Z291" s="395"/>
      <c r="AA291" s="395" t="s">
        <v>475</v>
      </c>
      <c r="AB291" s="395"/>
      <c r="AC291" s="393"/>
      <c r="AD291" s="421"/>
      <c r="AE291" s="393"/>
      <c r="AF291" s="421"/>
      <c r="AG291" s="393"/>
      <c r="AH291" s="401"/>
      <c r="AI291" s="393"/>
      <c r="AJ291" s="634"/>
      <c r="AK291" s="368"/>
      <c r="AN291" s="209" t="str">
        <f t="shared" si="0"/>
        <v>ok</v>
      </c>
      <c r="AO291" s="206" t="s">
        <v>465</v>
      </c>
      <c r="AP291" s="210" t="b">
        <v>0</v>
      </c>
      <c r="AQ291" s="210" t="b">
        <v>0</v>
      </c>
      <c r="AR291" s="210" t="b">
        <v>0</v>
      </c>
      <c r="AS291" s="211" t="b">
        <v>0</v>
      </c>
      <c r="AT291" s="206">
        <f t="shared" si="2"/>
        <v>1</v>
      </c>
      <c r="AU291" s="212" t="s">
        <v>227</v>
      </c>
      <c r="AV291" s="206" t="s">
        <v>662</v>
      </c>
      <c r="AW291" s="206">
        <f>AT293</f>
        <v>1</v>
      </c>
      <c r="AX291" s="206" t="str">
        <f t="shared" si="1"/>
        <v>申請に必要なとび・土工工事業の許可がありません。</v>
      </c>
      <c r="AY291" s="206" t="s">
        <v>867</v>
      </c>
      <c r="AZ291" s="206" t="s">
        <v>865</v>
      </c>
      <c r="BA291" s="207"/>
      <c r="BB291" s="207"/>
      <c r="BC291" s="207"/>
    </row>
    <row r="292" spans="1:55" ht="18" customHeight="1">
      <c r="A292" s="329"/>
      <c r="B292" s="417"/>
      <c r="C292" s="402" t="s">
        <v>545</v>
      </c>
      <c r="D292" s="419"/>
      <c r="E292" s="419"/>
      <c r="F292" s="419"/>
      <c r="G292" s="420"/>
      <c r="H292" s="395" t="s">
        <v>466</v>
      </c>
      <c r="I292" s="395"/>
      <c r="J292" s="393"/>
      <c r="K292" s="534"/>
      <c r="L292" s="393"/>
      <c r="M292" s="394"/>
      <c r="N292" s="393"/>
      <c r="O292" s="534"/>
      <c r="P292" s="393"/>
      <c r="Q292" s="534"/>
      <c r="R292" s="395" t="s">
        <v>539</v>
      </c>
      <c r="S292" s="395"/>
      <c r="T292" s="395"/>
      <c r="U292" s="395"/>
      <c r="V292" s="395"/>
      <c r="W292" s="395"/>
      <c r="X292" s="395"/>
      <c r="Y292" s="395"/>
      <c r="Z292" s="395"/>
      <c r="AA292" s="395" t="s">
        <v>476</v>
      </c>
      <c r="AB292" s="395"/>
      <c r="AC292" s="393"/>
      <c r="AD292" s="421"/>
      <c r="AE292" s="393"/>
      <c r="AF292" s="421"/>
      <c r="AG292" s="393"/>
      <c r="AH292" s="401"/>
      <c r="AI292" s="393"/>
      <c r="AJ292" s="634"/>
      <c r="AK292" s="368"/>
      <c r="AN292" s="209" t="str">
        <f t="shared" si="0"/>
        <v>ok</v>
      </c>
      <c r="AO292" s="206" t="s">
        <v>493</v>
      </c>
      <c r="AP292" s="210" t="b">
        <v>0</v>
      </c>
      <c r="AQ292" s="210" t="b">
        <v>0</v>
      </c>
      <c r="AR292" s="210" t="b">
        <v>0</v>
      </c>
      <c r="AS292" s="211" t="b">
        <v>0</v>
      </c>
      <c r="AT292" s="206">
        <f t="shared" si="2"/>
        <v>1</v>
      </c>
      <c r="AU292" s="212" t="s">
        <v>228</v>
      </c>
      <c r="AV292" s="206" t="s">
        <v>661</v>
      </c>
      <c r="AW292" s="206">
        <f>IF(OR(AT289=0,AT293=0),0,IF(AT288=1,2,1))</f>
        <v>1</v>
      </c>
      <c r="AX292" s="206" t="str">
        <f t="shared" si="1"/>
        <v>申請に必要な土木工事業またはとび・土工工事業の許可がありません。</v>
      </c>
      <c r="AY292" s="206" t="s">
        <v>866</v>
      </c>
      <c r="AZ292" s="206" t="s">
        <v>864</v>
      </c>
      <c r="BA292" s="207"/>
      <c r="BB292" s="207"/>
      <c r="BC292" s="207"/>
    </row>
    <row r="293" spans="1:55" ht="18" customHeight="1">
      <c r="A293" s="329"/>
      <c r="B293" s="417"/>
      <c r="C293" s="402" t="s">
        <v>863</v>
      </c>
      <c r="D293" s="403"/>
      <c r="E293" s="403"/>
      <c r="F293" s="403"/>
      <c r="G293" s="404"/>
      <c r="H293" s="395" t="s">
        <v>645</v>
      </c>
      <c r="I293" s="395"/>
      <c r="J293" s="393"/>
      <c r="K293" s="394"/>
      <c r="L293" s="393"/>
      <c r="M293" s="394"/>
      <c r="N293" s="393"/>
      <c r="O293" s="394"/>
      <c r="P293" s="393"/>
      <c r="Q293" s="394"/>
      <c r="R293" s="395" t="s">
        <v>540</v>
      </c>
      <c r="S293" s="395"/>
      <c r="T293" s="395"/>
      <c r="U293" s="395"/>
      <c r="V293" s="395"/>
      <c r="W293" s="395"/>
      <c r="X293" s="395"/>
      <c r="Y293" s="395"/>
      <c r="Z293" s="395"/>
      <c r="AA293" s="395" t="s">
        <v>477</v>
      </c>
      <c r="AB293" s="395"/>
      <c r="AC293" s="393"/>
      <c r="AD293" s="401"/>
      <c r="AE293" s="393"/>
      <c r="AF293" s="421"/>
      <c r="AG293" s="393"/>
      <c r="AH293" s="401"/>
      <c r="AI293" s="393"/>
      <c r="AJ293" s="634"/>
      <c r="AK293" s="368"/>
      <c r="AN293" s="209" t="str">
        <f t="shared" si="0"/>
        <v>ok</v>
      </c>
      <c r="AO293" s="206" t="s">
        <v>656</v>
      </c>
      <c r="AP293" s="210" t="b">
        <v>0</v>
      </c>
      <c r="AQ293" s="210" t="b">
        <v>0</v>
      </c>
      <c r="AR293" s="210" t="b">
        <v>0</v>
      </c>
      <c r="AS293" s="211" t="b">
        <v>0</v>
      </c>
      <c r="AT293" s="206">
        <f t="shared" si="2"/>
        <v>1</v>
      </c>
      <c r="AU293" s="212" t="s">
        <v>229</v>
      </c>
      <c r="AV293" s="206" t="s">
        <v>472</v>
      </c>
      <c r="AW293" s="206">
        <f>AT299</f>
        <v>1</v>
      </c>
      <c r="AX293" s="206" t="str">
        <f t="shared" si="1"/>
        <v>申請に必要な鋼構造物設置工事業の許可がありません。</v>
      </c>
      <c r="AY293" s="206" t="s">
        <v>587</v>
      </c>
      <c r="AZ293" s="206" t="s">
        <v>172</v>
      </c>
      <c r="BA293" s="207"/>
      <c r="BB293" s="207"/>
      <c r="BC293" s="207"/>
    </row>
    <row r="294" spans="1:55" ht="18" customHeight="1">
      <c r="A294" s="329"/>
      <c r="B294" s="417"/>
      <c r="C294" s="402" t="s">
        <v>24</v>
      </c>
      <c r="D294" s="419"/>
      <c r="E294" s="419"/>
      <c r="F294" s="419"/>
      <c r="G294" s="420"/>
      <c r="H294" s="395" t="s">
        <v>468</v>
      </c>
      <c r="I294" s="395"/>
      <c r="J294" s="393"/>
      <c r="K294" s="534"/>
      <c r="L294" s="393"/>
      <c r="M294" s="394"/>
      <c r="N294" s="393"/>
      <c r="O294" s="394"/>
      <c r="P294" s="393"/>
      <c r="Q294" s="394"/>
      <c r="R294" s="395" t="s">
        <v>529</v>
      </c>
      <c r="S294" s="395"/>
      <c r="T294" s="395"/>
      <c r="U294" s="395"/>
      <c r="V294" s="395"/>
      <c r="W294" s="395"/>
      <c r="X294" s="395"/>
      <c r="Y294" s="395"/>
      <c r="Z294" s="395"/>
      <c r="AA294" s="395" t="s">
        <v>478</v>
      </c>
      <c r="AB294" s="395"/>
      <c r="AC294" s="393"/>
      <c r="AD294" s="421"/>
      <c r="AE294" s="393"/>
      <c r="AF294" s="421"/>
      <c r="AG294" s="393"/>
      <c r="AH294" s="401"/>
      <c r="AI294" s="393"/>
      <c r="AJ294" s="634"/>
      <c r="AK294" s="368"/>
      <c r="AN294" s="209" t="str">
        <f t="shared" si="0"/>
        <v>ok</v>
      </c>
      <c r="AO294" s="206" t="s">
        <v>468</v>
      </c>
      <c r="AP294" s="210" t="b">
        <v>0</v>
      </c>
      <c r="AQ294" s="210" t="b">
        <v>0</v>
      </c>
      <c r="AR294" s="210" t="b">
        <v>0</v>
      </c>
      <c r="AS294" s="211" t="b">
        <v>0</v>
      </c>
      <c r="AT294" s="206">
        <f>IF(AT$288=1,IF(OR(AR294=TRUE,AS294=TRUE),0,2),IF(OR(AP294=TRUE,AQ294=TRUE),0,1))</f>
        <v>1</v>
      </c>
      <c r="AU294" s="212" t="s">
        <v>230</v>
      </c>
      <c r="AV294" s="206" t="s">
        <v>663</v>
      </c>
      <c r="AW294" s="206">
        <f>AT301</f>
        <v>1</v>
      </c>
      <c r="AX294" s="206" t="str">
        <f t="shared" si="1"/>
        <v>申請に必要な舗装工事業の許可がありません。</v>
      </c>
      <c r="AY294" s="206" t="s">
        <v>588</v>
      </c>
      <c r="AZ294" s="206" t="s">
        <v>173</v>
      </c>
      <c r="BA294" s="207"/>
      <c r="BB294" s="207"/>
      <c r="BC294" s="207"/>
    </row>
    <row r="295" spans="1:55" ht="18" customHeight="1">
      <c r="A295" s="329"/>
      <c r="B295" s="417"/>
      <c r="C295" s="402" t="s">
        <v>19</v>
      </c>
      <c r="D295" s="403"/>
      <c r="E295" s="403"/>
      <c r="F295" s="403"/>
      <c r="G295" s="404"/>
      <c r="H295" s="395" t="s">
        <v>469</v>
      </c>
      <c r="I295" s="395"/>
      <c r="J295" s="393"/>
      <c r="K295" s="394"/>
      <c r="L295" s="393"/>
      <c r="M295" s="394"/>
      <c r="N295" s="393"/>
      <c r="O295" s="394"/>
      <c r="P295" s="393"/>
      <c r="Q295" s="394"/>
      <c r="R295" s="395" t="s">
        <v>541</v>
      </c>
      <c r="S295" s="395"/>
      <c r="T295" s="395"/>
      <c r="U295" s="395"/>
      <c r="V295" s="395"/>
      <c r="W295" s="395"/>
      <c r="X295" s="395"/>
      <c r="Y295" s="395"/>
      <c r="Z295" s="395"/>
      <c r="AA295" s="395" t="s">
        <v>479</v>
      </c>
      <c r="AB295" s="395"/>
      <c r="AC295" s="393"/>
      <c r="AD295" s="401"/>
      <c r="AE295" s="393"/>
      <c r="AF295" s="421"/>
      <c r="AG295" s="393"/>
      <c r="AH295" s="401"/>
      <c r="AI295" s="393"/>
      <c r="AJ295" s="634"/>
      <c r="AK295" s="368"/>
      <c r="AN295" s="209" t="str">
        <f t="shared" si="0"/>
        <v>ok</v>
      </c>
      <c r="AO295" s="206" t="s">
        <v>469</v>
      </c>
      <c r="AP295" s="210" t="b">
        <v>0</v>
      </c>
      <c r="AQ295" s="210" t="b">
        <v>0</v>
      </c>
      <c r="AR295" s="210" t="b">
        <v>0</v>
      </c>
      <c r="AS295" s="211" t="b">
        <v>0</v>
      </c>
      <c r="AT295" s="206">
        <f t="shared" si="2"/>
        <v>1</v>
      </c>
      <c r="AU295" s="212" t="s">
        <v>231</v>
      </c>
      <c r="AV295" s="206" t="s">
        <v>481</v>
      </c>
      <c r="AW295" s="206">
        <f>AT312</f>
        <v>1</v>
      </c>
      <c r="AX295" s="206" t="str">
        <f t="shared" si="1"/>
        <v>申請に必要な造園工事業の許可がありません。</v>
      </c>
      <c r="AY295" s="206" t="s">
        <v>589</v>
      </c>
      <c r="AZ295" s="206" t="s">
        <v>174</v>
      </c>
      <c r="BA295" s="207"/>
      <c r="BB295" s="207"/>
      <c r="BC295" s="207"/>
    </row>
    <row r="296" spans="1:55" ht="18" customHeight="1">
      <c r="A296" s="329"/>
      <c r="B296" s="417"/>
      <c r="C296" s="402" t="s">
        <v>20</v>
      </c>
      <c r="D296" s="419"/>
      <c r="E296" s="419"/>
      <c r="F296" s="419"/>
      <c r="G296" s="420"/>
      <c r="H296" s="395" t="s">
        <v>470</v>
      </c>
      <c r="I296" s="395"/>
      <c r="J296" s="393"/>
      <c r="K296" s="534"/>
      <c r="L296" s="393"/>
      <c r="M296" s="394"/>
      <c r="N296" s="393"/>
      <c r="O296" s="394"/>
      <c r="P296" s="393"/>
      <c r="Q296" s="394"/>
      <c r="R296" s="395" t="s">
        <v>530</v>
      </c>
      <c r="S296" s="395"/>
      <c r="T296" s="395"/>
      <c r="U296" s="395"/>
      <c r="V296" s="395"/>
      <c r="W296" s="395"/>
      <c r="X296" s="395"/>
      <c r="Y296" s="395"/>
      <c r="Z296" s="395"/>
      <c r="AA296" s="395" t="s">
        <v>480</v>
      </c>
      <c r="AB296" s="395"/>
      <c r="AC296" s="393"/>
      <c r="AD296" s="421"/>
      <c r="AE296" s="393"/>
      <c r="AF296" s="421"/>
      <c r="AG296" s="393"/>
      <c r="AH296" s="421"/>
      <c r="AI296" s="393"/>
      <c r="AJ296" s="449"/>
      <c r="AK296" s="368"/>
      <c r="AN296" s="209" t="str">
        <f t="shared" si="0"/>
        <v>ok</v>
      </c>
      <c r="AO296" s="206" t="s">
        <v>470</v>
      </c>
      <c r="AP296" s="210" t="b">
        <v>0</v>
      </c>
      <c r="AQ296" s="210" t="b">
        <v>0</v>
      </c>
      <c r="AR296" s="210" t="b">
        <v>0</v>
      </c>
      <c r="AS296" s="211" t="b">
        <v>0</v>
      </c>
      <c r="AT296" s="206">
        <f t="shared" si="2"/>
        <v>1</v>
      </c>
      <c r="AU296" s="212" t="s">
        <v>232</v>
      </c>
      <c r="AV296" s="206" t="s">
        <v>475</v>
      </c>
      <c r="AW296" s="206">
        <f>AT306</f>
        <v>1</v>
      </c>
      <c r="AX296" s="206" t="str">
        <f t="shared" si="1"/>
        <v>申請に必要な塗装工事業の許可がありません。</v>
      </c>
      <c r="AY296" s="206" t="s">
        <v>590</v>
      </c>
      <c r="AZ296" s="206" t="s">
        <v>175</v>
      </c>
      <c r="BA296" s="207"/>
      <c r="BB296" s="207"/>
      <c r="BC296" s="207"/>
    </row>
    <row r="297" spans="1:55" ht="18" customHeight="1">
      <c r="A297" s="329"/>
      <c r="B297" s="417"/>
      <c r="C297" s="402" t="s">
        <v>25</v>
      </c>
      <c r="D297" s="419"/>
      <c r="E297" s="419"/>
      <c r="F297" s="419"/>
      <c r="G297" s="420"/>
      <c r="H297" s="395" t="s">
        <v>471</v>
      </c>
      <c r="I297" s="395"/>
      <c r="J297" s="393"/>
      <c r="K297" s="534"/>
      <c r="L297" s="393"/>
      <c r="M297" s="394"/>
      <c r="N297" s="393"/>
      <c r="O297" s="394"/>
      <c r="P297" s="393"/>
      <c r="Q297" s="394"/>
      <c r="R297" s="395" t="s">
        <v>531</v>
      </c>
      <c r="S297" s="395"/>
      <c r="T297" s="395"/>
      <c r="U297" s="395"/>
      <c r="V297" s="395"/>
      <c r="W297" s="395"/>
      <c r="X297" s="395"/>
      <c r="Y297" s="395"/>
      <c r="Z297" s="395"/>
      <c r="AA297" s="395" t="s">
        <v>481</v>
      </c>
      <c r="AB297" s="395"/>
      <c r="AC297" s="393"/>
      <c r="AD297" s="421"/>
      <c r="AE297" s="393"/>
      <c r="AF297" s="421"/>
      <c r="AG297" s="393"/>
      <c r="AH297" s="421"/>
      <c r="AI297" s="393"/>
      <c r="AJ297" s="449"/>
      <c r="AK297" s="368"/>
      <c r="AN297" s="209" t="str">
        <f t="shared" si="0"/>
        <v>ok</v>
      </c>
      <c r="AO297" s="206" t="s">
        <v>471</v>
      </c>
      <c r="AP297" s="210" t="b">
        <v>0</v>
      </c>
      <c r="AQ297" s="210" t="b">
        <v>0</v>
      </c>
      <c r="AR297" s="210" t="b">
        <v>0</v>
      </c>
      <c r="AS297" s="211" t="b">
        <v>0</v>
      </c>
      <c r="AT297" s="206">
        <f t="shared" si="2"/>
        <v>1</v>
      </c>
      <c r="AU297" s="212" t="s">
        <v>233</v>
      </c>
      <c r="AV297" s="206" t="s">
        <v>664</v>
      </c>
      <c r="AW297" s="206">
        <f>AT293</f>
        <v>1</v>
      </c>
      <c r="AX297" s="206" t="str">
        <f t="shared" si="1"/>
        <v>申請に必要なとび・土工工事業の許可がありません。</v>
      </c>
      <c r="AY297" s="206" t="s">
        <v>867</v>
      </c>
      <c r="AZ297" s="206" t="s">
        <v>865</v>
      </c>
      <c r="BA297" s="207"/>
      <c r="BB297" s="207"/>
      <c r="BC297" s="207"/>
    </row>
    <row r="298" spans="1:55" ht="18" customHeight="1">
      <c r="A298" s="329"/>
      <c r="B298" s="417"/>
      <c r="C298" s="402" t="s">
        <v>526</v>
      </c>
      <c r="D298" s="403"/>
      <c r="E298" s="403"/>
      <c r="F298" s="403"/>
      <c r="G298" s="404"/>
      <c r="H298" s="395" t="s">
        <v>648</v>
      </c>
      <c r="I298" s="395"/>
      <c r="J298" s="393"/>
      <c r="K298" s="534"/>
      <c r="L298" s="393"/>
      <c r="M298" s="394"/>
      <c r="N298" s="393"/>
      <c r="O298" s="394"/>
      <c r="P298" s="393"/>
      <c r="Q298" s="394"/>
      <c r="R298" s="395" t="s">
        <v>533</v>
      </c>
      <c r="S298" s="395"/>
      <c r="T298" s="395"/>
      <c r="U298" s="395"/>
      <c r="V298" s="395"/>
      <c r="W298" s="395"/>
      <c r="X298" s="395"/>
      <c r="Y298" s="395"/>
      <c r="Z298" s="395"/>
      <c r="AA298" s="395" t="s">
        <v>482</v>
      </c>
      <c r="AB298" s="395"/>
      <c r="AC298" s="393"/>
      <c r="AD298" s="421"/>
      <c r="AE298" s="393"/>
      <c r="AF298" s="401"/>
      <c r="AG298" s="393"/>
      <c r="AH298" s="421"/>
      <c r="AI298" s="393"/>
      <c r="AJ298" s="449"/>
      <c r="AK298" s="368"/>
      <c r="AN298" s="209" t="str">
        <f t="shared" si="0"/>
        <v>ok</v>
      </c>
      <c r="AO298" s="206" t="s">
        <v>657</v>
      </c>
      <c r="AP298" s="210" t="b">
        <v>0</v>
      </c>
      <c r="AQ298" s="210" t="b">
        <v>0</v>
      </c>
      <c r="AR298" s="210" t="b">
        <v>0</v>
      </c>
      <c r="AS298" s="211" t="b">
        <v>0</v>
      </c>
      <c r="AT298" s="206">
        <f t="shared" si="2"/>
        <v>1</v>
      </c>
      <c r="AU298" s="212" t="s">
        <v>234</v>
      </c>
      <c r="AV298" s="206" t="s">
        <v>665</v>
      </c>
      <c r="AW298" s="206">
        <f>AT302</f>
        <v>1</v>
      </c>
      <c r="AX298" s="206" t="str">
        <f t="shared" si="1"/>
        <v>申請に必要なしゅんせつ工事業の許可がありません。</v>
      </c>
      <c r="AY298" s="206" t="s">
        <v>591</v>
      </c>
      <c r="AZ298" s="206" t="s">
        <v>176</v>
      </c>
      <c r="BA298" s="207"/>
      <c r="BB298" s="207"/>
      <c r="BC298" s="207"/>
    </row>
    <row r="299" spans="1:55" ht="18" customHeight="1">
      <c r="A299" s="329"/>
      <c r="B299" s="417"/>
      <c r="C299" s="402" t="s">
        <v>21</v>
      </c>
      <c r="D299" s="403"/>
      <c r="E299" s="403"/>
      <c r="F299" s="403"/>
      <c r="G299" s="404"/>
      <c r="H299" s="395" t="s">
        <v>472</v>
      </c>
      <c r="I299" s="395"/>
      <c r="J299" s="393"/>
      <c r="K299" s="394"/>
      <c r="L299" s="393"/>
      <c r="M299" s="394"/>
      <c r="N299" s="393"/>
      <c r="O299" s="394"/>
      <c r="P299" s="393"/>
      <c r="Q299" s="394"/>
      <c r="R299" s="395" t="s">
        <v>532</v>
      </c>
      <c r="S299" s="395"/>
      <c r="T299" s="395"/>
      <c r="U299" s="395"/>
      <c r="V299" s="395"/>
      <c r="W299" s="395"/>
      <c r="X299" s="395"/>
      <c r="Y299" s="395"/>
      <c r="Z299" s="395"/>
      <c r="AA299" s="395" t="s">
        <v>483</v>
      </c>
      <c r="AB299" s="395"/>
      <c r="AC299" s="393"/>
      <c r="AD299" s="401"/>
      <c r="AE299" s="393"/>
      <c r="AF299" s="401"/>
      <c r="AG299" s="393"/>
      <c r="AH299" s="421"/>
      <c r="AI299" s="393"/>
      <c r="AJ299" s="449"/>
      <c r="AK299" s="368"/>
      <c r="AN299" s="209" t="str">
        <f>IF(AND(AP299=FALSE,AQ299=FALSE,AR299=FALSE,AS299=FALSE),"ok",IF(AP299=TRUE,IF(OR(AQ299=TRUE,AS299=TRUE),"w","ok"),IF(AQ299=TRUE,IF(AR299=TRUE,"w"",ok"),IF(AND(AR299=TRUE,AS299=TRUE),"w","ok"))))</f>
        <v>ok</v>
      </c>
      <c r="AO299" s="206" t="s">
        <v>472</v>
      </c>
      <c r="AP299" s="210" t="b">
        <v>0</v>
      </c>
      <c r="AQ299" s="210" t="b">
        <v>0</v>
      </c>
      <c r="AR299" s="210" t="b">
        <v>0</v>
      </c>
      <c r="AS299" s="211" t="b">
        <v>0</v>
      </c>
      <c r="AT299" s="206">
        <f t="shared" si="2"/>
        <v>1</v>
      </c>
      <c r="AU299" s="212" t="s">
        <v>235</v>
      </c>
      <c r="AV299" s="206" t="s">
        <v>482</v>
      </c>
      <c r="AW299" s="206">
        <f>AT313</f>
        <v>1</v>
      </c>
      <c r="AX299" s="206" t="str">
        <f t="shared" si="1"/>
        <v>申請に必要なさく井工事業の許可がありません。</v>
      </c>
      <c r="AY299" s="206" t="s">
        <v>592</v>
      </c>
      <c r="AZ299" s="206" t="s">
        <v>177</v>
      </c>
      <c r="BA299" s="207"/>
      <c r="BB299" s="207"/>
      <c r="BC299" s="207"/>
    </row>
    <row r="300" spans="1:55" ht="18" customHeight="1">
      <c r="A300" s="329"/>
      <c r="B300" s="417"/>
      <c r="C300" s="402" t="s">
        <v>22</v>
      </c>
      <c r="D300" s="403"/>
      <c r="E300" s="403"/>
      <c r="F300" s="403"/>
      <c r="G300" s="404"/>
      <c r="H300" s="395" t="s">
        <v>473</v>
      </c>
      <c r="I300" s="395"/>
      <c r="J300" s="393"/>
      <c r="K300" s="394"/>
      <c r="L300" s="393"/>
      <c r="M300" s="394"/>
      <c r="N300" s="393"/>
      <c r="O300" s="394"/>
      <c r="P300" s="393"/>
      <c r="Q300" s="394"/>
      <c r="R300" s="395" t="s">
        <v>534</v>
      </c>
      <c r="S300" s="395"/>
      <c r="T300" s="395"/>
      <c r="U300" s="395"/>
      <c r="V300" s="395"/>
      <c r="W300" s="395"/>
      <c r="X300" s="395"/>
      <c r="Y300" s="395"/>
      <c r="Z300" s="395"/>
      <c r="AA300" s="395" t="s">
        <v>484</v>
      </c>
      <c r="AB300" s="395"/>
      <c r="AC300" s="393"/>
      <c r="AD300" s="401"/>
      <c r="AE300" s="393"/>
      <c r="AF300" s="401"/>
      <c r="AG300" s="393"/>
      <c r="AH300" s="421"/>
      <c r="AI300" s="393"/>
      <c r="AJ300" s="449"/>
      <c r="AK300" s="368"/>
      <c r="AN300" s="209" t="str">
        <f t="shared" ref="AN300:AN317" si="3">IF(AND(AP300=FALSE,AQ300=FALSE,AR300=FALSE,AS300=FALSE),"ok",IF(AP300=TRUE,IF(OR(AQ300=TRUE,AS300=TRUE),"w","ok"),IF(AQ300=TRUE,IF(AR300=TRUE,"w","ok"),IF(AND(AR300=TRUE,AS300=TRUE),"w","ok"))))</f>
        <v>ok</v>
      </c>
      <c r="AO300" s="206" t="s">
        <v>473</v>
      </c>
      <c r="AP300" s="210" t="b">
        <v>0</v>
      </c>
      <c r="AQ300" s="210" t="b">
        <v>0</v>
      </c>
      <c r="AR300" s="210" t="b">
        <v>0</v>
      </c>
      <c r="AS300" s="211" t="b">
        <v>0</v>
      </c>
      <c r="AT300" s="206">
        <f t="shared" si="2"/>
        <v>1</v>
      </c>
      <c r="AU300" s="212" t="s">
        <v>236</v>
      </c>
      <c r="AV300" s="206" t="s">
        <v>464</v>
      </c>
      <c r="AW300" s="206">
        <f>AT290</f>
        <v>1</v>
      </c>
      <c r="AX300" s="206" t="str">
        <f t="shared" si="1"/>
        <v>申請に必要な建築工事業の許可がありません。</v>
      </c>
      <c r="AY300" s="206" t="s">
        <v>593</v>
      </c>
      <c r="AZ300" s="206" t="s">
        <v>178</v>
      </c>
      <c r="BA300" s="207"/>
      <c r="BB300" s="207"/>
      <c r="BC300" s="207"/>
    </row>
    <row r="301" spans="1:55" ht="18" customHeight="1">
      <c r="A301" s="329"/>
      <c r="B301" s="417"/>
      <c r="C301" s="402" t="s">
        <v>23</v>
      </c>
      <c r="D301" s="403"/>
      <c r="E301" s="403"/>
      <c r="F301" s="403"/>
      <c r="G301" s="404"/>
      <c r="H301" s="395" t="s">
        <v>644</v>
      </c>
      <c r="I301" s="395"/>
      <c r="J301" s="393"/>
      <c r="K301" s="394"/>
      <c r="L301" s="393"/>
      <c r="M301" s="394"/>
      <c r="N301" s="393"/>
      <c r="O301" s="394"/>
      <c r="P301" s="393"/>
      <c r="Q301" s="394"/>
      <c r="R301" s="395" t="s">
        <v>535</v>
      </c>
      <c r="S301" s="395"/>
      <c r="T301" s="395"/>
      <c r="U301" s="395"/>
      <c r="V301" s="395"/>
      <c r="W301" s="395"/>
      <c r="X301" s="395"/>
      <c r="Y301" s="395"/>
      <c r="Z301" s="395"/>
      <c r="AA301" s="395" t="s">
        <v>485</v>
      </c>
      <c r="AB301" s="395"/>
      <c r="AC301" s="393"/>
      <c r="AD301" s="401"/>
      <c r="AE301" s="393"/>
      <c r="AF301" s="401"/>
      <c r="AG301" s="393"/>
      <c r="AH301" s="421"/>
      <c r="AI301" s="393"/>
      <c r="AJ301" s="449"/>
      <c r="AK301" s="368"/>
      <c r="AN301" s="209" t="str">
        <f t="shared" si="3"/>
        <v>ok</v>
      </c>
      <c r="AO301" s="206" t="s">
        <v>658</v>
      </c>
      <c r="AP301" s="210" t="b">
        <v>0</v>
      </c>
      <c r="AQ301" s="210" t="b">
        <v>0</v>
      </c>
      <c r="AR301" s="210" t="b">
        <v>0</v>
      </c>
      <c r="AS301" s="211" t="b">
        <v>0</v>
      </c>
      <c r="AT301" s="206">
        <f>IF(AT$288=1,IF(OR(AR301=TRUE,AS301=TRUE),0,2),IF(OR(AP301=TRUE,AQ301=TRUE),0,1))</f>
        <v>1</v>
      </c>
      <c r="AU301" s="212" t="s">
        <v>237</v>
      </c>
      <c r="AV301" s="206" t="s">
        <v>464</v>
      </c>
      <c r="AW301" s="206">
        <f>AT290</f>
        <v>1</v>
      </c>
      <c r="AX301" s="206" t="str">
        <f t="shared" si="1"/>
        <v>申請に必要な建築工事業の許可がありません。</v>
      </c>
      <c r="AY301" s="206" t="s">
        <v>593</v>
      </c>
      <c r="AZ301" s="206" t="s">
        <v>178</v>
      </c>
      <c r="BA301" s="207"/>
      <c r="BB301" s="207"/>
      <c r="BC301" s="207"/>
    </row>
    <row r="302" spans="1:55" ht="18" customHeight="1">
      <c r="A302" s="329"/>
      <c r="B302" s="417"/>
      <c r="C302" s="402" t="s">
        <v>527</v>
      </c>
      <c r="D302" s="403"/>
      <c r="E302" s="403"/>
      <c r="F302" s="403"/>
      <c r="G302" s="404"/>
      <c r="H302" s="395" t="s">
        <v>647</v>
      </c>
      <c r="I302" s="395"/>
      <c r="J302" s="393"/>
      <c r="K302" s="394"/>
      <c r="L302" s="393"/>
      <c r="M302" s="394"/>
      <c r="N302" s="393"/>
      <c r="O302" s="394"/>
      <c r="P302" s="393"/>
      <c r="Q302" s="394"/>
      <c r="R302" s="395" t="s">
        <v>536</v>
      </c>
      <c r="S302" s="395"/>
      <c r="T302" s="395"/>
      <c r="U302" s="395"/>
      <c r="V302" s="395"/>
      <c r="W302" s="395"/>
      <c r="X302" s="395"/>
      <c r="Y302" s="395"/>
      <c r="Z302" s="395"/>
      <c r="AA302" s="395" t="s">
        <v>486</v>
      </c>
      <c r="AB302" s="395"/>
      <c r="AC302" s="393"/>
      <c r="AD302" s="401"/>
      <c r="AE302" s="393"/>
      <c r="AF302" s="401"/>
      <c r="AG302" s="393"/>
      <c r="AH302" s="421"/>
      <c r="AI302" s="393"/>
      <c r="AJ302" s="449"/>
      <c r="AK302" s="368"/>
      <c r="AN302" s="209" t="str">
        <f>IF(AND(AP302=FALSE,AQ302=FALSE,AR302=FALSE,AS302=FALSE),"ok",IF(AP302=TRUE,IF(OR(AQ302=TRUE,AS302=TRUE),"w","ok"),IF(AQ302=TRUE,IF(AR302=TRUE,"w","ok"),IF(AND(AR302=TRUE,AS302=TRUE),"w","ok"))))</f>
        <v>ok</v>
      </c>
      <c r="AO302" s="206" t="s">
        <v>647</v>
      </c>
      <c r="AP302" s="210" t="b">
        <v>0</v>
      </c>
      <c r="AQ302" s="210" t="b">
        <v>0</v>
      </c>
      <c r="AR302" s="210" t="b">
        <v>0</v>
      </c>
      <c r="AS302" s="211" t="b">
        <v>0</v>
      </c>
      <c r="AT302" s="206">
        <f>IF(AT$288=1,IF(OR(AR302=TRUE,AS302=TRUE),0,2),IF(OR(AP302=TRUE,AQ302=TRUE),0,1))</f>
        <v>1</v>
      </c>
      <c r="AU302" s="212" t="s">
        <v>238</v>
      </c>
      <c r="AV302" s="206" t="s">
        <v>464</v>
      </c>
      <c r="AW302" s="206">
        <f>AT290</f>
        <v>1</v>
      </c>
      <c r="AX302" s="206" t="str">
        <f>IF(AW302=0,"",IF(AW302=1,AY302,AZ302))</f>
        <v>申請に必要な建築工事業の許可がありません。</v>
      </c>
      <c r="AY302" s="206" t="s">
        <v>593</v>
      </c>
      <c r="AZ302" s="206" t="s">
        <v>178</v>
      </c>
      <c r="BA302" s="207"/>
      <c r="BB302" s="207"/>
      <c r="BC302" s="207"/>
    </row>
    <row r="303" spans="1:55" ht="18" customHeight="1">
      <c r="A303" s="329"/>
      <c r="B303" s="418"/>
      <c r="C303" s="402" t="s">
        <v>857</v>
      </c>
      <c r="D303" s="403"/>
      <c r="E303" s="403"/>
      <c r="F303" s="403"/>
      <c r="G303" s="404"/>
      <c r="H303" s="395" t="s">
        <v>856</v>
      </c>
      <c r="I303" s="395"/>
      <c r="J303" s="393"/>
      <c r="K303" s="394"/>
      <c r="L303" s="393"/>
      <c r="M303" s="394"/>
      <c r="N303" s="393"/>
      <c r="O303" s="394"/>
      <c r="P303" s="393"/>
      <c r="Q303" s="394"/>
      <c r="R303" s="395"/>
      <c r="S303" s="395"/>
      <c r="T303" s="395"/>
      <c r="U303" s="395"/>
      <c r="V303" s="395"/>
      <c r="W303" s="395"/>
      <c r="X303" s="395"/>
      <c r="Y303" s="395"/>
      <c r="Z303" s="395"/>
      <c r="AA303" s="395"/>
      <c r="AB303" s="395"/>
      <c r="AC303" s="393"/>
      <c r="AD303" s="401"/>
      <c r="AE303" s="393"/>
      <c r="AF303" s="401"/>
      <c r="AG303" s="393"/>
      <c r="AH303" s="421"/>
      <c r="AI303" s="393"/>
      <c r="AJ303" s="449"/>
      <c r="AK303" s="368"/>
      <c r="AN303" s="209" t="str">
        <f t="shared" si="3"/>
        <v>ok</v>
      </c>
      <c r="AO303" s="206" t="s">
        <v>856</v>
      </c>
      <c r="AP303" s="210" t="b">
        <v>0</v>
      </c>
      <c r="AQ303" s="210" t="b">
        <v>0</v>
      </c>
      <c r="AR303" s="210" t="b">
        <v>0</v>
      </c>
      <c r="AS303" s="211" t="b">
        <v>0</v>
      </c>
      <c r="AT303" s="206">
        <f t="shared" si="2"/>
        <v>1</v>
      </c>
      <c r="AU303" s="212"/>
      <c r="AV303" s="206"/>
      <c r="AW303" s="206"/>
      <c r="AX303" s="206"/>
      <c r="AY303" s="206"/>
      <c r="AZ303" s="206"/>
      <c r="BA303" s="207"/>
      <c r="BB303" s="207"/>
      <c r="BC303" s="207"/>
    </row>
    <row r="304" spans="1:55" ht="7.9" customHeight="1">
      <c r="A304" s="329"/>
      <c r="B304" s="331"/>
      <c r="C304" s="332"/>
      <c r="D304" s="332"/>
      <c r="E304" s="332"/>
      <c r="F304" s="332"/>
      <c r="G304" s="332"/>
      <c r="H304" s="332"/>
      <c r="I304" s="332"/>
      <c r="J304" s="332"/>
      <c r="K304" s="332"/>
      <c r="L304" s="332"/>
      <c r="M304" s="332"/>
      <c r="N304" s="332"/>
      <c r="O304" s="332"/>
      <c r="P304" s="332"/>
      <c r="Q304" s="332"/>
      <c r="R304" s="332"/>
      <c r="S304" s="332"/>
      <c r="T304" s="332"/>
      <c r="U304" s="332"/>
      <c r="V304" s="332"/>
      <c r="W304" s="332"/>
      <c r="X304" s="332"/>
      <c r="Y304" s="332"/>
      <c r="Z304" s="332"/>
      <c r="AA304" s="332"/>
      <c r="AB304" s="332"/>
      <c r="AC304" s="332"/>
      <c r="AD304" s="332"/>
      <c r="AE304" s="332"/>
      <c r="AF304" s="332"/>
      <c r="AG304" s="332"/>
      <c r="AH304" s="332"/>
      <c r="AI304" s="332"/>
      <c r="AJ304" s="332"/>
      <c r="AK304" s="333"/>
      <c r="AN304" s="209" t="str">
        <f t="shared" si="3"/>
        <v>ok</v>
      </c>
      <c r="AO304" s="206" t="s">
        <v>474</v>
      </c>
      <c r="AP304" s="210" t="b">
        <v>0</v>
      </c>
      <c r="AQ304" s="210" t="b">
        <v>0</v>
      </c>
      <c r="AR304" s="210" t="b">
        <v>0</v>
      </c>
      <c r="AS304" s="211" t="b">
        <v>0</v>
      </c>
      <c r="AT304" s="206">
        <f t="shared" si="2"/>
        <v>1</v>
      </c>
      <c r="AU304" s="212" t="s">
        <v>239</v>
      </c>
      <c r="AV304" s="206" t="s">
        <v>856</v>
      </c>
      <c r="AW304" s="206">
        <f>AT303</f>
        <v>1</v>
      </c>
      <c r="AX304" s="206" t="str">
        <f t="shared" si="1"/>
        <v>申請に必要な解体工事業の許可がありません。</v>
      </c>
      <c r="AY304" s="206" t="s">
        <v>882</v>
      </c>
      <c r="AZ304" s="206" t="s">
        <v>883</v>
      </c>
      <c r="BA304" s="207"/>
      <c r="BB304" s="207"/>
      <c r="BC304" s="207"/>
    </row>
    <row r="305" spans="1:55" ht="42" customHeight="1">
      <c r="A305" s="329"/>
      <c r="B305" s="466" t="s">
        <v>122</v>
      </c>
      <c r="C305" s="343" t="s">
        <v>62</v>
      </c>
      <c r="D305" s="316" t="s">
        <v>1182</v>
      </c>
      <c r="E305" s="317"/>
      <c r="F305" s="317"/>
      <c r="G305" s="317"/>
      <c r="H305" s="317"/>
      <c r="I305" s="317"/>
      <c r="J305" s="317"/>
      <c r="K305" s="317"/>
      <c r="L305" s="317"/>
      <c r="M305" s="317"/>
      <c r="N305" s="317"/>
      <c r="O305" s="317"/>
      <c r="P305" s="317"/>
      <c r="Q305" s="317"/>
      <c r="R305" s="317"/>
      <c r="S305" s="317"/>
      <c r="T305" s="317"/>
      <c r="U305" s="317"/>
      <c r="V305" s="317"/>
      <c r="W305" s="317"/>
      <c r="X305" s="317"/>
      <c r="Y305" s="317"/>
      <c r="Z305" s="317"/>
      <c r="AA305" s="317"/>
      <c r="AB305" s="317"/>
      <c r="AC305" s="317"/>
      <c r="AD305" s="317"/>
      <c r="AE305" s="317"/>
      <c r="AF305" s="317"/>
      <c r="AG305" s="317"/>
      <c r="AH305" s="317"/>
      <c r="AI305" s="317"/>
      <c r="AJ305" s="317"/>
      <c r="AK305" s="318"/>
      <c r="AN305" s="209" t="str">
        <f t="shared" si="3"/>
        <v>ok</v>
      </c>
      <c r="AO305" s="206" t="s">
        <v>659</v>
      </c>
      <c r="AP305" s="210" t="b">
        <v>0</v>
      </c>
      <c r="AQ305" s="210" t="b">
        <v>0</v>
      </c>
      <c r="AR305" s="210" t="b">
        <v>0</v>
      </c>
      <c r="AS305" s="211" t="b">
        <v>0</v>
      </c>
      <c r="AT305" s="206">
        <f t="shared" ref="AT305:AT317" si="4">IF(AT$288=1,IF(OR(AR305=TRUE,AS305=TRUE),0,2),IF(OR(AP305=TRUE,AQ305=TRUE),0,1))</f>
        <v>1</v>
      </c>
      <c r="AU305" s="212" t="s">
        <v>240</v>
      </c>
      <c r="AV305" s="206" t="s">
        <v>475</v>
      </c>
      <c r="AW305" s="206">
        <f>AT306</f>
        <v>1</v>
      </c>
      <c r="AX305" s="206" t="str">
        <f t="shared" si="1"/>
        <v>申請に必要な塗装工事業の許可がありません。</v>
      </c>
      <c r="AY305" s="206" t="s">
        <v>590</v>
      </c>
      <c r="AZ305" s="206" t="s">
        <v>175</v>
      </c>
      <c r="BA305" s="207"/>
      <c r="BB305" s="207"/>
      <c r="BC305" s="207"/>
    </row>
    <row r="306" spans="1:55" ht="7.5" customHeight="1">
      <c r="A306" s="329"/>
      <c r="B306" s="466"/>
      <c r="C306" s="520"/>
      <c r="D306" s="319"/>
      <c r="E306" s="320"/>
      <c r="F306" s="320"/>
      <c r="G306" s="320"/>
      <c r="H306" s="320"/>
      <c r="I306" s="320"/>
      <c r="J306" s="320"/>
      <c r="K306" s="320"/>
      <c r="L306" s="320"/>
      <c r="M306" s="320"/>
      <c r="N306" s="320"/>
      <c r="O306" s="320"/>
      <c r="P306" s="320"/>
      <c r="Q306" s="320"/>
      <c r="R306" s="320"/>
      <c r="S306" s="320"/>
      <c r="T306" s="320"/>
      <c r="U306" s="320"/>
      <c r="V306" s="320"/>
      <c r="W306" s="320"/>
      <c r="X306" s="320"/>
      <c r="Y306" s="320"/>
      <c r="Z306" s="320"/>
      <c r="AA306" s="320"/>
      <c r="AB306" s="320"/>
      <c r="AC306" s="320"/>
      <c r="AD306" s="320"/>
      <c r="AE306" s="320"/>
      <c r="AF306" s="320"/>
      <c r="AG306" s="320"/>
      <c r="AH306" s="320"/>
      <c r="AI306" s="320"/>
      <c r="AJ306" s="320"/>
      <c r="AK306" s="321"/>
      <c r="AN306" s="209" t="str">
        <f t="shared" si="3"/>
        <v>ok</v>
      </c>
      <c r="AO306" s="206" t="s">
        <v>475</v>
      </c>
      <c r="AP306" s="210" t="b">
        <v>0</v>
      </c>
      <c r="AQ306" s="210" t="b">
        <v>0</v>
      </c>
      <c r="AR306" s="210" t="b">
        <v>0</v>
      </c>
      <c r="AS306" s="211" t="b">
        <v>0</v>
      </c>
      <c r="AT306" s="206">
        <f t="shared" si="4"/>
        <v>1</v>
      </c>
      <c r="AU306" s="212" t="s">
        <v>241</v>
      </c>
      <c r="AV306" s="206" t="s">
        <v>476</v>
      </c>
      <c r="AW306" s="206">
        <f>AT307</f>
        <v>1</v>
      </c>
      <c r="AX306" s="206" t="str">
        <f t="shared" si="1"/>
        <v>申請に必要な防水工事業の許可がありません。</v>
      </c>
      <c r="AY306" s="206" t="s">
        <v>594</v>
      </c>
      <c r="AZ306" s="206" t="s">
        <v>179</v>
      </c>
      <c r="BA306" s="207"/>
      <c r="BB306" s="207"/>
      <c r="BC306" s="207"/>
    </row>
    <row r="307" spans="1:55" ht="18.75" customHeight="1">
      <c r="A307" s="329"/>
      <c r="B307" s="466"/>
      <c r="C307" s="520"/>
      <c r="D307" s="396" t="s">
        <v>579</v>
      </c>
      <c r="E307" s="397"/>
      <c r="F307" s="397"/>
      <c r="G307" s="640"/>
      <c r="H307" s="641"/>
      <c r="I307" s="422" t="s">
        <v>625</v>
      </c>
      <c r="J307" s="414"/>
      <c r="K307" s="414"/>
      <c r="L307" s="414"/>
      <c r="M307" s="414"/>
      <c r="N307" s="414"/>
      <c r="O307" s="414"/>
      <c r="P307" s="414"/>
      <c r="Q307" s="414"/>
      <c r="R307" s="414"/>
      <c r="S307" s="414"/>
      <c r="T307" s="414"/>
      <c r="U307" s="414"/>
      <c r="V307" s="414"/>
      <c r="W307" s="414"/>
      <c r="X307" s="414"/>
      <c r="Y307" s="414"/>
      <c r="Z307" s="414"/>
      <c r="AA307" s="414"/>
      <c r="AB307" s="414"/>
      <c r="AC307" s="414"/>
      <c r="AD307" s="414"/>
      <c r="AE307" s="414"/>
      <c r="AF307" s="414"/>
      <c r="AG307" s="414"/>
      <c r="AH307" s="414"/>
      <c r="AI307" s="414"/>
      <c r="AJ307" s="414"/>
      <c r="AK307" s="415"/>
      <c r="AN307" s="209" t="str">
        <f t="shared" si="3"/>
        <v>ok</v>
      </c>
      <c r="AO307" s="206" t="s">
        <v>476</v>
      </c>
      <c r="AP307" s="210" t="b">
        <v>0</v>
      </c>
      <c r="AQ307" s="210" t="b">
        <v>0</v>
      </c>
      <c r="AR307" s="210" t="b">
        <v>0</v>
      </c>
      <c r="AS307" s="211" t="b">
        <v>0</v>
      </c>
      <c r="AT307" s="206">
        <f t="shared" si="4"/>
        <v>1</v>
      </c>
      <c r="AU307" s="212" t="s">
        <v>242</v>
      </c>
      <c r="AV307" s="206" t="s">
        <v>465</v>
      </c>
      <c r="AW307" s="206">
        <f>AT291</f>
        <v>1</v>
      </c>
      <c r="AX307" s="206" t="str">
        <f t="shared" si="1"/>
        <v>申請に必要な大工工事業の許可がありません。</v>
      </c>
      <c r="AY307" s="206" t="s">
        <v>595</v>
      </c>
      <c r="AZ307" s="206" t="s">
        <v>180</v>
      </c>
      <c r="BA307" s="207"/>
      <c r="BB307" s="207"/>
      <c r="BC307" s="207"/>
    </row>
    <row r="308" spans="1:55" ht="18.75" customHeight="1" thickBot="1">
      <c r="A308" s="329"/>
      <c r="B308" s="466"/>
      <c r="C308" s="344"/>
      <c r="D308" s="635" t="s">
        <v>580</v>
      </c>
      <c r="E308" s="636"/>
      <c r="F308" s="636"/>
      <c r="G308" s="636"/>
      <c r="H308" s="226"/>
      <c r="I308" s="422" t="s">
        <v>581</v>
      </c>
      <c r="J308" s="414"/>
      <c r="K308" s="414"/>
      <c r="L308" s="414"/>
      <c r="M308" s="414"/>
      <c r="N308" s="414"/>
      <c r="O308" s="414"/>
      <c r="P308" s="414"/>
      <c r="Q308" s="414"/>
      <c r="R308" s="414"/>
      <c r="S308" s="414"/>
      <c r="T308" s="414"/>
      <c r="U308" s="414"/>
      <c r="V308" s="414"/>
      <c r="W308" s="414"/>
      <c r="X308" s="414"/>
      <c r="Y308" s="414"/>
      <c r="Z308" s="414"/>
      <c r="AA308" s="414"/>
      <c r="AB308" s="414"/>
      <c r="AC308" s="414"/>
      <c r="AD308" s="414"/>
      <c r="AE308" s="414"/>
      <c r="AF308" s="414"/>
      <c r="AG308" s="414"/>
      <c r="AH308" s="414"/>
      <c r="AI308" s="414"/>
      <c r="AJ308" s="414"/>
      <c r="AK308" s="415"/>
      <c r="AN308" s="209" t="str">
        <f t="shared" si="3"/>
        <v>ok</v>
      </c>
      <c r="AO308" s="206" t="s">
        <v>477</v>
      </c>
      <c r="AP308" s="210" t="b">
        <v>0</v>
      </c>
      <c r="AQ308" s="210" t="b">
        <v>0</v>
      </c>
      <c r="AR308" s="210" t="b">
        <v>0</v>
      </c>
      <c r="AS308" s="211" t="b">
        <v>0</v>
      </c>
      <c r="AT308" s="206">
        <f t="shared" si="4"/>
        <v>1</v>
      </c>
      <c r="AU308" s="212" t="s">
        <v>243</v>
      </c>
      <c r="AV308" s="206" t="s">
        <v>493</v>
      </c>
      <c r="AW308" s="206">
        <f>AT292</f>
        <v>1</v>
      </c>
      <c r="AX308" s="206" t="str">
        <f t="shared" si="1"/>
        <v>申請に必要な左官工事業の許可がありません。</v>
      </c>
      <c r="AY308" s="206" t="s">
        <v>596</v>
      </c>
      <c r="AZ308" s="206" t="s">
        <v>181</v>
      </c>
      <c r="BA308" s="207"/>
      <c r="BB308" s="207"/>
      <c r="BC308" s="207"/>
    </row>
    <row r="309" spans="1:55" ht="26.25" customHeight="1" thickBot="1">
      <c r="A309" s="330"/>
      <c r="B309" s="335"/>
      <c r="C309" s="172" t="s">
        <v>61</v>
      </c>
      <c r="D309" s="450" t="s">
        <v>900</v>
      </c>
      <c r="E309" s="451"/>
      <c r="F309" s="452"/>
      <c r="G309" s="612"/>
      <c r="H309" s="614"/>
      <c r="I309" s="159" t="s">
        <v>220</v>
      </c>
      <c r="J309" s="638"/>
      <c r="K309" s="639"/>
      <c r="L309" s="159" t="s">
        <v>219</v>
      </c>
      <c r="M309" s="638"/>
      <c r="N309" s="639"/>
      <c r="O309" s="159" t="s">
        <v>218</v>
      </c>
      <c r="P309" s="628" t="str">
        <f>IF(AND(AR325=TRUE,AR326=TRUE),AN319,AX328)</f>
        <v/>
      </c>
      <c r="Q309" s="628"/>
      <c r="R309" s="628"/>
      <c r="S309" s="628"/>
      <c r="T309" s="628"/>
      <c r="U309" s="628"/>
      <c r="V309" s="628"/>
      <c r="W309" s="628"/>
      <c r="X309" s="628"/>
      <c r="Y309" s="628"/>
      <c r="Z309" s="628"/>
      <c r="AA309" s="628"/>
      <c r="AB309" s="628"/>
      <c r="AC309" s="628"/>
      <c r="AD309" s="628"/>
      <c r="AE309" s="628"/>
      <c r="AF309" s="628"/>
      <c r="AG309" s="628"/>
      <c r="AH309" s="628"/>
      <c r="AI309" s="628"/>
      <c r="AJ309" s="628"/>
      <c r="AK309" s="629"/>
      <c r="AN309" s="209" t="str">
        <f t="shared" si="3"/>
        <v>ok</v>
      </c>
      <c r="AO309" s="206" t="s">
        <v>478</v>
      </c>
      <c r="AP309" s="210" t="b">
        <v>0</v>
      </c>
      <c r="AQ309" s="210" t="b">
        <v>0</v>
      </c>
      <c r="AR309" s="210" t="b">
        <v>0</v>
      </c>
      <c r="AS309" s="211" t="b">
        <v>0</v>
      </c>
      <c r="AT309" s="206">
        <f t="shared" si="4"/>
        <v>1</v>
      </c>
      <c r="AU309" s="212" t="s">
        <v>244</v>
      </c>
      <c r="AV309" s="206" t="s">
        <v>468</v>
      </c>
      <c r="AW309" s="206">
        <f>AT294</f>
        <v>1</v>
      </c>
      <c r="AX309" s="206" t="str">
        <f t="shared" si="1"/>
        <v>申請に必要な石工事業の許可がありません。</v>
      </c>
      <c r="AY309" s="206" t="s">
        <v>597</v>
      </c>
      <c r="AZ309" s="206" t="s">
        <v>182</v>
      </c>
      <c r="BA309" s="207"/>
      <c r="BB309" s="207"/>
      <c r="BC309" s="207"/>
    </row>
    <row r="310" spans="1:55" ht="7.5" customHeight="1">
      <c r="A310" s="213"/>
      <c r="B310" s="332"/>
      <c r="C310" s="332"/>
      <c r="D310" s="332"/>
      <c r="E310" s="332"/>
      <c r="F310" s="332"/>
      <c r="G310" s="347"/>
      <c r="H310" s="347"/>
      <c r="I310" s="332"/>
      <c r="J310" s="332"/>
      <c r="K310" s="332"/>
      <c r="L310" s="332"/>
      <c r="M310" s="332"/>
      <c r="N310" s="332"/>
      <c r="O310" s="332"/>
      <c r="P310" s="332"/>
      <c r="Q310" s="332"/>
      <c r="R310" s="332"/>
      <c r="S310" s="332"/>
      <c r="T310" s="332"/>
      <c r="U310" s="332"/>
      <c r="V310" s="332"/>
      <c r="W310" s="332"/>
      <c r="X310" s="332"/>
      <c r="Y310" s="332"/>
      <c r="Z310" s="332"/>
      <c r="AA310" s="332"/>
      <c r="AB310" s="332"/>
      <c r="AC310" s="332"/>
      <c r="AD310" s="332"/>
      <c r="AE310" s="332"/>
      <c r="AF310" s="332"/>
      <c r="AG310" s="332"/>
      <c r="AH310" s="332"/>
      <c r="AI310" s="332"/>
      <c r="AJ310" s="332"/>
      <c r="AK310" s="332"/>
      <c r="AN310" s="209" t="str">
        <f t="shared" si="3"/>
        <v>ok</v>
      </c>
      <c r="AO310" s="206" t="s">
        <v>479</v>
      </c>
      <c r="AP310" s="210" t="b">
        <v>0</v>
      </c>
      <c r="AQ310" s="210" t="b">
        <v>0</v>
      </c>
      <c r="AR310" s="210" t="b">
        <v>0</v>
      </c>
      <c r="AS310" s="211" t="b">
        <v>0</v>
      </c>
      <c r="AT310" s="206">
        <f t="shared" si="4"/>
        <v>1</v>
      </c>
      <c r="AU310" s="212" t="s">
        <v>245</v>
      </c>
      <c r="AV310" s="206" t="s">
        <v>666</v>
      </c>
      <c r="AW310" s="206">
        <f>AT305</f>
        <v>1</v>
      </c>
      <c r="AX310" s="206" t="str">
        <f t="shared" si="1"/>
        <v>申請に必要なガラス工事業の許可がありません。</v>
      </c>
      <c r="AY310" s="206" t="s">
        <v>598</v>
      </c>
      <c r="AZ310" s="206" t="s">
        <v>183</v>
      </c>
      <c r="BA310" s="207"/>
      <c r="BB310" s="207"/>
      <c r="BC310" s="207"/>
    </row>
    <row r="311" spans="1:55" ht="30" customHeight="1">
      <c r="A311" s="455" t="s">
        <v>355</v>
      </c>
      <c r="B311" s="456"/>
      <c r="C311" s="456"/>
      <c r="D311" s="456"/>
      <c r="E311" s="456"/>
      <c r="F311" s="456"/>
      <c r="G311" s="456"/>
      <c r="H311" s="456"/>
      <c r="I311" s="456"/>
      <c r="J311" s="456"/>
      <c r="K311" s="456"/>
      <c r="L311" s="456"/>
      <c r="M311" s="456"/>
      <c r="N311" s="456"/>
      <c r="O311" s="456"/>
      <c r="P311" s="456"/>
      <c r="Q311" s="456"/>
      <c r="R311" s="456"/>
      <c r="S311" s="456"/>
      <c r="T311" s="456"/>
      <c r="U311" s="456"/>
      <c r="V311" s="456"/>
      <c r="W311" s="456"/>
      <c r="X311" s="456"/>
      <c r="Y311" s="456"/>
      <c r="Z311" s="456"/>
      <c r="AA311" s="456"/>
      <c r="AB311" s="456"/>
      <c r="AC311" s="456"/>
      <c r="AD311" s="456"/>
      <c r="AE311" s="456"/>
      <c r="AF311" s="456"/>
      <c r="AG311" s="456"/>
      <c r="AH311" s="456"/>
      <c r="AI311" s="456"/>
      <c r="AJ311" s="456"/>
      <c r="AK311" s="458"/>
      <c r="AN311" s="209" t="str">
        <f t="shared" si="3"/>
        <v>ok</v>
      </c>
      <c r="AO311" s="206" t="s">
        <v>480</v>
      </c>
      <c r="AP311" s="210" t="b">
        <v>0</v>
      </c>
      <c r="AQ311" s="210" t="b">
        <v>0</v>
      </c>
      <c r="AR311" s="210" t="b">
        <v>0</v>
      </c>
      <c r="AS311" s="211" t="b">
        <v>0</v>
      </c>
      <c r="AT311" s="206">
        <f t="shared" si="4"/>
        <v>1</v>
      </c>
      <c r="AU311" s="212" t="s">
        <v>246</v>
      </c>
      <c r="AV311" s="206" t="s">
        <v>667</v>
      </c>
      <c r="AW311" s="206">
        <f>AT298</f>
        <v>1</v>
      </c>
      <c r="AX311" s="206" t="str">
        <f t="shared" si="1"/>
        <v>申請に必要なﾀｲﾙ・れんが・ﾌﾞﾛｯｸ工事業の許可がありません。</v>
      </c>
      <c r="AY311" s="206" t="s">
        <v>599</v>
      </c>
      <c r="AZ311" s="206" t="s">
        <v>184</v>
      </c>
      <c r="BA311" s="207"/>
      <c r="BB311" s="207"/>
      <c r="BC311" s="207"/>
    </row>
    <row r="312" spans="1:55" ht="60.2" customHeight="1">
      <c r="A312" s="409" t="s">
        <v>443</v>
      </c>
      <c r="B312" s="364" t="s">
        <v>893</v>
      </c>
      <c r="C312" s="365"/>
      <c r="D312" s="365"/>
      <c r="E312" s="365"/>
      <c r="F312" s="365"/>
      <c r="G312" s="365"/>
      <c r="H312" s="365"/>
      <c r="I312" s="365"/>
      <c r="J312" s="365"/>
      <c r="K312" s="365"/>
      <c r="L312" s="365"/>
      <c r="M312" s="365"/>
      <c r="N312" s="365"/>
      <c r="O312" s="365"/>
      <c r="P312" s="365"/>
      <c r="Q312" s="365"/>
      <c r="R312" s="365"/>
      <c r="S312" s="365"/>
      <c r="T312" s="365"/>
      <c r="U312" s="365"/>
      <c r="V312" s="365"/>
      <c r="W312" s="365"/>
      <c r="X312" s="365"/>
      <c r="Y312" s="365"/>
      <c r="Z312" s="365"/>
      <c r="AA312" s="365"/>
      <c r="AB312" s="365"/>
      <c r="AC312" s="365"/>
      <c r="AD312" s="365"/>
      <c r="AE312" s="365"/>
      <c r="AF312" s="365"/>
      <c r="AG312" s="365"/>
      <c r="AH312" s="365"/>
      <c r="AI312" s="365"/>
      <c r="AJ312" s="365"/>
      <c r="AK312" s="366"/>
      <c r="AN312" s="209" t="str">
        <f t="shared" si="3"/>
        <v>ok</v>
      </c>
      <c r="AO312" s="206" t="s">
        <v>481</v>
      </c>
      <c r="AP312" s="210" t="b">
        <v>0</v>
      </c>
      <c r="AQ312" s="210" t="b">
        <v>0</v>
      </c>
      <c r="AR312" s="210" t="b">
        <v>0</v>
      </c>
      <c r="AS312" s="211" t="b">
        <v>0</v>
      </c>
      <c r="AT312" s="206">
        <f t="shared" si="4"/>
        <v>1</v>
      </c>
      <c r="AU312" s="212" t="s">
        <v>247</v>
      </c>
      <c r="AV312" s="206" t="s">
        <v>473</v>
      </c>
      <c r="AW312" s="206">
        <f>AT300</f>
        <v>1</v>
      </c>
      <c r="AX312" s="206" t="str">
        <f t="shared" si="1"/>
        <v>申請に必要な鉄筋工事業の許可がありません。</v>
      </c>
      <c r="AY312" s="206" t="s">
        <v>600</v>
      </c>
      <c r="AZ312" s="206" t="s">
        <v>185</v>
      </c>
      <c r="BA312" s="207"/>
      <c r="BB312" s="207"/>
      <c r="BC312" s="207"/>
    </row>
    <row r="313" spans="1:55" ht="56.45" customHeight="1" thickBot="1">
      <c r="A313" s="410"/>
      <c r="B313" s="465" t="s">
        <v>494</v>
      </c>
      <c r="C313" s="465"/>
      <c r="D313" s="465"/>
      <c r="E313" s="465"/>
      <c r="F313" s="398" t="s">
        <v>444</v>
      </c>
      <c r="G313" s="399"/>
      <c r="H313" s="399"/>
      <c r="I313" s="400"/>
      <c r="J313" s="464" t="s">
        <v>494</v>
      </c>
      <c r="K313" s="465"/>
      <c r="L313" s="465"/>
      <c r="M313" s="465"/>
      <c r="N313" s="465"/>
      <c r="O313" s="465"/>
      <c r="P313" s="465"/>
      <c r="Q313" s="465"/>
      <c r="R313" s="465"/>
      <c r="S313" s="465"/>
      <c r="T313" s="398" t="s">
        <v>444</v>
      </c>
      <c r="U313" s="399"/>
      <c r="V313" s="399"/>
      <c r="W313" s="400"/>
      <c r="X313" s="463" t="s">
        <v>494</v>
      </c>
      <c r="Y313" s="463"/>
      <c r="Z313" s="463"/>
      <c r="AA313" s="463"/>
      <c r="AB313" s="463"/>
      <c r="AC313" s="463"/>
      <c r="AD313" s="463"/>
      <c r="AE313" s="463"/>
      <c r="AF313" s="463"/>
      <c r="AG313" s="464"/>
      <c r="AH313" s="398" t="s">
        <v>444</v>
      </c>
      <c r="AI313" s="399"/>
      <c r="AJ313" s="399"/>
      <c r="AK313" s="400"/>
      <c r="AN313" s="209" t="str">
        <f t="shared" si="3"/>
        <v>ok</v>
      </c>
      <c r="AO313" s="206" t="s">
        <v>482</v>
      </c>
      <c r="AP313" s="210" t="b">
        <v>0</v>
      </c>
      <c r="AQ313" s="210" t="b">
        <v>0</v>
      </c>
      <c r="AR313" s="210" t="b">
        <v>0</v>
      </c>
      <c r="AS313" s="211" t="b">
        <v>0</v>
      </c>
      <c r="AT313" s="206">
        <f t="shared" si="4"/>
        <v>1</v>
      </c>
      <c r="AU313" s="212" t="s">
        <v>248</v>
      </c>
      <c r="AV313" s="206" t="s">
        <v>469</v>
      </c>
      <c r="AW313" s="206">
        <f>AT295</f>
        <v>1</v>
      </c>
      <c r="AX313" s="206" t="str">
        <f t="shared" si="1"/>
        <v>申請に必要な屋根工事業の許可がありません。</v>
      </c>
      <c r="AY313" s="206" t="s">
        <v>601</v>
      </c>
      <c r="AZ313" s="206" t="s">
        <v>186</v>
      </c>
      <c r="BA313" s="207"/>
      <c r="BB313" s="207"/>
      <c r="BC313" s="207"/>
    </row>
    <row r="314" spans="1:55" ht="21" customHeight="1" thickTop="1">
      <c r="A314" s="410"/>
      <c r="B314" s="637" t="s">
        <v>396</v>
      </c>
      <c r="C314" s="433"/>
      <c r="D314" s="433"/>
      <c r="E314" s="407"/>
      <c r="F314" s="432" t="s">
        <v>463</v>
      </c>
      <c r="G314" s="432"/>
      <c r="H314" s="432"/>
      <c r="I314" s="434"/>
      <c r="J314" s="407" t="s">
        <v>407</v>
      </c>
      <c r="K314" s="408"/>
      <c r="L314" s="408"/>
      <c r="M314" s="408"/>
      <c r="N314" s="408"/>
      <c r="O314" s="408"/>
      <c r="P314" s="408"/>
      <c r="Q314" s="408"/>
      <c r="R314" s="408"/>
      <c r="S314" s="408"/>
      <c r="T314" s="432" t="s">
        <v>464</v>
      </c>
      <c r="U314" s="432"/>
      <c r="V314" s="432"/>
      <c r="W314" s="434"/>
      <c r="X314" s="433" t="s">
        <v>418</v>
      </c>
      <c r="Y314" s="433"/>
      <c r="Z314" s="433"/>
      <c r="AA314" s="433"/>
      <c r="AB314" s="433"/>
      <c r="AC314" s="433"/>
      <c r="AD314" s="433"/>
      <c r="AE314" s="433"/>
      <c r="AF314" s="433"/>
      <c r="AG314" s="407"/>
      <c r="AH314" s="432" t="s">
        <v>474</v>
      </c>
      <c r="AI314" s="432"/>
      <c r="AJ314" s="432"/>
      <c r="AK314" s="432"/>
      <c r="AN314" s="209" t="str">
        <f t="shared" si="3"/>
        <v>ok</v>
      </c>
      <c r="AO314" s="206" t="s">
        <v>483</v>
      </c>
      <c r="AP314" s="210" t="b">
        <v>0</v>
      </c>
      <c r="AQ314" s="210" t="b">
        <v>0</v>
      </c>
      <c r="AR314" s="210" t="b">
        <v>0</v>
      </c>
      <c r="AS314" s="211" t="b">
        <v>0</v>
      </c>
      <c r="AT314" s="206">
        <f t="shared" si="4"/>
        <v>1</v>
      </c>
      <c r="AU314" s="212" t="s">
        <v>222</v>
      </c>
      <c r="AV314" s="206" t="s">
        <v>474</v>
      </c>
      <c r="AW314" s="206">
        <f>AT304</f>
        <v>1</v>
      </c>
      <c r="AX314" s="206" t="str">
        <f t="shared" si="1"/>
        <v>申請に必要な板金工事業の許可がありません。</v>
      </c>
      <c r="AY314" s="206" t="s">
        <v>602</v>
      </c>
      <c r="AZ314" s="206" t="s">
        <v>187</v>
      </c>
      <c r="BA314" s="207"/>
      <c r="BB314" s="207"/>
      <c r="BC314" s="207"/>
    </row>
    <row r="315" spans="1:55" ht="21" customHeight="1">
      <c r="A315" s="410"/>
      <c r="B315" s="367" t="s">
        <v>397</v>
      </c>
      <c r="C315" s="367"/>
      <c r="D315" s="367"/>
      <c r="E315" s="367"/>
      <c r="F315" s="368" t="s">
        <v>488</v>
      </c>
      <c r="G315" s="368"/>
      <c r="H315" s="368"/>
      <c r="I315" s="369"/>
      <c r="J315" s="366" t="s">
        <v>408</v>
      </c>
      <c r="K315" s="367"/>
      <c r="L315" s="367"/>
      <c r="M315" s="367"/>
      <c r="N315" s="367"/>
      <c r="O315" s="367"/>
      <c r="P315" s="367"/>
      <c r="Q315" s="367"/>
      <c r="R315" s="367"/>
      <c r="S315" s="367"/>
      <c r="T315" s="368" t="s">
        <v>464</v>
      </c>
      <c r="U315" s="368"/>
      <c r="V315" s="368"/>
      <c r="W315" s="369"/>
      <c r="X315" s="365" t="s">
        <v>419</v>
      </c>
      <c r="Y315" s="365"/>
      <c r="Z315" s="365"/>
      <c r="AA315" s="365"/>
      <c r="AB315" s="365"/>
      <c r="AC315" s="365"/>
      <c r="AD315" s="365"/>
      <c r="AE315" s="365"/>
      <c r="AF315" s="365"/>
      <c r="AG315" s="366"/>
      <c r="AH315" s="368" t="s">
        <v>483</v>
      </c>
      <c r="AI315" s="368"/>
      <c r="AJ315" s="368"/>
      <c r="AK315" s="368"/>
      <c r="AN315" s="209" t="str">
        <f t="shared" si="3"/>
        <v>ok</v>
      </c>
      <c r="AO315" s="206" t="s">
        <v>484</v>
      </c>
      <c r="AP315" s="210" t="b">
        <v>0</v>
      </c>
      <c r="AQ315" s="210" t="b">
        <v>0</v>
      </c>
      <c r="AR315" s="210" t="b">
        <v>0</v>
      </c>
      <c r="AS315" s="211" t="b">
        <v>0</v>
      </c>
      <c r="AT315" s="206">
        <f t="shared" si="4"/>
        <v>1</v>
      </c>
      <c r="AU315" s="212" t="s">
        <v>249</v>
      </c>
      <c r="AV315" s="206" t="s">
        <v>483</v>
      </c>
      <c r="AW315" s="206">
        <f>AT314</f>
        <v>1</v>
      </c>
      <c r="AX315" s="206" t="str">
        <f t="shared" si="1"/>
        <v>申請に必要な建具工事業の許可がありません。</v>
      </c>
      <c r="AY315" s="206" t="s">
        <v>603</v>
      </c>
      <c r="AZ315" s="206" t="s">
        <v>188</v>
      </c>
      <c r="BA315" s="207"/>
      <c r="BB315" s="207"/>
      <c r="BC315" s="207"/>
    </row>
    <row r="316" spans="1:55" ht="30" customHeight="1">
      <c r="A316" s="410"/>
      <c r="B316" s="367" t="s">
        <v>487</v>
      </c>
      <c r="C316" s="367"/>
      <c r="D316" s="367"/>
      <c r="E316" s="367"/>
      <c r="F316" s="368" t="s">
        <v>643</v>
      </c>
      <c r="G316" s="368"/>
      <c r="H316" s="368"/>
      <c r="I316" s="369"/>
      <c r="J316" s="366" t="s">
        <v>409</v>
      </c>
      <c r="K316" s="367"/>
      <c r="L316" s="367"/>
      <c r="M316" s="367"/>
      <c r="N316" s="367"/>
      <c r="O316" s="367"/>
      <c r="P316" s="367"/>
      <c r="Q316" s="367"/>
      <c r="R316" s="367"/>
      <c r="S316" s="367"/>
      <c r="T316" s="368" t="s">
        <v>856</v>
      </c>
      <c r="U316" s="368"/>
      <c r="V316" s="368"/>
      <c r="W316" s="369"/>
      <c r="X316" s="365" t="s">
        <v>420</v>
      </c>
      <c r="Y316" s="365"/>
      <c r="Z316" s="365"/>
      <c r="AA316" s="365"/>
      <c r="AB316" s="365"/>
      <c r="AC316" s="365"/>
      <c r="AD316" s="365"/>
      <c r="AE316" s="365"/>
      <c r="AF316" s="365"/>
      <c r="AG316" s="366"/>
      <c r="AH316" s="368" t="s">
        <v>477</v>
      </c>
      <c r="AI316" s="368"/>
      <c r="AJ316" s="368"/>
      <c r="AK316" s="368"/>
      <c r="AN316" s="209" t="str">
        <f t="shared" si="3"/>
        <v>ok</v>
      </c>
      <c r="AO316" s="206" t="s">
        <v>485</v>
      </c>
      <c r="AP316" s="210" t="b">
        <v>0</v>
      </c>
      <c r="AQ316" s="210" t="b">
        <v>0</v>
      </c>
      <c r="AR316" s="210" t="b">
        <v>0</v>
      </c>
      <c r="AS316" s="211" t="b">
        <v>0</v>
      </c>
      <c r="AT316" s="206">
        <f t="shared" si="4"/>
        <v>1</v>
      </c>
      <c r="AU316" s="212" t="s">
        <v>250</v>
      </c>
      <c r="AV316" s="206" t="s">
        <v>477</v>
      </c>
      <c r="AW316" s="206">
        <f>AT308</f>
        <v>1</v>
      </c>
      <c r="AX316" s="206" t="str">
        <f t="shared" si="1"/>
        <v>申請に必要な内装仕上工事業の許可がありません。</v>
      </c>
      <c r="AY316" s="206" t="s">
        <v>604</v>
      </c>
      <c r="AZ316" s="206" t="s">
        <v>189</v>
      </c>
      <c r="BA316" s="207"/>
      <c r="BB316" s="207"/>
      <c r="BC316" s="207"/>
    </row>
    <row r="317" spans="1:55" ht="21" customHeight="1">
      <c r="A317" s="410"/>
      <c r="B317" s="367" t="s">
        <v>399</v>
      </c>
      <c r="C317" s="367"/>
      <c r="D317" s="367"/>
      <c r="E317" s="367"/>
      <c r="F317" s="368" t="s">
        <v>488</v>
      </c>
      <c r="G317" s="368"/>
      <c r="H317" s="368"/>
      <c r="I317" s="369"/>
      <c r="J317" s="366" t="s">
        <v>410</v>
      </c>
      <c r="K317" s="367"/>
      <c r="L317" s="367"/>
      <c r="M317" s="367"/>
      <c r="N317" s="367"/>
      <c r="O317" s="367"/>
      <c r="P317" s="367"/>
      <c r="Q317" s="367"/>
      <c r="R317" s="367"/>
      <c r="S317" s="367"/>
      <c r="T317" s="368" t="s">
        <v>475</v>
      </c>
      <c r="U317" s="368"/>
      <c r="V317" s="368"/>
      <c r="W317" s="369"/>
      <c r="X317" s="365" t="s">
        <v>421</v>
      </c>
      <c r="Y317" s="365"/>
      <c r="Z317" s="365"/>
      <c r="AA317" s="365"/>
      <c r="AB317" s="365"/>
      <c r="AC317" s="365"/>
      <c r="AD317" s="365"/>
      <c r="AE317" s="365"/>
      <c r="AF317" s="365"/>
      <c r="AG317" s="366"/>
      <c r="AH317" s="368" t="s">
        <v>470</v>
      </c>
      <c r="AI317" s="368"/>
      <c r="AJ317" s="368"/>
      <c r="AK317" s="368"/>
      <c r="AN317" s="209" t="str">
        <f t="shared" si="3"/>
        <v>ok</v>
      </c>
      <c r="AO317" s="206" t="s">
        <v>486</v>
      </c>
      <c r="AP317" s="210" t="b">
        <v>0</v>
      </c>
      <c r="AQ317" s="210" t="b">
        <v>0</v>
      </c>
      <c r="AR317" s="210" t="b">
        <v>0</v>
      </c>
      <c r="AS317" s="211" t="b">
        <v>0</v>
      </c>
      <c r="AT317" s="206">
        <f t="shared" si="4"/>
        <v>1</v>
      </c>
      <c r="AU317" s="212" t="s">
        <v>251</v>
      </c>
      <c r="AV317" s="206" t="s">
        <v>470</v>
      </c>
      <c r="AW317" s="206">
        <f>AT296</f>
        <v>1</v>
      </c>
      <c r="AX317" s="206" t="str">
        <f t="shared" si="1"/>
        <v>申請に必要な電気工事業の許可がありません。</v>
      </c>
      <c r="AY317" s="206" t="s">
        <v>605</v>
      </c>
      <c r="AZ317" s="206" t="s">
        <v>190</v>
      </c>
      <c r="BA317" s="207"/>
      <c r="BB317" s="207"/>
      <c r="BC317" s="207"/>
    </row>
    <row r="318" spans="1:55" ht="21" customHeight="1">
      <c r="A318" s="410"/>
      <c r="B318" s="367" t="s">
        <v>400</v>
      </c>
      <c r="C318" s="367"/>
      <c r="D318" s="367"/>
      <c r="E318" s="367"/>
      <c r="F318" s="368" t="s">
        <v>472</v>
      </c>
      <c r="G318" s="368"/>
      <c r="H318" s="368"/>
      <c r="I318" s="369"/>
      <c r="J318" s="366" t="s">
        <v>411</v>
      </c>
      <c r="K318" s="367"/>
      <c r="L318" s="367"/>
      <c r="M318" s="367"/>
      <c r="N318" s="367"/>
      <c r="O318" s="367"/>
      <c r="P318" s="367"/>
      <c r="Q318" s="367"/>
      <c r="R318" s="367"/>
      <c r="S318" s="367"/>
      <c r="T318" s="368" t="s">
        <v>476</v>
      </c>
      <c r="U318" s="368"/>
      <c r="V318" s="368"/>
      <c r="W318" s="369"/>
      <c r="X318" s="365" t="s">
        <v>712</v>
      </c>
      <c r="Y318" s="365"/>
      <c r="Z318" s="365"/>
      <c r="AA318" s="365"/>
      <c r="AB318" s="365"/>
      <c r="AC318" s="365"/>
      <c r="AD318" s="365"/>
      <c r="AE318" s="365"/>
      <c r="AF318" s="365"/>
      <c r="AG318" s="366"/>
      <c r="AH318" s="368" t="s">
        <v>480</v>
      </c>
      <c r="AI318" s="368"/>
      <c r="AJ318" s="368"/>
      <c r="AK318" s="368"/>
      <c r="AN318" s="154" t="s">
        <v>631</v>
      </c>
      <c r="AO318" s="207"/>
      <c r="AP318" s="207"/>
      <c r="AQ318" s="207"/>
      <c r="AR318" s="207"/>
      <c r="AS318" s="207"/>
      <c r="AT318" s="206"/>
      <c r="AU318" s="212" t="s">
        <v>252</v>
      </c>
      <c r="AV318" s="206" t="s">
        <v>480</v>
      </c>
      <c r="AW318" s="206">
        <f>AT311</f>
        <v>1</v>
      </c>
      <c r="AX318" s="206" t="str">
        <f t="shared" si="1"/>
        <v>申請に必要な電気通信工事業の許可がありません。</v>
      </c>
      <c r="AY318" s="206" t="s">
        <v>606</v>
      </c>
      <c r="AZ318" s="206" t="s">
        <v>191</v>
      </c>
      <c r="BA318" s="207"/>
      <c r="BB318" s="207"/>
      <c r="BC318" s="207"/>
    </row>
    <row r="319" spans="1:55" ht="21" customHeight="1">
      <c r="A319" s="410"/>
      <c r="B319" s="367" t="s">
        <v>401</v>
      </c>
      <c r="C319" s="367"/>
      <c r="D319" s="367"/>
      <c r="E319" s="367"/>
      <c r="F319" s="368" t="s">
        <v>644</v>
      </c>
      <c r="G319" s="368"/>
      <c r="H319" s="368"/>
      <c r="I319" s="369"/>
      <c r="J319" s="366" t="s">
        <v>412</v>
      </c>
      <c r="K319" s="367"/>
      <c r="L319" s="367"/>
      <c r="M319" s="367"/>
      <c r="N319" s="367"/>
      <c r="O319" s="367"/>
      <c r="P319" s="367"/>
      <c r="Q319" s="367"/>
      <c r="R319" s="367"/>
      <c r="S319" s="367"/>
      <c r="T319" s="368" t="s">
        <v>465</v>
      </c>
      <c r="U319" s="368"/>
      <c r="V319" s="368"/>
      <c r="W319" s="369"/>
      <c r="X319" s="365" t="s">
        <v>422</v>
      </c>
      <c r="Y319" s="365"/>
      <c r="Z319" s="365"/>
      <c r="AA319" s="365"/>
      <c r="AB319" s="365"/>
      <c r="AC319" s="365"/>
      <c r="AD319" s="365"/>
      <c r="AE319" s="365"/>
      <c r="AF319" s="365"/>
      <c r="AG319" s="366"/>
      <c r="AH319" s="368" t="s">
        <v>471</v>
      </c>
      <c r="AI319" s="368"/>
      <c r="AJ319" s="368"/>
      <c r="AK319" s="368"/>
      <c r="AN319" s="154" t="s">
        <v>630</v>
      </c>
      <c r="AO319" s="207"/>
      <c r="AP319" s="207"/>
      <c r="AQ319" s="207"/>
      <c r="AR319" s="207"/>
      <c r="AS319" s="207"/>
      <c r="AT319" s="206"/>
      <c r="AU319" s="212" t="s">
        <v>253</v>
      </c>
      <c r="AV319" s="206" t="s">
        <v>471</v>
      </c>
      <c r="AW319" s="206">
        <f>AT297</f>
        <v>1</v>
      </c>
      <c r="AX319" s="206" t="str">
        <f t="shared" si="1"/>
        <v>申請に必要な管工事業の許可がありません。</v>
      </c>
      <c r="AY319" s="206" t="s">
        <v>607</v>
      </c>
      <c r="AZ319" s="206" t="s">
        <v>192</v>
      </c>
      <c r="BA319" s="207"/>
      <c r="BB319" s="207"/>
      <c r="BC319" s="207"/>
    </row>
    <row r="320" spans="1:55" ht="21" customHeight="1">
      <c r="A320" s="410"/>
      <c r="B320" s="367" t="s">
        <v>402</v>
      </c>
      <c r="C320" s="367"/>
      <c r="D320" s="367"/>
      <c r="E320" s="367"/>
      <c r="F320" s="368" t="s">
        <v>481</v>
      </c>
      <c r="G320" s="368"/>
      <c r="H320" s="368"/>
      <c r="I320" s="369"/>
      <c r="J320" s="366" t="s">
        <v>491</v>
      </c>
      <c r="K320" s="367"/>
      <c r="L320" s="367"/>
      <c r="M320" s="367"/>
      <c r="N320" s="367"/>
      <c r="O320" s="367"/>
      <c r="P320" s="367"/>
      <c r="Q320" s="367"/>
      <c r="R320" s="367"/>
      <c r="S320" s="367"/>
      <c r="T320" s="368" t="s">
        <v>493</v>
      </c>
      <c r="U320" s="368"/>
      <c r="V320" s="368"/>
      <c r="W320" s="369"/>
      <c r="X320" s="365" t="s">
        <v>423</v>
      </c>
      <c r="Y320" s="365"/>
      <c r="Z320" s="365"/>
      <c r="AA320" s="365"/>
      <c r="AB320" s="365"/>
      <c r="AC320" s="365"/>
      <c r="AD320" s="365"/>
      <c r="AE320" s="365"/>
      <c r="AF320" s="365"/>
      <c r="AG320" s="366"/>
      <c r="AH320" s="368" t="s">
        <v>641</v>
      </c>
      <c r="AI320" s="368"/>
      <c r="AJ320" s="368"/>
      <c r="AK320" s="368"/>
      <c r="AN320" s="207" t="s">
        <v>1147</v>
      </c>
      <c r="AP320" s="207"/>
      <c r="AQ320" s="207"/>
      <c r="AR320" s="207"/>
      <c r="AS320" s="207"/>
      <c r="AT320" s="206"/>
      <c r="AU320" s="212" t="s">
        <v>254</v>
      </c>
      <c r="AV320" s="206" t="s">
        <v>668</v>
      </c>
      <c r="AW320" s="206">
        <f>IF(OR(AT309=0,AT315=0),0,IF(AT288=1,2,1))</f>
        <v>1</v>
      </c>
      <c r="AX320" s="206" t="str">
        <f t="shared" si="1"/>
        <v>申請に必要な水道施設工事業または機械器具設置工事業の許可がありません。</v>
      </c>
      <c r="AY320" s="206" t="s">
        <v>608</v>
      </c>
      <c r="AZ320" s="206" t="s">
        <v>193</v>
      </c>
      <c r="BA320" s="207"/>
      <c r="BB320" s="207"/>
      <c r="BC320" s="207"/>
    </row>
    <row r="321" spans="1:56" ht="21" customHeight="1">
      <c r="A321" s="410"/>
      <c r="B321" s="367" t="s">
        <v>403</v>
      </c>
      <c r="C321" s="367"/>
      <c r="D321" s="367"/>
      <c r="E321" s="367"/>
      <c r="F321" s="368" t="s">
        <v>475</v>
      </c>
      <c r="G321" s="368"/>
      <c r="H321" s="368"/>
      <c r="I321" s="369"/>
      <c r="J321" s="366" t="s">
        <v>414</v>
      </c>
      <c r="K321" s="367"/>
      <c r="L321" s="367"/>
      <c r="M321" s="367"/>
      <c r="N321" s="367"/>
      <c r="O321" s="367"/>
      <c r="P321" s="367"/>
      <c r="Q321" s="367"/>
      <c r="R321" s="367"/>
      <c r="S321" s="367"/>
      <c r="T321" s="368" t="s">
        <v>468</v>
      </c>
      <c r="U321" s="368"/>
      <c r="V321" s="368"/>
      <c r="W321" s="369"/>
      <c r="X321" s="365" t="s">
        <v>649</v>
      </c>
      <c r="Y321" s="365"/>
      <c r="Z321" s="365"/>
      <c r="AA321" s="365"/>
      <c r="AB321" s="365"/>
      <c r="AC321" s="365"/>
      <c r="AD321" s="365"/>
      <c r="AE321" s="365"/>
      <c r="AF321" s="365"/>
      <c r="AG321" s="366"/>
      <c r="AH321" s="368" t="s">
        <v>642</v>
      </c>
      <c r="AI321" s="368"/>
      <c r="AJ321" s="368"/>
      <c r="AK321" s="368"/>
      <c r="AN321" s="207" t="s">
        <v>629</v>
      </c>
      <c r="AP321" s="207"/>
      <c r="AQ321" s="207"/>
      <c r="AR321" s="207"/>
      <c r="AS321" s="207"/>
      <c r="AT321" s="206"/>
      <c r="AU321" s="212" t="s">
        <v>255</v>
      </c>
      <c r="AV321" s="206" t="s">
        <v>669</v>
      </c>
      <c r="AW321" s="206">
        <f>IF(OR(AT309=0,AT317=0),0,IF(AT288=1,2,1))</f>
        <v>1</v>
      </c>
      <c r="AX321" s="206" t="str">
        <f t="shared" si="1"/>
        <v>申請に必要な清掃施設工事業または機械器具設置工事業の許可がありません。</v>
      </c>
      <c r="AY321" s="206" t="s">
        <v>609</v>
      </c>
      <c r="AZ321" s="206" t="s">
        <v>194</v>
      </c>
      <c r="BA321" s="207"/>
      <c r="BB321" s="207"/>
      <c r="BC321" s="207"/>
    </row>
    <row r="322" spans="1:56" ht="21" customHeight="1">
      <c r="A322" s="410"/>
      <c r="B322" s="367" t="s">
        <v>404</v>
      </c>
      <c r="C322" s="367"/>
      <c r="D322" s="367"/>
      <c r="E322" s="367"/>
      <c r="F322" s="368" t="s">
        <v>645</v>
      </c>
      <c r="G322" s="368"/>
      <c r="H322" s="368"/>
      <c r="I322" s="369"/>
      <c r="J322" s="366" t="s">
        <v>415</v>
      </c>
      <c r="K322" s="367"/>
      <c r="L322" s="367"/>
      <c r="M322" s="367"/>
      <c r="N322" s="367"/>
      <c r="O322" s="367"/>
      <c r="P322" s="367"/>
      <c r="Q322" s="367"/>
      <c r="R322" s="367"/>
      <c r="S322" s="367"/>
      <c r="T322" s="368" t="s">
        <v>646</v>
      </c>
      <c r="U322" s="368"/>
      <c r="V322" s="368"/>
      <c r="W322" s="369"/>
      <c r="X322" s="365" t="s">
        <v>640</v>
      </c>
      <c r="Y322" s="365"/>
      <c r="Z322" s="365"/>
      <c r="AA322" s="365"/>
      <c r="AB322" s="365"/>
      <c r="AC322" s="365"/>
      <c r="AD322" s="365"/>
      <c r="AE322" s="365"/>
      <c r="AF322" s="365"/>
      <c r="AG322" s="366"/>
      <c r="AH322" s="368" t="s">
        <v>478</v>
      </c>
      <c r="AI322" s="368"/>
      <c r="AJ322" s="368"/>
      <c r="AK322" s="368"/>
      <c r="AN322" s="192" t="s">
        <v>166</v>
      </c>
      <c r="AO322" s="192"/>
      <c r="AR322" s="239">
        <v>45536</v>
      </c>
      <c r="AT322" s="197"/>
      <c r="AU322" s="212" t="s">
        <v>256</v>
      </c>
      <c r="AV322" s="214" t="s">
        <v>478</v>
      </c>
      <c r="AW322" s="194">
        <f>AT309</f>
        <v>1</v>
      </c>
      <c r="AX322" s="206" t="str">
        <f t="shared" si="1"/>
        <v>申請に必要な機械器具設置工事業の許可がありません。</v>
      </c>
      <c r="AY322" s="206" t="s">
        <v>610</v>
      </c>
      <c r="AZ322" s="206" t="s">
        <v>195</v>
      </c>
      <c r="BA322" s="207"/>
      <c r="BB322" s="207"/>
      <c r="BC322" s="207"/>
    </row>
    <row r="323" spans="1:56" ht="21" customHeight="1">
      <c r="A323" s="410"/>
      <c r="B323" s="367" t="s">
        <v>405</v>
      </c>
      <c r="C323" s="367"/>
      <c r="D323" s="367"/>
      <c r="E323" s="367"/>
      <c r="F323" s="368" t="s">
        <v>647</v>
      </c>
      <c r="G323" s="368"/>
      <c r="H323" s="368"/>
      <c r="I323" s="369"/>
      <c r="J323" s="366" t="s">
        <v>492</v>
      </c>
      <c r="K323" s="367"/>
      <c r="L323" s="367"/>
      <c r="M323" s="367"/>
      <c r="N323" s="367"/>
      <c r="O323" s="367"/>
      <c r="P323" s="367"/>
      <c r="Q323" s="367"/>
      <c r="R323" s="367"/>
      <c r="S323" s="367"/>
      <c r="T323" s="368" t="s">
        <v>648</v>
      </c>
      <c r="U323" s="368"/>
      <c r="V323" s="368"/>
      <c r="W323" s="369"/>
      <c r="X323" s="365" t="s">
        <v>424</v>
      </c>
      <c r="Y323" s="365"/>
      <c r="Z323" s="365"/>
      <c r="AA323" s="365"/>
      <c r="AB323" s="365"/>
      <c r="AC323" s="365"/>
      <c r="AD323" s="365"/>
      <c r="AE323" s="365"/>
      <c r="AF323" s="365"/>
      <c r="AG323" s="366"/>
      <c r="AH323" s="368" t="s">
        <v>479</v>
      </c>
      <c r="AI323" s="368"/>
      <c r="AJ323" s="368"/>
      <c r="AK323" s="368"/>
      <c r="AN323" s="192" t="str">
        <f>D309&amp;G309&amp;I309&amp;J309&amp;L309&amp;M309&amp;O309</f>
        <v>令和年月日</v>
      </c>
      <c r="AR323" s="194" t="e">
        <f>DATEVALUE(AN323)</f>
        <v>#VALUE!</v>
      </c>
      <c r="AT323" s="197"/>
      <c r="AU323" s="212" t="s">
        <v>257</v>
      </c>
      <c r="AV323" s="214" t="s">
        <v>479</v>
      </c>
      <c r="AW323" s="194">
        <f>AT310</f>
        <v>1</v>
      </c>
      <c r="AX323" s="206" t="str">
        <f t="shared" si="1"/>
        <v>申請に必要な熱絶縁工事業の許可がありません。</v>
      </c>
      <c r="AY323" s="206" t="s">
        <v>169</v>
      </c>
      <c r="AZ323" s="206" t="s">
        <v>196</v>
      </c>
      <c r="BA323" s="207"/>
      <c r="BB323" s="207"/>
      <c r="BC323" s="207"/>
    </row>
    <row r="324" spans="1:56" ht="21" customHeight="1">
      <c r="A324" s="410"/>
      <c r="B324" s="367" t="s">
        <v>489</v>
      </c>
      <c r="C324" s="367"/>
      <c r="D324" s="367"/>
      <c r="E324" s="367"/>
      <c r="F324" s="368" t="s">
        <v>482</v>
      </c>
      <c r="G324" s="368"/>
      <c r="H324" s="368"/>
      <c r="I324" s="369"/>
      <c r="J324" s="366" t="s">
        <v>416</v>
      </c>
      <c r="K324" s="367"/>
      <c r="L324" s="367"/>
      <c r="M324" s="367"/>
      <c r="N324" s="367"/>
      <c r="O324" s="367"/>
      <c r="P324" s="367"/>
      <c r="Q324" s="367"/>
      <c r="R324" s="367"/>
      <c r="S324" s="367"/>
      <c r="T324" s="368" t="s">
        <v>473</v>
      </c>
      <c r="U324" s="368"/>
      <c r="V324" s="368"/>
      <c r="W324" s="369"/>
      <c r="X324" s="365" t="s">
        <v>31</v>
      </c>
      <c r="Y324" s="365"/>
      <c r="Z324" s="365"/>
      <c r="AA324" s="365"/>
      <c r="AB324" s="365"/>
      <c r="AC324" s="365"/>
      <c r="AD324" s="365"/>
      <c r="AE324" s="365"/>
      <c r="AF324" s="365"/>
      <c r="AG324" s="366"/>
      <c r="AH324" s="368" t="s">
        <v>485</v>
      </c>
      <c r="AI324" s="368"/>
      <c r="AJ324" s="368"/>
      <c r="AK324" s="368"/>
      <c r="AN324" s="154" t="s">
        <v>673</v>
      </c>
      <c r="AR324" s="194" t="str">
        <f>IF(OR(G309=0,J309=0,M309=0),"×",IF(AR322&lt;=AR323,"p","×"))</f>
        <v>×</v>
      </c>
      <c r="AT324" s="197"/>
      <c r="AU324" s="212" t="s">
        <v>258</v>
      </c>
      <c r="AV324" s="214" t="s">
        <v>485</v>
      </c>
      <c r="AW324" s="194">
        <f>AT316</f>
        <v>1</v>
      </c>
      <c r="AX324" s="206" t="str">
        <f>IF(AW324=0,"",IF(AW324=1,AY324,AZ324))</f>
        <v>申請に必要な消防施設工事業の許可がありません。</v>
      </c>
      <c r="AY324" s="206" t="s">
        <v>170</v>
      </c>
      <c r="AZ324" s="206" t="s">
        <v>197</v>
      </c>
      <c r="BA324" s="207"/>
      <c r="BB324" s="207"/>
      <c r="BC324" s="207"/>
    </row>
    <row r="325" spans="1:56" ht="21" customHeight="1">
      <c r="A325" s="411"/>
      <c r="B325" s="367" t="s">
        <v>490</v>
      </c>
      <c r="C325" s="367"/>
      <c r="D325" s="367"/>
      <c r="E325" s="367"/>
      <c r="F325" s="368" t="s">
        <v>464</v>
      </c>
      <c r="G325" s="368"/>
      <c r="H325" s="368"/>
      <c r="I325" s="369"/>
      <c r="J325" s="366" t="s">
        <v>417</v>
      </c>
      <c r="K325" s="367"/>
      <c r="L325" s="367"/>
      <c r="M325" s="367"/>
      <c r="N325" s="367"/>
      <c r="O325" s="367"/>
      <c r="P325" s="367"/>
      <c r="Q325" s="367"/>
      <c r="R325" s="367"/>
      <c r="S325" s="367"/>
      <c r="T325" s="368" t="s">
        <v>469</v>
      </c>
      <c r="U325" s="368"/>
      <c r="V325" s="368"/>
      <c r="W325" s="369"/>
      <c r="X325" s="365" t="s">
        <v>425</v>
      </c>
      <c r="Y325" s="365"/>
      <c r="Z325" s="365"/>
      <c r="AA325" s="365"/>
      <c r="AB325" s="365"/>
      <c r="AC325" s="365"/>
      <c r="AD325" s="365"/>
      <c r="AE325" s="365"/>
      <c r="AF325" s="365"/>
      <c r="AG325" s="366"/>
      <c r="AH325" s="368" t="s">
        <v>472</v>
      </c>
      <c r="AI325" s="368"/>
      <c r="AJ325" s="368"/>
      <c r="AK325" s="368"/>
      <c r="AN325" s="154" t="s">
        <v>163</v>
      </c>
      <c r="AR325" s="185" t="b">
        <v>0</v>
      </c>
      <c r="AT325" s="197"/>
      <c r="AU325" s="212" t="s">
        <v>259</v>
      </c>
      <c r="AV325" s="214" t="s">
        <v>472</v>
      </c>
      <c r="AW325" s="194">
        <f>AT299</f>
        <v>1</v>
      </c>
      <c r="AX325" s="206" t="str">
        <f>IF(AW325=0,"",IF(AW325=1,AY325,AZ325))</f>
        <v>申請に必要な鋼構造物設置工事業の許可がありません。</v>
      </c>
      <c r="AY325" s="206" t="s">
        <v>587</v>
      </c>
      <c r="AZ325" s="206" t="s">
        <v>172</v>
      </c>
      <c r="BA325" s="207"/>
      <c r="BB325" s="207"/>
      <c r="BC325" s="207"/>
    </row>
    <row r="326" spans="1:56" ht="75" customHeight="1">
      <c r="A326" s="435" t="s">
        <v>375</v>
      </c>
      <c r="B326" s="436"/>
      <c r="C326" s="436"/>
      <c r="D326" s="436"/>
      <c r="E326" s="436"/>
      <c r="F326" s="436"/>
      <c r="G326" s="436"/>
      <c r="H326" s="436"/>
      <c r="I326" s="436"/>
      <c r="J326" s="436"/>
      <c r="K326" s="436"/>
      <c r="L326" s="436"/>
      <c r="M326" s="436"/>
      <c r="N326" s="436"/>
      <c r="O326" s="436"/>
      <c r="P326" s="436"/>
      <c r="Q326" s="436"/>
      <c r="R326" s="436"/>
      <c r="S326" s="436"/>
      <c r="T326" s="436"/>
      <c r="U326" s="436"/>
      <c r="V326" s="436"/>
      <c r="W326" s="436"/>
      <c r="X326" s="436"/>
      <c r="Y326" s="436"/>
      <c r="Z326" s="436"/>
      <c r="AA326" s="436"/>
      <c r="AB326" s="436"/>
      <c r="AC326" s="436"/>
      <c r="AD326" s="436"/>
      <c r="AE326" s="436"/>
      <c r="AF326" s="436"/>
      <c r="AG326" s="436"/>
      <c r="AH326" s="436"/>
      <c r="AI326" s="436"/>
      <c r="AJ326" s="436"/>
      <c r="AK326" s="437"/>
      <c r="AN326" s="438" t="s">
        <v>164</v>
      </c>
      <c r="AO326" s="438"/>
      <c r="AP326" s="438"/>
      <c r="AQ326" s="438"/>
      <c r="AR326" s="185" t="b">
        <v>0</v>
      </c>
      <c r="BA326" s="207"/>
      <c r="BB326" s="207"/>
      <c r="BC326" s="207"/>
    </row>
    <row r="327" spans="1:56" ht="15" customHeight="1" thickBot="1">
      <c r="A327" s="360" t="s">
        <v>655</v>
      </c>
      <c r="B327" s="361"/>
      <c r="C327" s="442" t="str">
        <f>IF(C328=0,"",IF(OR(C328=C330,C328=C332,C328=C334,C328=C336,C328=C338),AN330,""))</f>
        <v/>
      </c>
      <c r="D327" s="443"/>
      <c r="E327" s="443"/>
      <c r="F327" s="443"/>
      <c r="G327" s="443"/>
      <c r="H327" s="443"/>
      <c r="I327" s="443"/>
      <c r="J327" s="443"/>
      <c r="K327" s="443"/>
      <c r="L327" s="443"/>
      <c r="M327" s="443"/>
      <c r="N327" s="443"/>
      <c r="O327" s="443"/>
      <c r="P327" s="443"/>
      <c r="Q327" s="443"/>
      <c r="R327" s="443"/>
      <c r="S327" s="443"/>
      <c r="T327" s="443"/>
      <c r="U327" s="443"/>
      <c r="V327" s="443"/>
      <c r="W327" s="443"/>
      <c r="X327" s="443"/>
      <c r="Y327" s="443"/>
      <c r="Z327" s="443"/>
      <c r="AA327" s="443"/>
      <c r="AB327" s="443"/>
      <c r="AC327" s="443"/>
      <c r="AD327" s="443"/>
      <c r="AE327" s="443"/>
      <c r="AF327" s="443"/>
      <c r="AG327" s="443"/>
      <c r="AH327" s="443"/>
      <c r="AI327" s="443"/>
      <c r="AJ327" s="443"/>
      <c r="AK327" s="444"/>
      <c r="AN327" s="154" t="s">
        <v>198</v>
      </c>
      <c r="AX327" s="154" t="s">
        <v>510</v>
      </c>
      <c r="AZ327" s="193"/>
      <c r="BA327" s="193"/>
      <c r="BB327" s="193"/>
    </row>
    <row r="328" spans="1:56" ht="26.25" customHeight="1" thickBot="1">
      <c r="A328" s="362"/>
      <c r="B328" s="363"/>
      <c r="C328" s="439"/>
      <c r="D328" s="440"/>
      <c r="E328" s="440"/>
      <c r="F328" s="440"/>
      <c r="G328" s="440"/>
      <c r="H328" s="440"/>
      <c r="I328" s="440"/>
      <c r="J328" s="440"/>
      <c r="K328" s="440"/>
      <c r="L328" s="441"/>
      <c r="M328" s="215"/>
      <c r="N328" s="348" t="str">
        <f>IF(C328=0,"",VLOOKUP(LEFT(C328,2),許可確認リスト,4,FALSE))</f>
        <v/>
      </c>
      <c r="O328" s="348"/>
      <c r="P328" s="348"/>
      <c r="Q328" s="348"/>
      <c r="R328" s="348"/>
      <c r="S328" s="348"/>
      <c r="T328" s="348"/>
      <c r="U328" s="348"/>
      <c r="V328" s="348"/>
      <c r="W328" s="348"/>
      <c r="X328" s="348"/>
      <c r="Y328" s="348"/>
      <c r="Z328" s="348"/>
      <c r="AA328" s="348"/>
      <c r="AB328" s="348"/>
      <c r="AC328" s="348"/>
      <c r="AD328" s="348"/>
      <c r="AE328" s="348"/>
      <c r="AF328" s="348"/>
      <c r="AG328" s="348"/>
      <c r="AH328" s="348"/>
      <c r="AI328" s="348"/>
      <c r="AJ328" s="348"/>
      <c r="AK328" s="349"/>
      <c r="AM328" s="216"/>
      <c r="AN328" s="154" t="s">
        <v>632</v>
      </c>
      <c r="AX328" s="194" t="str">
        <f>IF(AR325=TRUE,AX330,IF(AR326=TRUE,AX332,AX334))</f>
        <v/>
      </c>
      <c r="AZ328" s="193"/>
      <c r="BA328" s="193"/>
      <c r="BB328" s="193"/>
      <c r="BC328" s="193"/>
    </row>
    <row r="329" spans="1:56" ht="15" customHeight="1" thickBot="1">
      <c r="A329" s="360" t="s">
        <v>37</v>
      </c>
      <c r="B329" s="361"/>
      <c r="C329" s="422" t="str">
        <f>IF(C330=0,"",IF(OR(C330=C328,C330=C332,C330=C334,C330=C336,C330=C338),AN330,""))</f>
        <v/>
      </c>
      <c r="D329" s="414"/>
      <c r="E329" s="414"/>
      <c r="F329" s="414"/>
      <c r="G329" s="414"/>
      <c r="H329" s="414"/>
      <c r="I329" s="414"/>
      <c r="J329" s="414"/>
      <c r="K329" s="414"/>
      <c r="L329" s="414"/>
      <c r="M329" s="414"/>
      <c r="N329" s="414"/>
      <c r="O329" s="414"/>
      <c r="P329" s="414"/>
      <c r="Q329" s="414"/>
      <c r="R329" s="414"/>
      <c r="S329" s="414"/>
      <c r="T329" s="414"/>
      <c r="U329" s="414"/>
      <c r="V329" s="414"/>
      <c r="W329" s="414"/>
      <c r="X329" s="414"/>
      <c r="Y329" s="414"/>
      <c r="Z329" s="414"/>
      <c r="AA329" s="414"/>
      <c r="AB329" s="414"/>
      <c r="AC329" s="414"/>
      <c r="AD329" s="414"/>
      <c r="AE329" s="414"/>
      <c r="AF329" s="414"/>
      <c r="AG329" s="414"/>
      <c r="AH329" s="414"/>
      <c r="AI329" s="414"/>
      <c r="AJ329" s="414"/>
      <c r="AK329" s="415"/>
      <c r="AN329" s="217" t="s">
        <v>199</v>
      </c>
      <c r="AQ329" s="194">
        <f>IF(OR(G309=0,J309=0,M309=0),0,IF(AR326=TRUE,4,IF(AR322&lt;=AR323,1,IF(AR325=TRUE,3,2))))</f>
        <v>0</v>
      </c>
      <c r="AR329" s="154" t="s">
        <v>200</v>
      </c>
      <c r="AX329" s="193" t="s">
        <v>507</v>
      </c>
      <c r="AZ329" s="193"/>
      <c r="BA329" s="193"/>
      <c r="BB329" s="193"/>
      <c r="BC329" s="193"/>
    </row>
    <row r="330" spans="1:56" ht="26.25" customHeight="1" thickBot="1">
      <c r="A330" s="362"/>
      <c r="B330" s="363"/>
      <c r="C330" s="387"/>
      <c r="D330" s="388"/>
      <c r="E330" s="388"/>
      <c r="F330" s="388"/>
      <c r="G330" s="388"/>
      <c r="H330" s="388"/>
      <c r="I330" s="388"/>
      <c r="J330" s="388"/>
      <c r="K330" s="388"/>
      <c r="L330" s="389"/>
      <c r="M330" s="218"/>
      <c r="N330" s="348" t="str">
        <f>IF(C330="","",VLOOKUP(LEFT(C330,2),許可確認リスト,4,FALSE))</f>
        <v/>
      </c>
      <c r="O330" s="348"/>
      <c r="P330" s="348"/>
      <c r="Q330" s="348"/>
      <c r="R330" s="348"/>
      <c r="S330" s="348"/>
      <c r="T330" s="348"/>
      <c r="U330" s="348"/>
      <c r="V330" s="348"/>
      <c r="W330" s="348"/>
      <c r="X330" s="348"/>
      <c r="Y330" s="348"/>
      <c r="Z330" s="348"/>
      <c r="AA330" s="348"/>
      <c r="AB330" s="348"/>
      <c r="AC330" s="348"/>
      <c r="AD330" s="348"/>
      <c r="AE330" s="348"/>
      <c r="AF330" s="348"/>
      <c r="AG330" s="348"/>
      <c r="AH330" s="348"/>
      <c r="AI330" s="348"/>
      <c r="AJ330" s="348"/>
      <c r="AK330" s="349"/>
      <c r="AM330" s="216"/>
      <c r="AN330" s="217" t="s">
        <v>376</v>
      </c>
      <c r="AX330" s="194" t="str">
        <f>IF(OR(G309=0,J309=0,M309=0),AN328,AN327)</f>
        <v>更新前の審査基準日を選択して下さい。</v>
      </c>
      <c r="AZ330" s="193"/>
      <c r="BA330" s="193"/>
      <c r="BB330" s="193"/>
      <c r="BC330" s="193"/>
      <c r="BD330" s="207"/>
    </row>
    <row r="331" spans="1:56" ht="15" customHeight="1" thickBot="1">
      <c r="A331" s="360" t="s">
        <v>38</v>
      </c>
      <c r="B331" s="361"/>
      <c r="C331" s="422" t="str">
        <f>IF(C332=0,"",IF(OR(C332=C328,C332=C330,C332=C334,C332=C336,C332=C338),AN330,""))</f>
        <v/>
      </c>
      <c r="D331" s="414"/>
      <c r="E331" s="414"/>
      <c r="F331" s="414"/>
      <c r="G331" s="414"/>
      <c r="H331" s="414"/>
      <c r="I331" s="414"/>
      <c r="J331" s="414"/>
      <c r="K331" s="414"/>
      <c r="L331" s="414"/>
      <c r="M331" s="414"/>
      <c r="N331" s="414"/>
      <c r="O331" s="414"/>
      <c r="P331" s="414"/>
      <c r="Q331" s="414"/>
      <c r="R331" s="414"/>
      <c r="S331" s="414"/>
      <c r="T331" s="414"/>
      <c r="U331" s="414"/>
      <c r="V331" s="414"/>
      <c r="W331" s="414"/>
      <c r="X331" s="414"/>
      <c r="Y331" s="414"/>
      <c r="Z331" s="414"/>
      <c r="AA331" s="414"/>
      <c r="AB331" s="414"/>
      <c r="AC331" s="414"/>
      <c r="AD331" s="414"/>
      <c r="AE331" s="414"/>
      <c r="AF331" s="414"/>
      <c r="AG331" s="414"/>
      <c r="AH331" s="414"/>
      <c r="AI331" s="414"/>
      <c r="AJ331" s="414"/>
      <c r="AK331" s="415"/>
      <c r="AM331" s="204"/>
      <c r="AN331" s="193" t="s">
        <v>671</v>
      </c>
      <c r="AQ331" s="193" t="str">
        <f>IF(COUNTIF(AQ332:AQ337,"error")&gt;0,"error","ok")</f>
        <v>ok</v>
      </c>
      <c r="AX331" s="193" t="s">
        <v>509</v>
      </c>
    </row>
    <row r="332" spans="1:56" ht="26.25" customHeight="1" thickBot="1">
      <c r="A332" s="362"/>
      <c r="B332" s="363"/>
      <c r="C332" s="387"/>
      <c r="D332" s="388"/>
      <c r="E332" s="388"/>
      <c r="F332" s="388"/>
      <c r="G332" s="388"/>
      <c r="H332" s="388"/>
      <c r="I332" s="388"/>
      <c r="J332" s="388"/>
      <c r="K332" s="388"/>
      <c r="L332" s="389"/>
      <c r="M332" s="219"/>
      <c r="N332" s="348" t="str">
        <f>IF(C332="","",VLOOKUP(LEFT(C332,2),許可確認リスト,4,FALSE))</f>
        <v/>
      </c>
      <c r="O332" s="348"/>
      <c r="P332" s="348"/>
      <c r="Q332" s="348"/>
      <c r="R332" s="348"/>
      <c r="S332" s="348"/>
      <c r="T332" s="348"/>
      <c r="U332" s="348"/>
      <c r="V332" s="348"/>
      <c r="W332" s="348"/>
      <c r="X332" s="348"/>
      <c r="Y332" s="348"/>
      <c r="Z332" s="348"/>
      <c r="AA332" s="348"/>
      <c r="AB332" s="348"/>
      <c r="AC332" s="348"/>
      <c r="AD332" s="348"/>
      <c r="AE332" s="348"/>
      <c r="AF332" s="348"/>
      <c r="AG332" s="348"/>
      <c r="AH332" s="348"/>
      <c r="AI332" s="348"/>
      <c r="AJ332" s="348"/>
      <c r="AK332" s="349"/>
      <c r="AM332" s="181"/>
      <c r="AN332" s="431" t="s">
        <v>205</v>
      </c>
      <c r="AO332" s="431"/>
      <c r="AP332" s="431"/>
      <c r="AQ332" s="193" t="str">
        <f>IF(C328=0,"",IF(AND(C327="",N328=""),"ok","error"))</f>
        <v/>
      </c>
      <c r="AX332" s="194" t="str">
        <f>IF(AND(G309=0,J309=0,M309=0),"",AN318)</f>
        <v/>
      </c>
    </row>
    <row r="333" spans="1:56" ht="15" customHeight="1" thickBot="1">
      <c r="A333" s="360" t="s">
        <v>39</v>
      </c>
      <c r="B333" s="361"/>
      <c r="C333" s="422" t="str">
        <f>IF(C334=0,"",IF(OR(C334=C328,C334=C330,C334=C332,C334=C336,C334=C338),AN330,""))</f>
        <v/>
      </c>
      <c r="D333" s="414"/>
      <c r="E333" s="414"/>
      <c r="F333" s="414"/>
      <c r="G333" s="414"/>
      <c r="H333" s="414"/>
      <c r="I333" s="414"/>
      <c r="J333" s="414"/>
      <c r="K333" s="414"/>
      <c r="L333" s="414"/>
      <c r="M333" s="414"/>
      <c r="N333" s="414"/>
      <c r="O333" s="414"/>
      <c r="P333" s="414"/>
      <c r="Q333" s="414"/>
      <c r="R333" s="414"/>
      <c r="S333" s="414"/>
      <c r="T333" s="414"/>
      <c r="U333" s="414"/>
      <c r="V333" s="414"/>
      <c r="W333" s="414"/>
      <c r="X333" s="414"/>
      <c r="Y333" s="414"/>
      <c r="Z333" s="414"/>
      <c r="AA333" s="414"/>
      <c r="AB333" s="414"/>
      <c r="AC333" s="414"/>
      <c r="AD333" s="414"/>
      <c r="AE333" s="414"/>
      <c r="AF333" s="414"/>
      <c r="AG333" s="414"/>
      <c r="AH333" s="414"/>
      <c r="AI333" s="414"/>
      <c r="AJ333" s="414"/>
      <c r="AK333" s="415"/>
      <c r="AM333" s="204"/>
      <c r="AN333" s="431" t="s">
        <v>206</v>
      </c>
      <c r="AO333" s="431"/>
      <c r="AP333" s="431"/>
      <c r="AQ333" s="193" t="str">
        <f>IF(C330=0,"",IF(AND(C329="",N330=""),"ok","error"))</f>
        <v/>
      </c>
      <c r="AX333" s="193" t="s">
        <v>508</v>
      </c>
    </row>
    <row r="334" spans="1:56" ht="26.25" customHeight="1" thickBot="1">
      <c r="A334" s="362"/>
      <c r="B334" s="363"/>
      <c r="C334" s="387"/>
      <c r="D334" s="388"/>
      <c r="E334" s="388"/>
      <c r="F334" s="388"/>
      <c r="G334" s="388"/>
      <c r="H334" s="388"/>
      <c r="I334" s="388"/>
      <c r="J334" s="388"/>
      <c r="K334" s="388"/>
      <c r="L334" s="389"/>
      <c r="M334" s="219"/>
      <c r="N334" s="405" t="str">
        <f>IF(C334="","",VLOOKUP(LEFT(C334,2),許可確認リスト,4,FALSE))</f>
        <v/>
      </c>
      <c r="O334" s="405"/>
      <c r="P334" s="405"/>
      <c r="Q334" s="405"/>
      <c r="R334" s="405"/>
      <c r="S334" s="405"/>
      <c r="T334" s="405"/>
      <c r="U334" s="405"/>
      <c r="V334" s="405"/>
      <c r="W334" s="405"/>
      <c r="X334" s="405"/>
      <c r="Y334" s="405"/>
      <c r="Z334" s="405"/>
      <c r="AA334" s="405"/>
      <c r="AB334" s="405"/>
      <c r="AC334" s="405"/>
      <c r="AD334" s="405"/>
      <c r="AE334" s="405"/>
      <c r="AF334" s="405"/>
      <c r="AG334" s="405"/>
      <c r="AH334" s="405"/>
      <c r="AI334" s="405"/>
      <c r="AJ334" s="405"/>
      <c r="AK334" s="406"/>
      <c r="AM334" s="181"/>
      <c r="AN334" s="431" t="s">
        <v>207</v>
      </c>
      <c r="AO334" s="431"/>
      <c r="AP334" s="431"/>
      <c r="AQ334" s="193" t="str">
        <f>IF(C332=0,"",IF(AND(C331="",N332=""),"ok","error"))</f>
        <v/>
      </c>
      <c r="AX334" s="194" t="str">
        <f>IF(OR(G309=0,J309=0,M309=0),"",IF(AR322&lt;=AR323,"",AN320))</f>
        <v/>
      </c>
    </row>
    <row r="335" spans="1:56" ht="15" customHeight="1" thickBot="1">
      <c r="A335" s="360" t="s">
        <v>40</v>
      </c>
      <c r="B335" s="361"/>
      <c r="C335" s="422" t="str">
        <f>IF(C336=0,"",IF(OR(C336=C328,C336=C330,C336=C332,C336=C334,C336=C338),AN330,""))</f>
        <v/>
      </c>
      <c r="D335" s="414"/>
      <c r="E335" s="414"/>
      <c r="F335" s="414"/>
      <c r="G335" s="414"/>
      <c r="H335" s="414"/>
      <c r="I335" s="414"/>
      <c r="J335" s="414"/>
      <c r="K335" s="414"/>
      <c r="L335" s="414"/>
      <c r="M335" s="414"/>
      <c r="N335" s="414"/>
      <c r="O335" s="414"/>
      <c r="P335" s="414"/>
      <c r="Q335" s="414"/>
      <c r="R335" s="414"/>
      <c r="S335" s="414"/>
      <c r="T335" s="414"/>
      <c r="U335" s="414"/>
      <c r="V335" s="414"/>
      <c r="W335" s="414"/>
      <c r="X335" s="414"/>
      <c r="Y335" s="414"/>
      <c r="Z335" s="414"/>
      <c r="AA335" s="414"/>
      <c r="AB335" s="414"/>
      <c r="AC335" s="414"/>
      <c r="AD335" s="414"/>
      <c r="AE335" s="414"/>
      <c r="AF335" s="414"/>
      <c r="AG335" s="414"/>
      <c r="AH335" s="414"/>
      <c r="AI335" s="414"/>
      <c r="AJ335" s="414"/>
      <c r="AK335" s="415"/>
      <c r="AM335" s="204"/>
      <c r="AN335" s="431" t="s">
        <v>208</v>
      </c>
      <c r="AO335" s="431"/>
      <c r="AP335" s="431"/>
      <c r="AQ335" s="193" t="str">
        <f>IF(C334=0,"",IF(AND(C333="",N334=""),"ok","error"))</f>
        <v/>
      </c>
    </row>
    <row r="336" spans="1:56" ht="26.25" customHeight="1" thickBot="1">
      <c r="A336" s="362"/>
      <c r="B336" s="363"/>
      <c r="C336" s="387"/>
      <c r="D336" s="388"/>
      <c r="E336" s="388"/>
      <c r="F336" s="388"/>
      <c r="G336" s="388"/>
      <c r="H336" s="388"/>
      <c r="I336" s="388"/>
      <c r="J336" s="388"/>
      <c r="K336" s="388"/>
      <c r="L336" s="389"/>
      <c r="M336" s="218"/>
      <c r="N336" s="405" t="str">
        <f>IF(C336="","",VLOOKUP(LEFT(C336,2),許可確認リスト,4,FALSE))</f>
        <v/>
      </c>
      <c r="O336" s="405"/>
      <c r="P336" s="405"/>
      <c r="Q336" s="405"/>
      <c r="R336" s="405"/>
      <c r="S336" s="405"/>
      <c r="T336" s="405"/>
      <c r="U336" s="405"/>
      <c r="V336" s="405"/>
      <c r="W336" s="405"/>
      <c r="X336" s="405"/>
      <c r="Y336" s="405"/>
      <c r="Z336" s="405"/>
      <c r="AA336" s="405"/>
      <c r="AB336" s="405"/>
      <c r="AC336" s="405"/>
      <c r="AD336" s="405"/>
      <c r="AE336" s="405"/>
      <c r="AF336" s="405"/>
      <c r="AG336" s="405"/>
      <c r="AH336" s="405"/>
      <c r="AI336" s="405"/>
      <c r="AJ336" s="405"/>
      <c r="AK336" s="406"/>
      <c r="AM336" s="181"/>
      <c r="AN336" s="431" t="s">
        <v>209</v>
      </c>
      <c r="AO336" s="431"/>
      <c r="AP336" s="431"/>
      <c r="AQ336" s="193" t="str">
        <f>IF(C336=0,"",IF(AND(C335="",N336=""),"ok","error"))</f>
        <v/>
      </c>
    </row>
    <row r="337" spans="1:68" ht="15" customHeight="1" thickBot="1">
      <c r="A337" s="360" t="s">
        <v>41</v>
      </c>
      <c r="B337" s="361"/>
      <c r="C337" s="422" t="str">
        <f>IF(C338=0,"",IF(OR(C338=C328,C338=C330,C338=C332,C338=C334,C338=C336),AN330,""))</f>
        <v/>
      </c>
      <c r="D337" s="414"/>
      <c r="E337" s="414"/>
      <c r="F337" s="414"/>
      <c r="G337" s="414"/>
      <c r="H337" s="414"/>
      <c r="I337" s="414"/>
      <c r="J337" s="414"/>
      <c r="K337" s="414"/>
      <c r="L337" s="414"/>
      <c r="M337" s="414"/>
      <c r="N337" s="414"/>
      <c r="O337" s="414"/>
      <c r="P337" s="414"/>
      <c r="Q337" s="414"/>
      <c r="R337" s="414"/>
      <c r="S337" s="414"/>
      <c r="T337" s="414"/>
      <c r="U337" s="414"/>
      <c r="V337" s="414"/>
      <c r="W337" s="414"/>
      <c r="X337" s="414"/>
      <c r="Y337" s="414"/>
      <c r="Z337" s="414"/>
      <c r="AA337" s="414"/>
      <c r="AB337" s="414"/>
      <c r="AC337" s="414"/>
      <c r="AD337" s="414"/>
      <c r="AE337" s="414"/>
      <c r="AF337" s="414"/>
      <c r="AG337" s="414"/>
      <c r="AH337" s="414"/>
      <c r="AI337" s="414"/>
      <c r="AJ337" s="414"/>
      <c r="AK337" s="415"/>
      <c r="AM337" s="204"/>
      <c r="AN337" s="431" t="s">
        <v>210</v>
      </c>
      <c r="AO337" s="431"/>
      <c r="AP337" s="431"/>
      <c r="AQ337" s="193" t="str">
        <f>IF(C338=0,"",IF(AND(C337="",N338=""),"ok","error"))</f>
        <v/>
      </c>
    </row>
    <row r="338" spans="1:68" ht="26.25" customHeight="1" thickBot="1">
      <c r="A338" s="690"/>
      <c r="B338" s="691"/>
      <c r="C338" s="387"/>
      <c r="D338" s="388"/>
      <c r="E338" s="388"/>
      <c r="F338" s="388"/>
      <c r="G338" s="388"/>
      <c r="H338" s="388"/>
      <c r="I338" s="388"/>
      <c r="J338" s="388"/>
      <c r="K338" s="388"/>
      <c r="L338" s="389"/>
      <c r="M338" s="218"/>
      <c r="N338" s="405" t="str">
        <f>IF(C338="","",VLOOKUP(LEFT(C338,2),許可確認リスト,4,FALSE))</f>
        <v/>
      </c>
      <c r="O338" s="405"/>
      <c r="P338" s="405"/>
      <c r="Q338" s="405"/>
      <c r="R338" s="405"/>
      <c r="S338" s="405"/>
      <c r="T338" s="405"/>
      <c r="U338" s="405"/>
      <c r="V338" s="405"/>
      <c r="W338" s="405"/>
      <c r="X338" s="405"/>
      <c r="Y338" s="405"/>
      <c r="Z338" s="405"/>
      <c r="AA338" s="405"/>
      <c r="AB338" s="405"/>
      <c r="AC338" s="405"/>
      <c r="AD338" s="405"/>
      <c r="AE338" s="405"/>
      <c r="AF338" s="405"/>
      <c r="AG338" s="405"/>
      <c r="AH338" s="405"/>
      <c r="AI338" s="405"/>
      <c r="AJ338" s="405"/>
      <c r="AK338" s="406"/>
      <c r="AM338" s="181"/>
      <c r="AN338" s="154" t="s">
        <v>670</v>
      </c>
      <c r="AP338" s="193"/>
      <c r="AQ338" s="173"/>
    </row>
    <row r="339" spans="1:68">
      <c r="A339" s="448" t="str">
        <f>IF(AQ331="error",AN338,"")</f>
        <v/>
      </c>
      <c r="B339" s="448"/>
      <c r="C339" s="448"/>
      <c r="D339" s="448"/>
      <c r="E339" s="448"/>
      <c r="F339" s="448"/>
      <c r="G339" s="448"/>
      <c r="H339" s="448"/>
      <c r="I339" s="448"/>
      <c r="J339" s="448"/>
      <c r="K339" s="448"/>
      <c r="L339" s="448"/>
      <c r="M339" s="448"/>
      <c r="N339" s="448"/>
      <c r="O339" s="448"/>
      <c r="P339" s="448"/>
      <c r="Q339" s="448"/>
      <c r="R339" s="448"/>
      <c r="S339" s="448"/>
      <c r="T339" s="448"/>
      <c r="U339" s="448"/>
      <c r="V339" s="448"/>
      <c r="W339" s="448"/>
      <c r="X339" s="448"/>
      <c r="Y339" s="448"/>
      <c r="Z339" s="448"/>
      <c r="AA339" s="448"/>
      <c r="AB339" s="448"/>
      <c r="AC339" s="448"/>
      <c r="AD339" s="448"/>
      <c r="AE339" s="448"/>
      <c r="AF339" s="448"/>
      <c r="AG339" s="448"/>
      <c r="AH339" s="448"/>
      <c r="AI339" s="448"/>
      <c r="AJ339" s="448"/>
      <c r="AK339" s="448"/>
      <c r="AP339" s="173"/>
      <c r="AQ339" s="173"/>
    </row>
    <row r="340" spans="1:68" ht="91.5" customHeight="1">
      <c r="A340" s="455" t="s">
        <v>1125</v>
      </c>
      <c r="B340" s="456"/>
      <c r="C340" s="456"/>
      <c r="D340" s="456"/>
      <c r="E340" s="456"/>
      <c r="F340" s="456"/>
      <c r="G340" s="456"/>
      <c r="H340" s="457"/>
      <c r="I340" s="457"/>
      <c r="J340" s="457"/>
      <c r="K340" s="457"/>
      <c r="L340" s="456"/>
      <c r="M340" s="456"/>
      <c r="N340" s="456"/>
      <c r="O340" s="456"/>
      <c r="P340" s="456"/>
      <c r="Q340" s="456"/>
      <c r="R340" s="456"/>
      <c r="S340" s="456"/>
      <c r="T340" s="456"/>
      <c r="U340" s="456"/>
      <c r="V340" s="456"/>
      <c r="W340" s="456"/>
      <c r="X340" s="456"/>
      <c r="Y340" s="456"/>
      <c r="Z340" s="456"/>
      <c r="AA340" s="456"/>
      <c r="AB340" s="456"/>
      <c r="AC340" s="456"/>
      <c r="AD340" s="456"/>
      <c r="AE340" s="456"/>
      <c r="AF340" s="456"/>
      <c r="AG340" s="456"/>
      <c r="AH340" s="456"/>
      <c r="AI340" s="456"/>
      <c r="AJ340" s="456"/>
      <c r="AK340" s="458"/>
      <c r="AR340" s="193"/>
      <c r="BA340" s="207"/>
      <c r="BB340" s="207"/>
      <c r="BC340" s="207"/>
    </row>
    <row r="341" spans="1:68" ht="87" customHeight="1">
      <c r="A341" s="459"/>
      <c r="B341" s="460"/>
      <c r="C341" s="453" t="s">
        <v>904</v>
      </c>
      <c r="D341" s="453"/>
      <c r="E341" s="453"/>
      <c r="F341" s="453"/>
      <c r="G341" s="453"/>
      <c r="H341" s="453"/>
      <c r="I341" s="453"/>
      <c r="J341" s="453"/>
      <c r="K341" s="453"/>
      <c r="L341" s="453"/>
      <c r="M341" s="453"/>
      <c r="N341" s="453"/>
      <c r="O341" s="453"/>
      <c r="P341" s="453"/>
      <c r="Q341" s="453"/>
      <c r="R341" s="453"/>
      <c r="S341" s="453"/>
      <c r="T341" s="453"/>
      <c r="U341" s="453"/>
      <c r="V341" s="453"/>
      <c r="W341" s="453"/>
      <c r="X341" s="453"/>
      <c r="Y341" s="453"/>
      <c r="Z341" s="453"/>
      <c r="AA341" s="453"/>
      <c r="AB341" s="453"/>
      <c r="AC341" s="453"/>
      <c r="AD341" s="453"/>
      <c r="AE341" s="453"/>
      <c r="AF341" s="453"/>
      <c r="AG341" s="453"/>
      <c r="AH341" s="453"/>
      <c r="AI341" s="453"/>
      <c r="AJ341" s="453"/>
      <c r="AK341" s="454"/>
      <c r="AN341"/>
      <c r="AO341"/>
      <c r="AP341"/>
      <c r="AQ341"/>
      <c r="AR341"/>
      <c r="AS341"/>
      <c r="AT341"/>
      <c r="AU341"/>
      <c r="AV341"/>
      <c r="AW341"/>
      <c r="AX341"/>
      <c r="AY341"/>
      <c r="AZ341"/>
      <c r="BA341"/>
      <c r="BB341"/>
      <c r="BC341"/>
      <c r="BD341"/>
      <c r="BE341"/>
      <c r="BF341"/>
      <c r="BG341"/>
      <c r="BH341"/>
      <c r="BI341"/>
      <c r="BJ341"/>
      <c r="BK341"/>
      <c r="BL341"/>
      <c r="BM341"/>
      <c r="BN341"/>
      <c r="BO341"/>
      <c r="BP341"/>
    </row>
    <row r="342" spans="1:68" ht="15" customHeight="1" thickBot="1">
      <c r="A342" s="461"/>
      <c r="B342" s="462"/>
      <c r="C342" s="414" t="str">
        <f>IF(C327="",IF(N328="","",N328),C327)</f>
        <v/>
      </c>
      <c r="D342" s="414"/>
      <c r="E342" s="414"/>
      <c r="F342" s="414"/>
      <c r="G342" s="414"/>
      <c r="H342" s="414"/>
      <c r="I342" s="414"/>
      <c r="J342" s="414"/>
      <c r="K342" s="414"/>
      <c r="L342" s="414"/>
      <c r="M342" s="414"/>
      <c r="N342" s="414"/>
      <c r="O342" s="414"/>
      <c r="P342" s="414"/>
      <c r="Q342" s="414"/>
      <c r="R342" s="414"/>
      <c r="S342" s="414"/>
      <c r="T342" s="414"/>
      <c r="U342" s="414"/>
      <c r="V342" s="414"/>
      <c r="W342" s="414"/>
      <c r="X342" s="414"/>
      <c r="Y342" s="414"/>
      <c r="Z342" s="414"/>
      <c r="AA342" s="414"/>
      <c r="AB342" s="414"/>
      <c r="AC342" s="414"/>
      <c r="AD342" s="414"/>
      <c r="AE342" s="414"/>
      <c r="AF342" s="414"/>
      <c r="AG342" s="414"/>
      <c r="AH342" s="414"/>
      <c r="AI342" s="414"/>
      <c r="AJ342" s="414"/>
      <c r="AK342" s="415"/>
      <c r="AR342" s="193"/>
      <c r="BA342" s="207"/>
      <c r="BB342" s="207"/>
      <c r="BC342" s="207"/>
    </row>
    <row r="343" spans="1:68" ht="26.25" customHeight="1" thickBot="1">
      <c r="A343" s="608" t="s">
        <v>377</v>
      </c>
      <c r="B343" s="609"/>
      <c r="C343" s="370" t="str">
        <f>IF(C328=0,"",C328)</f>
        <v/>
      </c>
      <c r="D343" s="371"/>
      <c r="E343" s="371"/>
      <c r="F343" s="371"/>
      <c r="G343" s="372"/>
      <c r="H343" s="357"/>
      <c r="I343" s="358"/>
      <c r="J343" s="358"/>
      <c r="K343" s="359"/>
      <c r="L343" s="445" t="str">
        <f>IF(AM343="00","",IF(AND(C327="",N328=""),IF(AR326=TRUE,"",VLOOKUP(AM343,総合評定値リスト,2,FALSE)),""))</f>
        <v/>
      </c>
      <c r="M343" s="446"/>
      <c r="N343" s="446"/>
      <c r="O343" s="446"/>
      <c r="P343" s="446"/>
      <c r="Q343" s="446"/>
      <c r="R343" s="446"/>
      <c r="S343" s="446"/>
      <c r="T343" s="446"/>
      <c r="U343" s="446"/>
      <c r="V343" s="446"/>
      <c r="W343" s="446"/>
      <c r="X343" s="446"/>
      <c r="Y343" s="446"/>
      <c r="Z343" s="446"/>
      <c r="AA343" s="446"/>
      <c r="AB343" s="446"/>
      <c r="AC343" s="446"/>
      <c r="AD343" s="446"/>
      <c r="AE343" s="446"/>
      <c r="AF343" s="446"/>
      <c r="AG343" s="446"/>
      <c r="AH343" s="446"/>
      <c r="AI343" s="446"/>
      <c r="AJ343" s="446"/>
      <c r="AK343" s="447"/>
      <c r="AM343" s="181" t="str">
        <f>IF(C328=0,"00",LEFT(C328,2))</f>
        <v>00</v>
      </c>
      <c r="BA343" s="207"/>
      <c r="BB343" s="207"/>
      <c r="BC343" s="207"/>
    </row>
    <row r="344" spans="1:68" ht="15" customHeight="1" thickBot="1">
      <c r="A344" s="391"/>
      <c r="B344" s="392"/>
      <c r="C344" s="414" t="str">
        <f>IF(C329="",IF(N330="","",N330),C329)</f>
        <v/>
      </c>
      <c r="D344" s="414"/>
      <c r="E344" s="414"/>
      <c r="F344" s="414"/>
      <c r="G344" s="414"/>
      <c r="H344" s="414"/>
      <c r="I344" s="414"/>
      <c r="J344" s="414"/>
      <c r="K344" s="414"/>
      <c r="L344" s="414"/>
      <c r="M344" s="414"/>
      <c r="N344" s="414"/>
      <c r="O344" s="414"/>
      <c r="P344" s="414"/>
      <c r="Q344" s="414"/>
      <c r="R344" s="414"/>
      <c r="S344" s="414"/>
      <c r="T344" s="414"/>
      <c r="U344" s="414"/>
      <c r="V344" s="414"/>
      <c r="W344" s="414"/>
      <c r="X344" s="414"/>
      <c r="Y344" s="414"/>
      <c r="Z344" s="414"/>
      <c r="AA344" s="414"/>
      <c r="AB344" s="414"/>
      <c r="AC344" s="414"/>
      <c r="AD344" s="414"/>
      <c r="AE344" s="414"/>
      <c r="AF344" s="414"/>
      <c r="AG344" s="414"/>
      <c r="AH344" s="414"/>
      <c r="AI344" s="414"/>
      <c r="AJ344" s="414"/>
      <c r="AK344" s="415"/>
      <c r="AR344" s="193"/>
      <c r="BA344" s="207"/>
      <c r="BB344" s="207"/>
      <c r="BC344" s="207"/>
    </row>
    <row r="345" spans="1:68" ht="26.25" customHeight="1" thickBot="1">
      <c r="A345" s="373" t="s">
        <v>37</v>
      </c>
      <c r="B345" s="374"/>
      <c r="C345" s="370" t="str">
        <f>IF(C330=0,"",C330)</f>
        <v/>
      </c>
      <c r="D345" s="371"/>
      <c r="E345" s="371"/>
      <c r="F345" s="371"/>
      <c r="G345" s="372"/>
      <c r="H345" s="357"/>
      <c r="I345" s="358"/>
      <c r="J345" s="358"/>
      <c r="K345" s="359"/>
      <c r="L345" s="445" t="str">
        <f>IF(AM345="00","",IF(AND(C329="",N330=""),IF(AR326=TRUE,"",VLOOKUP(AM345,総合評定値リスト,2,FALSE)),""))</f>
        <v/>
      </c>
      <c r="M345" s="446"/>
      <c r="N345" s="446"/>
      <c r="O345" s="446"/>
      <c r="P345" s="446"/>
      <c r="Q345" s="446"/>
      <c r="R345" s="446"/>
      <c r="S345" s="446"/>
      <c r="T345" s="446"/>
      <c r="U345" s="446"/>
      <c r="V345" s="446"/>
      <c r="W345" s="446"/>
      <c r="X345" s="446"/>
      <c r="Y345" s="446"/>
      <c r="Z345" s="446"/>
      <c r="AA345" s="446"/>
      <c r="AB345" s="446"/>
      <c r="AC345" s="446"/>
      <c r="AD345" s="446"/>
      <c r="AE345" s="446"/>
      <c r="AF345" s="446"/>
      <c r="AG345" s="446"/>
      <c r="AH345" s="446"/>
      <c r="AI345" s="446"/>
      <c r="AJ345" s="446"/>
      <c r="AK345" s="447"/>
      <c r="AM345" s="181" t="str">
        <f>IF(C330=0,"00",LEFT(C330,2))</f>
        <v>00</v>
      </c>
      <c r="BA345" s="207"/>
      <c r="BB345" s="207"/>
      <c r="BC345" s="207"/>
      <c r="BD345" s="207"/>
    </row>
    <row r="346" spans="1:68" ht="15" customHeight="1" thickBot="1">
      <c r="A346" s="391"/>
      <c r="B346" s="392"/>
      <c r="C346" s="414" t="str">
        <f>IF(C331="",IF(N332="","",N332),C331)</f>
        <v/>
      </c>
      <c r="D346" s="414"/>
      <c r="E346" s="414"/>
      <c r="F346" s="414"/>
      <c r="G346" s="414"/>
      <c r="H346" s="414"/>
      <c r="I346" s="414"/>
      <c r="J346" s="414"/>
      <c r="K346" s="414"/>
      <c r="L346" s="414"/>
      <c r="M346" s="414"/>
      <c r="N346" s="414"/>
      <c r="O346" s="414"/>
      <c r="P346" s="414"/>
      <c r="Q346" s="414"/>
      <c r="R346" s="414"/>
      <c r="S346" s="414"/>
      <c r="T346" s="414"/>
      <c r="U346" s="414"/>
      <c r="V346" s="414"/>
      <c r="W346" s="414"/>
      <c r="X346" s="414"/>
      <c r="Y346" s="414"/>
      <c r="Z346" s="414"/>
      <c r="AA346" s="414"/>
      <c r="AB346" s="414"/>
      <c r="AC346" s="414"/>
      <c r="AD346" s="414"/>
      <c r="AE346" s="414"/>
      <c r="AF346" s="414"/>
      <c r="AG346" s="414"/>
      <c r="AH346" s="414"/>
      <c r="AI346" s="414"/>
      <c r="AJ346" s="414"/>
      <c r="AK346" s="415"/>
      <c r="AR346" s="193"/>
      <c r="BA346" s="207"/>
      <c r="BB346" s="207"/>
      <c r="BC346" s="207"/>
    </row>
    <row r="347" spans="1:68" ht="26.25" customHeight="1" thickBot="1">
      <c r="A347" s="373" t="s">
        <v>38</v>
      </c>
      <c r="B347" s="374"/>
      <c r="C347" s="370" t="str">
        <f>IF(C332=0,"",C332)</f>
        <v/>
      </c>
      <c r="D347" s="371"/>
      <c r="E347" s="371"/>
      <c r="F347" s="371"/>
      <c r="G347" s="372"/>
      <c r="H347" s="357"/>
      <c r="I347" s="358"/>
      <c r="J347" s="358"/>
      <c r="K347" s="359"/>
      <c r="L347" s="445" t="str">
        <f>IF(AM347="00","",IF(AND(C331="",N332=""),IF(AR326=TRUE,"",VLOOKUP(AM347,総合評定値リスト,2,FALSE)),""))</f>
        <v/>
      </c>
      <c r="M347" s="446"/>
      <c r="N347" s="446"/>
      <c r="O347" s="446"/>
      <c r="P347" s="446"/>
      <c r="Q347" s="446"/>
      <c r="R347" s="446"/>
      <c r="S347" s="446"/>
      <c r="T347" s="446"/>
      <c r="U347" s="446"/>
      <c r="V347" s="446"/>
      <c r="W347" s="446"/>
      <c r="X347" s="446"/>
      <c r="Y347" s="446"/>
      <c r="Z347" s="446"/>
      <c r="AA347" s="446"/>
      <c r="AB347" s="446"/>
      <c r="AC347" s="446"/>
      <c r="AD347" s="446"/>
      <c r="AE347" s="446"/>
      <c r="AF347" s="446"/>
      <c r="AG347" s="446"/>
      <c r="AH347" s="446"/>
      <c r="AI347" s="446"/>
      <c r="AJ347" s="446"/>
      <c r="AK347" s="447"/>
      <c r="AM347" s="181" t="str">
        <f>IF(C332=0,"00",LEFT(C332,2))</f>
        <v>00</v>
      </c>
    </row>
    <row r="348" spans="1:68" ht="15" customHeight="1" thickBot="1">
      <c r="A348" s="391"/>
      <c r="B348" s="392"/>
      <c r="C348" s="414" t="str">
        <f>IF(C333="",IF(N334="","",N334),C333)</f>
        <v/>
      </c>
      <c r="D348" s="414"/>
      <c r="E348" s="414"/>
      <c r="F348" s="414"/>
      <c r="G348" s="414"/>
      <c r="H348" s="414"/>
      <c r="I348" s="414"/>
      <c r="J348" s="414"/>
      <c r="K348" s="414"/>
      <c r="L348" s="414"/>
      <c r="M348" s="414"/>
      <c r="N348" s="414"/>
      <c r="O348" s="414"/>
      <c r="P348" s="414"/>
      <c r="Q348" s="414"/>
      <c r="R348" s="414"/>
      <c r="S348" s="414"/>
      <c r="T348" s="414"/>
      <c r="U348" s="414"/>
      <c r="V348" s="414"/>
      <c r="W348" s="414"/>
      <c r="X348" s="414"/>
      <c r="Y348" s="414"/>
      <c r="Z348" s="414"/>
      <c r="AA348" s="414"/>
      <c r="AB348" s="414"/>
      <c r="AC348" s="414"/>
      <c r="AD348" s="414"/>
      <c r="AE348" s="414"/>
      <c r="AF348" s="414"/>
      <c r="AG348" s="414"/>
      <c r="AH348" s="414"/>
      <c r="AI348" s="414"/>
      <c r="AJ348" s="414"/>
      <c r="AK348" s="415"/>
      <c r="AR348" s="193"/>
      <c r="BA348" s="207"/>
      <c r="BB348" s="207"/>
      <c r="BC348" s="207"/>
    </row>
    <row r="349" spans="1:68" ht="26.25" customHeight="1" thickBot="1">
      <c r="A349" s="373" t="s">
        <v>39</v>
      </c>
      <c r="B349" s="374"/>
      <c r="C349" s="370" t="str">
        <f>IF(C334=0,"",C334)</f>
        <v/>
      </c>
      <c r="D349" s="371"/>
      <c r="E349" s="371"/>
      <c r="F349" s="371"/>
      <c r="G349" s="372"/>
      <c r="H349" s="357"/>
      <c r="I349" s="358"/>
      <c r="J349" s="358"/>
      <c r="K349" s="359"/>
      <c r="L349" s="445" t="str">
        <f>IF(AM349="00","",IF(AND(C333="",N334=""),IF(AR326=TRUE,"",VLOOKUP(AM349,総合評定値リスト,2,FALSE)),""))</f>
        <v/>
      </c>
      <c r="M349" s="446"/>
      <c r="N349" s="446"/>
      <c r="O349" s="446"/>
      <c r="P349" s="446"/>
      <c r="Q349" s="446"/>
      <c r="R349" s="446"/>
      <c r="S349" s="446"/>
      <c r="T349" s="446"/>
      <c r="U349" s="446"/>
      <c r="V349" s="446"/>
      <c r="W349" s="446"/>
      <c r="X349" s="446"/>
      <c r="Y349" s="446"/>
      <c r="Z349" s="446"/>
      <c r="AA349" s="446"/>
      <c r="AB349" s="446"/>
      <c r="AC349" s="446"/>
      <c r="AD349" s="446"/>
      <c r="AE349" s="446"/>
      <c r="AF349" s="446"/>
      <c r="AG349" s="446"/>
      <c r="AH349" s="446"/>
      <c r="AI349" s="446"/>
      <c r="AJ349" s="446"/>
      <c r="AK349" s="447"/>
      <c r="AM349" s="181" t="str">
        <f>IF(C334=0,"00",LEFT(C334,2))</f>
        <v>00</v>
      </c>
    </row>
    <row r="350" spans="1:68" ht="15" customHeight="1" thickBot="1">
      <c r="A350" s="391"/>
      <c r="B350" s="392"/>
      <c r="C350" s="414" t="str">
        <f>IF(C335="",IF(N336="","",N336),C335)</f>
        <v/>
      </c>
      <c r="D350" s="414"/>
      <c r="E350" s="414"/>
      <c r="F350" s="414"/>
      <c r="G350" s="414"/>
      <c r="H350" s="414"/>
      <c r="I350" s="414"/>
      <c r="J350" s="414"/>
      <c r="K350" s="414"/>
      <c r="L350" s="414"/>
      <c r="M350" s="414"/>
      <c r="N350" s="414"/>
      <c r="O350" s="414"/>
      <c r="P350" s="414"/>
      <c r="Q350" s="414"/>
      <c r="R350" s="414"/>
      <c r="S350" s="414"/>
      <c r="T350" s="414"/>
      <c r="U350" s="414"/>
      <c r="V350" s="414"/>
      <c r="W350" s="414"/>
      <c r="X350" s="414"/>
      <c r="Y350" s="414"/>
      <c r="Z350" s="414"/>
      <c r="AA350" s="414"/>
      <c r="AB350" s="414"/>
      <c r="AC350" s="414"/>
      <c r="AD350" s="414"/>
      <c r="AE350" s="414"/>
      <c r="AF350" s="414"/>
      <c r="AG350" s="414"/>
      <c r="AH350" s="414"/>
      <c r="AI350" s="414"/>
      <c r="AJ350" s="414"/>
      <c r="AK350" s="415"/>
      <c r="AR350" s="193"/>
      <c r="BA350" s="207"/>
      <c r="BB350" s="207"/>
      <c r="BC350" s="207"/>
    </row>
    <row r="351" spans="1:68" ht="26.25" customHeight="1" thickBot="1">
      <c r="A351" s="373" t="s">
        <v>40</v>
      </c>
      <c r="B351" s="374"/>
      <c r="C351" s="370" t="str">
        <f>IF(C336=0,"",C336)</f>
        <v/>
      </c>
      <c r="D351" s="371"/>
      <c r="E351" s="371"/>
      <c r="F351" s="371"/>
      <c r="G351" s="372"/>
      <c r="H351" s="357"/>
      <c r="I351" s="358"/>
      <c r="J351" s="358"/>
      <c r="K351" s="359"/>
      <c r="L351" s="445" t="str">
        <f>IF(AM351="00","",IF(AND(C335="",N336=""),IF(AR326=TRUE,"",VLOOKUP(AM351,総合評定値リスト,2,FALSE)),""))</f>
        <v/>
      </c>
      <c r="M351" s="446"/>
      <c r="N351" s="446"/>
      <c r="O351" s="446"/>
      <c r="P351" s="446"/>
      <c r="Q351" s="446"/>
      <c r="R351" s="446"/>
      <c r="S351" s="446"/>
      <c r="T351" s="446"/>
      <c r="U351" s="446"/>
      <c r="V351" s="446"/>
      <c r="W351" s="446"/>
      <c r="X351" s="446"/>
      <c r="Y351" s="446"/>
      <c r="Z351" s="446"/>
      <c r="AA351" s="446"/>
      <c r="AB351" s="446"/>
      <c r="AC351" s="446"/>
      <c r="AD351" s="446"/>
      <c r="AE351" s="446"/>
      <c r="AF351" s="446"/>
      <c r="AG351" s="446"/>
      <c r="AH351" s="446"/>
      <c r="AI351" s="446"/>
      <c r="AJ351" s="446"/>
      <c r="AK351" s="447"/>
      <c r="AM351" s="181" t="str">
        <f>IF(C336=0,"00",LEFT(C336,2))</f>
        <v>00</v>
      </c>
    </row>
    <row r="352" spans="1:68" ht="15" customHeight="1" thickBot="1">
      <c r="A352" s="391"/>
      <c r="B352" s="392"/>
      <c r="C352" s="414" t="str">
        <f>IF(C337="",IF(N338="","",N338),C337)</f>
        <v/>
      </c>
      <c r="D352" s="414"/>
      <c r="E352" s="414"/>
      <c r="F352" s="414"/>
      <c r="G352" s="414"/>
      <c r="H352" s="414"/>
      <c r="I352" s="414"/>
      <c r="J352" s="414"/>
      <c r="K352" s="414"/>
      <c r="L352" s="414"/>
      <c r="M352" s="414"/>
      <c r="N352" s="414"/>
      <c r="O352" s="414"/>
      <c r="P352" s="414"/>
      <c r="Q352" s="414"/>
      <c r="R352" s="414"/>
      <c r="S352" s="414"/>
      <c r="T352" s="414"/>
      <c r="U352" s="414"/>
      <c r="V352" s="414"/>
      <c r="W352" s="414"/>
      <c r="X352" s="414"/>
      <c r="Y352" s="414"/>
      <c r="Z352" s="414"/>
      <c r="AA352" s="414"/>
      <c r="AB352" s="414"/>
      <c r="AC352" s="414"/>
      <c r="AD352" s="414"/>
      <c r="AE352" s="414"/>
      <c r="AF352" s="414"/>
      <c r="AG352" s="414"/>
      <c r="AH352" s="414"/>
      <c r="AI352" s="414"/>
      <c r="AJ352" s="414"/>
      <c r="AK352" s="415"/>
      <c r="AR352" s="193"/>
      <c r="BA352" s="207"/>
      <c r="BB352" s="207"/>
      <c r="BC352" s="207"/>
    </row>
    <row r="353" spans="1:55" ht="26.25" customHeight="1" thickBot="1">
      <c r="A353" s="373" t="s">
        <v>41</v>
      </c>
      <c r="B353" s="374"/>
      <c r="C353" s="370" t="str">
        <f>IF(C338=0,"",C338)</f>
        <v/>
      </c>
      <c r="D353" s="371"/>
      <c r="E353" s="371"/>
      <c r="F353" s="371"/>
      <c r="G353" s="372"/>
      <c r="H353" s="357"/>
      <c r="I353" s="358"/>
      <c r="J353" s="358"/>
      <c r="K353" s="359"/>
      <c r="L353" s="445" t="str">
        <f>IF(AM353="00","",IF(AND(C337="",N338=""),IF(AR326=TRUE,"",VLOOKUP(AM353,総合評定値リスト,2,FALSE)),""))</f>
        <v/>
      </c>
      <c r="M353" s="446"/>
      <c r="N353" s="446"/>
      <c r="O353" s="446"/>
      <c r="P353" s="446"/>
      <c r="Q353" s="446"/>
      <c r="R353" s="446"/>
      <c r="S353" s="446"/>
      <c r="T353" s="446"/>
      <c r="U353" s="446"/>
      <c r="V353" s="446"/>
      <c r="W353" s="446"/>
      <c r="X353" s="446"/>
      <c r="Y353" s="446"/>
      <c r="Z353" s="446"/>
      <c r="AA353" s="446"/>
      <c r="AB353" s="446"/>
      <c r="AC353" s="446"/>
      <c r="AD353" s="446"/>
      <c r="AE353" s="446"/>
      <c r="AF353" s="446"/>
      <c r="AG353" s="446"/>
      <c r="AH353" s="446"/>
      <c r="AI353" s="446"/>
      <c r="AJ353" s="446"/>
      <c r="AK353" s="447"/>
      <c r="AM353" s="181" t="str">
        <f>IF(C338=0,"00",LEFT(C338,2))</f>
        <v>00</v>
      </c>
    </row>
    <row r="354" spans="1:55" ht="15" customHeight="1">
      <c r="A354" s="462"/>
      <c r="B354" s="462"/>
      <c r="C354" s="692"/>
      <c r="D354" s="692"/>
      <c r="E354" s="692"/>
      <c r="F354" s="692"/>
      <c r="G354" s="692"/>
      <c r="H354" s="692"/>
      <c r="I354" s="692"/>
      <c r="J354" s="692"/>
      <c r="K354" s="692"/>
      <c r="L354" s="692"/>
      <c r="M354" s="692"/>
      <c r="N354" s="692"/>
      <c r="O354" s="692"/>
      <c r="P354" s="692"/>
      <c r="Q354" s="692"/>
      <c r="R354" s="692"/>
      <c r="S354" s="692"/>
      <c r="T354" s="692"/>
      <c r="U354" s="692"/>
      <c r="V354" s="692"/>
      <c r="W354" s="692"/>
      <c r="X354" s="692"/>
      <c r="Y354" s="692"/>
      <c r="Z354" s="692"/>
      <c r="AA354" s="692"/>
      <c r="AB354" s="692"/>
      <c r="AC354" s="692"/>
      <c r="AD354" s="692"/>
      <c r="AE354" s="692"/>
      <c r="AF354" s="692"/>
      <c r="AG354" s="692"/>
      <c r="AH354" s="692"/>
      <c r="AI354" s="692"/>
      <c r="AJ354" s="692"/>
      <c r="AK354" s="693"/>
      <c r="AR354" s="193"/>
      <c r="BA354" s="207"/>
      <c r="BB354" s="207"/>
      <c r="BC354" s="207"/>
    </row>
    <row r="355" spans="1:55" ht="46.5" customHeight="1">
      <c r="A355" s="455" t="s">
        <v>1172</v>
      </c>
      <c r="B355" s="456"/>
      <c r="C355" s="456"/>
      <c r="D355" s="456"/>
      <c r="E355" s="456"/>
      <c r="F355" s="456"/>
      <c r="G355" s="456"/>
      <c r="H355" s="456"/>
      <c r="I355" s="456"/>
      <c r="J355" s="456"/>
      <c r="K355" s="456"/>
      <c r="L355" s="456"/>
      <c r="M355" s="456"/>
      <c r="N355" s="456"/>
      <c r="O355" s="456"/>
      <c r="P355" s="456"/>
      <c r="Q355" s="456"/>
      <c r="R355" s="456"/>
      <c r="S355" s="456"/>
      <c r="T355" s="456"/>
      <c r="U355" s="456"/>
      <c r="V355" s="456"/>
      <c r="W355" s="456"/>
      <c r="X355" s="456"/>
      <c r="Y355" s="456"/>
      <c r="Z355" s="456"/>
      <c r="AA355" s="456"/>
      <c r="AB355" s="456"/>
      <c r="AC355" s="456"/>
      <c r="AD355" s="456"/>
      <c r="AE355" s="456"/>
      <c r="AF355" s="456"/>
      <c r="AG355" s="456"/>
      <c r="AH355" s="456"/>
      <c r="AI355" s="456"/>
      <c r="AJ355" s="456"/>
      <c r="AK355" s="458"/>
      <c r="AR355" s="193"/>
      <c r="BA355" s="207"/>
      <c r="BB355" s="207"/>
      <c r="BC355" s="207"/>
    </row>
    <row r="356" spans="1:55" ht="30" customHeight="1">
      <c r="A356" s="695" t="s">
        <v>924</v>
      </c>
      <c r="B356" s="696"/>
      <c r="C356" s="696"/>
      <c r="D356" s="697" t="s">
        <v>1137</v>
      </c>
      <c r="E356" s="697"/>
      <c r="F356" s="697"/>
      <c r="G356" s="242"/>
      <c r="H356" s="242"/>
      <c r="I356" s="698" t="s">
        <v>725</v>
      </c>
      <c r="J356" s="698"/>
      <c r="K356" s="698"/>
      <c r="L356" s="698"/>
      <c r="M356" s="242" t="s">
        <v>726</v>
      </c>
      <c r="N356" s="699" t="str">
        <f ca="1">IF(D356="確定",NOW(),"")</f>
        <v/>
      </c>
      <c r="O356" s="699"/>
      <c r="P356" s="699"/>
      <c r="Q356" s="699"/>
      <c r="R356" s="699"/>
      <c r="S356" s="699"/>
      <c r="T356" s="699"/>
      <c r="U356" s="700" t="str">
        <f ca="1">IF(D356="確定",NOW(),"")</f>
        <v/>
      </c>
      <c r="V356" s="700"/>
      <c r="W356" s="700"/>
      <c r="X356" s="700"/>
      <c r="Y356" s="700"/>
      <c r="Z356" s="700"/>
      <c r="AA356" s="243"/>
      <c r="AB356" s="243"/>
      <c r="AC356" s="243"/>
      <c r="AD356" s="243"/>
      <c r="AE356" s="243"/>
      <c r="AF356" s="243"/>
      <c r="AG356" s="243"/>
      <c r="AH356" s="243"/>
      <c r="AI356" s="243"/>
      <c r="AJ356" s="242"/>
      <c r="AK356" s="244"/>
      <c r="AL356" s="220"/>
      <c r="AN356" s="154"/>
      <c r="AO356" s="154"/>
      <c r="AP356" s="154"/>
      <c r="AQ356" s="154"/>
      <c r="AR356" s="154"/>
      <c r="AS356" s="154"/>
      <c r="AT356" s="154"/>
      <c r="AU356" s="154"/>
      <c r="AV356" s="154"/>
      <c r="AW356" s="154"/>
      <c r="AX356" s="154"/>
      <c r="AY356" s="154"/>
    </row>
    <row r="357" spans="1:55" ht="15" customHeight="1">
      <c r="A357" s="694"/>
      <c r="B357" s="694"/>
      <c r="C357" s="694"/>
      <c r="D357" s="694"/>
      <c r="E357" s="694"/>
      <c r="F357" s="694"/>
      <c r="G357" s="694"/>
      <c r="H357" s="694"/>
      <c r="I357" s="694"/>
      <c r="J357" s="694"/>
      <c r="K357" s="694"/>
      <c r="L357" s="694"/>
      <c r="M357" s="694"/>
      <c r="N357" s="694"/>
      <c r="O357" s="694"/>
      <c r="P357" s="694"/>
      <c r="Q357" s="694"/>
      <c r="R357" s="694"/>
      <c r="S357" s="694"/>
      <c r="T357" s="694"/>
      <c r="U357" s="694"/>
      <c r="V357" s="694"/>
      <c r="W357" s="694"/>
      <c r="X357" s="694"/>
      <c r="Y357" s="694"/>
      <c r="Z357" s="694"/>
      <c r="AA357" s="694"/>
      <c r="AB357" s="694"/>
      <c r="AC357" s="694"/>
      <c r="AD357" s="694"/>
      <c r="AE357" s="694"/>
      <c r="AF357" s="694"/>
      <c r="AG357" s="694"/>
      <c r="AH357" s="694"/>
      <c r="AI357" s="694"/>
      <c r="AJ357" s="694"/>
      <c r="AK357" s="694"/>
    </row>
    <row r="358" spans="1:55">
      <c r="D358" s="153"/>
      <c r="K358" s="153"/>
    </row>
    <row r="359" spans="1:55" ht="74.25" customHeight="1">
      <c r="A359" s="701" t="s">
        <v>1194</v>
      </c>
      <c r="B359" s="702"/>
      <c r="C359" s="702"/>
      <c r="D359" s="702"/>
      <c r="E359" s="702"/>
      <c r="F359" s="702"/>
      <c r="G359" s="702"/>
      <c r="H359" s="702"/>
      <c r="I359" s="702"/>
      <c r="J359" s="702"/>
      <c r="K359" s="702"/>
      <c r="L359" s="702"/>
      <c r="M359" s="702"/>
      <c r="N359" s="702"/>
      <c r="O359" s="702"/>
      <c r="P359" s="702"/>
      <c r="Q359" s="702"/>
      <c r="R359" s="702"/>
      <c r="S359" s="702"/>
      <c r="T359" s="702"/>
      <c r="U359" s="702"/>
      <c r="V359" s="702"/>
      <c r="W359" s="702"/>
      <c r="X359" s="702"/>
      <c r="Y359" s="702"/>
      <c r="Z359" s="702"/>
      <c r="AA359" s="702"/>
      <c r="AB359" s="702"/>
      <c r="AC359" s="702"/>
      <c r="AD359" s="702"/>
      <c r="AE359" s="702"/>
      <c r="AF359" s="702"/>
      <c r="AG359" s="702"/>
      <c r="AH359" s="702"/>
      <c r="AI359" s="702"/>
      <c r="AJ359" s="702"/>
      <c r="AK359" s="702"/>
    </row>
    <row r="360" spans="1:55" ht="61.5" customHeight="1">
      <c r="A360" s="703"/>
      <c r="B360" s="703"/>
      <c r="C360" s="703"/>
      <c r="D360" s="703"/>
      <c r="E360" s="703"/>
      <c r="F360" s="703"/>
      <c r="G360" s="703"/>
      <c r="H360" s="703"/>
      <c r="I360" s="703"/>
      <c r="J360" s="703"/>
      <c r="K360" s="703"/>
      <c r="L360" s="703"/>
      <c r="M360" s="703"/>
      <c r="N360" s="703"/>
      <c r="O360" s="703"/>
      <c r="P360" s="703"/>
      <c r="Q360" s="703"/>
      <c r="R360" s="703"/>
      <c r="S360" s="703"/>
      <c r="T360" s="703"/>
      <c r="U360" s="703"/>
      <c r="V360" s="703"/>
      <c r="W360" s="703"/>
      <c r="X360" s="703"/>
      <c r="Y360" s="703"/>
      <c r="Z360" s="703"/>
      <c r="AA360" s="703"/>
      <c r="AB360" s="703"/>
      <c r="AC360" s="703"/>
      <c r="AD360" s="703"/>
      <c r="AE360" s="703"/>
      <c r="AF360" s="703"/>
      <c r="AG360" s="703"/>
      <c r="AH360" s="703"/>
      <c r="AI360" s="703"/>
      <c r="AJ360" s="703"/>
      <c r="AK360" s="703"/>
    </row>
    <row r="361" spans="1:55">
      <c r="A361" s="704"/>
      <c r="B361" s="704"/>
      <c r="C361" s="704"/>
      <c r="D361" s="704"/>
      <c r="E361" s="704"/>
      <c r="F361" s="704"/>
      <c r="G361" s="704"/>
      <c r="H361" s="704"/>
      <c r="I361" s="704"/>
      <c r="J361" s="704"/>
      <c r="K361" s="704"/>
      <c r="L361" s="704"/>
      <c r="M361" s="704"/>
      <c r="N361" s="704"/>
      <c r="O361" s="704"/>
      <c r="P361" s="704"/>
      <c r="Q361" s="704"/>
      <c r="R361" s="704"/>
      <c r="S361" s="704"/>
      <c r="T361" s="704"/>
      <c r="U361" s="704"/>
      <c r="V361" s="704"/>
      <c r="W361" s="704"/>
      <c r="X361" s="704"/>
      <c r="Y361" s="704"/>
      <c r="Z361" s="704"/>
      <c r="AA361" s="704"/>
      <c r="AB361" s="704"/>
      <c r="AC361" s="704"/>
      <c r="AD361" s="704"/>
      <c r="AE361" s="704"/>
      <c r="AF361" s="704"/>
      <c r="AG361" s="704"/>
      <c r="AH361" s="704"/>
      <c r="AI361" s="704"/>
      <c r="AJ361" s="704"/>
      <c r="AK361" s="704"/>
    </row>
    <row r="364" spans="1:55">
      <c r="F364" s="173"/>
    </row>
    <row r="366" spans="1:55">
      <c r="D366" s="153"/>
    </row>
  </sheetData>
  <sheetProtection algorithmName="SHA-512" hashValue="Pjp4HLd6l1SRzwmcoLqALE6v8jDLSvhjfh7vEnP33Ve2Hz0Xlh/EobibKysI24++yEuiiCl9tNfFg93i8ltL5A==" saltValue="Jo/8Fqf4EbHxkTgGNTj5mw==" spinCount="100000" sheet="1" selectLockedCells="1"/>
  <mergeCells count="822">
    <mergeCell ref="A359:AK359"/>
    <mergeCell ref="A360:AK360"/>
    <mergeCell ref="A361:AK361"/>
    <mergeCell ref="A137:AK137"/>
    <mergeCell ref="A150:A158"/>
    <mergeCell ref="D48:R48"/>
    <mergeCell ref="C63:C67"/>
    <mergeCell ref="C53:C54"/>
    <mergeCell ref="D161:E161"/>
    <mergeCell ref="B149:AK149"/>
    <mergeCell ref="I168:AK168"/>
    <mergeCell ref="B154:B158"/>
    <mergeCell ref="A144:A149"/>
    <mergeCell ref="A139:A143"/>
    <mergeCell ref="D158:H158"/>
    <mergeCell ref="D163:AK163"/>
    <mergeCell ref="B162:B164"/>
    <mergeCell ref="A159:A199"/>
    <mergeCell ref="B195:B199"/>
    <mergeCell ref="B183:B185"/>
    <mergeCell ref="D114:AK114"/>
    <mergeCell ref="B109:B114"/>
    <mergeCell ref="H125:K125"/>
    <mergeCell ref="D127:AK128"/>
    <mergeCell ref="C354:AK354"/>
    <mergeCell ref="A357:AK357"/>
    <mergeCell ref="N332:AK332"/>
    <mergeCell ref="C334:L334"/>
    <mergeCell ref="A348:B348"/>
    <mergeCell ref="C348:AK348"/>
    <mergeCell ref="A343:B343"/>
    <mergeCell ref="L345:AK345"/>
    <mergeCell ref="A345:B345"/>
    <mergeCell ref="H351:K351"/>
    <mergeCell ref="L347:AK347"/>
    <mergeCell ref="A352:B352"/>
    <mergeCell ref="N334:AK334"/>
    <mergeCell ref="A356:C356"/>
    <mergeCell ref="D356:F356"/>
    <mergeCell ref="I356:L356"/>
    <mergeCell ref="N356:T356"/>
    <mergeCell ref="L353:AK353"/>
    <mergeCell ref="A353:B353"/>
    <mergeCell ref="A355:AK355"/>
    <mergeCell ref="U356:Z356"/>
    <mergeCell ref="C350:AK350"/>
    <mergeCell ref="H349:K349"/>
    <mergeCell ref="L349:AK349"/>
    <mergeCell ref="X325:AG325"/>
    <mergeCell ref="T325:W325"/>
    <mergeCell ref="AH322:AK322"/>
    <mergeCell ref="F319:I319"/>
    <mergeCell ref="T323:W323"/>
    <mergeCell ref="T321:W321"/>
    <mergeCell ref="J321:S321"/>
    <mergeCell ref="A354:B354"/>
    <mergeCell ref="A349:B349"/>
    <mergeCell ref="C345:G345"/>
    <mergeCell ref="C347:G347"/>
    <mergeCell ref="A351:B351"/>
    <mergeCell ref="A335:B336"/>
    <mergeCell ref="A350:B350"/>
    <mergeCell ref="C351:G351"/>
    <mergeCell ref="B320:E320"/>
    <mergeCell ref="L351:AK351"/>
    <mergeCell ref="C349:G349"/>
    <mergeCell ref="A337:B338"/>
    <mergeCell ref="C338:L338"/>
    <mergeCell ref="H345:K345"/>
    <mergeCell ref="C353:G353"/>
    <mergeCell ref="H353:K353"/>
    <mergeCell ref="C352:AK352"/>
    <mergeCell ref="H295:I295"/>
    <mergeCell ref="AE294:AF294"/>
    <mergeCell ref="M248:N248"/>
    <mergeCell ref="D225:R225"/>
    <mergeCell ref="P248:AK248"/>
    <mergeCell ref="D248:F248"/>
    <mergeCell ref="J248:K248"/>
    <mergeCell ref="A255:AK255"/>
    <mergeCell ref="A254:AK254"/>
    <mergeCell ref="D250:AK251"/>
    <mergeCell ref="F256:AK256"/>
    <mergeCell ref="B249:AK249"/>
    <mergeCell ref="G248:H248"/>
    <mergeCell ref="B246:B248"/>
    <mergeCell ref="D231:AK231"/>
    <mergeCell ref="D242:AK243"/>
    <mergeCell ref="C242:C243"/>
    <mergeCell ref="D237:AK238"/>
    <mergeCell ref="D244:AK244"/>
    <mergeCell ref="A250:A252"/>
    <mergeCell ref="B245:AK245"/>
    <mergeCell ref="C246:C247"/>
    <mergeCell ref="N295:O295"/>
    <mergeCell ref="N293:O293"/>
    <mergeCell ref="AA294:AB294"/>
    <mergeCell ref="AA296:AB296"/>
    <mergeCell ref="J295:K295"/>
    <mergeCell ref="P296:Q296"/>
    <mergeCell ref="AA295:AB295"/>
    <mergeCell ref="AI295:AJ295"/>
    <mergeCell ref="AC293:AD293"/>
    <mergeCell ref="AG293:AH293"/>
    <mergeCell ref="AG295:AH295"/>
    <mergeCell ref="AC294:AD294"/>
    <mergeCell ref="AC296:AD296"/>
    <mergeCell ref="AE296:AF296"/>
    <mergeCell ref="AE295:AF295"/>
    <mergeCell ref="AI294:AJ294"/>
    <mergeCell ref="AG294:AH294"/>
    <mergeCell ref="AG296:AH296"/>
    <mergeCell ref="C296:G296"/>
    <mergeCell ref="R294:Z294"/>
    <mergeCell ref="B230:AK230"/>
    <mergeCell ref="D234:AK234"/>
    <mergeCell ref="C275:C276"/>
    <mergeCell ref="R293:Z293"/>
    <mergeCell ref="R287:Z287"/>
    <mergeCell ref="AC289:AD289"/>
    <mergeCell ref="AI288:AJ288"/>
    <mergeCell ref="N288:O288"/>
    <mergeCell ref="AI290:AJ290"/>
    <mergeCell ref="AE291:AF291"/>
    <mergeCell ref="R288:AB288"/>
    <mergeCell ref="J287:M287"/>
    <mergeCell ref="G252:AK252"/>
    <mergeCell ref="X261:AK261"/>
    <mergeCell ref="D257:AK258"/>
    <mergeCell ref="D260:R260"/>
    <mergeCell ref="X262:AK262"/>
    <mergeCell ref="AA293:AB293"/>
    <mergeCell ref="L292:M292"/>
    <mergeCell ref="R295:Z295"/>
    <mergeCell ref="P294:Q294"/>
    <mergeCell ref="AI296:AJ296"/>
    <mergeCell ref="D275:AK276"/>
    <mergeCell ref="S259:AK259"/>
    <mergeCell ref="D267:AK268"/>
    <mergeCell ref="J293:K293"/>
    <mergeCell ref="AI293:AJ293"/>
    <mergeCell ref="AI292:AJ292"/>
    <mergeCell ref="AG291:AH291"/>
    <mergeCell ref="AE292:AF292"/>
    <mergeCell ref="AC292:AD292"/>
    <mergeCell ref="P292:Q292"/>
    <mergeCell ref="P293:Q293"/>
    <mergeCell ref="C292:G292"/>
    <mergeCell ref="AA292:AB292"/>
    <mergeCell ref="AG292:AH292"/>
    <mergeCell ref="AG287:AJ287"/>
    <mergeCell ref="AI291:AJ291"/>
    <mergeCell ref="H287:I287"/>
    <mergeCell ref="AE289:AF289"/>
    <mergeCell ref="AG290:AH290"/>
    <mergeCell ref="D259:R259"/>
    <mergeCell ref="S261:W262"/>
    <mergeCell ref="A201:AK201"/>
    <mergeCell ref="A225:A229"/>
    <mergeCell ref="A200:AK200"/>
    <mergeCell ref="F189:AK189"/>
    <mergeCell ref="D193:E193"/>
    <mergeCell ref="F193:AK193"/>
    <mergeCell ref="D183:AK184"/>
    <mergeCell ref="F197:AK197"/>
    <mergeCell ref="D226:AK227"/>
    <mergeCell ref="D218:AK218"/>
    <mergeCell ref="J199:K199"/>
    <mergeCell ref="D195:AK196"/>
    <mergeCell ref="B194:AK194"/>
    <mergeCell ref="D198:AK198"/>
    <mergeCell ref="F203:AK203"/>
    <mergeCell ref="D214:AK215"/>
    <mergeCell ref="C214:C215"/>
    <mergeCell ref="D209:F209"/>
    <mergeCell ref="D199:F199"/>
    <mergeCell ref="A204:A223"/>
    <mergeCell ref="B213:AK213"/>
    <mergeCell ref="P181:AK181"/>
    <mergeCell ref="D181:F181"/>
    <mergeCell ref="F180:AK180"/>
    <mergeCell ref="C183:C184"/>
    <mergeCell ref="B175:AK175"/>
    <mergeCell ref="C191:C192"/>
    <mergeCell ref="C187:C188"/>
    <mergeCell ref="F178:AK178"/>
    <mergeCell ref="B161:C161"/>
    <mergeCell ref="B191:B193"/>
    <mergeCell ref="M181:N181"/>
    <mergeCell ref="D140:AK141"/>
    <mergeCell ref="B176:B181"/>
    <mergeCell ref="B187:B189"/>
    <mergeCell ref="D178:E178"/>
    <mergeCell ref="D174:E174"/>
    <mergeCell ref="D170:AK173"/>
    <mergeCell ref="C205:C206"/>
    <mergeCell ref="C237:C238"/>
    <mergeCell ref="D204:AK204"/>
    <mergeCell ref="D228:R228"/>
    <mergeCell ref="B224:AK224"/>
    <mergeCell ref="D216:K216"/>
    <mergeCell ref="P199:AK199"/>
    <mergeCell ref="D197:E197"/>
    <mergeCell ref="F185:AK185"/>
    <mergeCell ref="S228:AK228"/>
    <mergeCell ref="S225:AK225"/>
    <mergeCell ref="D189:E189"/>
    <mergeCell ref="B186:AK186"/>
    <mergeCell ref="B190:AK190"/>
    <mergeCell ref="A202:AK202"/>
    <mergeCell ref="D203:E203"/>
    <mergeCell ref="D212:F212"/>
    <mergeCell ref="C179:C180"/>
    <mergeCell ref="D154:AK155"/>
    <mergeCell ref="D156:H156"/>
    <mergeCell ref="I158:L158"/>
    <mergeCell ref="S147:AK147"/>
    <mergeCell ref="B153:AK153"/>
    <mergeCell ref="D144:R144"/>
    <mergeCell ref="S144:AK144"/>
    <mergeCell ref="B170:B174"/>
    <mergeCell ref="O142:AK142"/>
    <mergeCell ref="D142:N142"/>
    <mergeCell ref="B166:B168"/>
    <mergeCell ref="I164:AK164"/>
    <mergeCell ref="C156:C158"/>
    <mergeCell ref="I156:L156"/>
    <mergeCell ref="I157:L157"/>
    <mergeCell ref="M158:AK158"/>
    <mergeCell ref="D157:H157"/>
    <mergeCell ref="B160:C160"/>
    <mergeCell ref="F174:AK174"/>
    <mergeCell ref="M157:AK157"/>
    <mergeCell ref="C154:C155"/>
    <mergeCell ref="D160:E160"/>
    <mergeCell ref="F160:AK160"/>
    <mergeCell ref="B169:AK169"/>
    <mergeCell ref="X321:AG321"/>
    <mergeCell ref="F320:I320"/>
    <mergeCell ref="AH320:AK320"/>
    <mergeCell ref="J320:S320"/>
    <mergeCell ref="X318:AG318"/>
    <mergeCell ref="T318:W318"/>
    <mergeCell ref="N299:O299"/>
    <mergeCell ref="R298:Z298"/>
    <mergeCell ref="L299:M299"/>
    <mergeCell ref="A311:AK311"/>
    <mergeCell ref="AC300:AD300"/>
    <mergeCell ref="B310:AK310"/>
    <mergeCell ref="AI300:AJ300"/>
    <mergeCell ref="AE301:AF301"/>
    <mergeCell ref="AE300:AF300"/>
    <mergeCell ref="AA300:AB300"/>
    <mergeCell ref="AI303:AJ303"/>
    <mergeCell ref="AK287:AK303"/>
    <mergeCell ref="B317:E317"/>
    <mergeCell ref="AG299:AH299"/>
    <mergeCell ref="G309:H309"/>
    <mergeCell ref="AE303:AF303"/>
    <mergeCell ref="P309:AK309"/>
    <mergeCell ref="G307:H307"/>
    <mergeCell ref="T313:W313"/>
    <mergeCell ref="I307:AK307"/>
    <mergeCell ref="T315:W315"/>
    <mergeCell ref="J309:K309"/>
    <mergeCell ref="J316:S316"/>
    <mergeCell ref="F316:I316"/>
    <mergeCell ref="R302:Z302"/>
    <mergeCell ref="AE302:AF302"/>
    <mergeCell ref="AG301:AH301"/>
    <mergeCell ref="AA302:AB302"/>
    <mergeCell ref="C300:G300"/>
    <mergeCell ref="B304:AK304"/>
    <mergeCell ref="M309:N309"/>
    <mergeCell ref="L303:M303"/>
    <mergeCell ref="D305:AK306"/>
    <mergeCell ref="AC302:AD302"/>
    <mergeCell ref="J300:K300"/>
    <mergeCell ref="AG300:AH300"/>
    <mergeCell ref="C305:C308"/>
    <mergeCell ref="H300:I300"/>
    <mergeCell ref="AG302:AH302"/>
    <mergeCell ref="AA299:AB299"/>
    <mergeCell ref="AC299:AD299"/>
    <mergeCell ref="AI297:AJ297"/>
    <mergeCell ref="AI298:AJ298"/>
    <mergeCell ref="AA301:AB301"/>
    <mergeCell ref="R299:Z299"/>
    <mergeCell ref="AG298:AH298"/>
    <mergeCell ref="AE299:AF299"/>
    <mergeCell ref="AI301:AJ301"/>
    <mergeCell ref="R300:Z300"/>
    <mergeCell ref="H299:I299"/>
    <mergeCell ref="AI299:AJ299"/>
    <mergeCell ref="L298:M298"/>
    <mergeCell ref="AC295:AD295"/>
    <mergeCell ref="P290:Q290"/>
    <mergeCell ref="H302:I302"/>
    <mergeCell ref="AC303:AD303"/>
    <mergeCell ref="L300:M300"/>
    <mergeCell ref="AG297:AH297"/>
    <mergeCell ref="N298:O298"/>
    <mergeCell ref="AE297:AF297"/>
    <mergeCell ref="AE298:AF298"/>
    <mergeCell ref="AC298:AD298"/>
    <mergeCell ref="AC297:AD297"/>
    <mergeCell ref="L297:M297"/>
    <mergeCell ref="J297:K297"/>
    <mergeCell ref="P299:Q299"/>
    <mergeCell ref="J302:K302"/>
    <mergeCell ref="N301:O301"/>
    <mergeCell ref="P300:Q300"/>
    <mergeCell ref="N300:O300"/>
    <mergeCell ref="J299:K299"/>
    <mergeCell ref="P297:Q297"/>
    <mergeCell ref="J298:K298"/>
    <mergeCell ref="H301:I301"/>
    <mergeCell ref="P303:Q303"/>
    <mergeCell ref="AA298:AB298"/>
    <mergeCell ref="C291:G291"/>
    <mergeCell ref="H291:I291"/>
    <mergeCell ref="AA291:AB291"/>
    <mergeCell ref="R290:Z290"/>
    <mergeCell ref="L291:M291"/>
    <mergeCell ref="C298:G298"/>
    <mergeCell ref="C295:G295"/>
    <mergeCell ref="L288:M288"/>
    <mergeCell ref="P291:Q291"/>
    <mergeCell ref="N291:O291"/>
    <mergeCell ref="R291:Z291"/>
    <mergeCell ref="AA290:AB290"/>
    <mergeCell ref="J290:K290"/>
    <mergeCell ref="R296:Z296"/>
    <mergeCell ref="P295:Q295"/>
    <mergeCell ref="L296:M296"/>
    <mergeCell ref="N296:O296"/>
    <mergeCell ref="R297:Z297"/>
    <mergeCell ref="J296:K296"/>
    <mergeCell ref="J294:K294"/>
    <mergeCell ref="P289:Q289"/>
    <mergeCell ref="H296:I296"/>
    <mergeCell ref="H297:I297"/>
    <mergeCell ref="P298:Q298"/>
    <mergeCell ref="J289:K289"/>
    <mergeCell ref="L294:M294"/>
    <mergeCell ref="N292:O292"/>
    <mergeCell ref="R289:Z289"/>
    <mergeCell ref="J292:K292"/>
    <mergeCell ref="J291:K291"/>
    <mergeCell ref="AE293:AF293"/>
    <mergeCell ref="J283:K283"/>
    <mergeCell ref="P283:AK283"/>
    <mergeCell ref="AA287:AB287"/>
    <mergeCell ref="AA289:AB289"/>
    <mergeCell ref="AC287:AF287"/>
    <mergeCell ref="M283:N283"/>
    <mergeCell ref="N287:Q287"/>
    <mergeCell ref="J288:K288"/>
    <mergeCell ref="AI289:AJ289"/>
    <mergeCell ref="AE288:AF288"/>
    <mergeCell ref="AC288:AD288"/>
    <mergeCell ref="AC291:AD291"/>
    <mergeCell ref="AC290:AD290"/>
    <mergeCell ref="C261:C262"/>
    <mergeCell ref="D269:O269"/>
    <mergeCell ref="P277:AK277"/>
    <mergeCell ref="B271:B273"/>
    <mergeCell ref="C279:C282"/>
    <mergeCell ref="D262:R262"/>
    <mergeCell ref="D277:O277"/>
    <mergeCell ref="B279:B283"/>
    <mergeCell ref="C267:C268"/>
    <mergeCell ref="J273:AK273"/>
    <mergeCell ref="B270:AK270"/>
    <mergeCell ref="D271:AK272"/>
    <mergeCell ref="P269:AK269"/>
    <mergeCell ref="B278:AK278"/>
    <mergeCell ref="C271:C272"/>
    <mergeCell ref="B275:B277"/>
    <mergeCell ref="A263:AK263"/>
    <mergeCell ref="I281:AK282"/>
    <mergeCell ref="A267:A309"/>
    <mergeCell ref="A266:AK266"/>
    <mergeCell ref="C294:G294"/>
    <mergeCell ref="D283:F283"/>
    <mergeCell ref="D285:AK286"/>
    <mergeCell ref="L289:M289"/>
    <mergeCell ref="B108:AK108"/>
    <mergeCell ref="D116:AK118"/>
    <mergeCell ref="C105:C106"/>
    <mergeCell ref="A1:AK1"/>
    <mergeCell ref="A52:AK52"/>
    <mergeCell ref="D75:AK75"/>
    <mergeCell ref="D62:AK62"/>
    <mergeCell ref="B70:B73"/>
    <mergeCell ref="B27:AK27"/>
    <mergeCell ref="M10:N10"/>
    <mergeCell ref="B43:AK43"/>
    <mergeCell ref="A51:AK51"/>
    <mergeCell ref="B13:B14"/>
    <mergeCell ref="B15:AK15"/>
    <mergeCell ref="D14:G14"/>
    <mergeCell ref="B17:B21"/>
    <mergeCell ref="C40:C41"/>
    <mergeCell ref="N21:AK21"/>
    <mergeCell ref="D40:AK41"/>
    <mergeCell ref="D68:AK68"/>
    <mergeCell ref="D29:AK29"/>
    <mergeCell ref="H55:AK55"/>
    <mergeCell ref="A29:A48"/>
    <mergeCell ref="A6:AK6"/>
    <mergeCell ref="B214:B216"/>
    <mergeCell ref="C210:C211"/>
    <mergeCell ref="H209:K209"/>
    <mergeCell ref="B208:AK208"/>
    <mergeCell ref="D176:AK177"/>
    <mergeCell ref="B159:AK159"/>
    <mergeCell ref="C162:C163"/>
    <mergeCell ref="C195:C196"/>
    <mergeCell ref="B182:AK182"/>
    <mergeCell ref="D180:E180"/>
    <mergeCell ref="J181:K181"/>
    <mergeCell ref="C166:C167"/>
    <mergeCell ref="D162:AK162"/>
    <mergeCell ref="D164:G164"/>
    <mergeCell ref="F161:AK161"/>
    <mergeCell ref="C176:C177"/>
    <mergeCell ref="G181:H181"/>
    <mergeCell ref="D191:AK192"/>
    <mergeCell ref="D187:AK188"/>
    <mergeCell ref="D168:G168"/>
    <mergeCell ref="C170:C173"/>
    <mergeCell ref="D166:AK167"/>
    <mergeCell ref="D179:AK179"/>
    <mergeCell ref="D185:E185"/>
    <mergeCell ref="D152:I152"/>
    <mergeCell ref="B104:AK104"/>
    <mergeCell ref="D123:AK124"/>
    <mergeCell ref="M156:AK156"/>
    <mergeCell ref="L212:AK212"/>
    <mergeCell ref="H212:K212"/>
    <mergeCell ref="B209:B212"/>
    <mergeCell ref="L209:AK209"/>
    <mergeCell ref="B204:B207"/>
    <mergeCell ref="D129:K129"/>
    <mergeCell ref="D131:AK131"/>
    <mergeCell ref="D136:AK136"/>
    <mergeCell ref="L129:AK129"/>
    <mergeCell ref="B127:B129"/>
    <mergeCell ref="C127:C128"/>
    <mergeCell ref="H122:K122"/>
    <mergeCell ref="C110:C113"/>
    <mergeCell ref="D110:AK113"/>
    <mergeCell ref="B126:AK126"/>
    <mergeCell ref="B130:AK130"/>
    <mergeCell ref="C132:C135"/>
    <mergeCell ref="D132:AK135"/>
    <mergeCell ref="A121:AK121"/>
    <mergeCell ref="A122:A136"/>
    <mergeCell ref="M199:N199"/>
    <mergeCell ref="D210:AK211"/>
    <mergeCell ref="D63:AK67"/>
    <mergeCell ref="D55:G55"/>
    <mergeCell ref="B74:AK74"/>
    <mergeCell ref="C101:C102"/>
    <mergeCell ref="A138:AK138"/>
    <mergeCell ref="C145:C146"/>
    <mergeCell ref="D145:AK146"/>
    <mergeCell ref="B144:B146"/>
    <mergeCell ref="D148:R148"/>
    <mergeCell ref="D150:AK151"/>
    <mergeCell ref="B150:B152"/>
    <mergeCell ref="B131:B136"/>
    <mergeCell ref="B143:AK143"/>
    <mergeCell ref="B116:B119"/>
    <mergeCell ref="C116:C118"/>
    <mergeCell ref="C140:C141"/>
    <mergeCell ref="C150:C151"/>
    <mergeCell ref="S148:AK148"/>
    <mergeCell ref="O139:AK139"/>
    <mergeCell ref="D139:N139"/>
    <mergeCell ref="B139:B142"/>
    <mergeCell ref="D147:R147"/>
    <mergeCell ref="B240:AK240"/>
    <mergeCell ref="G283:H283"/>
    <mergeCell ref="B284:AK284"/>
    <mergeCell ref="D39:AK39"/>
    <mergeCell ref="J152:AK152"/>
    <mergeCell ref="M92:N92"/>
    <mergeCell ref="B115:AK115"/>
    <mergeCell ref="D119:K119"/>
    <mergeCell ref="D107:K107"/>
    <mergeCell ref="D100:F100"/>
    <mergeCell ref="B236:B239"/>
    <mergeCell ref="C226:C227"/>
    <mergeCell ref="C232:C233"/>
    <mergeCell ref="S229:AK229"/>
    <mergeCell ref="C219:C222"/>
    <mergeCell ref="D219:AK222"/>
    <mergeCell ref="B231:B234"/>
    <mergeCell ref="D223:AK223"/>
    <mergeCell ref="B217:AK217"/>
    <mergeCell ref="L216:AK216"/>
    <mergeCell ref="B218:B223"/>
    <mergeCell ref="D109:AK109"/>
    <mergeCell ref="D205:AK206"/>
    <mergeCell ref="B203:C203"/>
    <mergeCell ref="A5:AK5"/>
    <mergeCell ref="D13:AK13"/>
    <mergeCell ref="C8:C9"/>
    <mergeCell ref="C35:C36"/>
    <mergeCell ref="D8:AK9"/>
    <mergeCell ref="P10:AK10"/>
    <mergeCell ref="D10:F10"/>
    <mergeCell ref="D32:AK32"/>
    <mergeCell ref="D21:L21"/>
    <mergeCell ref="B22:AK22"/>
    <mergeCell ref="N26:AK26"/>
    <mergeCell ref="C30:C31"/>
    <mergeCell ref="D30:AK31"/>
    <mergeCell ref="M23:AK23"/>
    <mergeCell ref="B34:B37"/>
    <mergeCell ref="D26:L26"/>
    <mergeCell ref="B29:B32"/>
    <mergeCell ref="A12:AK12"/>
    <mergeCell ref="B11:AK11"/>
    <mergeCell ref="J10:K10"/>
    <mergeCell ref="A7:AK7"/>
    <mergeCell ref="A8:B10"/>
    <mergeCell ref="D17:L17"/>
    <mergeCell ref="M17:AK17"/>
    <mergeCell ref="C18:C20"/>
    <mergeCell ref="B16:AK16"/>
    <mergeCell ref="G10:H10"/>
    <mergeCell ref="B23:B26"/>
    <mergeCell ref="B33:AK33"/>
    <mergeCell ref="D23:L23"/>
    <mergeCell ref="D35:AK36"/>
    <mergeCell ref="A28:AK28"/>
    <mergeCell ref="A13:A26"/>
    <mergeCell ref="D18:AK20"/>
    <mergeCell ref="H14:AK14"/>
    <mergeCell ref="D24:AK25"/>
    <mergeCell ref="D47:R47"/>
    <mergeCell ref="D60:AK60"/>
    <mergeCell ref="A50:AK50"/>
    <mergeCell ref="B57:B60"/>
    <mergeCell ref="D57:AK57"/>
    <mergeCell ref="C58:C59"/>
    <mergeCell ref="D58:AK59"/>
    <mergeCell ref="D37:AK37"/>
    <mergeCell ref="B38:AK38"/>
    <mergeCell ref="A49:AK49"/>
    <mergeCell ref="B44:B45"/>
    <mergeCell ref="D44:AK44"/>
    <mergeCell ref="D45:AK45"/>
    <mergeCell ref="B46:AK46"/>
    <mergeCell ref="S47:AK48"/>
    <mergeCell ref="D42:AK42"/>
    <mergeCell ref="AR287:AS287"/>
    <mergeCell ref="AP287:AQ287"/>
    <mergeCell ref="AO287:AO288"/>
    <mergeCell ref="AN286:AN288"/>
    <mergeCell ref="AO179:AP179"/>
    <mergeCell ref="AM181:AN181"/>
    <mergeCell ref="AO181:AP181"/>
    <mergeCell ref="AM203:AO203"/>
    <mergeCell ref="AO180:AP180"/>
    <mergeCell ref="AO199:AP199"/>
    <mergeCell ref="AU286:AX286"/>
    <mergeCell ref="AM256:AO257"/>
    <mergeCell ref="AO198:AP198"/>
    <mergeCell ref="D239:AK239"/>
    <mergeCell ref="D252:F252"/>
    <mergeCell ref="D232:AK233"/>
    <mergeCell ref="D236:AK236"/>
    <mergeCell ref="D246:AK247"/>
    <mergeCell ref="AM199:AN199"/>
    <mergeCell ref="D229:R229"/>
    <mergeCell ref="B235:AK235"/>
    <mergeCell ref="C250:C251"/>
    <mergeCell ref="B225:B227"/>
    <mergeCell ref="S260:AK260"/>
    <mergeCell ref="A265:AK265"/>
    <mergeCell ref="C257:C258"/>
    <mergeCell ref="D261:R261"/>
    <mergeCell ref="B250:B252"/>
    <mergeCell ref="A257:A260"/>
    <mergeCell ref="G199:H199"/>
    <mergeCell ref="B274:AK274"/>
    <mergeCell ref="B253:AK253"/>
    <mergeCell ref="B241:B244"/>
    <mergeCell ref="D207:AK207"/>
    <mergeCell ref="AN337:AP337"/>
    <mergeCell ref="A344:B344"/>
    <mergeCell ref="L343:AK343"/>
    <mergeCell ref="A339:AK339"/>
    <mergeCell ref="AI302:AJ302"/>
    <mergeCell ref="J325:S325"/>
    <mergeCell ref="D309:F309"/>
    <mergeCell ref="I308:AK308"/>
    <mergeCell ref="AH318:AK318"/>
    <mergeCell ref="C344:AK344"/>
    <mergeCell ref="C337:AK337"/>
    <mergeCell ref="C341:AK341"/>
    <mergeCell ref="A340:AK340"/>
    <mergeCell ref="H343:K343"/>
    <mergeCell ref="P302:Q302"/>
    <mergeCell ref="N338:AK338"/>
    <mergeCell ref="A341:B341"/>
    <mergeCell ref="C342:AK342"/>
    <mergeCell ref="A342:B342"/>
    <mergeCell ref="X313:AG313"/>
    <mergeCell ref="L302:M302"/>
    <mergeCell ref="B313:E313"/>
    <mergeCell ref="J315:S315"/>
    <mergeCell ref="B305:B309"/>
    <mergeCell ref="AN334:AP334"/>
    <mergeCell ref="AN336:AP336"/>
    <mergeCell ref="C336:L336"/>
    <mergeCell ref="A326:AK326"/>
    <mergeCell ref="B323:E323"/>
    <mergeCell ref="B324:E324"/>
    <mergeCell ref="F324:I324"/>
    <mergeCell ref="AN335:AP335"/>
    <mergeCell ref="AN326:AQ326"/>
    <mergeCell ref="AN333:AP333"/>
    <mergeCell ref="A333:B334"/>
    <mergeCell ref="X323:AG323"/>
    <mergeCell ref="C328:L328"/>
    <mergeCell ref="C330:L330"/>
    <mergeCell ref="N330:AK330"/>
    <mergeCell ref="N328:AK328"/>
    <mergeCell ref="C331:AK331"/>
    <mergeCell ref="C332:L332"/>
    <mergeCell ref="A331:B332"/>
    <mergeCell ref="C333:AK333"/>
    <mergeCell ref="F325:I325"/>
    <mergeCell ref="C329:AK329"/>
    <mergeCell ref="A327:B328"/>
    <mergeCell ref="C327:AK327"/>
    <mergeCell ref="AN332:AP332"/>
    <mergeCell ref="X322:AG322"/>
    <mergeCell ref="AH314:AK314"/>
    <mergeCell ref="B325:E325"/>
    <mergeCell ref="AH316:AK316"/>
    <mergeCell ref="T317:W317"/>
    <mergeCell ref="X315:AG315"/>
    <mergeCell ref="X324:AG324"/>
    <mergeCell ref="J322:S322"/>
    <mergeCell ref="X314:AG314"/>
    <mergeCell ref="X316:AG316"/>
    <mergeCell ref="T320:W320"/>
    <mergeCell ref="J318:S318"/>
    <mergeCell ref="X319:AG319"/>
    <mergeCell ref="T316:W316"/>
    <mergeCell ref="F314:I314"/>
    <mergeCell ref="B318:E318"/>
    <mergeCell ref="T314:W314"/>
    <mergeCell ref="B315:E315"/>
    <mergeCell ref="F322:I322"/>
    <mergeCell ref="AH315:AK315"/>
    <mergeCell ref="AH319:AK319"/>
    <mergeCell ref="B322:E322"/>
    <mergeCell ref="AH323:AK323"/>
    <mergeCell ref="R292:Z292"/>
    <mergeCell ref="N294:O294"/>
    <mergeCell ref="L293:M293"/>
    <mergeCell ref="L295:M295"/>
    <mergeCell ref="AG288:AH288"/>
    <mergeCell ref="C288:I288"/>
    <mergeCell ref="N297:O297"/>
    <mergeCell ref="AA297:AB297"/>
    <mergeCell ref="P92:AK92"/>
    <mergeCell ref="D92:F92"/>
    <mergeCell ref="H289:I289"/>
    <mergeCell ref="L290:M290"/>
    <mergeCell ref="N289:O289"/>
    <mergeCell ref="P288:Q288"/>
    <mergeCell ref="C285:C286"/>
    <mergeCell ref="D273:I273"/>
    <mergeCell ref="A264:AK264"/>
    <mergeCell ref="B267:B269"/>
    <mergeCell ref="B256:C256"/>
    <mergeCell ref="D256:E256"/>
    <mergeCell ref="D281:F282"/>
    <mergeCell ref="G281:H282"/>
    <mergeCell ref="A231:A248"/>
    <mergeCell ref="D241:AK241"/>
    <mergeCell ref="C90:C91"/>
    <mergeCell ref="A75:A96"/>
    <mergeCell ref="B93:AK93"/>
    <mergeCell ref="D103:F103"/>
    <mergeCell ref="D101:AK102"/>
    <mergeCell ref="G96:AK96"/>
    <mergeCell ref="B98:AK98"/>
    <mergeCell ref="B97:AK97"/>
    <mergeCell ref="B90:B92"/>
    <mergeCell ref="B100:B103"/>
    <mergeCell ref="D86:AK87"/>
    <mergeCell ref="B84:AK84"/>
    <mergeCell ref="C86:C87"/>
    <mergeCell ref="A62:A74"/>
    <mergeCell ref="B69:AK69"/>
    <mergeCell ref="D90:AK91"/>
    <mergeCell ref="B85:B88"/>
    <mergeCell ref="C346:AK346"/>
    <mergeCell ref="H294:I294"/>
    <mergeCell ref="C299:G299"/>
    <mergeCell ref="H298:I298"/>
    <mergeCell ref="B285:B303"/>
    <mergeCell ref="R301:Z301"/>
    <mergeCell ref="AG289:AH289"/>
    <mergeCell ref="C287:G287"/>
    <mergeCell ref="C289:G289"/>
    <mergeCell ref="H293:I293"/>
    <mergeCell ref="AG303:AH303"/>
    <mergeCell ref="R303:Z303"/>
    <mergeCell ref="C303:G303"/>
    <mergeCell ref="C297:G297"/>
    <mergeCell ref="N290:O290"/>
    <mergeCell ref="C293:G293"/>
    <mergeCell ref="C290:G290"/>
    <mergeCell ref="H290:I290"/>
    <mergeCell ref="AE290:AF290"/>
    <mergeCell ref="H292:I292"/>
    <mergeCell ref="P301:Q301"/>
    <mergeCell ref="AA303:AB303"/>
    <mergeCell ref="J324:S324"/>
    <mergeCell ref="T319:W319"/>
    <mergeCell ref="D307:F307"/>
    <mergeCell ref="AH313:AK313"/>
    <mergeCell ref="AC301:AD301"/>
    <mergeCell ref="L301:M301"/>
    <mergeCell ref="C301:G301"/>
    <mergeCell ref="C302:G302"/>
    <mergeCell ref="H303:I303"/>
    <mergeCell ref="N302:O302"/>
    <mergeCell ref="N303:O303"/>
    <mergeCell ref="J301:K301"/>
    <mergeCell ref="J303:K303"/>
    <mergeCell ref="B319:E319"/>
    <mergeCell ref="X317:AG317"/>
    <mergeCell ref="F313:I313"/>
    <mergeCell ref="J314:S314"/>
    <mergeCell ref="D308:G308"/>
    <mergeCell ref="B314:E314"/>
    <mergeCell ref="B316:E316"/>
    <mergeCell ref="F315:I315"/>
    <mergeCell ref="J313:S313"/>
    <mergeCell ref="D83:AK83"/>
    <mergeCell ref="H100:K100"/>
    <mergeCell ref="B62:B68"/>
    <mergeCell ref="C81:C82"/>
    <mergeCell ref="D71:AK72"/>
    <mergeCell ref="D81:AK82"/>
    <mergeCell ref="B53:B55"/>
    <mergeCell ref="B56:AK56"/>
    <mergeCell ref="D85:AK85"/>
    <mergeCell ref="G92:H92"/>
    <mergeCell ref="B80:B83"/>
    <mergeCell ref="C94:C95"/>
    <mergeCell ref="D94:AK95"/>
    <mergeCell ref="D80:AK80"/>
    <mergeCell ref="D73:AK73"/>
    <mergeCell ref="D70:AK70"/>
    <mergeCell ref="D76:AK77"/>
    <mergeCell ref="B75:B78"/>
    <mergeCell ref="C76:C77"/>
    <mergeCell ref="B61:AK61"/>
    <mergeCell ref="D78:AK78"/>
    <mergeCell ref="D96:F96"/>
    <mergeCell ref="B89:AK89"/>
    <mergeCell ref="D88:AK88"/>
    <mergeCell ref="H347:K347"/>
    <mergeCell ref="A329:B330"/>
    <mergeCell ref="B312:AK312"/>
    <mergeCell ref="B321:E321"/>
    <mergeCell ref="X320:AG320"/>
    <mergeCell ref="T324:W324"/>
    <mergeCell ref="AH324:AK324"/>
    <mergeCell ref="AH325:AK325"/>
    <mergeCell ref="F318:I318"/>
    <mergeCell ref="J323:S323"/>
    <mergeCell ref="J319:S319"/>
    <mergeCell ref="F323:I323"/>
    <mergeCell ref="T322:W322"/>
    <mergeCell ref="AH321:AK321"/>
    <mergeCell ref="F321:I321"/>
    <mergeCell ref="F317:I317"/>
    <mergeCell ref="AH317:AK317"/>
    <mergeCell ref="J317:S317"/>
    <mergeCell ref="C343:G343"/>
    <mergeCell ref="A347:B347"/>
    <mergeCell ref="A346:B346"/>
    <mergeCell ref="N336:AK336"/>
    <mergeCell ref="A312:A325"/>
    <mergeCell ref="C335:AK335"/>
    <mergeCell ref="C3:AK3"/>
    <mergeCell ref="D279:AK280"/>
    <mergeCell ref="A2:AK2"/>
    <mergeCell ref="A99:AK99"/>
    <mergeCell ref="A100:A119"/>
    <mergeCell ref="D122:F122"/>
    <mergeCell ref="B122:B125"/>
    <mergeCell ref="B105:B107"/>
    <mergeCell ref="D105:AK106"/>
    <mergeCell ref="H103:K103"/>
    <mergeCell ref="L107:AK107"/>
    <mergeCell ref="C123:C124"/>
    <mergeCell ref="C24:C25"/>
    <mergeCell ref="D34:AK34"/>
    <mergeCell ref="C71:C72"/>
    <mergeCell ref="A120:AK120"/>
    <mergeCell ref="J92:K92"/>
    <mergeCell ref="M119:AK119"/>
    <mergeCell ref="D125:F125"/>
    <mergeCell ref="A53:A61"/>
    <mergeCell ref="B39:B42"/>
    <mergeCell ref="B94:B96"/>
    <mergeCell ref="D53:AK54"/>
    <mergeCell ref="B79:AK79"/>
  </mergeCells>
  <phoneticPr fontId="2"/>
  <conditionalFormatting sqref="B161:AK168">
    <cfRule type="expression" dxfId="0" priority="1" stopIfTrue="1">
      <formula>$AP$160=FALSE</formula>
    </cfRule>
  </conditionalFormatting>
  <dataValidations count="47">
    <dataValidation type="textLength" imeMode="off" operator="lessThanOrEqual" allowBlank="1" showInputMessage="1" showErrorMessage="1" sqref="H343:K343 H345:K345 H347:K347 H349:K349 H351:K351" xr:uid="{01A5E330-9A0D-4C74-B8FE-512BA2B373A3}">
      <formula1>4</formula1>
    </dataValidation>
    <dataValidation type="list" allowBlank="1" showInputMessage="1" showErrorMessage="1" sqref="C338:L338 C334:L334 C330:L330 C328 C332:L332 C336:L336" xr:uid="{24B3FE03-E862-430F-A378-81C55611DEEA}">
      <formula1>申請種目リスト</formula1>
    </dataValidation>
    <dataValidation type="list" allowBlank="1" showInputMessage="1" showErrorMessage="1" sqref="G248:H248 G92:H92" xr:uid="{D40A9717-0F8F-4779-B180-388EFBE1D60C}">
      <formula1>年リスト</formula1>
    </dataValidation>
    <dataValidation type="list" allowBlank="1" showInputMessage="1" showErrorMessage="1" sqref="J309 J283:K283 J10:K10 J248:K248 J92:K92 J181:K181 J199:K199" xr:uid="{62D14A21-E332-4199-BB8C-4149E30B786D}">
      <formula1>月リスト</formula1>
    </dataValidation>
    <dataValidation type="list" allowBlank="1" showInputMessage="1" showErrorMessage="1" sqref="M283:N283 M309 M92:N92 M248:N248 M10:N10 M181:N181 M199:N199" xr:uid="{DEDF4FBC-4F33-4499-A1FE-B9BC0F3947C4}">
      <formula1>日リスト</formula1>
    </dataValidation>
    <dataValidation type="list" allowBlank="1" showInputMessage="1" showErrorMessage="1" sqref="D277:O277" xr:uid="{336A1D4F-A0E3-4D2E-82F6-654A5D0119DB}">
      <formula1>許可区分リスト</formula1>
    </dataValidation>
    <dataValidation type="list" allowBlank="1" showInputMessage="1" showErrorMessage="1" sqref="D269:O269" xr:uid="{4B8A6E74-7840-41EF-B870-A93300C308BC}">
      <formula1>許可元リスト</formula1>
    </dataValidation>
    <dataValidation type="textLength" operator="lessThanOrEqual" allowBlank="1" showInputMessage="1" showErrorMessage="1" sqref="H353:K353" xr:uid="{7FE03F3A-32B9-4E40-857F-20852C03FAA9}">
      <formula1>4</formula1>
    </dataValidation>
    <dataValidation type="custom" imeMode="off" allowBlank="1" showInputMessage="1" showErrorMessage="1" sqref="D259:R260 D47:R48 D147:R148 D228:R229" xr:uid="{EB31C666-F8F6-4594-8B35-E03DC1EBB808}">
      <formula1>LENB(D47)&lt;=15</formula1>
    </dataValidation>
    <dataValidation type="custom" imeMode="hiragana" allowBlank="1" showInputMessage="1" showErrorMessage="1" error="エラーです。全角２０字以内で入力してください。" sqref="D239:AK239 D37:AK37 D83:AK83" xr:uid="{1C935D95-CDCC-4093-928A-82660C88B565}">
      <formula1>AND(D37=DBCS(D37),LENB(D37)&lt;=40)</formula1>
    </dataValidation>
    <dataValidation type="list" allowBlank="1" showInputMessage="1" showErrorMessage="1" sqref="D248:F248 D92:F92" xr:uid="{41A6D7B6-9F71-49A9-A205-9DAB64507CBE}">
      <formula1>元号リスト</formula1>
    </dataValidation>
    <dataValidation type="list" allowBlank="1" showInputMessage="1" showErrorMessage="1" sqref="D252:F252 D96:F96" xr:uid="{2C1D7A98-F787-41F4-B212-222AE256F2EA}">
      <formula1>性別リスト</formula1>
    </dataValidation>
    <dataValidation type="custom" imeMode="on" allowBlank="1" showInputMessage="1" showErrorMessage="1" error="エラーです。全角２５字以内で入力してください。_x000a_" sqref="D207:AK207 D234:AK234" xr:uid="{B874E73A-B6E7-48F2-B3FB-AC0495302CFE}">
      <formula1>AND(D207=DBCS(D207),LENB(D207)&lt;=50)</formula1>
    </dataValidation>
    <dataValidation type="list" allowBlank="1" showInputMessage="1" showErrorMessage="1" sqref="D216:K216 D107:K107 D129:K129" xr:uid="{F5700E5B-2327-4FEB-8437-DA0D6C3C4A04}">
      <formula1>都道府県リスト</formula1>
    </dataValidation>
    <dataValidation type="custom" imeMode="on" allowBlank="1" showInputMessage="1" showErrorMessage="1" error="エラーです。全角５５字以内で入力してください。" sqref="D223:AK223 D114:AK114 D136:AK136" xr:uid="{79A21768-5305-40B0-9C36-79B2E5636A34}">
      <formula1>AND(D114=DBCS(D114),LENB(D114)&lt;=110)</formula1>
    </dataValidation>
    <dataValidation type="textLength" imeMode="off" operator="equal" allowBlank="1" showInputMessage="1" showErrorMessage="1" error="３桁で入力してください。" sqref="D212:F212 D103:F103 D125:F125" xr:uid="{72AF6717-D303-4782-B7E3-7257599D4E5A}">
      <formula1>3</formula1>
    </dataValidation>
    <dataValidation type="textLength" imeMode="off" operator="equal" allowBlank="1" showInputMessage="1" showErrorMessage="1" error="４桁で入力してください。" sqref="H212:K212 H103:K103 H125:K125" xr:uid="{FEC40EE1-5C14-4AC6-BB60-88894FC49E09}">
      <formula1>4</formula1>
    </dataValidation>
    <dataValidation type="custom" imeMode="fullKatakana" allowBlank="1" showInputMessage="1" showErrorMessage="1" error="エラーです。全角３０字以内で入力してください。" sqref="D244:AK244" xr:uid="{BC9CCE50-C9F8-4EEE-88B0-05BC34BDCF53}">
      <formula1>AND(D244=DBCS(D244),LENB(D244)&lt;=60)</formula1>
    </dataValidation>
    <dataValidation type="custom" imeMode="hiragana" allowBlank="1" showInputMessage="1" showErrorMessage="1" error="エラーです。全角３５字以内で入力してください。" sqref="D32:AK32" xr:uid="{5DA2B8BA-04FD-45D1-8F45-E0485B27BEC9}">
      <formula1>AND(D32=DBCS(D32),LENB(D32)&lt;=70)</formula1>
    </dataValidation>
    <dataValidation type="custom" imeMode="fullKatakana" allowBlank="1" showInputMessage="1" showErrorMessage="1" error="エラーです。全角４０字以内で入力してください。" sqref="D42:AK42" xr:uid="{E651285A-0C53-4717-8203-FF7DB6308FD0}">
      <formula1>AND(D42=DBCS(D42),LENB(D42)&lt;=80)</formula1>
    </dataValidation>
    <dataValidation imeMode="fullKatakana" allowBlank="1" showInputMessage="1" showErrorMessage="1" sqref="D70:AK70" xr:uid="{09BD872B-44BA-4DEC-87BA-7E6ECDD53B7C}"/>
    <dataValidation type="custom" imeMode="fullKatakana" allowBlank="1" showInputMessage="1" showErrorMessage="1" sqref="H55" xr:uid="{BD62743A-B709-44BA-BBB3-96135C99DCAE}">
      <formula1>LENB(H55)&lt;=50</formula1>
    </dataValidation>
    <dataValidation type="custom" imeMode="on" allowBlank="1" showInputMessage="1" showErrorMessage="1" sqref="M21 M26" xr:uid="{85997CF2-6E1D-4A6B-BD7D-E891C45D042E}">
      <formula1>LENB(M21)&lt;=80</formula1>
    </dataValidation>
    <dataValidation type="list" allowBlank="1" showInputMessage="1" showErrorMessage="1" sqref="D55:G55" xr:uid="{71A1534F-2174-4A55-8579-93120C13A1F3}">
      <formula1>法個リスト</formula1>
    </dataValidation>
    <dataValidation type="custom" imeMode="fullKatakana" allowBlank="1" showInputMessage="1" showErrorMessage="1" error="エラーです。全角50字以内で入力してください。_x000a_" sqref="D73:AK73" xr:uid="{2E704434-FCB2-458C-A4B7-44B7A206C13F}">
      <formula1>AND(D73=DBCS(D73),LENB(D73)&lt;=100)</formula1>
    </dataValidation>
    <dataValidation type="list" allowBlank="1" showInputMessage="1" showErrorMessage="1" sqref="D14:G14" xr:uid="{BA3AFF20-F102-45A4-93BD-753CE42583E9}">
      <formula1>申請区分リスト</formula1>
    </dataValidation>
    <dataValidation type="list" allowBlank="1" showInputMessage="1" showErrorMessage="1" sqref="D119:K119" xr:uid="{E8493FAE-879E-48FB-9F9B-00DFCFFF5048}">
      <formula1>行政区リスト</formula1>
    </dataValidation>
    <dataValidation type="textLength" imeMode="off" operator="equal" allowBlank="1" showInputMessage="1" showErrorMessage="1" error="9桁の数字を入力してください。" sqref="D21:L21" xr:uid="{B78E2BF9-F8D9-433E-BFC3-B963A208F357}">
      <formula1>9</formula1>
    </dataValidation>
    <dataValidation type="custom" imeMode="hiragana" allowBlank="1" showInputMessage="1" showErrorMessage="1" error="エラーです。全角40字以内で入力してください。_x000a_" sqref="D68:AK68" xr:uid="{325B424B-C6AE-412D-9CBE-84D847A44BBA}">
      <formula1>AND(D68=DBCS(D68),LENB(D68)&lt;=80)</formula1>
    </dataValidation>
    <dataValidation type="custom" imeMode="hiragana" allowBlank="1" showInputMessage="1" showErrorMessage="1" error="エラーです。全角25字以内で入力してください。" sqref="D78:AK78" xr:uid="{C1DD4CB4-F75D-4471-8B24-4D324D240EBA}">
      <formula1>AND(D78=DBCS(D78),LENB(D78)&lt;=50)</formula1>
    </dataValidation>
    <dataValidation type="custom" imeMode="off" allowBlank="1" showInputMessage="1" showErrorMessage="1" error="入力は11桁までです。11桁を超える場合は、99999999999を入力してください。" sqref="D142:N142" xr:uid="{5B940EE7-C271-41B5-9527-11E797102C01}">
      <formula1>LENB(D142)&lt;=11</formula1>
    </dataValidation>
    <dataValidation type="custom" imeMode="off" allowBlank="1" showInputMessage="1" showErrorMessage="1" error="入力は6桁までです。6桁を超える場合は、999999を入力してください。" sqref="D152:I152" xr:uid="{2A69F29D-909D-42F4-A5C9-A17BB9FEBA76}">
      <formula1>LENB(D152)&lt;=6</formula1>
    </dataValidation>
    <dataValidation type="whole" imeMode="off" allowBlank="1" showInputMessage="1" showErrorMessage="1" sqref="D178:E178 D174:E174 D189:E189 D193:E193 D197:E197 D185:E185" xr:uid="{BD3598FF-99FD-4A2E-B1F6-7856D1EA57B9}">
      <formula1>0</formula1>
      <formula2>1</formula2>
    </dataValidation>
    <dataValidation type="custom" imeMode="off" allowBlank="1" showInputMessage="1" showErrorMessage="1" error="入力は4桁までです。4桁を超える場合は、9999を入力してください。" sqref="D164:G164" xr:uid="{7B8F4DCF-1174-46CD-99DE-2BFE610911C0}">
      <formula1>LENB(D164)&lt;=4</formula1>
    </dataValidation>
    <dataValidation type="custom" imeMode="off" allowBlank="1" showInputMessage="1" showErrorMessage="1" error="入力は4桁までです。4桁を超える場合は9999を入力してください。" sqref="D168:G168" xr:uid="{0D534258-64AC-4B4C-A8A4-66AE51A88D97}">
      <formula1>LENB(D168)&lt;=4</formula1>
    </dataValidation>
    <dataValidation type="list" allowBlank="1" showInputMessage="1" showErrorMessage="1" sqref="D356:F356" xr:uid="{C06C7C76-A58B-40B5-AE32-D9C15C98A738}">
      <formula1>"未確定,確定"</formula1>
    </dataValidation>
    <dataValidation type="list" allowBlank="1" showInputMessage="1" showErrorMessage="1" sqref="I156:L158" xr:uid="{F2B5E77A-6C2F-4850-9183-1F4E1F8693AB}">
      <formula1>"加入済,加入無,適用除外"</formula1>
    </dataValidation>
    <dataValidation type="list" allowBlank="1" showInputMessage="1" showErrorMessage="1" sqref="G10:H10" xr:uid="{1612BB62-4270-4376-AEF0-1CB774EF9048}">
      <formula1>"08"</formula1>
    </dataValidation>
    <dataValidation type="list" allowBlank="1" showInputMessage="1" showErrorMessage="1" sqref="G199:H199 G181:H181" xr:uid="{D9E59043-08AA-475B-9C66-67E565C8119F}">
      <formula1>$AU$163:$AU$170</formula1>
    </dataValidation>
    <dataValidation type="list" allowBlank="1" showInputMessage="1" showErrorMessage="1" sqref="G283:H283" xr:uid="{069B47C7-64DD-48AC-97A6-E2291E771D36}">
      <formula1>$BC$278:$BC$287</formula1>
    </dataValidation>
    <dataValidation type="list" allowBlank="1" showInputMessage="1" showErrorMessage="1" sqref="G309:H309" xr:uid="{97EAEA30-0AC3-493B-A4E3-74943DA623BC}">
      <formula1>$BC$282:$BC$287</formula1>
    </dataValidation>
    <dataValidation type="textLength" imeMode="off" operator="equal" allowBlank="1" showInputMessage="1" showErrorMessage="1" error="4桁の数字を入力してください。" sqref="D26:L26" xr:uid="{7611F8EC-C560-45E9-93D8-5EE13EB19B47}">
      <formula1>4</formula1>
    </dataValidation>
    <dataValidation type="list" allowBlank="1" showInputMessage="1" showErrorMessage="1" sqref="D283:F283" xr:uid="{29EF8955-E942-4849-B35D-F67829702CDD}">
      <formula1>"平成,令和"</formula1>
    </dataValidation>
    <dataValidation type="textLength" imeMode="off" operator="equal" allowBlank="1" showInputMessage="1" showErrorMessage="1" error="13桁で入力してください。不明の場合は「法人番号公表サイト」で確認してください。" sqref="D60:AK60" xr:uid="{5F10A3BD-87AB-48BE-A897-1873F8B853F2}">
      <formula1>13</formula1>
    </dataValidation>
    <dataValidation type="custom" imeMode="fullKatakana" allowBlank="1" showInputMessage="1" showErrorMessage="1" error="エラーです。全角３０字以内で入力してください。_x000a_" sqref="D88:AK88" xr:uid="{A34CCC07-6C01-4E5E-82C7-EA37A117A1E7}">
      <formula1>AND(D88=DBCS(D88),LENB(D88)&lt;=60)</formula1>
    </dataValidation>
    <dataValidation type="textLength" imeMode="off" operator="equal" allowBlank="1" showInputMessage="1" showErrorMessage="1" error="６桁で入力してください。" sqref="D273:I273" xr:uid="{BC671FD0-7656-4EC4-B6B9-3BAE18E0BF4C}">
      <formula1>6</formula1>
    </dataValidation>
    <dataValidation imeMode="hiragana" allowBlank="1" showInputMessage="1" showErrorMessage="1" sqref="A360:AK360" xr:uid="{59CD9477-8D38-4F2B-BBC2-7E92DCB12C34}"/>
  </dataValidations>
  <pageMargins left="0.86614173228346458" right="0.47244094488188981" top="0.59055118110236227" bottom="0.39370078740157483" header="0.19685039370078741" footer="0.19685039370078741"/>
  <pageSetup paperSize="9" scale="73" fitToHeight="20" orientation="portrait" r:id="rId1"/>
  <headerFooter alignWithMargins="0"/>
  <rowBreaks count="7" manualBreakCount="7">
    <brk id="49" max="16383" man="1"/>
    <brk id="120" max="16383" man="1"/>
    <brk id="158" max="16383" man="1"/>
    <brk id="200" max="16383" man="1"/>
    <brk id="253" max="16383" man="1"/>
    <brk id="310" max="16383" man="1"/>
    <brk id="339" max="16383" man="1"/>
  </rowBreaks>
  <cellWatches>
    <cellWatch r="D14"/>
  </cellWatches>
  <ignoredErrors>
    <ignoredError sqref="G209 G10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102" r:id="rId4" name="Check Box 54">
              <controlPr locked="0" defaultSize="0" autoFill="0" autoLine="0" autoPict="0">
                <anchor moveWithCells="1">
                  <from>
                    <xdr:col>9</xdr:col>
                    <xdr:colOff>66675</xdr:colOff>
                    <xdr:row>288</xdr:row>
                    <xdr:rowOff>219075</xdr:rowOff>
                  </from>
                  <to>
                    <xdr:col>10</xdr:col>
                    <xdr:colOff>171450</xdr:colOff>
                    <xdr:row>290</xdr:row>
                    <xdr:rowOff>9525</xdr:rowOff>
                  </to>
                </anchor>
              </controlPr>
            </control>
          </mc:Choice>
        </mc:AlternateContent>
        <mc:AlternateContent xmlns:mc="http://schemas.openxmlformats.org/markup-compatibility/2006">
          <mc:Choice Requires="x14">
            <control shapeId="2104" r:id="rId5" name="Check Box 56">
              <controlPr locked="0" defaultSize="0" autoFill="0" autoLine="0" autoPict="0">
                <anchor moveWithCells="1">
                  <from>
                    <xdr:col>9</xdr:col>
                    <xdr:colOff>66675</xdr:colOff>
                    <xdr:row>288</xdr:row>
                    <xdr:rowOff>0</xdr:rowOff>
                  </from>
                  <to>
                    <xdr:col>10</xdr:col>
                    <xdr:colOff>171450</xdr:colOff>
                    <xdr:row>289</xdr:row>
                    <xdr:rowOff>9525</xdr:rowOff>
                  </to>
                </anchor>
              </controlPr>
            </control>
          </mc:Choice>
        </mc:AlternateContent>
        <mc:AlternateContent xmlns:mc="http://schemas.openxmlformats.org/markup-compatibility/2006">
          <mc:Choice Requires="x14">
            <control shapeId="2105" r:id="rId6" name="Check Box 57">
              <controlPr locked="0" defaultSize="0" autoFill="0" autoLine="0" autoPict="0">
                <anchor moveWithCells="1">
                  <from>
                    <xdr:col>11</xdr:col>
                    <xdr:colOff>57150</xdr:colOff>
                    <xdr:row>288</xdr:row>
                    <xdr:rowOff>219075</xdr:rowOff>
                  </from>
                  <to>
                    <xdr:col>12</xdr:col>
                    <xdr:colOff>171450</xdr:colOff>
                    <xdr:row>290</xdr:row>
                    <xdr:rowOff>9525</xdr:rowOff>
                  </to>
                </anchor>
              </controlPr>
            </control>
          </mc:Choice>
        </mc:AlternateContent>
        <mc:AlternateContent xmlns:mc="http://schemas.openxmlformats.org/markup-compatibility/2006">
          <mc:Choice Requires="x14">
            <control shapeId="2106" r:id="rId7" name="Check Box 58">
              <controlPr locked="0" defaultSize="0" autoFill="0" autoLine="0" autoPict="0">
                <anchor moveWithCells="1">
                  <from>
                    <xdr:col>11</xdr:col>
                    <xdr:colOff>57150</xdr:colOff>
                    <xdr:row>287</xdr:row>
                    <xdr:rowOff>219075</xdr:rowOff>
                  </from>
                  <to>
                    <xdr:col>12</xdr:col>
                    <xdr:colOff>171450</xdr:colOff>
                    <xdr:row>289</xdr:row>
                    <xdr:rowOff>9525</xdr:rowOff>
                  </to>
                </anchor>
              </controlPr>
            </control>
          </mc:Choice>
        </mc:AlternateContent>
        <mc:AlternateContent xmlns:mc="http://schemas.openxmlformats.org/markup-compatibility/2006">
          <mc:Choice Requires="x14">
            <control shapeId="2115" r:id="rId8" name="Check Box 67">
              <controlPr locked="0" defaultSize="0" autoFill="0" autoLine="0" autoPict="0">
                <anchor moveWithCells="1">
                  <from>
                    <xdr:col>9</xdr:col>
                    <xdr:colOff>66675</xdr:colOff>
                    <xdr:row>289</xdr:row>
                    <xdr:rowOff>219075</xdr:rowOff>
                  </from>
                  <to>
                    <xdr:col>10</xdr:col>
                    <xdr:colOff>171450</xdr:colOff>
                    <xdr:row>291</xdr:row>
                    <xdr:rowOff>9525</xdr:rowOff>
                  </to>
                </anchor>
              </controlPr>
            </control>
          </mc:Choice>
        </mc:AlternateContent>
        <mc:AlternateContent xmlns:mc="http://schemas.openxmlformats.org/markup-compatibility/2006">
          <mc:Choice Requires="x14">
            <control shapeId="2116" r:id="rId9" name="Check Box 68">
              <controlPr locked="0" defaultSize="0" autoFill="0" autoLine="0" autoPict="0">
                <anchor moveWithCells="1">
                  <from>
                    <xdr:col>9</xdr:col>
                    <xdr:colOff>66675</xdr:colOff>
                    <xdr:row>290</xdr:row>
                    <xdr:rowOff>219075</xdr:rowOff>
                  </from>
                  <to>
                    <xdr:col>10</xdr:col>
                    <xdr:colOff>171450</xdr:colOff>
                    <xdr:row>292</xdr:row>
                    <xdr:rowOff>9525</xdr:rowOff>
                  </to>
                </anchor>
              </controlPr>
            </control>
          </mc:Choice>
        </mc:AlternateContent>
        <mc:AlternateContent xmlns:mc="http://schemas.openxmlformats.org/markup-compatibility/2006">
          <mc:Choice Requires="x14">
            <control shapeId="2117" r:id="rId10" name="Check Box 69">
              <controlPr locked="0" defaultSize="0" autoFill="0" autoLine="0" autoPict="0">
                <anchor moveWithCells="1">
                  <from>
                    <xdr:col>9</xdr:col>
                    <xdr:colOff>66675</xdr:colOff>
                    <xdr:row>291</xdr:row>
                    <xdr:rowOff>219075</xdr:rowOff>
                  </from>
                  <to>
                    <xdr:col>10</xdr:col>
                    <xdr:colOff>171450</xdr:colOff>
                    <xdr:row>292</xdr:row>
                    <xdr:rowOff>219075</xdr:rowOff>
                  </to>
                </anchor>
              </controlPr>
            </control>
          </mc:Choice>
        </mc:AlternateContent>
        <mc:AlternateContent xmlns:mc="http://schemas.openxmlformats.org/markup-compatibility/2006">
          <mc:Choice Requires="x14">
            <control shapeId="2118" r:id="rId11" name="Check Box 70">
              <controlPr locked="0" defaultSize="0" autoFill="0" autoLine="0" autoPict="0">
                <anchor moveWithCells="1">
                  <from>
                    <xdr:col>9</xdr:col>
                    <xdr:colOff>66675</xdr:colOff>
                    <xdr:row>292</xdr:row>
                    <xdr:rowOff>209550</xdr:rowOff>
                  </from>
                  <to>
                    <xdr:col>10</xdr:col>
                    <xdr:colOff>171450</xdr:colOff>
                    <xdr:row>294</xdr:row>
                    <xdr:rowOff>0</xdr:rowOff>
                  </to>
                </anchor>
              </controlPr>
            </control>
          </mc:Choice>
        </mc:AlternateContent>
        <mc:AlternateContent xmlns:mc="http://schemas.openxmlformats.org/markup-compatibility/2006">
          <mc:Choice Requires="x14">
            <control shapeId="2119" r:id="rId12" name="Check Box 71">
              <controlPr locked="0" defaultSize="0" autoFill="0" autoLine="0" autoPict="0">
                <anchor moveWithCells="1">
                  <from>
                    <xdr:col>9</xdr:col>
                    <xdr:colOff>66675</xdr:colOff>
                    <xdr:row>293</xdr:row>
                    <xdr:rowOff>209550</xdr:rowOff>
                  </from>
                  <to>
                    <xdr:col>10</xdr:col>
                    <xdr:colOff>171450</xdr:colOff>
                    <xdr:row>295</xdr:row>
                    <xdr:rowOff>0</xdr:rowOff>
                  </to>
                </anchor>
              </controlPr>
            </control>
          </mc:Choice>
        </mc:AlternateContent>
        <mc:AlternateContent xmlns:mc="http://schemas.openxmlformats.org/markup-compatibility/2006">
          <mc:Choice Requires="x14">
            <control shapeId="2120" r:id="rId13" name="Check Box 72">
              <controlPr locked="0" defaultSize="0" autoFill="0" autoLine="0" autoPict="0">
                <anchor moveWithCells="1">
                  <from>
                    <xdr:col>9</xdr:col>
                    <xdr:colOff>66675</xdr:colOff>
                    <xdr:row>294</xdr:row>
                    <xdr:rowOff>209550</xdr:rowOff>
                  </from>
                  <to>
                    <xdr:col>10</xdr:col>
                    <xdr:colOff>171450</xdr:colOff>
                    <xdr:row>296</xdr:row>
                    <xdr:rowOff>0</xdr:rowOff>
                  </to>
                </anchor>
              </controlPr>
            </control>
          </mc:Choice>
        </mc:AlternateContent>
        <mc:AlternateContent xmlns:mc="http://schemas.openxmlformats.org/markup-compatibility/2006">
          <mc:Choice Requires="x14">
            <control shapeId="2121" r:id="rId14" name="Check Box 73">
              <controlPr locked="0" defaultSize="0" autoFill="0" autoLine="0" autoPict="0">
                <anchor moveWithCells="1">
                  <from>
                    <xdr:col>9</xdr:col>
                    <xdr:colOff>66675</xdr:colOff>
                    <xdr:row>295</xdr:row>
                    <xdr:rowOff>209550</xdr:rowOff>
                  </from>
                  <to>
                    <xdr:col>10</xdr:col>
                    <xdr:colOff>171450</xdr:colOff>
                    <xdr:row>296</xdr:row>
                    <xdr:rowOff>219075</xdr:rowOff>
                  </to>
                </anchor>
              </controlPr>
            </control>
          </mc:Choice>
        </mc:AlternateContent>
        <mc:AlternateContent xmlns:mc="http://schemas.openxmlformats.org/markup-compatibility/2006">
          <mc:Choice Requires="x14">
            <control shapeId="2122" r:id="rId15" name="Check Box 74">
              <controlPr defaultSize="0" autoFill="0" autoLine="0" autoPict="0">
                <anchor moveWithCells="1">
                  <from>
                    <xdr:col>9</xdr:col>
                    <xdr:colOff>66675</xdr:colOff>
                    <xdr:row>296</xdr:row>
                    <xdr:rowOff>200025</xdr:rowOff>
                  </from>
                  <to>
                    <xdr:col>10</xdr:col>
                    <xdr:colOff>171450</xdr:colOff>
                    <xdr:row>297</xdr:row>
                    <xdr:rowOff>219075</xdr:rowOff>
                  </to>
                </anchor>
              </controlPr>
            </control>
          </mc:Choice>
        </mc:AlternateContent>
        <mc:AlternateContent xmlns:mc="http://schemas.openxmlformats.org/markup-compatibility/2006">
          <mc:Choice Requires="x14">
            <control shapeId="2123" r:id="rId16" name="Check Box 75">
              <controlPr locked="0" defaultSize="0" autoFill="0" autoLine="0" autoPict="0">
                <anchor moveWithCells="1">
                  <from>
                    <xdr:col>11</xdr:col>
                    <xdr:colOff>66675</xdr:colOff>
                    <xdr:row>289</xdr:row>
                    <xdr:rowOff>219075</xdr:rowOff>
                  </from>
                  <to>
                    <xdr:col>12</xdr:col>
                    <xdr:colOff>180975</xdr:colOff>
                    <xdr:row>291</xdr:row>
                    <xdr:rowOff>9525</xdr:rowOff>
                  </to>
                </anchor>
              </controlPr>
            </control>
          </mc:Choice>
        </mc:AlternateContent>
        <mc:AlternateContent xmlns:mc="http://schemas.openxmlformats.org/markup-compatibility/2006">
          <mc:Choice Requires="x14">
            <control shapeId="2124" r:id="rId17" name="Check Box 76">
              <controlPr locked="0" defaultSize="0" autoFill="0" autoLine="0" autoPict="0">
                <anchor moveWithCells="1">
                  <from>
                    <xdr:col>11</xdr:col>
                    <xdr:colOff>66675</xdr:colOff>
                    <xdr:row>290</xdr:row>
                    <xdr:rowOff>219075</xdr:rowOff>
                  </from>
                  <to>
                    <xdr:col>12</xdr:col>
                    <xdr:colOff>180975</xdr:colOff>
                    <xdr:row>292</xdr:row>
                    <xdr:rowOff>9525</xdr:rowOff>
                  </to>
                </anchor>
              </controlPr>
            </control>
          </mc:Choice>
        </mc:AlternateContent>
        <mc:AlternateContent xmlns:mc="http://schemas.openxmlformats.org/markup-compatibility/2006">
          <mc:Choice Requires="x14">
            <control shapeId="2125" r:id="rId18" name="Check Box 77">
              <controlPr locked="0" defaultSize="0" autoFill="0" autoLine="0" autoPict="0">
                <anchor moveWithCells="1">
                  <from>
                    <xdr:col>11</xdr:col>
                    <xdr:colOff>66675</xdr:colOff>
                    <xdr:row>291</xdr:row>
                    <xdr:rowOff>219075</xdr:rowOff>
                  </from>
                  <to>
                    <xdr:col>12</xdr:col>
                    <xdr:colOff>180975</xdr:colOff>
                    <xdr:row>292</xdr:row>
                    <xdr:rowOff>219075</xdr:rowOff>
                  </to>
                </anchor>
              </controlPr>
            </control>
          </mc:Choice>
        </mc:AlternateContent>
        <mc:AlternateContent xmlns:mc="http://schemas.openxmlformats.org/markup-compatibility/2006">
          <mc:Choice Requires="x14">
            <control shapeId="2126" r:id="rId19" name="Check Box 78">
              <controlPr locked="0" defaultSize="0" autoFill="0" autoLine="0" autoPict="0">
                <anchor moveWithCells="1">
                  <from>
                    <xdr:col>11</xdr:col>
                    <xdr:colOff>66675</xdr:colOff>
                    <xdr:row>292</xdr:row>
                    <xdr:rowOff>209550</xdr:rowOff>
                  </from>
                  <to>
                    <xdr:col>12</xdr:col>
                    <xdr:colOff>180975</xdr:colOff>
                    <xdr:row>294</xdr:row>
                    <xdr:rowOff>0</xdr:rowOff>
                  </to>
                </anchor>
              </controlPr>
            </control>
          </mc:Choice>
        </mc:AlternateContent>
        <mc:AlternateContent xmlns:mc="http://schemas.openxmlformats.org/markup-compatibility/2006">
          <mc:Choice Requires="x14">
            <control shapeId="2127" r:id="rId20" name="Check Box 79">
              <controlPr locked="0" defaultSize="0" autoFill="0" autoLine="0" autoPict="0">
                <anchor moveWithCells="1">
                  <from>
                    <xdr:col>11</xdr:col>
                    <xdr:colOff>66675</xdr:colOff>
                    <xdr:row>293</xdr:row>
                    <xdr:rowOff>209550</xdr:rowOff>
                  </from>
                  <to>
                    <xdr:col>12</xdr:col>
                    <xdr:colOff>180975</xdr:colOff>
                    <xdr:row>295</xdr:row>
                    <xdr:rowOff>0</xdr:rowOff>
                  </to>
                </anchor>
              </controlPr>
            </control>
          </mc:Choice>
        </mc:AlternateContent>
        <mc:AlternateContent xmlns:mc="http://schemas.openxmlformats.org/markup-compatibility/2006">
          <mc:Choice Requires="x14">
            <control shapeId="2128" r:id="rId21" name="Check Box 80">
              <controlPr locked="0" defaultSize="0" autoFill="0" autoLine="0" autoPict="0">
                <anchor moveWithCells="1">
                  <from>
                    <xdr:col>11</xdr:col>
                    <xdr:colOff>66675</xdr:colOff>
                    <xdr:row>294</xdr:row>
                    <xdr:rowOff>209550</xdr:rowOff>
                  </from>
                  <to>
                    <xdr:col>12</xdr:col>
                    <xdr:colOff>180975</xdr:colOff>
                    <xdr:row>296</xdr:row>
                    <xdr:rowOff>0</xdr:rowOff>
                  </to>
                </anchor>
              </controlPr>
            </control>
          </mc:Choice>
        </mc:AlternateContent>
        <mc:AlternateContent xmlns:mc="http://schemas.openxmlformats.org/markup-compatibility/2006">
          <mc:Choice Requires="x14">
            <control shapeId="2129" r:id="rId22" name="Check Box 81">
              <controlPr locked="0" defaultSize="0" autoFill="0" autoLine="0" autoPict="0">
                <anchor moveWithCells="1">
                  <from>
                    <xdr:col>11</xdr:col>
                    <xdr:colOff>66675</xdr:colOff>
                    <xdr:row>295</xdr:row>
                    <xdr:rowOff>209550</xdr:rowOff>
                  </from>
                  <to>
                    <xdr:col>12</xdr:col>
                    <xdr:colOff>180975</xdr:colOff>
                    <xdr:row>296</xdr:row>
                    <xdr:rowOff>219075</xdr:rowOff>
                  </to>
                </anchor>
              </controlPr>
            </control>
          </mc:Choice>
        </mc:AlternateContent>
        <mc:AlternateContent xmlns:mc="http://schemas.openxmlformats.org/markup-compatibility/2006">
          <mc:Choice Requires="x14">
            <control shapeId="2130" r:id="rId23" name="Check Box 82">
              <controlPr defaultSize="0" autoFill="0" autoLine="0" autoPict="0">
                <anchor moveWithCells="1">
                  <from>
                    <xdr:col>11</xdr:col>
                    <xdr:colOff>66675</xdr:colOff>
                    <xdr:row>296</xdr:row>
                    <xdr:rowOff>200025</xdr:rowOff>
                  </from>
                  <to>
                    <xdr:col>12</xdr:col>
                    <xdr:colOff>180975</xdr:colOff>
                    <xdr:row>297</xdr:row>
                    <xdr:rowOff>219075</xdr:rowOff>
                  </to>
                </anchor>
              </controlPr>
            </control>
          </mc:Choice>
        </mc:AlternateContent>
        <mc:AlternateContent xmlns:mc="http://schemas.openxmlformats.org/markup-compatibility/2006">
          <mc:Choice Requires="x14">
            <control shapeId="2131" r:id="rId24" name="Check Box 83">
              <controlPr locked="0" defaultSize="0" autoFill="0" autoLine="0" autoPict="0">
                <anchor moveWithCells="1">
                  <from>
                    <xdr:col>28</xdr:col>
                    <xdr:colOff>104775</xdr:colOff>
                    <xdr:row>288</xdr:row>
                    <xdr:rowOff>0</xdr:rowOff>
                  </from>
                  <to>
                    <xdr:col>30</xdr:col>
                    <xdr:colOff>19050</xdr:colOff>
                    <xdr:row>289</xdr:row>
                    <xdr:rowOff>9525</xdr:rowOff>
                  </to>
                </anchor>
              </controlPr>
            </control>
          </mc:Choice>
        </mc:AlternateContent>
        <mc:AlternateContent xmlns:mc="http://schemas.openxmlformats.org/markup-compatibility/2006">
          <mc:Choice Requires="x14">
            <control shapeId="2132" r:id="rId25" name="Check Box 84">
              <controlPr locked="0" defaultSize="0" autoFill="0" autoLine="0" autoPict="0">
                <anchor moveWithCells="1">
                  <from>
                    <xdr:col>28</xdr:col>
                    <xdr:colOff>104775</xdr:colOff>
                    <xdr:row>288</xdr:row>
                    <xdr:rowOff>219075</xdr:rowOff>
                  </from>
                  <to>
                    <xdr:col>30</xdr:col>
                    <xdr:colOff>19050</xdr:colOff>
                    <xdr:row>290</xdr:row>
                    <xdr:rowOff>9525</xdr:rowOff>
                  </to>
                </anchor>
              </controlPr>
            </control>
          </mc:Choice>
        </mc:AlternateContent>
        <mc:AlternateContent xmlns:mc="http://schemas.openxmlformats.org/markup-compatibility/2006">
          <mc:Choice Requires="x14">
            <control shapeId="2133" r:id="rId26" name="Check Box 85">
              <controlPr locked="0" defaultSize="0" autoFill="0" autoLine="0" autoPict="0">
                <anchor moveWithCells="1">
                  <from>
                    <xdr:col>28</xdr:col>
                    <xdr:colOff>104775</xdr:colOff>
                    <xdr:row>289</xdr:row>
                    <xdr:rowOff>219075</xdr:rowOff>
                  </from>
                  <to>
                    <xdr:col>30</xdr:col>
                    <xdr:colOff>19050</xdr:colOff>
                    <xdr:row>291</xdr:row>
                    <xdr:rowOff>9525</xdr:rowOff>
                  </to>
                </anchor>
              </controlPr>
            </control>
          </mc:Choice>
        </mc:AlternateContent>
        <mc:AlternateContent xmlns:mc="http://schemas.openxmlformats.org/markup-compatibility/2006">
          <mc:Choice Requires="x14">
            <control shapeId="2134" r:id="rId27" name="Check Box 86">
              <controlPr locked="0" defaultSize="0" autoFill="0" autoLine="0" autoPict="0">
                <anchor moveWithCells="1">
                  <from>
                    <xdr:col>28</xdr:col>
                    <xdr:colOff>104775</xdr:colOff>
                    <xdr:row>290</xdr:row>
                    <xdr:rowOff>219075</xdr:rowOff>
                  </from>
                  <to>
                    <xdr:col>30</xdr:col>
                    <xdr:colOff>19050</xdr:colOff>
                    <xdr:row>292</xdr:row>
                    <xdr:rowOff>9525</xdr:rowOff>
                  </to>
                </anchor>
              </controlPr>
            </control>
          </mc:Choice>
        </mc:AlternateContent>
        <mc:AlternateContent xmlns:mc="http://schemas.openxmlformats.org/markup-compatibility/2006">
          <mc:Choice Requires="x14">
            <control shapeId="2135" r:id="rId28" name="Check Box 87">
              <controlPr locked="0" defaultSize="0" autoFill="0" autoLine="0" autoPict="0">
                <anchor moveWithCells="1">
                  <from>
                    <xdr:col>28</xdr:col>
                    <xdr:colOff>104775</xdr:colOff>
                    <xdr:row>291</xdr:row>
                    <xdr:rowOff>219075</xdr:rowOff>
                  </from>
                  <to>
                    <xdr:col>30</xdr:col>
                    <xdr:colOff>19050</xdr:colOff>
                    <xdr:row>292</xdr:row>
                    <xdr:rowOff>219075</xdr:rowOff>
                  </to>
                </anchor>
              </controlPr>
            </control>
          </mc:Choice>
        </mc:AlternateContent>
        <mc:AlternateContent xmlns:mc="http://schemas.openxmlformats.org/markup-compatibility/2006">
          <mc:Choice Requires="x14">
            <control shapeId="2136" r:id="rId29" name="Check Box 88">
              <controlPr locked="0" defaultSize="0" autoFill="0" autoLine="0" autoPict="0">
                <anchor moveWithCells="1">
                  <from>
                    <xdr:col>28</xdr:col>
                    <xdr:colOff>104775</xdr:colOff>
                    <xdr:row>292</xdr:row>
                    <xdr:rowOff>209550</xdr:rowOff>
                  </from>
                  <to>
                    <xdr:col>30</xdr:col>
                    <xdr:colOff>19050</xdr:colOff>
                    <xdr:row>294</xdr:row>
                    <xdr:rowOff>0</xdr:rowOff>
                  </to>
                </anchor>
              </controlPr>
            </control>
          </mc:Choice>
        </mc:AlternateContent>
        <mc:AlternateContent xmlns:mc="http://schemas.openxmlformats.org/markup-compatibility/2006">
          <mc:Choice Requires="x14">
            <control shapeId="2137" r:id="rId30" name="Check Box 89">
              <controlPr locked="0" defaultSize="0" autoFill="0" autoLine="0" autoPict="0">
                <anchor moveWithCells="1">
                  <from>
                    <xdr:col>28</xdr:col>
                    <xdr:colOff>104775</xdr:colOff>
                    <xdr:row>293</xdr:row>
                    <xdr:rowOff>209550</xdr:rowOff>
                  </from>
                  <to>
                    <xdr:col>30</xdr:col>
                    <xdr:colOff>19050</xdr:colOff>
                    <xdr:row>295</xdr:row>
                    <xdr:rowOff>0</xdr:rowOff>
                  </to>
                </anchor>
              </controlPr>
            </control>
          </mc:Choice>
        </mc:AlternateContent>
        <mc:AlternateContent xmlns:mc="http://schemas.openxmlformats.org/markup-compatibility/2006">
          <mc:Choice Requires="x14">
            <control shapeId="2138" r:id="rId31" name="Check Box 90">
              <controlPr locked="0" defaultSize="0" autoFill="0" autoLine="0" autoPict="0">
                <anchor moveWithCells="1">
                  <from>
                    <xdr:col>28</xdr:col>
                    <xdr:colOff>104775</xdr:colOff>
                    <xdr:row>294</xdr:row>
                    <xdr:rowOff>209550</xdr:rowOff>
                  </from>
                  <to>
                    <xdr:col>30</xdr:col>
                    <xdr:colOff>19050</xdr:colOff>
                    <xdr:row>296</xdr:row>
                    <xdr:rowOff>0</xdr:rowOff>
                  </to>
                </anchor>
              </controlPr>
            </control>
          </mc:Choice>
        </mc:AlternateContent>
        <mc:AlternateContent xmlns:mc="http://schemas.openxmlformats.org/markup-compatibility/2006">
          <mc:Choice Requires="x14">
            <control shapeId="2139" r:id="rId32" name="Check Box 91">
              <controlPr locked="0" defaultSize="0" autoFill="0" autoLine="0" autoPict="0">
                <anchor moveWithCells="1">
                  <from>
                    <xdr:col>28</xdr:col>
                    <xdr:colOff>104775</xdr:colOff>
                    <xdr:row>295</xdr:row>
                    <xdr:rowOff>209550</xdr:rowOff>
                  </from>
                  <to>
                    <xdr:col>30</xdr:col>
                    <xdr:colOff>19050</xdr:colOff>
                    <xdr:row>296</xdr:row>
                    <xdr:rowOff>219075</xdr:rowOff>
                  </to>
                </anchor>
              </controlPr>
            </control>
          </mc:Choice>
        </mc:AlternateContent>
        <mc:AlternateContent xmlns:mc="http://schemas.openxmlformats.org/markup-compatibility/2006">
          <mc:Choice Requires="x14">
            <control shapeId="2140" r:id="rId33" name="Check Box 92">
              <controlPr defaultSize="0" autoFill="0" autoLine="0" autoPict="0">
                <anchor moveWithCells="1">
                  <from>
                    <xdr:col>28</xdr:col>
                    <xdr:colOff>104775</xdr:colOff>
                    <xdr:row>296</xdr:row>
                    <xdr:rowOff>200025</xdr:rowOff>
                  </from>
                  <to>
                    <xdr:col>30</xdr:col>
                    <xdr:colOff>19050</xdr:colOff>
                    <xdr:row>297</xdr:row>
                    <xdr:rowOff>219075</xdr:rowOff>
                  </to>
                </anchor>
              </controlPr>
            </control>
          </mc:Choice>
        </mc:AlternateContent>
        <mc:AlternateContent xmlns:mc="http://schemas.openxmlformats.org/markup-compatibility/2006">
          <mc:Choice Requires="x14">
            <control shapeId="2141" r:id="rId34" name="Check Box 93">
              <controlPr locked="0" defaultSize="0" autoFill="0" autoLine="0" autoPict="0">
                <anchor moveWithCells="1">
                  <from>
                    <xdr:col>30</xdr:col>
                    <xdr:colOff>114300</xdr:colOff>
                    <xdr:row>288</xdr:row>
                    <xdr:rowOff>0</xdr:rowOff>
                  </from>
                  <to>
                    <xdr:col>32</xdr:col>
                    <xdr:colOff>19050</xdr:colOff>
                    <xdr:row>289</xdr:row>
                    <xdr:rowOff>9525</xdr:rowOff>
                  </to>
                </anchor>
              </controlPr>
            </control>
          </mc:Choice>
        </mc:AlternateContent>
        <mc:AlternateContent xmlns:mc="http://schemas.openxmlformats.org/markup-compatibility/2006">
          <mc:Choice Requires="x14">
            <control shapeId="2142" r:id="rId35" name="Check Box 94">
              <controlPr locked="0" defaultSize="0" autoFill="0" autoLine="0" autoPict="0">
                <anchor moveWithCells="1">
                  <from>
                    <xdr:col>30</xdr:col>
                    <xdr:colOff>114300</xdr:colOff>
                    <xdr:row>288</xdr:row>
                    <xdr:rowOff>219075</xdr:rowOff>
                  </from>
                  <to>
                    <xdr:col>32</xdr:col>
                    <xdr:colOff>19050</xdr:colOff>
                    <xdr:row>290</xdr:row>
                    <xdr:rowOff>9525</xdr:rowOff>
                  </to>
                </anchor>
              </controlPr>
            </control>
          </mc:Choice>
        </mc:AlternateContent>
        <mc:AlternateContent xmlns:mc="http://schemas.openxmlformats.org/markup-compatibility/2006">
          <mc:Choice Requires="x14">
            <control shapeId="2143" r:id="rId36" name="Check Box 95">
              <controlPr locked="0" defaultSize="0" autoFill="0" autoLine="0" autoPict="0">
                <anchor moveWithCells="1">
                  <from>
                    <xdr:col>30</xdr:col>
                    <xdr:colOff>114300</xdr:colOff>
                    <xdr:row>289</xdr:row>
                    <xdr:rowOff>219075</xdr:rowOff>
                  </from>
                  <to>
                    <xdr:col>32</xdr:col>
                    <xdr:colOff>19050</xdr:colOff>
                    <xdr:row>291</xdr:row>
                    <xdr:rowOff>9525</xdr:rowOff>
                  </to>
                </anchor>
              </controlPr>
            </control>
          </mc:Choice>
        </mc:AlternateContent>
        <mc:AlternateContent xmlns:mc="http://schemas.openxmlformats.org/markup-compatibility/2006">
          <mc:Choice Requires="x14">
            <control shapeId="2144" r:id="rId37" name="Check Box 96">
              <controlPr locked="0" defaultSize="0" autoFill="0" autoLine="0" autoPict="0">
                <anchor moveWithCells="1">
                  <from>
                    <xdr:col>30</xdr:col>
                    <xdr:colOff>114300</xdr:colOff>
                    <xdr:row>290</xdr:row>
                    <xdr:rowOff>219075</xdr:rowOff>
                  </from>
                  <to>
                    <xdr:col>32</xdr:col>
                    <xdr:colOff>19050</xdr:colOff>
                    <xdr:row>292</xdr:row>
                    <xdr:rowOff>9525</xdr:rowOff>
                  </to>
                </anchor>
              </controlPr>
            </control>
          </mc:Choice>
        </mc:AlternateContent>
        <mc:AlternateContent xmlns:mc="http://schemas.openxmlformats.org/markup-compatibility/2006">
          <mc:Choice Requires="x14">
            <control shapeId="2145" r:id="rId38" name="Check Box 97">
              <controlPr locked="0" defaultSize="0" autoFill="0" autoLine="0" autoPict="0">
                <anchor moveWithCells="1">
                  <from>
                    <xdr:col>30</xdr:col>
                    <xdr:colOff>114300</xdr:colOff>
                    <xdr:row>291</xdr:row>
                    <xdr:rowOff>219075</xdr:rowOff>
                  </from>
                  <to>
                    <xdr:col>32</xdr:col>
                    <xdr:colOff>19050</xdr:colOff>
                    <xdr:row>292</xdr:row>
                    <xdr:rowOff>219075</xdr:rowOff>
                  </to>
                </anchor>
              </controlPr>
            </control>
          </mc:Choice>
        </mc:AlternateContent>
        <mc:AlternateContent xmlns:mc="http://schemas.openxmlformats.org/markup-compatibility/2006">
          <mc:Choice Requires="x14">
            <control shapeId="2146" r:id="rId39" name="Check Box 98">
              <controlPr locked="0" defaultSize="0" autoFill="0" autoLine="0" autoPict="0">
                <anchor moveWithCells="1">
                  <from>
                    <xdr:col>30</xdr:col>
                    <xdr:colOff>114300</xdr:colOff>
                    <xdr:row>292</xdr:row>
                    <xdr:rowOff>209550</xdr:rowOff>
                  </from>
                  <to>
                    <xdr:col>32</xdr:col>
                    <xdr:colOff>19050</xdr:colOff>
                    <xdr:row>294</xdr:row>
                    <xdr:rowOff>0</xdr:rowOff>
                  </to>
                </anchor>
              </controlPr>
            </control>
          </mc:Choice>
        </mc:AlternateContent>
        <mc:AlternateContent xmlns:mc="http://schemas.openxmlformats.org/markup-compatibility/2006">
          <mc:Choice Requires="x14">
            <control shapeId="2147" r:id="rId40" name="Check Box 99">
              <controlPr locked="0" defaultSize="0" autoFill="0" autoLine="0" autoPict="0">
                <anchor moveWithCells="1">
                  <from>
                    <xdr:col>30</xdr:col>
                    <xdr:colOff>114300</xdr:colOff>
                    <xdr:row>293</xdr:row>
                    <xdr:rowOff>209550</xdr:rowOff>
                  </from>
                  <to>
                    <xdr:col>32</xdr:col>
                    <xdr:colOff>19050</xdr:colOff>
                    <xdr:row>295</xdr:row>
                    <xdr:rowOff>0</xdr:rowOff>
                  </to>
                </anchor>
              </controlPr>
            </control>
          </mc:Choice>
        </mc:AlternateContent>
        <mc:AlternateContent xmlns:mc="http://schemas.openxmlformats.org/markup-compatibility/2006">
          <mc:Choice Requires="x14">
            <control shapeId="2148" r:id="rId41" name="Check Box 100">
              <controlPr locked="0" defaultSize="0" autoFill="0" autoLine="0" autoPict="0">
                <anchor moveWithCells="1">
                  <from>
                    <xdr:col>30</xdr:col>
                    <xdr:colOff>114300</xdr:colOff>
                    <xdr:row>294</xdr:row>
                    <xdr:rowOff>209550</xdr:rowOff>
                  </from>
                  <to>
                    <xdr:col>32</xdr:col>
                    <xdr:colOff>19050</xdr:colOff>
                    <xdr:row>296</xdr:row>
                    <xdr:rowOff>0</xdr:rowOff>
                  </to>
                </anchor>
              </controlPr>
            </control>
          </mc:Choice>
        </mc:AlternateContent>
        <mc:AlternateContent xmlns:mc="http://schemas.openxmlformats.org/markup-compatibility/2006">
          <mc:Choice Requires="x14">
            <control shapeId="2149" r:id="rId42" name="Check Box 101">
              <controlPr locked="0" defaultSize="0" autoFill="0" autoLine="0" autoPict="0">
                <anchor moveWithCells="1">
                  <from>
                    <xdr:col>30</xdr:col>
                    <xdr:colOff>114300</xdr:colOff>
                    <xdr:row>295</xdr:row>
                    <xdr:rowOff>209550</xdr:rowOff>
                  </from>
                  <to>
                    <xdr:col>32</xdr:col>
                    <xdr:colOff>19050</xdr:colOff>
                    <xdr:row>296</xdr:row>
                    <xdr:rowOff>219075</xdr:rowOff>
                  </to>
                </anchor>
              </controlPr>
            </control>
          </mc:Choice>
        </mc:AlternateContent>
        <mc:AlternateContent xmlns:mc="http://schemas.openxmlformats.org/markup-compatibility/2006">
          <mc:Choice Requires="x14">
            <control shapeId="2150" r:id="rId43" name="Check Box 102">
              <controlPr defaultSize="0" autoFill="0" autoLine="0" autoPict="0">
                <anchor moveWithCells="1">
                  <from>
                    <xdr:col>30</xdr:col>
                    <xdr:colOff>114300</xdr:colOff>
                    <xdr:row>296</xdr:row>
                    <xdr:rowOff>200025</xdr:rowOff>
                  </from>
                  <to>
                    <xdr:col>32</xdr:col>
                    <xdr:colOff>19050</xdr:colOff>
                    <xdr:row>297</xdr:row>
                    <xdr:rowOff>219075</xdr:rowOff>
                  </to>
                </anchor>
              </controlPr>
            </control>
          </mc:Choice>
        </mc:AlternateContent>
        <mc:AlternateContent xmlns:mc="http://schemas.openxmlformats.org/markup-compatibility/2006">
          <mc:Choice Requires="x14">
            <control shapeId="2168" r:id="rId44" name="Check Box 120">
              <controlPr locked="0" defaultSize="0" autoFill="0" autoLine="0" autoPict="0">
                <anchor moveWithCells="1">
                  <from>
                    <xdr:col>9</xdr:col>
                    <xdr:colOff>66675</xdr:colOff>
                    <xdr:row>296</xdr:row>
                    <xdr:rowOff>200025</xdr:rowOff>
                  </from>
                  <to>
                    <xdr:col>10</xdr:col>
                    <xdr:colOff>171450</xdr:colOff>
                    <xdr:row>297</xdr:row>
                    <xdr:rowOff>219075</xdr:rowOff>
                  </to>
                </anchor>
              </controlPr>
            </control>
          </mc:Choice>
        </mc:AlternateContent>
        <mc:AlternateContent xmlns:mc="http://schemas.openxmlformats.org/markup-compatibility/2006">
          <mc:Choice Requires="x14">
            <control shapeId="2169" r:id="rId45" name="Check Box 121">
              <controlPr locked="0" defaultSize="0" autoFill="0" autoLine="0" autoPict="0">
                <anchor moveWithCells="1">
                  <from>
                    <xdr:col>9</xdr:col>
                    <xdr:colOff>66675</xdr:colOff>
                    <xdr:row>297</xdr:row>
                    <xdr:rowOff>200025</xdr:rowOff>
                  </from>
                  <to>
                    <xdr:col>10</xdr:col>
                    <xdr:colOff>171450</xdr:colOff>
                    <xdr:row>298</xdr:row>
                    <xdr:rowOff>219075</xdr:rowOff>
                  </to>
                </anchor>
              </controlPr>
            </control>
          </mc:Choice>
        </mc:AlternateContent>
        <mc:AlternateContent xmlns:mc="http://schemas.openxmlformats.org/markup-compatibility/2006">
          <mc:Choice Requires="x14">
            <control shapeId="2170" r:id="rId46" name="Check Box 122">
              <controlPr locked="0" defaultSize="0" autoFill="0" autoLine="0" autoPict="0">
                <anchor moveWithCells="1">
                  <from>
                    <xdr:col>9</xdr:col>
                    <xdr:colOff>66675</xdr:colOff>
                    <xdr:row>298</xdr:row>
                    <xdr:rowOff>200025</xdr:rowOff>
                  </from>
                  <to>
                    <xdr:col>10</xdr:col>
                    <xdr:colOff>171450</xdr:colOff>
                    <xdr:row>299</xdr:row>
                    <xdr:rowOff>219075</xdr:rowOff>
                  </to>
                </anchor>
              </controlPr>
            </control>
          </mc:Choice>
        </mc:AlternateContent>
        <mc:AlternateContent xmlns:mc="http://schemas.openxmlformats.org/markup-compatibility/2006">
          <mc:Choice Requires="x14">
            <control shapeId="2171" r:id="rId47" name="Check Box 123">
              <controlPr locked="0" defaultSize="0" autoFill="0" autoLine="0" autoPict="0">
                <anchor moveWithCells="1">
                  <from>
                    <xdr:col>9</xdr:col>
                    <xdr:colOff>66675</xdr:colOff>
                    <xdr:row>299</xdr:row>
                    <xdr:rowOff>200025</xdr:rowOff>
                  </from>
                  <to>
                    <xdr:col>10</xdr:col>
                    <xdr:colOff>171450</xdr:colOff>
                    <xdr:row>300</xdr:row>
                    <xdr:rowOff>209550</xdr:rowOff>
                  </to>
                </anchor>
              </controlPr>
            </control>
          </mc:Choice>
        </mc:AlternateContent>
        <mc:AlternateContent xmlns:mc="http://schemas.openxmlformats.org/markup-compatibility/2006">
          <mc:Choice Requires="x14">
            <control shapeId="2172" r:id="rId48" name="Check Box 124">
              <controlPr locked="0" defaultSize="0" autoFill="0" autoLine="0" autoPict="0">
                <anchor moveWithCells="1">
                  <from>
                    <xdr:col>9</xdr:col>
                    <xdr:colOff>66675</xdr:colOff>
                    <xdr:row>301</xdr:row>
                    <xdr:rowOff>190500</xdr:rowOff>
                  </from>
                  <to>
                    <xdr:col>10</xdr:col>
                    <xdr:colOff>171450</xdr:colOff>
                    <xdr:row>302</xdr:row>
                    <xdr:rowOff>209550</xdr:rowOff>
                  </to>
                </anchor>
              </controlPr>
            </control>
          </mc:Choice>
        </mc:AlternateContent>
        <mc:AlternateContent xmlns:mc="http://schemas.openxmlformats.org/markup-compatibility/2006">
          <mc:Choice Requires="x14">
            <control shapeId="2173" r:id="rId49" name="Check Box 125">
              <controlPr locked="0" defaultSize="0" autoFill="0" autoLine="0" autoPict="0">
                <anchor moveWithCells="1">
                  <from>
                    <xdr:col>11</xdr:col>
                    <xdr:colOff>66675</xdr:colOff>
                    <xdr:row>296</xdr:row>
                    <xdr:rowOff>200025</xdr:rowOff>
                  </from>
                  <to>
                    <xdr:col>12</xdr:col>
                    <xdr:colOff>180975</xdr:colOff>
                    <xdr:row>297</xdr:row>
                    <xdr:rowOff>219075</xdr:rowOff>
                  </to>
                </anchor>
              </controlPr>
            </control>
          </mc:Choice>
        </mc:AlternateContent>
        <mc:AlternateContent xmlns:mc="http://schemas.openxmlformats.org/markup-compatibility/2006">
          <mc:Choice Requires="x14">
            <control shapeId="2174" r:id="rId50" name="Check Box 126">
              <controlPr locked="0" defaultSize="0" autoFill="0" autoLine="0" autoPict="0">
                <anchor moveWithCells="1">
                  <from>
                    <xdr:col>11</xdr:col>
                    <xdr:colOff>66675</xdr:colOff>
                    <xdr:row>297</xdr:row>
                    <xdr:rowOff>200025</xdr:rowOff>
                  </from>
                  <to>
                    <xdr:col>12</xdr:col>
                    <xdr:colOff>180975</xdr:colOff>
                    <xdr:row>298</xdr:row>
                    <xdr:rowOff>219075</xdr:rowOff>
                  </to>
                </anchor>
              </controlPr>
            </control>
          </mc:Choice>
        </mc:AlternateContent>
        <mc:AlternateContent xmlns:mc="http://schemas.openxmlformats.org/markup-compatibility/2006">
          <mc:Choice Requires="x14">
            <control shapeId="2175" r:id="rId51" name="Check Box 127">
              <controlPr locked="0" defaultSize="0" autoFill="0" autoLine="0" autoPict="0">
                <anchor moveWithCells="1">
                  <from>
                    <xdr:col>11</xdr:col>
                    <xdr:colOff>66675</xdr:colOff>
                    <xdr:row>298</xdr:row>
                    <xdr:rowOff>200025</xdr:rowOff>
                  </from>
                  <to>
                    <xdr:col>12</xdr:col>
                    <xdr:colOff>180975</xdr:colOff>
                    <xdr:row>299</xdr:row>
                    <xdr:rowOff>219075</xdr:rowOff>
                  </to>
                </anchor>
              </controlPr>
            </control>
          </mc:Choice>
        </mc:AlternateContent>
        <mc:AlternateContent xmlns:mc="http://schemas.openxmlformats.org/markup-compatibility/2006">
          <mc:Choice Requires="x14">
            <control shapeId="2176" r:id="rId52" name="Check Box 128">
              <controlPr locked="0" defaultSize="0" autoFill="0" autoLine="0" autoPict="0">
                <anchor moveWithCells="1">
                  <from>
                    <xdr:col>11</xdr:col>
                    <xdr:colOff>66675</xdr:colOff>
                    <xdr:row>299</xdr:row>
                    <xdr:rowOff>200025</xdr:rowOff>
                  </from>
                  <to>
                    <xdr:col>12</xdr:col>
                    <xdr:colOff>180975</xdr:colOff>
                    <xdr:row>300</xdr:row>
                    <xdr:rowOff>209550</xdr:rowOff>
                  </to>
                </anchor>
              </controlPr>
            </control>
          </mc:Choice>
        </mc:AlternateContent>
        <mc:AlternateContent xmlns:mc="http://schemas.openxmlformats.org/markup-compatibility/2006">
          <mc:Choice Requires="x14">
            <control shapeId="2177" r:id="rId53" name="Check Box 129">
              <controlPr locked="0" defaultSize="0" autoFill="0" autoLine="0" autoPict="0">
                <anchor moveWithCells="1">
                  <from>
                    <xdr:col>11</xdr:col>
                    <xdr:colOff>66675</xdr:colOff>
                    <xdr:row>301</xdr:row>
                    <xdr:rowOff>190500</xdr:rowOff>
                  </from>
                  <to>
                    <xdr:col>12</xdr:col>
                    <xdr:colOff>180975</xdr:colOff>
                    <xdr:row>302</xdr:row>
                    <xdr:rowOff>209550</xdr:rowOff>
                  </to>
                </anchor>
              </controlPr>
            </control>
          </mc:Choice>
        </mc:AlternateContent>
        <mc:AlternateContent xmlns:mc="http://schemas.openxmlformats.org/markup-compatibility/2006">
          <mc:Choice Requires="x14">
            <control shapeId="2178" r:id="rId54" name="Check Box 130">
              <controlPr locked="0" defaultSize="0" autoFill="0" autoLine="0" autoPict="0">
                <anchor moveWithCells="1">
                  <from>
                    <xdr:col>28</xdr:col>
                    <xdr:colOff>104775</xdr:colOff>
                    <xdr:row>296</xdr:row>
                    <xdr:rowOff>200025</xdr:rowOff>
                  </from>
                  <to>
                    <xdr:col>30</xdr:col>
                    <xdr:colOff>19050</xdr:colOff>
                    <xdr:row>297</xdr:row>
                    <xdr:rowOff>219075</xdr:rowOff>
                  </to>
                </anchor>
              </controlPr>
            </control>
          </mc:Choice>
        </mc:AlternateContent>
        <mc:AlternateContent xmlns:mc="http://schemas.openxmlformats.org/markup-compatibility/2006">
          <mc:Choice Requires="x14">
            <control shapeId="2179" r:id="rId55" name="Check Box 131">
              <controlPr locked="0" defaultSize="0" autoFill="0" autoLine="0" autoPict="0">
                <anchor moveWithCells="1">
                  <from>
                    <xdr:col>28</xdr:col>
                    <xdr:colOff>104775</xdr:colOff>
                    <xdr:row>297</xdr:row>
                    <xdr:rowOff>200025</xdr:rowOff>
                  </from>
                  <to>
                    <xdr:col>30</xdr:col>
                    <xdr:colOff>19050</xdr:colOff>
                    <xdr:row>298</xdr:row>
                    <xdr:rowOff>219075</xdr:rowOff>
                  </to>
                </anchor>
              </controlPr>
            </control>
          </mc:Choice>
        </mc:AlternateContent>
        <mc:AlternateContent xmlns:mc="http://schemas.openxmlformats.org/markup-compatibility/2006">
          <mc:Choice Requires="x14">
            <control shapeId="2180" r:id="rId56" name="Check Box 132">
              <controlPr locked="0" defaultSize="0" autoFill="0" autoLine="0" autoPict="0">
                <anchor moveWithCells="1">
                  <from>
                    <xdr:col>28</xdr:col>
                    <xdr:colOff>104775</xdr:colOff>
                    <xdr:row>298</xdr:row>
                    <xdr:rowOff>200025</xdr:rowOff>
                  </from>
                  <to>
                    <xdr:col>30</xdr:col>
                    <xdr:colOff>19050</xdr:colOff>
                    <xdr:row>299</xdr:row>
                    <xdr:rowOff>219075</xdr:rowOff>
                  </to>
                </anchor>
              </controlPr>
            </control>
          </mc:Choice>
        </mc:AlternateContent>
        <mc:AlternateContent xmlns:mc="http://schemas.openxmlformats.org/markup-compatibility/2006">
          <mc:Choice Requires="x14">
            <control shapeId="2181" r:id="rId57" name="Check Box 133">
              <controlPr locked="0" defaultSize="0" autoFill="0" autoLine="0" autoPict="0">
                <anchor moveWithCells="1">
                  <from>
                    <xdr:col>28</xdr:col>
                    <xdr:colOff>104775</xdr:colOff>
                    <xdr:row>299</xdr:row>
                    <xdr:rowOff>200025</xdr:rowOff>
                  </from>
                  <to>
                    <xdr:col>30</xdr:col>
                    <xdr:colOff>19050</xdr:colOff>
                    <xdr:row>300</xdr:row>
                    <xdr:rowOff>209550</xdr:rowOff>
                  </to>
                </anchor>
              </controlPr>
            </control>
          </mc:Choice>
        </mc:AlternateContent>
        <mc:AlternateContent xmlns:mc="http://schemas.openxmlformats.org/markup-compatibility/2006">
          <mc:Choice Requires="x14">
            <control shapeId="2183" r:id="rId58" name="Check Box 135">
              <controlPr locked="0" defaultSize="0" autoFill="0" autoLine="0" autoPict="0">
                <anchor moveWithCells="1">
                  <from>
                    <xdr:col>30</xdr:col>
                    <xdr:colOff>114300</xdr:colOff>
                    <xdr:row>296</xdr:row>
                    <xdr:rowOff>200025</xdr:rowOff>
                  </from>
                  <to>
                    <xdr:col>32</xdr:col>
                    <xdr:colOff>19050</xdr:colOff>
                    <xdr:row>297</xdr:row>
                    <xdr:rowOff>219075</xdr:rowOff>
                  </to>
                </anchor>
              </controlPr>
            </control>
          </mc:Choice>
        </mc:AlternateContent>
        <mc:AlternateContent xmlns:mc="http://schemas.openxmlformats.org/markup-compatibility/2006">
          <mc:Choice Requires="x14">
            <control shapeId="2184" r:id="rId59" name="Check Box 136">
              <controlPr locked="0" defaultSize="0" autoFill="0" autoLine="0" autoPict="0">
                <anchor moveWithCells="1">
                  <from>
                    <xdr:col>30</xdr:col>
                    <xdr:colOff>114300</xdr:colOff>
                    <xdr:row>297</xdr:row>
                    <xdr:rowOff>200025</xdr:rowOff>
                  </from>
                  <to>
                    <xdr:col>32</xdr:col>
                    <xdr:colOff>19050</xdr:colOff>
                    <xdr:row>298</xdr:row>
                    <xdr:rowOff>219075</xdr:rowOff>
                  </to>
                </anchor>
              </controlPr>
            </control>
          </mc:Choice>
        </mc:AlternateContent>
        <mc:AlternateContent xmlns:mc="http://schemas.openxmlformats.org/markup-compatibility/2006">
          <mc:Choice Requires="x14">
            <control shapeId="2185" r:id="rId60" name="Check Box 137">
              <controlPr locked="0" defaultSize="0" autoFill="0" autoLine="0" autoPict="0">
                <anchor moveWithCells="1">
                  <from>
                    <xdr:col>30</xdr:col>
                    <xdr:colOff>114300</xdr:colOff>
                    <xdr:row>298</xdr:row>
                    <xdr:rowOff>200025</xdr:rowOff>
                  </from>
                  <to>
                    <xdr:col>32</xdr:col>
                    <xdr:colOff>19050</xdr:colOff>
                    <xdr:row>299</xdr:row>
                    <xdr:rowOff>219075</xdr:rowOff>
                  </to>
                </anchor>
              </controlPr>
            </control>
          </mc:Choice>
        </mc:AlternateContent>
        <mc:AlternateContent xmlns:mc="http://schemas.openxmlformats.org/markup-compatibility/2006">
          <mc:Choice Requires="x14">
            <control shapeId="2186" r:id="rId61" name="Check Box 138">
              <controlPr locked="0" defaultSize="0" autoFill="0" autoLine="0" autoPict="0">
                <anchor moveWithCells="1">
                  <from>
                    <xdr:col>30</xdr:col>
                    <xdr:colOff>114300</xdr:colOff>
                    <xdr:row>299</xdr:row>
                    <xdr:rowOff>200025</xdr:rowOff>
                  </from>
                  <to>
                    <xdr:col>32</xdr:col>
                    <xdr:colOff>19050</xdr:colOff>
                    <xdr:row>300</xdr:row>
                    <xdr:rowOff>209550</xdr:rowOff>
                  </to>
                </anchor>
              </controlPr>
            </control>
          </mc:Choice>
        </mc:AlternateContent>
        <mc:AlternateContent xmlns:mc="http://schemas.openxmlformats.org/markup-compatibility/2006">
          <mc:Choice Requires="x14">
            <control shapeId="2194" r:id="rId62" name="Check Box 146">
              <controlPr locked="0" defaultSize="0" autoFill="0" autoLine="0" autoPict="0">
                <anchor moveWithCells="1">
                  <from>
                    <xdr:col>13</xdr:col>
                    <xdr:colOff>76200</xdr:colOff>
                    <xdr:row>288</xdr:row>
                    <xdr:rowOff>0</xdr:rowOff>
                  </from>
                  <to>
                    <xdr:col>14</xdr:col>
                    <xdr:colOff>180975</xdr:colOff>
                    <xdr:row>289</xdr:row>
                    <xdr:rowOff>9525</xdr:rowOff>
                  </to>
                </anchor>
              </controlPr>
            </control>
          </mc:Choice>
        </mc:AlternateContent>
        <mc:AlternateContent xmlns:mc="http://schemas.openxmlformats.org/markup-compatibility/2006">
          <mc:Choice Requires="x14">
            <control shapeId="2195" r:id="rId63" name="Check Box 147">
              <controlPr locked="0" defaultSize="0" autoFill="0" autoLine="0" autoPict="0">
                <anchor moveWithCells="1">
                  <from>
                    <xdr:col>13</xdr:col>
                    <xdr:colOff>76200</xdr:colOff>
                    <xdr:row>288</xdr:row>
                    <xdr:rowOff>219075</xdr:rowOff>
                  </from>
                  <to>
                    <xdr:col>14</xdr:col>
                    <xdr:colOff>180975</xdr:colOff>
                    <xdr:row>290</xdr:row>
                    <xdr:rowOff>9525</xdr:rowOff>
                  </to>
                </anchor>
              </controlPr>
            </control>
          </mc:Choice>
        </mc:AlternateContent>
        <mc:AlternateContent xmlns:mc="http://schemas.openxmlformats.org/markup-compatibility/2006">
          <mc:Choice Requires="x14">
            <control shapeId="2196" r:id="rId64" name="Check Box 148">
              <controlPr locked="0" defaultSize="0" autoFill="0" autoLine="0" autoPict="0">
                <anchor moveWithCells="1">
                  <from>
                    <xdr:col>13</xdr:col>
                    <xdr:colOff>76200</xdr:colOff>
                    <xdr:row>289</xdr:row>
                    <xdr:rowOff>219075</xdr:rowOff>
                  </from>
                  <to>
                    <xdr:col>14</xdr:col>
                    <xdr:colOff>180975</xdr:colOff>
                    <xdr:row>291</xdr:row>
                    <xdr:rowOff>9525</xdr:rowOff>
                  </to>
                </anchor>
              </controlPr>
            </control>
          </mc:Choice>
        </mc:AlternateContent>
        <mc:AlternateContent xmlns:mc="http://schemas.openxmlformats.org/markup-compatibility/2006">
          <mc:Choice Requires="x14">
            <control shapeId="2197" r:id="rId65" name="Check Box 149">
              <controlPr locked="0" defaultSize="0" autoFill="0" autoLine="0" autoPict="0">
                <anchor moveWithCells="1">
                  <from>
                    <xdr:col>13</xdr:col>
                    <xdr:colOff>76200</xdr:colOff>
                    <xdr:row>290</xdr:row>
                    <xdr:rowOff>219075</xdr:rowOff>
                  </from>
                  <to>
                    <xdr:col>14</xdr:col>
                    <xdr:colOff>180975</xdr:colOff>
                    <xdr:row>292</xdr:row>
                    <xdr:rowOff>9525</xdr:rowOff>
                  </to>
                </anchor>
              </controlPr>
            </control>
          </mc:Choice>
        </mc:AlternateContent>
        <mc:AlternateContent xmlns:mc="http://schemas.openxmlformats.org/markup-compatibility/2006">
          <mc:Choice Requires="x14">
            <control shapeId="2198" r:id="rId66" name="Check Box 150">
              <controlPr locked="0" defaultSize="0" autoFill="0" autoLine="0" autoPict="0">
                <anchor moveWithCells="1">
                  <from>
                    <xdr:col>13</xdr:col>
                    <xdr:colOff>76200</xdr:colOff>
                    <xdr:row>291</xdr:row>
                    <xdr:rowOff>219075</xdr:rowOff>
                  </from>
                  <to>
                    <xdr:col>14</xdr:col>
                    <xdr:colOff>180975</xdr:colOff>
                    <xdr:row>292</xdr:row>
                    <xdr:rowOff>219075</xdr:rowOff>
                  </to>
                </anchor>
              </controlPr>
            </control>
          </mc:Choice>
        </mc:AlternateContent>
        <mc:AlternateContent xmlns:mc="http://schemas.openxmlformats.org/markup-compatibility/2006">
          <mc:Choice Requires="x14">
            <control shapeId="2199" r:id="rId67" name="Check Box 151">
              <controlPr locked="0" defaultSize="0" autoFill="0" autoLine="0" autoPict="0">
                <anchor moveWithCells="1">
                  <from>
                    <xdr:col>13</xdr:col>
                    <xdr:colOff>76200</xdr:colOff>
                    <xdr:row>292</xdr:row>
                    <xdr:rowOff>209550</xdr:rowOff>
                  </from>
                  <to>
                    <xdr:col>14</xdr:col>
                    <xdr:colOff>180975</xdr:colOff>
                    <xdr:row>294</xdr:row>
                    <xdr:rowOff>0</xdr:rowOff>
                  </to>
                </anchor>
              </controlPr>
            </control>
          </mc:Choice>
        </mc:AlternateContent>
        <mc:AlternateContent xmlns:mc="http://schemas.openxmlformats.org/markup-compatibility/2006">
          <mc:Choice Requires="x14">
            <control shapeId="2200" r:id="rId68" name="Check Box 152">
              <controlPr locked="0" defaultSize="0" autoFill="0" autoLine="0" autoPict="0">
                <anchor moveWithCells="1">
                  <from>
                    <xdr:col>13</xdr:col>
                    <xdr:colOff>76200</xdr:colOff>
                    <xdr:row>293</xdr:row>
                    <xdr:rowOff>209550</xdr:rowOff>
                  </from>
                  <to>
                    <xdr:col>14</xdr:col>
                    <xdr:colOff>180975</xdr:colOff>
                    <xdr:row>295</xdr:row>
                    <xdr:rowOff>0</xdr:rowOff>
                  </to>
                </anchor>
              </controlPr>
            </control>
          </mc:Choice>
        </mc:AlternateContent>
        <mc:AlternateContent xmlns:mc="http://schemas.openxmlformats.org/markup-compatibility/2006">
          <mc:Choice Requires="x14">
            <control shapeId="2201" r:id="rId69" name="Check Box 153">
              <controlPr locked="0" defaultSize="0" autoFill="0" autoLine="0" autoPict="0">
                <anchor moveWithCells="1">
                  <from>
                    <xdr:col>13</xdr:col>
                    <xdr:colOff>76200</xdr:colOff>
                    <xdr:row>294</xdr:row>
                    <xdr:rowOff>209550</xdr:rowOff>
                  </from>
                  <to>
                    <xdr:col>14</xdr:col>
                    <xdr:colOff>180975</xdr:colOff>
                    <xdr:row>296</xdr:row>
                    <xdr:rowOff>0</xdr:rowOff>
                  </to>
                </anchor>
              </controlPr>
            </control>
          </mc:Choice>
        </mc:AlternateContent>
        <mc:AlternateContent xmlns:mc="http://schemas.openxmlformats.org/markup-compatibility/2006">
          <mc:Choice Requires="x14">
            <control shapeId="2202" r:id="rId70" name="Check Box 154">
              <controlPr locked="0" defaultSize="0" autoFill="0" autoLine="0" autoPict="0">
                <anchor moveWithCells="1">
                  <from>
                    <xdr:col>13</xdr:col>
                    <xdr:colOff>76200</xdr:colOff>
                    <xdr:row>295</xdr:row>
                    <xdr:rowOff>209550</xdr:rowOff>
                  </from>
                  <to>
                    <xdr:col>14</xdr:col>
                    <xdr:colOff>180975</xdr:colOff>
                    <xdr:row>296</xdr:row>
                    <xdr:rowOff>219075</xdr:rowOff>
                  </to>
                </anchor>
              </controlPr>
            </control>
          </mc:Choice>
        </mc:AlternateContent>
        <mc:AlternateContent xmlns:mc="http://schemas.openxmlformats.org/markup-compatibility/2006">
          <mc:Choice Requires="x14">
            <control shapeId="2203" r:id="rId71" name="Check Box 155">
              <controlPr defaultSize="0" autoFill="0" autoLine="0" autoPict="0">
                <anchor moveWithCells="1">
                  <from>
                    <xdr:col>13</xdr:col>
                    <xdr:colOff>76200</xdr:colOff>
                    <xdr:row>296</xdr:row>
                    <xdr:rowOff>200025</xdr:rowOff>
                  </from>
                  <to>
                    <xdr:col>14</xdr:col>
                    <xdr:colOff>180975</xdr:colOff>
                    <xdr:row>297</xdr:row>
                    <xdr:rowOff>219075</xdr:rowOff>
                  </to>
                </anchor>
              </controlPr>
            </control>
          </mc:Choice>
        </mc:AlternateContent>
        <mc:AlternateContent xmlns:mc="http://schemas.openxmlformats.org/markup-compatibility/2006">
          <mc:Choice Requires="x14">
            <control shapeId="2204" r:id="rId72" name="Check Box 156">
              <controlPr locked="0" defaultSize="0" autoFill="0" autoLine="0" autoPict="0">
                <anchor moveWithCells="1">
                  <from>
                    <xdr:col>15</xdr:col>
                    <xdr:colOff>76200</xdr:colOff>
                    <xdr:row>288</xdr:row>
                    <xdr:rowOff>0</xdr:rowOff>
                  </from>
                  <to>
                    <xdr:col>16</xdr:col>
                    <xdr:colOff>190500</xdr:colOff>
                    <xdr:row>289</xdr:row>
                    <xdr:rowOff>9525</xdr:rowOff>
                  </to>
                </anchor>
              </controlPr>
            </control>
          </mc:Choice>
        </mc:AlternateContent>
        <mc:AlternateContent xmlns:mc="http://schemas.openxmlformats.org/markup-compatibility/2006">
          <mc:Choice Requires="x14">
            <control shapeId="2205" r:id="rId73" name="Check Box 157">
              <controlPr locked="0" defaultSize="0" autoFill="0" autoLine="0" autoPict="0">
                <anchor moveWithCells="1">
                  <from>
                    <xdr:col>15</xdr:col>
                    <xdr:colOff>76200</xdr:colOff>
                    <xdr:row>288</xdr:row>
                    <xdr:rowOff>219075</xdr:rowOff>
                  </from>
                  <to>
                    <xdr:col>16</xdr:col>
                    <xdr:colOff>190500</xdr:colOff>
                    <xdr:row>290</xdr:row>
                    <xdr:rowOff>9525</xdr:rowOff>
                  </to>
                </anchor>
              </controlPr>
            </control>
          </mc:Choice>
        </mc:AlternateContent>
        <mc:AlternateContent xmlns:mc="http://schemas.openxmlformats.org/markup-compatibility/2006">
          <mc:Choice Requires="x14">
            <control shapeId="2206" r:id="rId74" name="Check Box 158">
              <controlPr locked="0" defaultSize="0" autoFill="0" autoLine="0" autoPict="0">
                <anchor moveWithCells="1">
                  <from>
                    <xdr:col>15</xdr:col>
                    <xdr:colOff>76200</xdr:colOff>
                    <xdr:row>289</xdr:row>
                    <xdr:rowOff>219075</xdr:rowOff>
                  </from>
                  <to>
                    <xdr:col>16</xdr:col>
                    <xdr:colOff>190500</xdr:colOff>
                    <xdr:row>291</xdr:row>
                    <xdr:rowOff>9525</xdr:rowOff>
                  </to>
                </anchor>
              </controlPr>
            </control>
          </mc:Choice>
        </mc:AlternateContent>
        <mc:AlternateContent xmlns:mc="http://schemas.openxmlformats.org/markup-compatibility/2006">
          <mc:Choice Requires="x14">
            <control shapeId="2207" r:id="rId75" name="Check Box 159">
              <controlPr locked="0" defaultSize="0" autoFill="0" autoLine="0" autoPict="0">
                <anchor moveWithCells="1">
                  <from>
                    <xdr:col>15</xdr:col>
                    <xdr:colOff>76200</xdr:colOff>
                    <xdr:row>290</xdr:row>
                    <xdr:rowOff>219075</xdr:rowOff>
                  </from>
                  <to>
                    <xdr:col>16</xdr:col>
                    <xdr:colOff>190500</xdr:colOff>
                    <xdr:row>292</xdr:row>
                    <xdr:rowOff>9525</xdr:rowOff>
                  </to>
                </anchor>
              </controlPr>
            </control>
          </mc:Choice>
        </mc:AlternateContent>
        <mc:AlternateContent xmlns:mc="http://schemas.openxmlformats.org/markup-compatibility/2006">
          <mc:Choice Requires="x14">
            <control shapeId="2208" r:id="rId76" name="Check Box 160">
              <controlPr locked="0" defaultSize="0" autoFill="0" autoLine="0" autoPict="0">
                <anchor moveWithCells="1">
                  <from>
                    <xdr:col>15</xdr:col>
                    <xdr:colOff>76200</xdr:colOff>
                    <xdr:row>291</xdr:row>
                    <xdr:rowOff>219075</xdr:rowOff>
                  </from>
                  <to>
                    <xdr:col>16</xdr:col>
                    <xdr:colOff>190500</xdr:colOff>
                    <xdr:row>292</xdr:row>
                    <xdr:rowOff>219075</xdr:rowOff>
                  </to>
                </anchor>
              </controlPr>
            </control>
          </mc:Choice>
        </mc:AlternateContent>
        <mc:AlternateContent xmlns:mc="http://schemas.openxmlformats.org/markup-compatibility/2006">
          <mc:Choice Requires="x14">
            <control shapeId="2209" r:id="rId77" name="Check Box 161">
              <controlPr locked="0" defaultSize="0" autoFill="0" autoLine="0" autoPict="0">
                <anchor moveWithCells="1">
                  <from>
                    <xdr:col>15</xdr:col>
                    <xdr:colOff>76200</xdr:colOff>
                    <xdr:row>292</xdr:row>
                    <xdr:rowOff>209550</xdr:rowOff>
                  </from>
                  <to>
                    <xdr:col>16</xdr:col>
                    <xdr:colOff>190500</xdr:colOff>
                    <xdr:row>294</xdr:row>
                    <xdr:rowOff>0</xdr:rowOff>
                  </to>
                </anchor>
              </controlPr>
            </control>
          </mc:Choice>
        </mc:AlternateContent>
        <mc:AlternateContent xmlns:mc="http://schemas.openxmlformats.org/markup-compatibility/2006">
          <mc:Choice Requires="x14">
            <control shapeId="2210" r:id="rId78" name="Check Box 162">
              <controlPr locked="0" defaultSize="0" autoFill="0" autoLine="0" autoPict="0">
                <anchor moveWithCells="1">
                  <from>
                    <xdr:col>15</xdr:col>
                    <xdr:colOff>76200</xdr:colOff>
                    <xdr:row>293</xdr:row>
                    <xdr:rowOff>209550</xdr:rowOff>
                  </from>
                  <to>
                    <xdr:col>16</xdr:col>
                    <xdr:colOff>190500</xdr:colOff>
                    <xdr:row>295</xdr:row>
                    <xdr:rowOff>0</xdr:rowOff>
                  </to>
                </anchor>
              </controlPr>
            </control>
          </mc:Choice>
        </mc:AlternateContent>
        <mc:AlternateContent xmlns:mc="http://schemas.openxmlformats.org/markup-compatibility/2006">
          <mc:Choice Requires="x14">
            <control shapeId="2211" r:id="rId79" name="Check Box 163">
              <controlPr locked="0" defaultSize="0" autoFill="0" autoLine="0" autoPict="0">
                <anchor moveWithCells="1">
                  <from>
                    <xdr:col>15</xdr:col>
                    <xdr:colOff>76200</xdr:colOff>
                    <xdr:row>294</xdr:row>
                    <xdr:rowOff>209550</xdr:rowOff>
                  </from>
                  <to>
                    <xdr:col>16</xdr:col>
                    <xdr:colOff>190500</xdr:colOff>
                    <xdr:row>296</xdr:row>
                    <xdr:rowOff>0</xdr:rowOff>
                  </to>
                </anchor>
              </controlPr>
            </control>
          </mc:Choice>
        </mc:AlternateContent>
        <mc:AlternateContent xmlns:mc="http://schemas.openxmlformats.org/markup-compatibility/2006">
          <mc:Choice Requires="x14">
            <control shapeId="2212" r:id="rId80" name="Check Box 164">
              <controlPr locked="0" defaultSize="0" autoFill="0" autoLine="0" autoPict="0">
                <anchor moveWithCells="1">
                  <from>
                    <xdr:col>15</xdr:col>
                    <xdr:colOff>76200</xdr:colOff>
                    <xdr:row>295</xdr:row>
                    <xdr:rowOff>209550</xdr:rowOff>
                  </from>
                  <to>
                    <xdr:col>16</xdr:col>
                    <xdr:colOff>190500</xdr:colOff>
                    <xdr:row>296</xdr:row>
                    <xdr:rowOff>219075</xdr:rowOff>
                  </to>
                </anchor>
              </controlPr>
            </control>
          </mc:Choice>
        </mc:AlternateContent>
        <mc:AlternateContent xmlns:mc="http://schemas.openxmlformats.org/markup-compatibility/2006">
          <mc:Choice Requires="x14">
            <control shapeId="2213" r:id="rId81" name="Check Box 165">
              <controlPr defaultSize="0" autoFill="0" autoLine="0" autoPict="0">
                <anchor moveWithCells="1">
                  <from>
                    <xdr:col>15</xdr:col>
                    <xdr:colOff>76200</xdr:colOff>
                    <xdr:row>296</xdr:row>
                    <xdr:rowOff>200025</xdr:rowOff>
                  </from>
                  <to>
                    <xdr:col>16</xdr:col>
                    <xdr:colOff>190500</xdr:colOff>
                    <xdr:row>297</xdr:row>
                    <xdr:rowOff>219075</xdr:rowOff>
                  </to>
                </anchor>
              </controlPr>
            </control>
          </mc:Choice>
        </mc:AlternateContent>
        <mc:AlternateContent xmlns:mc="http://schemas.openxmlformats.org/markup-compatibility/2006">
          <mc:Choice Requires="x14">
            <control shapeId="2214" r:id="rId82" name="Check Box 166">
              <controlPr locked="0" defaultSize="0" autoFill="0" autoLine="0" autoPict="0">
                <anchor moveWithCells="1">
                  <from>
                    <xdr:col>13</xdr:col>
                    <xdr:colOff>76200</xdr:colOff>
                    <xdr:row>296</xdr:row>
                    <xdr:rowOff>200025</xdr:rowOff>
                  </from>
                  <to>
                    <xdr:col>14</xdr:col>
                    <xdr:colOff>180975</xdr:colOff>
                    <xdr:row>297</xdr:row>
                    <xdr:rowOff>219075</xdr:rowOff>
                  </to>
                </anchor>
              </controlPr>
            </control>
          </mc:Choice>
        </mc:AlternateContent>
        <mc:AlternateContent xmlns:mc="http://schemas.openxmlformats.org/markup-compatibility/2006">
          <mc:Choice Requires="x14">
            <control shapeId="2215" r:id="rId83" name="Check Box 167">
              <controlPr locked="0" defaultSize="0" autoFill="0" autoLine="0" autoPict="0">
                <anchor moveWithCells="1">
                  <from>
                    <xdr:col>13</xdr:col>
                    <xdr:colOff>76200</xdr:colOff>
                    <xdr:row>297</xdr:row>
                    <xdr:rowOff>200025</xdr:rowOff>
                  </from>
                  <to>
                    <xdr:col>14</xdr:col>
                    <xdr:colOff>180975</xdr:colOff>
                    <xdr:row>298</xdr:row>
                    <xdr:rowOff>219075</xdr:rowOff>
                  </to>
                </anchor>
              </controlPr>
            </control>
          </mc:Choice>
        </mc:AlternateContent>
        <mc:AlternateContent xmlns:mc="http://schemas.openxmlformats.org/markup-compatibility/2006">
          <mc:Choice Requires="x14">
            <control shapeId="2216" r:id="rId84" name="Check Box 168">
              <controlPr locked="0" defaultSize="0" autoFill="0" autoLine="0" autoPict="0">
                <anchor moveWithCells="1">
                  <from>
                    <xdr:col>13</xdr:col>
                    <xdr:colOff>76200</xdr:colOff>
                    <xdr:row>298</xdr:row>
                    <xdr:rowOff>200025</xdr:rowOff>
                  </from>
                  <to>
                    <xdr:col>14</xdr:col>
                    <xdr:colOff>180975</xdr:colOff>
                    <xdr:row>299</xdr:row>
                    <xdr:rowOff>219075</xdr:rowOff>
                  </to>
                </anchor>
              </controlPr>
            </control>
          </mc:Choice>
        </mc:AlternateContent>
        <mc:AlternateContent xmlns:mc="http://schemas.openxmlformats.org/markup-compatibility/2006">
          <mc:Choice Requires="x14">
            <control shapeId="2217" r:id="rId85" name="Check Box 169">
              <controlPr locked="0" defaultSize="0" autoFill="0" autoLine="0" autoPict="0">
                <anchor moveWithCells="1">
                  <from>
                    <xdr:col>13</xdr:col>
                    <xdr:colOff>76200</xdr:colOff>
                    <xdr:row>299</xdr:row>
                    <xdr:rowOff>200025</xdr:rowOff>
                  </from>
                  <to>
                    <xdr:col>14</xdr:col>
                    <xdr:colOff>180975</xdr:colOff>
                    <xdr:row>300</xdr:row>
                    <xdr:rowOff>209550</xdr:rowOff>
                  </to>
                </anchor>
              </controlPr>
            </control>
          </mc:Choice>
        </mc:AlternateContent>
        <mc:AlternateContent xmlns:mc="http://schemas.openxmlformats.org/markup-compatibility/2006">
          <mc:Choice Requires="x14">
            <control shapeId="2218" r:id="rId86" name="Check Box 170">
              <controlPr locked="0" defaultSize="0" autoFill="0" autoLine="0" autoPict="0">
                <anchor moveWithCells="1">
                  <from>
                    <xdr:col>13</xdr:col>
                    <xdr:colOff>76200</xdr:colOff>
                    <xdr:row>301</xdr:row>
                    <xdr:rowOff>190500</xdr:rowOff>
                  </from>
                  <to>
                    <xdr:col>14</xdr:col>
                    <xdr:colOff>180975</xdr:colOff>
                    <xdr:row>302</xdr:row>
                    <xdr:rowOff>209550</xdr:rowOff>
                  </to>
                </anchor>
              </controlPr>
            </control>
          </mc:Choice>
        </mc:AlternateContent>
        <mc:AlternateContent xmlns:mc="http://schemas.openxmlformats.org/markup-compatibility/2006">
          <mc:Choice Requires="x14">
            <control shapeId="2219" r:id="rId87" name="Check Box 171">
              <controlPr locked="0" defaultSize="0" autoFill="0" autoLine="0" autoPict="0">
                <anchor moveWithCells="1">
                  <from>
                    <xdr:col>15</xdr:col>
                    <xdr:colOff>76200</xdr:colOff>
                    <xdr:row>296</xdr:row>
                    <xdr:rowOff>200025</xdr:rowOff>
                  </from>
                  <to>
                    <xdr:col>16</xdr:col>
                    <xdr:colOff>190500</xdr:colOff>
                    <xdr:row>297</xdr:row>
                    <xdr:rowOff>219075</xdr:rowOff>
                  </to>
                </anchor>
              </controlPr>
            </control>
          </mc:Choice>
        </mc:AlternateContent>
        <mc:AlternateContent xmlns:mc="http://schemas.openxmlformats.org/markup-compatibility/2006">
          <mc:Choice Requires="x14">
            <control shapeId="2220" r:id="rId88" name="Check Box 172">
              <controlPr locked="0" defaultSize="0" autoFill="0" autoLine="0" autoPict="0">
                <anchor moveWithCells="1">
                  <from>
                    <xdr:col>15</xdr:col>
                    <xdr:colOff>76200</xdr:colOff>
                    <xdr:row>297</xdr:row>
                    <xdr:rowOff>200025</xdr:rowOff>
                  </from>
                  <to>
                    <xdr:col>16</xdr:col>
                    <xdr:colOff>190500</xdr:colOff>
                    <xdr:row>298</xdr:row>
                    <xdr:rowOff>219075</xdr:rowOff>
                  </to>
                </anchor>
              </controlPr>
            </control>
          </mc:Choice>
        </mc:AlternateContent>
        <mc:AlternateContent xmlns:mc="http://schemas.openxmlformats.org/markup-compatibility/2006">
          <mc:Choice Requires="x14">
            <control shapeId="2221" r:id="rId89" name="Check Box 173">
              <controlPr locked="0" defaultSize="0" autoFill="0" autoLine="0" autoPict="0">
                <anchor moveWithCells="1">
                  <from>
                    <xdr:col>15</xdr:col>
                    <xdr:colOff>76200</xdr:colOff>
                    <xdr:row>298</xdr:row>
                    <xdr:rowOff>200025</xdr:rowOff>
                  </from>
                  <to>
                    <xdr:col>16</xdr:col>
                    <xdr:colOff>190500</xdr:colOff>
                    <xdr:row>299</xdr:row>
                    <xdr:rowOff>219075</xdr:rowOff>
                  </to>
                </anchor>
              </controlPr>
            </control>
          </mc:Choice>
        </mc:AlternateContent>
        <mc:AlternateContent xmlns:mc="http://schemas.openxmlformats.org/markup-compatibility/2006">
          <mc:Choice Requires="x14">
            <control shapeId="2222" r:id="rId90" name="Check Box 174">
              <controlPr locked="0" defaultSize="0" autoFill="0" autoLine="0" autoPict="0">
                <anchor moveWithCells="1">
                  <from>
                    <xdr:col>15</xdr:col>
                    <xdr:colOff>76200</xdr:colOff>
                    <xdr:row>299</xdr:row>
                    <xdr:rowOff>200025</xdr:rowOff>
                  </from>
                  <to>
                    <xdr:col>16</xdr:col>
                    <xdr:colOff>190500</xdr:colOff>
                    <xdr:row>300</xdr:row>
                    <xdr:rowOff>209550</xdr:rowOff>
                  </to>
                </anchor>
              </controlPr>
            </control>
          </mc:Choice>
        </mc:AlternateContent>
        <mc:AlternateContent xmlns:mc="http://schemas.openxmlformats.org/markup-compatibility/2006">
          <mc:Choice Requires="x14">
            <control shapeId="2223" r:id="rId91" name="Check Box 175">
              <controlPr locked="0" defaultSize="0" autoFill="0" autoLine="0" autoPict="0">
                <anchor moveWithCells="1">
                  <from>
                    <xdr:col>15</xdr:col>
                    <xdr:colOff>76200</xdr:colOff>
                    <xdr:row>301</xdr:row>
                    <xdr:rowOff>190500</xdr:rowOff>
                  </from>
                  <to>
                    <xdr:col>16</xdr:col>
                    <xdr:colOff>190500</xdr:colOff>
                    <xdr:row>302</xdr:row>
                    <xdr:rowOff>209550</xdr:rowOff>
                  </to>
                </anchor>
              </controlPr>
            </control>
          </mc:Choice>
        </mc:AlternateContent>
        <mc:AlternateContent xmlns:mc="http://schemas.openxmlformats.org/markup-compatibility/2006">
          <mc:Choice Requires="x14">
            <control shapeId="2224" r:id="rId92" name="Check Box 176">
              <controlPr locked="0" defaultSize="0" autoFill="0" autoLine="0" autoPict="0">
                <anchor moveWithCells="1">
                  <from>
                    <xdr:col>32</xdr:col>
                    <xdr:colOff>114300</xdr:colOff>
                    <xdr:row>288</xdr:row>
                    <xdr:rowOff>0</xdr:rowOff>
                  </from>
                  <to>
                    <xdr:col>34</xdr:col>
                    <xdr:colOff>28575</xdr:colOff>
                    <xdr:row>289</xdr:row>
                    <xdr:rowOff>9525</xdr:rowOff>
                  </to>
                </anchor>
              </controlPr>
            </control>
          </mc:Choice>
        </mc:AlternateContent>
        <mc:AlternateContent xmlns:mc="http://schemas.openxmlformats.org/markup-compatibility/2006">
          <mc:Choice Requires="x14">
            <control shapeId="2225" r:id="rId93" name="Check Box 177">
              <controlPr locked="0" defaultSize="0" autoFill="0" autoLine="0" autoPict="0">
                <anchor moveWithCells="1">
                  <from>
                    <xdr:col>32</xdr:col>
                    <xdr:colOff>114300</xdr:colOff>
                    <xdr:row>288</xdr:row>
                    <xdr:rowOff>219075</xdr:rowOff>
                  </from>
                  <to>
                    <xdr:col>34</xdr:col>
                    <xdr:colOff>28575</xdr:colOff>
                    <xdr:row>290</xdr:row>
                    <xdr:rowOff>9525</xdr:rowOff>
                  </to>
                </anchor>
              </controlPr>
            </control>
          </mc:Choice>
        </mc:AlternateContent>
        <mc:AlternateContent xmlns:mc="http://schemas.openxmlformats.org/markup-compatibility/2006">
          <mc:Choice Requires="x14">
            <control shapeId="2226" r:id="rId94" name="Check Box 178">
              <controlPr locked="0" defaultSize="0" autoFill="0" autoLine="0" autoPict="0">
                <anchor moveWithCells="1">
                  <from>
                    <xdr:col>32</xdr:col>
                    <xdr:colOff>114300</xdr:colOff>
                    <xdr:row>289</xdr:row>
                    <xdr:rowOff>219075</xdr:rowOff>
                  </from>
                  <to>
                    <xdr:col>34</xdr:col>
                    <xdr:colOff>28575</xdr:colOff>
                    <xdr:row>291</xdr:row>
                    <xdr:rowOff>9525</xdr:rowOff>
                  </to>
                </anchor>
              </controlPr>
            </control>
          </mc:Choice>
        </mc:AlternateContent>
        <mc:AlternateContent xmlns:mc="http://schemas.openxmlformats.org/markup-compatibility/2006">
          <mc:Choice Requires="x14">
            <control shapeId="2227" r:id="rId95" name="Check Box 179">
              <controlPr locked="0" defaultSize="0" autoFill="0" autoLine="0" autoPict="0">
                <anchor moveWithCells="1">
                  <from>
                    <xdr:col>32</xdr:col>
                    <xdr:colOff>114300</xdr:colOff>
                    <xdr:row>290</xdr:row>
                    <xdr:rowOff>219075</xdr:rowOff>
                  </from>
                  <to>
                    <xdr:col>34</xdr:col>
                    <xdr:colOff>28575</xdr:colOff>
                    <xdr:row>292</xdr:row>
                    <xdr:rowOff>9525</xdr:rowOff>
                  </to>
                </anchor>
              </controlPr>
            </control>
          </mc:Choice>
        </mc:AlternateContent>
        <mc:AlternateContent xmlns:mc="http://schemas.openxmlformats.org/markup-compatibility/2006">
          <mc:Choice Requires="x14">
            <control shapeId="2228" r:id="rId96" name="Check Box 180">
              <controlPr locked="0" defaultSize="0" autoFill="0" autoLine="0" autoPict="0">
                <anchor moveWithCells="1">
                  <from>
                    <xdr:col>32</xdr:col>
                    <xdr:colOff>114300</xdr:colOff>
                    <xdr:row>291</xdr:row>
                    <xdr:rowOff>219075</xdr:rowOff>
                  </from>
                  <to>
                    <xdr:col>34</xdr:col>
                    <xdr:colOff>28575</xdr:colOff>
                    <xdr:row>292</xdr:row>
                    <xdr:rowOff>219075</xdr:rowOff>
                  </to>
                </anchor>
              </controlPr>
            </control>
          </mc:Choice>
        </mc:AlternateContent>
        <mc:AlternateContent xmlns:mc="http://schemas.openxmlformats.org/markup-compatibility/2006">
          <mc:Choice Requires="x14">
            <control shapeId="2229" r:id="rId97" name="Check Box 181">
              <controlPr locked="0" defaultSize="0" autoFill="0" autoLine="0" autoPict="0">
                <anchor moveWithCells="1">
                  <from>
                    <xdr:col>32</xdr:col>
                    <xdr:colOff>114300</xdr:colOff>
                    <xdr:row>292</xdr:row>
                    <xdr:rowOff>209550</xdr:rowOff>
                  </from>
                  <to>
                    <xdr:col>34</xdr:col>
                    <xdr:colOff>28575</xdr:colOff>
                    <xdr:row>294</xdr:row>
                    <xdr:rowOff>0</xdr:rowOff>
                  </to>
                </anchor>
              </controlPr>
            </control>
          </mc:Choice>
        </mc:AlternateContent>
        <mc:AlternateContent xmlns:mc="http://schemas.openxmlformats.org/markup-compatibility/2006">
          <mc:Choice Requires="x14">
            <control shapeId="2230" r:id="rId98" name="Check Box 182">
              <controlPr locked="0" defaultSize="0" autoFill="0" autoLine="0" autoPict="0">
                <anchor moveWithCells="1">
                  <from>
                    <xdr:col>32</xdr:col>
                    <xdr:colOff>114300</xdr:colOff>
                    <xdr:row>293</xdr:row>
                    <xdr:rowOff>209550</xdr:rowOff>
                  </from>
                  <to>
                    <xdr:col>34</xdr:col>
                    <xdr:colOff>28575</xdr:colOff>
                    <xdr:row>295</xdr:row>
                    <xdr:rowOff>0</xdr:rowOff>
                  </to>
                </anchor>
              </controlPr>
            </control>
          </mc:Choice>
        </mc:AlternateContent>
        <mc:AlternateContent xmlns:mc="http://schemas.openxmlformats.org/markup-compatibility/2006">
          <mc:Choice Requires="x14">
            <control shapeId="2231" r:id="rId99" name="Check Box 183">
              <controlPr locked="0" defaultSize="0" autoFill="0" autoLine="0" autoPict="0">
                <anchor moveWithCells="1">
                  <from>
                    <xdr:col>32</xdr:col>
                    <xdr:colOff>114300</xdr:colOff>
                    <xdr:row>294</xdr:row>
                    <xdr:rowOff>209550</xdr:rowOff>
                  </from>
                  <to>
                    <xdr:col>34</xdr:col>
                    <xdr:colOff>28575</xdr:colOff>
                    <xdr:row>296</xdr:row>
                    <xdr:rowOff>0</xdr:rowOff>
                  </to>
                </anchor>
              </controlPr>
            </control>
          </mc:Choice>
        </mc:AlternateContent>
        <mc:AlternateContent xmlns:mc="http://schemas.openxmlformats.org/markup-compatibility/2006">
          <mc:Choice Requires="x14">
            <control shapeId="2232" r:id="rId100" name="Check Box 184">
              <controlPr locked="0" defaultSize="0" autoFill="0" autoLine="0" autoPict="0">
                <anchor moveWithCells="1">
                  <from>
                    <xdr:col>32</xdr:col>
                    <xdr:colOff>114300</xdr:colOff>
                    <xdr:row>295</xdr:row>
                    <xdr:rowOff>209550</xdr:rowOff>
                  </from>
                  <to>
                    <xdr:col>34</xdr:col>
                    <xdr:colOff>28575</xdr:colOff>
                    <xdr:row>296</xdr:row>
                    <xdr:rowOff>219075</xdr:rowOff>
                  </to>
                </anchor>
              </controlPr>
            </control>
          </mc:Choice>
        </mc:AlternateContent>
        <mc:AlternateContent xmlns:mc="http://schemas.openxmlformats.org/markup-compatibility/2006">
          <mc:Choice Requires="x14">
            <control shapeId="2233" r:id="rId101" name="Check Box 185">
              <controlPr defaultSize="0" autoFill="0" autoLine="0" autoPict="0">
                <anchor moveWithCells="1">
                  <from>
                    <xdr:col>32</xdr:col>
                    <xdr:colOff>114300</xdr:colOff>
                    <xdr:row>296</xdr:row>
                    <xdr:rowOff>200025</xdr:rowOff>
                  </from>
                  <to>
                    <xdr:col>34</xdr:col>
                    <xdr:colOff>28575</xdr:colOff>
                    <xdr:row>297</xdr:row>
                    <xdr:rowOff>219075</xdr:rowOff>
                  </to>
                </anchor>
              </controlPr>
            </control>
          </mc:Choice>
        </mc:AlternateContent>
        <mc:AlternateContent xmlns:mc="http://schemas.openxmlformats.org/markup-compatibility/2006">
          <mc:Choice Requires="x14">
            <control shapeId="2234" r:id="rId102" name="Check Box 186">
              <controlPr locked="0" defaultSize="0" autoFill="0" autoLine="0" autoPict="0">
                <anchor moveWithCells="1">
                  <from>
                    <xdr:col>34</xdr:col>
                    <xdr:colOff>123825</xdr:colOff>
                    <xdr:row>288</xdr:row>
                    <xdr:rowOff>0</xdr:rowOff>
                  </from>
                  <to>
                    <xdr:col>36</xdr:col>
                    <xdr:colOff>28575</xdr:colOff>
                    <xdr:row>289</xdr:row>
                    <xdr:rowOff>9525</xdr:rowOff>
                  </to>
                </anchor>
              </controlPr>
            </control>
          </mc:Choice>
        </mc:AlternateContent>
        <mc:AlternateContent xmlns:mc="http://schemas.openxmlformats.org/markup-compatibility/2006">
          <mc:Choice Requires="x14">
            <control shapeId="2235" r:id="rId103" name="Check Box 187">
              <controlPr locked="0" defaultSize="0" autoFill="0" autoLine="0" autoPict="0">
                <anchor moveWithCells="1">
                  <from>
                    <xdr:col>34</xdr:col>
                    <xdr:colOff>123825</xdr:colOff>
                    <xdr:row>288</xdr:row>
                    <xdr:rowOff>219075</xdr:rowOff>
                  </from>
                  <to>
                    <xdr:col>36</xdr:col>
                    <xdr:colOff>28575</xdr:colOff>
                    <xdr:row>290</xdr:row>
                    <xdr:rowOff>9525</xdr:rowOff>
                  </to>
                </anchor>
              </controlPr>
            </control>
          </mc:Choice>
        </mc:AlternateContent>
        <mc:AlternateContent xmlns:mc="http://schemas.openxmlformats.org/markup-compatibility/2006">
          <mc:Choice Requires="x14">
            <control shapeId="2236" r:id="rId104" name="Check Box 188">
              <controlPr locked="0" defaultSize="0" autoFill="0" autoLine="0" autoPict="0">
                <anchor moveWithCells="1">
                  <from>
                    <xdr:col>34</xdr:col>
                    <xdr:colOff>123825</xdr:colOff>
                    <xdr:row>289</xdr:row>
                    <xdr:rowOff>219075</xdr:rowOff>
                  </from>
                  <to>
                    <xdr:col>36</xdr:col>
                    <xdr:colOff>28575</xdr:colOff>
                    <xdr:row>291</xdr:row>
                    <xdr:rowOff>9525</xdr:rowOff>
                  </to>
                </anchor>
              </controlPr>
            </control>
          </mc:Choice>
        </mc:AlternateContent>
        <mc:AlternateContent xmlns:mc="http://schemas.openxmlformats.org/markup-compatibility/2006">
          <mc:Choice Requires="x14">
            <control shapeId="2237" r:id="rId105" name="Check Box 189">
              <controlPr locked="0" defaultSize="0" autoFill="0" autoLine="0" autoPict="0">
                <anchor moveWithCells="1">
                  <from>
                    <xdr:col>34</xdr:col>
                    <xdr:colOff>123825</xdr:colOff>
                    <xdr:row>290</xdr:row>
                    <xdr:rowOff>219075</xdr:rowOff>
                  </from>
                  <to>
                    <xdr:col>36</xdr:col>
                    <xdr:colOff>28575</xdr:colOff>
                    <xdr:row>292</xdr:row>
                    <xdr:rowOff>9525</xdr:rowOff>
                  </to>
                </anchor>
              </controlPr>
            </control>
          </mc:Choice>
        </mc:AlternateContent>
        <mc:AlternateContent xmlns:mc="http://schemas.openxmlformats.org/markup-compatibility/2006">
          <mc:Choice Requires="x14">
            <control shapeId="2238" r:id="rId106" name="Check Box 190">
              <controlPr locked="0" defaultSize="0" autoFill="0" autoLine="0" autoPict="0">
                <anchor moveWithCells="1">
                  <from>
                    <xdr:col>34</xdr:col>
                    <xdr:colOff>123825</xdr:colOff>
                    <xdr:row>291</xdr:row>
                    <xdr:rowOff>219075</xdr:rowOff>
                  </from>
                  <to>
                    <xdr:col>36</xdr:col>
                    <xdr:colOff>28575</xdr:colOff>
                    <xdr:row>292</xdr:row>
                    <xdr:rowOff>219075</xdr:rowOff>
                  </to>
                </anchor>
              </controlPr>
            </control>
          </mc:Choice>
        </mc:AlternateContent>
        <mc:AlternateContent xmlns:mc="http://schemas.openxmlformats.org/markup-compatibility/2006">
          <mc:Choice Requires="x14">
            <control shapeId="2239" r:id="rId107" name="Check Box 191">
              <controlPr locked="0" defaultSize="0" autoFill="0" autoLine="0" autoPict="0">
                <anchor moveWithCells="1">
                  <from>
                    <xdr:col>34</xdr:col>
                    <xdr:colOff>123825</xdr:colOff>
                    <xdr:row>292</xdr:row>
                    <xdr:rowOff>209550</xdr:rowOff>
                  </from>
                  <to>
                    <xdr:col>36</xdr:col>
                    <xdr:colOff>28575</xdr:colOff>
                    <xdr:row>294</xdr:row>
                    <xdr:rowOff>0</xdr:rowOff>
                  </to>
                </anchor>
              </controlPr>
            </control>
          </mc:Choice>
        </mc:AlternateContent>
        <mc:AlternateContent xmlns:mc="http://schemas.openxmlformats.org/markup-compatibility/2006">
          <mc:Choice Requires="x14">
            <control shapeId="2240" r:id="rId108" name="Check Box 192">
              <controlPr locked="0" defaultSize="0" autoFill="0" autoLine="0" autoPict="0">
                <anchor moveWithCells="1">
                  <from>
                    <xdr:col>34</xdr:col>
                    <xdr:colOff>123825</xdr:colOff>
                    <xdr:row>293</xdr:row>
                    <xdr:rowOff>209550</xdr:rowOff>
                  </from>
                  <to>
                    <xdr:col>36</xdr:col>
                    <xdr:colOff>28575</xdr:colOff>
                    <xdr:row>295</xdr:row>
                    <xdr:rowOff>0</xdr:rowOff>
                  </to>
                </anchor>
              </controlPr>
            </control>
          </mc:Choice>
        </mc:AlternateContent>
        <mc:AlternateContent xmlns:mc="http://schemas.openxmlformats.org/markup-compatibility/2006">
          <mc:Choice Requires="x14">
            <control shapeId="2241" r:id="rId109" name="Check Box 193">
              <controlPr locked="0" defaultSize="0" autoFill="0" autoLine="0" autoPict="0">
                <anchor moveWithCells="1">
                  <from>
                    <xdr:col>34</xdr:col>
                    <xdr:colOff>123825</xdr:colOff>
                    <xdr:row>294</xdr:row>
                    <xdr:rowOff>209550</xdr:rowOff>
                  </from>
                  <to>
                    <xdr:col>36</xdr:col>
                    <xdr:colOff>28575</xdr:colOff>
                    <xdr:row>296</xdr:row>
                    <xdr:rowOff>0</xdr:rowOff>
                  </to>
                </anchor>
              </controlPr>
            </control>
          </mc:Choice>
        </mc:AlternateContent>
        <mc:AlternateContent xmlns:mc="http://schemas.openxmlformats.org/markup-compatibility/2006">
          <mc:Choice Requires="x14">
            <control shapeId="2242" r:id="rId110" name="Check Box 194">
              <controlPr locked="0" defaultSize="0" autoFill="0" autoLine="0" autoPict="0">
                <anchor moveWithCells="1">
                  <from>
                    <xdr:col>34</xdr:col>
                    <xdr:colOff>123825</xdr:colOff>
                    <xdr:row>295</xdr:row>
                    <xdr:rowOff>209550</xdr:rowOff>
                  </from>
                  <to>
                    <xdr:col>36</xdr:col>
                    <xdr:colOff>28575</xdr:colOff>
                    <xdr:row>296</xdr:row>
                    <xdr:rowOff>219075</xdr:rowOff>
                  </to>
                </anchor>
              </controlPr>
            </control>
          </mc:Choice>
        </mc:AlternateContent>
        <mc:AlternateContent xmlns:mc="http://schemas.openxmlformats.org/markup-compatibility/2006">
          <mc:Choice Requires="x14">
            <control shapeId="2243" r:id="rId111" name="Check Box 195">
              <controlPr defaultSize="0" autoFill="0" autoLine="0" autoPict="0">
                <anchor moveWithCells="1">
                  <from>
                    <xdr:col>34</xdr:col>
                    <xdr:colOff>123825</xdr:colOff>
                    <xdr:row>296</xdr:row>
                    <xdr:rowOff>200025</xdr:rowOff>
                  </from>
                  <to>
                    <xdr:col>36</xdr:col>
                    <xdr:colOff>28575</xdr:colOff>
                    <xdr:row>297</xdr:row>
                    <xdr:rowOff>219075</xdr:rowOff>
                  </to>
                </anchor>
              </controlPr>
            </control>
          </mc:Choice>
        </mc:AlternateContent>
        <mc:AlternateContent xmlns:mc="http://schemas.openxmlformats.org/markup-compatibility/2006">
          <mc:Choice Requires="x14">
            <control shapeId="2244" r:id="rId112" name="Check Box 196">
              <controlPr locked="0" defaultSize="0" autoFill="0" autoLine="0" autoPict="0">
                <anchor moveWithCells="1">
                  <from>
                    <xdr:col>32</xdr:col>
                    <xdr:colOff>114300</xdr:colOff>
                    <xdr:row>296</xdr:row>
                    <xdr:rowOff>200025</xdr:rowOff>
                  </from>
                  <to>
                    <xdr:col>34</xdr:col>
                    <xdr:colOff>28575</xdr:colOff>
                    <xdr:row>297</xdr:row>
                    <xdr:rowOff>219075</xdr:rowOff>
                  </to>
                </anchor>
              </controlPr>
            </control>
          </mc:Choice>
        </mc:AlternateContent>
        <mc:AlternateContent xmlns:mc="http://schemas.openxmlformats.org/markup-compatibility/2006">
          <mc:Choice Requires="x14">
            <control shapeId="2245" r:id="rId113" name="Check Box 197">
              <controlPr locked="0" defaultSize="0" autoFill="0" autoLine="0" autoPict="0">
                <anchor moveWithCells="1">
                  <from>
                    <xdr:col>32</xdr:col>
                    <xdr:colOff>114300</xdr:colOff>
                    <xdr:row>297</xdr:row>
                    <xdr:rowOff>200025</xdr:rowOff>
                  </from>
                  <to>
                    <xdr:col>34</xdr:col>
                    <xdr:colOff>28575</xdr:colOff>
                    <xdr:row>298</xdr:row>
                    <xdr:rowOff>219075</xdr:rowOff>
                  </to>
                </anchor>
              </controlPr>
            </control>
          </mc:Choice>
        </mc:AlternateContent>
        <mc:AlternateContent xmlns:mc="http://schemas.openxmlformats.org/markup-compatibility/2006">
          <mc:Choice Requires="x14">
            <control shapeId="2246" r:id="rId114" name="Check Box 198">
              <controlPr locked="0" defaultSize="0" autoFill="0" autoLine="0" autoPict="0">
                <anchor moveWithCells="1">
                  <from>
                    <xdr:col>32</xdr:col>
                    <xdr:colOff>114300</xdr:colOff>
                    <xdr:row>298</xdr:row>
                    <xdr:rowOff>200025</xdr:rowOff>
                  </from>
                  <to>
                    <xdr:col>34</xdr:col>
                    <xdr:colOff>28575</xdr:colOff>
                    <xdr:row>299</xdr:row>
                    <xdr:rowOff>219075</xdr:rowOff>
                  </to>
                </anchor>
              </controlPr>
            </control>
          </mc:Choice>
        </mc:AlternateContent>
        <mc:AlternateContent xmlns:mc="http://schemas.openxmlformats.org/markup-compatibility/2006">
          <mc:Choice Requires="x14">
            <control shapeId="2247" r:id="rId115" name="Check Box 199">
              <controlPr locked="0" defaultSize="0" autoFill="0" autoLine="0" autoPict="0">
                <anchor moveWithCells="1">
                  <from>
                    <xdr:col>32</xdr:col>
                    <xdr:colOff>114300</xdr:colOff>
                    <xdr:row>299</xdr:row>
                    <xdr:rowOff>200025</xdr:rowOff>
                  </from>
                  <to>
                    <xdr:col>34</xdr:col>
                    <xdr:colOff>28575</xdr:colOff>
                    <xdr:row>300</xdr:row>
                    <xdr:rowOff>209550</xdr:rowOff>
                  </to>
                </anchor>
              </controlPr>
            </control>
          </mc:Choice>
        </mc:AlternateContent>
        <mc:AlternateContent xmlns:mc="http://schemas.openxmlformats.org/markup-compatibility/2006">
          <mc:Choice Requires="x14">
            <control shapeId="2249" r:id="rId116" name="Check Box 201">
              <controlPr locked="0" defaultSize="0" autoFill="0" autoLine="0" autoPict="0">
                <anchor moveWithCells="1">
                  <from>
                    <xdr:col>34</xdr:col>
                    <xdr:colOff>123825</xdr:colOff>
                    <xdr:row>296</xdr:row>
                    <xdr:rowOff>200025</xdr:rowOff>
                  </from>
                  <to>
                    <xdr:col>36</xdr:col>
                    <xdr:colOff>28575</xdr:colOff>
                    <xdr:row>297</xdr:row>
                    <xdr:rowOff>219075</xdr:rowOff>
                  </to>
                </anchor>
              </controlPr>
            </control>
          </mc:Choice>
        </mc:AlternateContent>
        <mc:AlternateContent xmlns:mc="http://schemas.openxmlformats.org/markup-compatibility/2006">
          <mc:Choice Requires="x14">
            <control shapeId="2250" r:id="rId117" name="Check Box 202">
              <controlPr locked="0" defaultSize="0" autoFill="0" autoLine="0" autoPict="0">
                <anchor moveWithCells="1">
                  <from>
                    <xdr:col>34</xdr:col>
                    <xdr:colOff>123825</xdr:colOff>
                    <xdr:row>297</xdr:row>
                    <xdr:rowOff>200025</xdr:rowOff>
                  </from>
                  <to>
                    <xdr:col>36</xdr:col>
                    <xdr:colOff>28575</xdr:colOff>
                    <xdr:row>298</xdr:row>
                    <xdr:rowOff>219075</xdr:rowOff>
                  </to>
                </anchor>
              </controlPr>
            </control>
          </mc:Choice>
        </mc:AlternateContent>
        <mc:AlternateContent xmlns:mc="http://schemas.openxmlformats.org/markup-compatibility/2006">
          <mc:Choice Requires="x14">
            <control shapeId="2251" r:id="rId118" name="Check Box 203">
              <controlPr locked="0" defaultSize="0" autoFill="0" autoLine="0" autoPict="0">
                <anchor moveWithCells="1">
                  <from>
                    <xdr:col>34</xdr:col>
                    <xdr:colOff>123825</xdr:colOff>
                    <xdr:row>298</xdr:row>
                    <xdr:rowOff>200025</xdr:rowOff>
                  </from>
                  <to>
                    <xdr:col>36</xdr:col>
                    <xdr:colOff>28575</xdr:colOff>
                    <xdr:row>299</xdr:row>
                    <xdr:rowOff>219075</xdr:rowOff>
                  </to>
                </anchor>
              </controlPr>
            </control>
          </mc:Choice>
        </mc:AlternateContent>
        <mc:AlternateContent xmlns:mc="http://schemas.openxmlformats.org/markup-compatibility/2006">
          <mc:Choice Requires="x14">
            <control shapeId="2252" r:id="rId119" name="Check Box 204">
              <controlPr locked="0" defaultSize="0" autoFill="0" autoLine="0" autoPict="0">
                <anchor moveWithCells="1">
                  <from>
                    <xdr:col>34</xdr:col>
                    <xdr:colOff>123825</xdr:colOff>
                    <xdr:row>299</xdr:row>
                    <xdr:rowOff>200025</xdr:rowOff>
                  </from>
                  <to>
                    <xdr:col>36</xdr:col>
                    <xdr:colOff>28575</xdr:colOff>
                    <xdr:row>300</xdr:row>
                    <xdr:rowOff>209550</xdr:rowOff>
                  </to>
                </anchor>
              </controlPr>
            </control>
          </mc:Choice>
        </mc:AlternateContent>
        <mc:AlternateContent xmlns:mc="http://schemas.openxmlformats.org/markup-compatibility/2006">
          <mc:Choice Requires="x14">
            <control shapeId="2309" r:id="rId120" name="Check Box 261">
              <controlPr locked="0" defaultSize="0" autoFill="0" autoLine="0" autoPict="0">
                <anchor moveWithCells="1">
                  <from>
                    <xdr:col>3</xdr:col>
                    <xdr:colOff>200025</xdr:colOff>
                    <xdr:row>178</xdr:row>
                    <xdr:rowOff>228600</xdr:rowOff>
                  </from>
                  <to>
                    <xdr:col>5</xdr:col>
                    <xdr:colOff>0</xdr:colOff>
                    <xdr:row>180</xdr:row>
                    <xdr:rowOff>0</xdr:rowOff>
                  </to>
                </anchor>
              </controlPr>
            </control>
          </mc:Choice>
        </mc:AlternateContent>
        <mc:AlternateContent xmlns:mc="http://schemas.openxmlformats.org/markup-compatibility/2006">
          <mc:Choice Requires="x14">
            <control shapeId="2328" r:id="rId121" name="Check Box 280">
              <controlPr locked="0" defaultSize="0" autoFill="0" autoLine="0" autoPict="0">
                <anchor moveWithCells="1">
                  <from>
                    <xdr:col>6</xdr:col>
                    <xdr:colOff>104775</xdr:colOff>
                    <xdr:row>305</xdr:row>
                    <xdr:rowOff>76200</xdr:rowOff>
                  </from>
                  <to>
                    <xdr:col>8</xdr:col>
                    <xdr:colOff>9525</xdr:colOff>
                    <xdr:row>306</xdr:row>
                    <xdr:rowOff>228600</xdr:rowOff>
                  </to>
                </anchor>
              </controlPr>
            </control>
          </mc:Choice>
        </mc:AlternateContent>
        <mc:AlternateContent xmlns:mc="http://schemas.openxmlformats.org/markup-compatibility/2006">
          <mc:Choice Requires="x14">
            <control shapeId="2329" r:id="rId122" name="Check Box 281">
              <controlPr locked="0" defaultSize="0" autoFill="0" autoLine="0" autoPict="0">
                <anchor moveWithCells="1">
                  <from>
                    <xdr:col>6</xdr:col>
                    <xdr:colOff>104775</xdr:colOff>
                    <xdr:row>306</xdr:row>
                    <xdr:rowOff>228600</xdr:rowOff>
                  </from>
                  <to>
                    <xdr:col>8</xdr:col>
                    <xdr:colOff>9525</xdr:colOff>
                    <xdr:row>308</xdr:row>
                    <xdr:rowOff>0</xdr:rowOff>
                  </to>
                </anchor>
              </controlPr>
            </control>
          </mc:Choice>
        </mc:AlternateContent>
        <mc:AlternateContent xmlns:mc="http://schemas.openxmlformats.org/markup-compatibility/2006">
          <mc:Choice Requires="x14">
            <control shapeId="2332" r:id="rId123" name="Check Box 284">
              <controlPr locked="0" defaultSize="0" autoFill="0" autoLine="0" autoPict="0">
                <anchor moveWithCells="1">
                  <from>
                    <xdr:col>6</xdr:col>
                    <xdr:colOff>104775</xdr:colOff>
                    <xdr:row>279</xdr:row>
                    <xdr:rowOff>76200</xdr:rowOff>
                  </from>
                  <to>
                    <xdr:col>8</xdr:col>
                    <xdr:colOff>9525</xdr:colOff>
                    <xdr:row>281</xdr:row>
                    <xdr:rowOff>85725</xdr:rowOff>
                  </to>
                </anchor>
              </controlPr>
            </control>
          </mc:Choice>
        </mc:AlternateContent>
        <mc:AlternateContent xmlns:mc="http://schemas.openxmlformats.org/markup-compatibility/2006">
          <mc:Choice Requires="x14">
            <control shapeId="2542" r:id="rId124" name="Check Box 494">
              <controlPr locked="0" defaultSize="0" autoFill="0" autoLine="0" autoPict="0">
                <anchor moveWithCells="1">
                  <from>
                    <xdr:col>9</xdr:col>
                    <xdr:colOff>66675</xdr:colOff>
                    <xdr:row>300</xdr:row>
                    <xdr:rowOff>190500</xdr:rowOff>
                  </from>
                  <to>
                    <xdr:col>10</xdr:col>
                    <xdr:colOff>171450</xdr:colOff>
                    <xdr:row>301</xdr:row>
                    <xdr:rowOff>209550</xdr:rowOff>
                  </to>
                </anchor>
              </controlPr>
            </control>
          </mc:Choice>
        </mc:AlternateContent>
        <mc:AlternateContent xmlns:mc="http://schemas.openxmlformats.org/markup-compatibility/2006">
          <mc:Choice Requires="x14">
            <control shapeId="2543" r:id="rId125" name="Check Box 495">
              <controlPr locked="0" defaultSize="0" autoFill="0" autoLine="0" autoPict="0">
                <anchor moveWithCells="1">
                  <from>
                    <xdr:col>11</xdr:col>
                    <xdr:colOff>66675</xdr:colOff>
                    <xdr:row>300</xdr:row>
                    <xdr:rowOff>190500</xdr:rowOff>
                  </from>
                  <to>
                    <xdr:col>12</xdr:col>
                    <xdr:colOff>180975</xdr:colOff>
                    <xdr:row>301</xdr:row>
                    <xdr:rowOff>209550</xdr:rowOff>
                  </to>
                </anchor>
              </controlPr>
            </control>
          </mc:Choice>
        </mc:AlternateContent>
        <mc:AlternateContent xmlns:mc="http://schemas.openxmlformats.org/markup-compatibility/2006">
          <mc:Choice Requires="x14">
            <control shapeId="2544" r:id="rId126" name="Check Box 496">
              <controlPr locked="0" defaultSize="0" autoFill="0" autoLine="0" autoPict="0">
                <anchor moveWithCells="1">
                  <from>
                    <xdr:col>28</xdr:col>
                    <xdr:colOff>104775</xdr:colOff>
                    <xdr:row>300</xdr:row>
                    <xdr:rowOff>190500</xdr:rowOff>
                  </from>
                  <to>
                    <xdr:col>30</xdr:col>
                    <xdr:colOff>19050</xdr:colOff>
                    <xdr:row>301</xdr:row>
                    <xdr:rowOff>209550</xdr:rowOff>
                  </to>
                </anchor>
              </controlPr>
            </control>
          </mc:Choice>
        </mc:AlternateContent>
        <mc:AlternateContent xmlns:mc="http://schemas.openxmlformats.org/markup-compatibility/2006">
          <mc:Choice Requires="x14">
            <control shapeId="2545" r:id="rId127" name="Check Box 497">
              <controlPr locked="0" defaultSize="0" autoFill="0" autoLine="0" autoPict="0">
                <anchor moveWithCells="1">
                  <from>
                    <xdr:col>30</xdr:col>
                    <xdr:colOff>114300</xdr:colOff>
                    <xdr:row>300</xdr:row>
                    <xdr:rowOff>190500</xdr:rowOff>
                  </from>
                  <to>
                    <xdr:col>32</xdr:col>
                    <xdr:colOff>19050</xdr:colOff>
                    <xdr:row>301</xdr:row>
                    <xdr:rowOff>209550</xdr:rowOff>
                  </to>
                </anchor>
              </controlPr>
            </control>
          </mc:Choice>
        </mc:AlternateContent>
        <mc:AlternateContent xmlns:mc="http://schemas.openxmlformats.org/markup-compatibility/2006">
          <mc:Choice Requires="x14">
            <control shapeId="2546" r:id="rId128" name="Check Box 498">
              <controlPr locked="0" defaultSize="0" autoFill="0" autoLine="0" autoPict="0">
                <anchor moveWithCells="1">
                  <from>
                    <xdr:col>13</xdr:col>
                    <xdr:colOff>76200</xdr:colOff>
                    <xdr:row>300</xdr:row>
                    <xdr:rowOff>190500</xdr:rowOff>
                  </from>
                  <to>
                    <xdr:col>14</xdr:col>
                    <xdr:colOff>180975</xdr:colOff>
                    <xdr:row>301</xdr:row>
                    <xdr:rowOff>209550</xdr:rowOff>
                  </to>
                </anchor>
              </controlPr>
            </control>
          </mc:Choice>
        </mc:AlternateContent>
        <mc:AlternateContent xmlns:mc="http://schemas.openxmlformats.org/markup-compatibility/2006">
          <mc:Choice Requires="x14">
            <control shapeId="2547" r:id="rId129" name="Check Box 499">
              <controlPr locked="0" defaultSize="0" autoFill="0" autoLine="0" autoPict="0">
                <anchor moveWithCells="1">
                  <from>
                    <xdr:col>15</xdr:col>
                    <xdr:colOff>76200</xdr:colOff>
                    <xdr:row>300</xdr:row>
                    <xdr:rowOff>190500</xdr:rowOff>
                  </from>
                  <to>
                    <xdr:col>16</xdr:col>
                    <xdr:colOff>190500</xdr:colOff>
                    <xdr:row>301</xdr:row>
                    <xdr:rowOff>209550</xdr:rowOff>
                  </to>
                </anchor>
              </controlPr>
            </control>
          </mc:Choice>
        </mc:AlternateContent>
        <mc:AlternateContent xmlns:mc="http://schemas.openxmlformats.org/markup-compatibility/2006">
          <mc:Choice Requires="x14">
            <control shapeId="2548" r:id="rId130" name="Check Box 500">
              <controlPr locked="0" defaultSize="0" autoFill="0" autoLine="0" autoPict="0">
                <anchor moveWithCells="1">
                  <from>
                    <xdr:col>32</xdr:col>
                    <xdr:colOff>114300</xdr:colOff>
                    <xdr:row>300</xdr:row>
                    <xdr:rowOff>190500</xdr:rowOff>
                  </from>
                  <to>
                    <xdr:col>34</xdr:col>
                    <xdr:colOff>28575</xdr:colOff>
                    <xdr:row>301</xdr:row>
                    <xdr:rowOff>209550</xdr:rowOff>
                  </to>
                </anchor>
              </controlPr>
            </control>
          </mc:Choice>
        </mc:AlternateContent>
        <mc:AlternateContent xmlns:mc="http://schemas.openxmlformats.org/markup-compatibility/2006">
          <mc:Choice Requires="x14">
            <control shapeId="2549" r:id="rId131" name="Check Box 501">
              <controlPr locked="0" defaultSize="0" autoFill="0" autoLine="0" autoPict="0">
                <anchor moveWithCells="1">
                  <from>
                    <xdr:col>34</xdr:col>
                    <xdr:colOff>123825</xdr:colOff>
                    <xdr:row>300</xdr:row>
                    <xdr:rowOff>190500</xdr:rowOff>
                  </from>
                  <to>
                    <xdr:col>36</xdr:col>
                    <xdr:colOff>28575</xdr:colOff>
                    <xdr:row>301</xdr:row>
                    <xdr:rowOff>209550</xdr:rowOff>
                  </to>
                </anchor>
              </controlPr>
            </control>
          </mc:Choice>
        </mc:AlternateContent>
        <mc:AlternateContent xmlns:mc="http://schemas.openxmlformats.org/markup-compatibility/2006">
          <mc:Choice Requires="x14">
            <control shapeId="15561" r:id="rId132" name="Check Box 1225">
              <controlPr locked="0" defaultSize="0" autoFill="0" autoLine="0" autoPict="0">
                <anchor moveWithCells="1">
                  <from>
                    <xdr:col>3</xdr:col>
                    <xdr:colOff>171450</xdr:colOff>
                    <xdr:row>201</xdr:row>
                    <xdr:rowOff>600075</xdr:rowOff>
                  </from>
                  <to>
                    <xdr:col>4</xdr:col>
                    <xdr:colOff>219075</xdr:colOff>
                    <xdr:row>203</xdr:row>
                    <xdr:rowOff>9525</xdr:rowOff>
                  </to>
                </anchor>
              </controlPr>
            </control>
          </mc:Choice>
        </mc:AlternateContent>
        <mc:AlternateContent xmlns:mc="http://schemas.openxmlformats.org/markup-compatibility/2006">
          <mc:Choice Requires="x14">
            <control shapeId="15592" r:id="rId133" name="Check Box 1256">
              <controlPr locked="0" defaultSize="0" autoFill="0" autoLine="0" autoPict="0">
                <anchor moveWithCells="1">
                  <from>
                    <xdr:col>3</xdr:col>
                    <xdr:colOff>171450</xdr:colOff>
                    <xdr:row>255</xdr:row>
                    <xdr:rowOff>9525</xdr:rowOff>
                  </from>
                  <to>
                    <xdr:col>4</xdr:col>
                    <xdr:colOff>219075</xdr:colOff>
                    <xdr:row>256</xdr:row>
                    <xdr:rowOff>28575</xdr:rowOff>
                  </to>
                </anchor>
              </controlPr>
            </control>
          </mc:Choice>
        </mc:AlternateContent>
        <mc:AlternateContent xmlns:mc="http://schemas.openxmlformats.org/markup-compatibility/2006">
          <mc:Choice Requires="x14">
            <control shapeId="15704" r:id="rId134" name="Check Box 1368">
              <controlPr locked="0" defaultSize="0" autoFill="0" autoLine="0" autoPict="0">
                <anchor moveWithCells="1">
                  <from>
                    <xdr:col>3</xdr:col>
                    <xdr:colOff>152400</xdr:colOff>
                    <xdr:row>160</xdr:row>
                    <xdr:rowOff>200025</xdr:rowOff>
                  </from>
                  <to>
                    <xdr:col>4</xdr:col>
                    <xdr:colOff>200025</xdr:colOff>
                    <xdr:row>160</xdr:row>
                    <xdr:rowOff>447675</xdr:rowOff>
                  </to>
                </anchor>
              </controlPr>
            </control>
          </mc:Choice>
        </mc:AlternateContent>
        <mc:AlternateContent xmlns:mc="http://schemas.openxmlformats.org/markup-compatibility/2006">
          <mc:Choice Requires="x14">
            <control shapeId="16124" r:id="rId135" name="Check Box 1788">
              <controlPr locked="0" defaultSize="0" autoFill="0" autoLine="0" autoPict="0">
                <anchor moveWithCells="1">
                  <from>
                    <xdr:col>3</xdr:col>
                    <xdr:colOff>152400</xdr:colOff>
                    <xdr:row>159</xdr:row>
                    <xdr:rowOff>200025</xdr:rowOff>
                  </from>
                  <to>
                    <xdr:col>4</xdr:col>
                    <xdr:colOff>209550</xdr:colOff>
                    <xdr:row>159</xdr:row>
                    <xdr:rowOff>447675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92561-4EB8-482B-8870-FD23824FBEB6}">
  <sheetPr codeName="Sheet5"/>
  <dimension ref="B1:AO59"/>
  <sheetViews>
    <sheetView view="pageBreakPreview" zoomScale="115" zoomScaleNormal="100" zoomScaleSheetLayoutView="115" workbookViewId="0"/>
  </sheetViews>
  <sheetFormatPr defaultColWidth="9" defaultRowHeight="13.5"/>
  <cols>
    <col min="1" max="1" width="4.875" style="70" customWidth="1"/>
    <col min="2" max="2" width="3.125" style="70" customWidth="1"/>
    <col min="3" max="29" width="2.625" style="70" customWidth="1"/>
    <col min="30" max="30" width="3.375" style="70" customWidth="1"/>
    <col min="31" max="34" width="2.625" style="70" customWidth="1"/>
    <col min="35" max="35" width="3.25" style="70" customWidth="1"/>
    <col min="36" max="37" width="15.625" style="72" customWidth="1"/>
    <col min="38" max="41" width="3.625" style="72" customWidth="1"/>
    <col min="42" max="46" width="3.625" style="70" customWidth="1"/>
    <col min="47" max="47" width="9" style="70" customWidth="1"/>
    <col min="48" max="16384" width="9" style="70"/>
  </cols>
  <sheetData>
    <row r="1" spans="2:37" ht="38.1" customHeight="1">
      <c r="B1" s="710" t="s">
        <v>611</v>
      </c>
      <c r="C1" s="711"/>
      <c r="D1" s="711"/>
      <c r="E1" s="711"/>
      <c r="F1" s="711"/>
      <c r="G1" s="711"/>
      <c r="H1" s="711"/>
      <c r="I1" s="711"/>
      <c r="J1" s="711"/>
      <c r="K1" s="711"/>
      <c r="L1" s="711"/>
      <c r="M1" s="711"/>
      <c r="N1" s="711"/>
      <c r="O1" s="711"/>
      <c r="P1" s="711"/>
      <c r="Q1" s="711"/>
      <c r="R1" s="711"/>
      <c r="S1" s="711"/>
      <c r="T1" s="711"/>
      <c r="U1" s="711"/>
      <c r="V1" s="711"/>
      <c r="W1" s="711"/>
      <c r="X1" s="711"/>
      <c r="Y1" s="711"/>
      <c r="Z1" s="711"/>
      <c r="AA1" s="711"/>
      <c r="AB1" s="711"/>
      <c r="AC1" s="711"/>
      <c r="AD1" s="711"/>
      <c r="AE1" s="711"/>
      <c r="AF1" s="711"/>
      <c r="AG1" s="711"/>
      <c r="AH1" s="711"/>
      <c r="AI1" s="711"/>
    </row>
    <row r="2" spans="2:37" ht="11.25" customHeight="1">
      <c r="B2" s="89"/>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row>
    <row r="3" spans="2:37" ht="21">
      <c r="B3" s="712" t="s">
        <v>938</v>
      </c>
      <c r="C3" s="712"/>
      <c r="D3" s="712"/>
      <c r="E3" s="712"/>
      <c r="F3" s="712"/>
      <c r="G3" s="712"/>
      <c r="H3" s="712"/>
      <c r="I3" s="712"/>
      <c r="J3" s="712"/>
      <c r="K3" s="712"/>
      <c r="L3" s="712"/>
      <c r="M3" s="712"/>
      <c r="N3" s="712"/>
      <c r="O3" s="712"/>
      <c r="P3" s="712"/>
      <c r="Q3" s="712"/>
      <c r="R3" s="712"/>
      <c r="S3" s="712"/>
      <c r="T3" s="712"/>
      <c r="U3" s="712"/>
      <c r="V3" s="712"/>
      <c r="W3" s="712"/>
      <c r="X3" s="712"/>
      <c r="Y3" s="712"/>
      <c r="Z3" s="712"/>
      <c r="AA3" s="712"/>
      <c r="AB3" s="712"/>
      <c r="AC3" s="712"/>
      <c r="AD3" s="712"/>
      <c r="AE3" s="712"/>
      <c r="AF3" s="712"/>
      <c r="AG3" s="712"/>
      <c r="AH3" s="712"/>
      <c r="AI3" s="712"/>
    </row>
    <row r="4" spans="2:37" ht="14.25" customHeight="1">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row>
    <row r="5" spans="2:37" ht="17.25">
      <c r="B5" s="76"/>
      <c r="Y5" s="713" t="str">
        <f>IF(入力シート!G10="","令和　　年　　月　　日",入力シート!D10&amp;入力シート!G10&amp;入力シート!I10&amp;入力シート!J10&amp;入力シート!L10&amp;入力シート!M10&amp;入力シート!O10)</f>
        <v>令和　　年　　月　　日</v>
      </c>
      <c r="Z5" s="713"/>
      <c r="AA5" s="713"/>
      <c r="AB5" s="713"/>
      <c r="AC5" s="713"/>
      <c r="AD5" s="713"/>
      <c r="AE5" s="713"/>
      <c r="AF5" s="713"/>
      <c r="AG5" s="713"/>
      <c r="AK5" s="73"/>
    </row>
    <row r="6" spans="2:37" ht="17.25">
      <c r="B6" s="89"/>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row>
    <row r="7" spans="2:37">
      <c r="B7" s="70" t="s">
        <v>124</v>
      </c>
    </row>
    <row r="8" spans="2:37" ht="17.25">
      <c r="B8" s="74" t="s">
        <v>125</v>
      </c>
    </row>
    <row r="9" spans="2:37" ht="17.25">
      <c r="B9" s="74" t="s">
        <v>126</v>
      </c>
    </row>
    <row r="10" spans="2:37" ht="17.25">
      <c r="B10" s="74" t="s">
        <v>127</v>
      </c>
    </row>
    <row r="11" spans="2:37" ht="17.25">
      <c r="B11" s="74" t="s">
        <v>128</v>
      </c>
    </row>
    <row r="12" spans="2:37" ht="17.25">
      <c r="B12" s="74" t="s">
        <v>129</v>
      </c>
      <c r="S12" s="714" t="str">
        <f>IF(入力シート!D129=0,"","(登)"&amp;IF(LEFT(入力シート!D129,2)="04",入力シート!D136,MID(入力シート!D129,4,4)&amp;入力シート!D136))</f>
        <v/>
      </c>
      <c r="T12" s="714"/>
      <c r="U12" s="714"/>
      <c r="V12" s="714"/>
      <c r="W12" s="714"/>
      <c r="X12" s="714"/>
      <c r="Y12" s="714"/>
      <c r="Z12" s="714"/>
      <c r="AA12" s="714"/>
      <c r="AB12" s="714"/>
      <c r="AC12" s="714"/>
      <c r="AD12" s="714"/>
      <c r="AE12" s="714"/>
      <c r="AF12" s="714"/>
      <c r="AG12" s="714"/>
      <c r="AH12" s="714"/>
    </row>
    <row r="13" spans="2:37" ht="13.5" customHeight="1">
      <c r="S13" s="714"/>
      <c r="T13" s="714"/>
      <c r="U13" s="714"/>
      <c r="V13" s="714"/>
      <c r="W13" s="714"/>
      <c r="X13" s="714"/>
      <c r="Y13" s="714"/>
      <c r="Z13" s="714"/>
      <c r="AA13" s="714"/>
      <c r="AB13" s="714"/>
      <c r="AC13" s="714"/>
      <c r="AD13" s="714"/>
      <c r="AE13" s="714"/>
      <c r="AF13" s="714"/>
      <c r="AG13" s="714"/>
      <c r="AH13" s="714"/>
    </row>
    <row r="14" spans="2:37">
      <c r="S14" s="714"/>
      <c r="T14" s="714"/>
      <c r="U14" s="714"/>
      <c r="V14" s="714"/>
      <c r="W14" s="714"/>
      <c r="X14" s="714"/>
      <c r="Y14" s="714"/>
      <c r="Z14" s="714"/>
      <c r="AA14" s="714"/>
      <c r="AB14" s="714"/>
      <c r="AC14" s="714"/>
      <c r="AD14" s="714"/>
      <c r="AE14" s="714"/>
      <c r="AF14" s="714"/>
      <c r="AG14" s="714"/>
      <c r="AH14" s="714"/>
    </row>
    <row r="15" spans="2:37">
      <c r="S15" s="715" t="str">
        <f>MID(入力シート!D107,4,4)&amp;入力シート!D114</f>
        <v/>
      </c>
      <c r="T15" s="716"/>
      <c r="U15" s="716"/>
      <c r="V15" s="716"/>
      <c r="W15" s="716"/>
      <c r="X15" s="716"/>
      <c r="Y15" s="716"/>
      <c r="Z15" s="716"/>
      <c r="AA15" s="716"/>
      <c r="AB15" s="716"/>
      <c r="AC15" s="716"/>
      <c r="AD15" s="716"/>
      <c r="AE15" s="716"/>
      <c r="AF15" s="716"/>
      <c r="AG15" s="716"/>
      <c r="AH15" s="716"/>
    </row>
    <row r="16" spans="2:37" ht="17.25" customHeight="1">
      <c r="M16" s="717" t="s">
        <v>130</v>
      </c>
      <c r="N16" s="717"/>
      <c r="O16" s="717"/>
      <c r="P16" s="717"/>
      <c r="Q16" s="717"/>
      <c r="S16" s="716"/>
      <c r="T16" s="716"/>
      <c r="U16" s="716"/>
      <c r="V16" s="716"/>
      <c r="W16" s="716"/>
      <c r="X16" s="716"/>
      <c r="Y16" s="716"/>
      <c r="Z16" s="716"/>
      <c r="AA16" s="716"/>
      <c r="AB16" s="716"/>
      <c r="AC16" s="716"/>
      <c r="AD16" s="716"/>
      <c r="AE16" s="716"/>
      <c r="AF16" s="716"/>
      <c r="AG16" s="716"/>
      <c r="AH16" s="716"/>
    </row>
    <row r="17" spans="3:38" ht="17.25" customHeight="1">
      <c r="S17" s="716"/>
      <c r="T17" s="716"/>
      <c r="U17" s="716"/>
      <c r="V17" s="716"/>
      <c r="W17" s="716"/>
      <c r="X17" s="716"/>
      <c r="Y17" s="716"/>
      <c r="Z17" s="716"/>
      <c r="AA17" s="716"/>
      <c r="AB17" s="716"/>
      <c r="AC17" s="716"/>
      <c r="AD17" s="716"/>
      <c r="AE17" s="716"/>
      <c r="AF17" s="716"/>
      <c r="AG17" s="716"/>
      <c r="AH17" s="716"/>
    </row>
    <row r="18" spans="3:38" ht="17.25" customHeight="1">
      <c r="M18" s="717" t="s">
        <v>145</v>
      </c>
      <c r="N18" s="717"/>
      <c r="O18" s="717"/>
      <c r="P18" s="717"/>
      <c r="Q18" s="717"/>
      <c r="S18" s="718" t="str">
        <f>IF(入力シート!D68=0,"",入力シート!D68)</f>
        <v/>
      </c>
      <c r="T18" s="718"/>
      <c r="U18" s="718"/>
      <c r="V18" s="718"/>
      <c r="W18" s="718"/>
      <c r="X18" s="718"/>
      <c r="Y18" s="718"/>
      <c r="Z18" s="718"/>
      <c r="AA18" s="718"/>
      <c r="AB18" s="718"/>
      <c r="AC18" s="718"/>
      <c r="AD18" s="718"/>
      <c r="AE18" s="718"/>
      <c r="AF18" s="718"/>
      <c r="AG18" s="718"/>
      <c r="AH18" s="718"/>
    </row>
    <row r="19" spans="3:38">
      <c r="G19" s="79"/>
      <c r="H19" s="72"/>
      <c r="I19" s="72"/>
      <c r="J19" s="72"/>
      <c r="K19" s="72"/>
      <c r="S19" s="718"/>
      <c r="T19" s="718"/>
      <c r="U19" s="718"/>
      <c r="V19" s="718"/>
      <c r="W19" s="718"/>
      <c r="X19" s="718"/>
      <c r="Y19" s="718"/>
      <c r="Z19" s="718"/>
      <c r="AA19" s="718"/>
      <c r="AB19" s="718"/>
      <c r="AC19" s="718"/>
      <c r="AD19" s="718"/>
      <c r="AE19" s="718"/>
      <c r="AF19" s="718"/>
      <c r="AG19" s="718"/>
      <c r="AH19" s="718"/>
    </row>
    <row r="20" spans="3:38">
      <c r="S20" s="80"/>
    </row>
    <row r="21" spans="3:38" ht="17.25" customHeight="1">
      <c r="M21" s="717" t="s">
        <v>134</v>
      </c>
      <c r="N21" s="717"/>
      <c r="O21" s="717"/>
      <c r="P21" s="717"/>
      <c r="Q21" s="717"/>
      <c r="S21" s="718" t="str">
        <f>IF(入力シート!D78=0,"",入力シート!D78)&amp;" "&amp;IF(入力シート!D83=0,"",入力シート!D83)</f>
        <v xml:space="preserve"> </v>
      </c>
      <c r="T21" s="718"/>
      <c r="U21" s="718"/>
      <c r="V21" s="718"/>
      <c r="W21" s="718"/>
      <c r="X21" s="718"/>
      <c r="Y21" s="718"/>
      <c r="Z21" s="718"/>
      <c r="AA21" s="718"/>
      <c r="AB21" s="718"/>
      <c r="AC21" s="718"/>
      <c r="AD21" s="718"/>
      <c r="AE21" s="718"/>
      <c r="AF21" s="718"/>
      <c r="AG21" s="718"/>
      <c r="AH21" s="718"/>
      <c r="AL21" s="92"/>
    </row>
    <row r="22" spans="3:38">
      <c r="S22" s="718"/>
      <c r="T22" s="718"/>
      <c r="U22" s="718"/>
      <c r="V22" s="718"/>
      <c r="W22" s="718"/>
      <c r="X22" s="718"/>
      <c r="Y22" s="718"/>
      <c r="Z22" s="718"/>
      <c r="AA22" s="718"/>
      <c r="AB22" s="718"/>
      <c r="AC22" s="718"/>
      <c r="AD22" s="718"/>
      <c r="AE22" s="718"/>
      <c r="AF22" s="718"/>
      <c r="AG22" s="718"/>
      <c r="AH22" s="718"/>
    </row>
    <row r="23" spans="3:38">
      <c r="M23" s="719" t="s">
        <v>913</v>
      </c>
      <c r="N23" s="719"/>
      <c r="O23" s="719"/>
      <c r="P23" s="719"/>
      <c r="Q23" s="719"/>
      <c r="R23" s="93"/>
      <c r="S23" s="720" t="str">
        <f>IF(入力シート!D92=0,"",入力シート!D92)</f>
        <v/>
      </c>
      <c r="T23" s="720"/>
      <c r="U23" s="720" t="str">
        <f>IF(入力シート!G92=0,"",入力シート!G92)</f>
        <v/>
      </c>
      <c r="V23" s="720"/>
      <c r="W23" s="93" t="s">
        <v>220</v>
      </c>
      <c r="X23" s="720" t="str">
        <f>IF(入力シート!J92=0,"",入力シート!J92)</f>
        <v/>
      </c>
      <c r="Y23" s="720"/>
      <c r="Z23" s="93" t="s">
        <v>914</v>
      </c>
      <c r="AA23" s="720" t="str">
        <f>IF(入力シート!M92=0,"",入力シート!M92)</f>
        <v/>
      </c>
      <c r="AB23" s="720"/>
      <c r="AC23" s="93" t="s">
        <v>915</v>
      </c>
      <c r="AD23" s="94"/>
    </row>
    <row r="24" spans="3:38">
      <c r="M24" s="719" t="s">
        <v>916</v>
      </c>
      <c r="N24" s="719"/>
      <c r="O24" s="719"/>
      <c r="P24" s="719"/>
      <c r="Q24" s="719"/>
      <c r="R24" s="93"/>
      <c r="S24" s="720" t="str">
        <f>IF(入力シート!D96=0,"",入力シート!D96)</f>
        <v/>
      </c>
      <c r="T24" s="720"/>
      <c r="U24" s="720" t="s">
        <v>917</v>
      </c>
      <c r="V24" s="720"/>
      <c r="W24" s="93"/>
      <c r="X24" s="93"/>
      <c r="Y24" s="93"/>
      <c r="Z24" s="93"/>
      <c r="AA24" s="93"/>
      <c r="AB24" s="93"/>
      <c r="AC24" s="93"/>
      <c r="AD24" s="93"/>
    </row>
    <row r="26" spans="3:38">
      <c r="D26" s="70" t="s">
        <v>939</v>
      </c>
    </row>
    <row r="27" spans="3:38">
      <c r="C27" s="70" t="s">
        <v>723</v>
      </c>
    </row>
    <row r="28" spans="3:38">
      <c r="C28" s="70" t="s">
        <v>724</v>
      </c>
    </row>
    <row r="31" spans="3:38">
      <c r="C31" s="70" t="s">
        <v>0</v>
      </c>
    </row>
    <row r="33" spans="3:4">
      <c r="D33" s="70" t="s">
        <v>1</v>
      </c>
    </row>
    <row r="35" spans="3:4">
      <c r="D35" s="70" t="s">
        <v>2</v>
      </c>
    </row>
    <row r="36" spans="3:4">
      <c r="D36" s="70" t="s">
        <v>3</v>
      </c>
    </row>
    <row r="37" spans="3:4">
      <c r="D37" s="70" t="s">
        <v>4</v>
      </c>
    </row>
    <row r="39" spans="3:4">
      <c r="D39" s="70" t="s">
        <v>5</v>
      </c>
    </row>
    <row r="40" spans="3:4">
      <c r="D40" s="70" t="s">
        <v>6</v>
      </c>
    </row>
    <row r="41" spans="3:4">
      <c r="D41" s="70" t="s">
        <v>7</v>
      </c>
    </row>
    <row r="42" spans="3:4">
      <c r="D42" s="70" t="s">
        <v>8</v>
      </c>
    </row>
    <row r="45" spans="3:4">
      <c r="C45" s="70" t="s">
        <v>9</v>
      </c>
    </row>
    <row r="46" spans="3:4">
      <c r="D46" s="70" t="s">
        <v>931</v>
      </c>
    </row>
    <row r="47" spans="3:4">
      <c r="D47" s="70" t="s">
        <v>932</v>
      </c>
    </row>
    <row r="48" spans="3:4">
      <c r="D48" s="70" t="s">
        <v>933</v>
      </c>
    </row>
    <row r="50" spans="2:35">
      <c r="D50" s="70" t="s">
        <v>934</v>
      </c>
    </row>
    <row r="51" spans="2:35">
      <c r="D51" s="70" t="s">
        <v>935</v>
      </c>
    </row>
    <row r="52" spans="2:35">
      <c r="D52" s="70" t="s">
        <v>936</v>
      </c>
    </row>
    <row r="54" spans="2:35">
      <c r="B54" s="95" t="s">
        <v>441</v>
      </c>
    </row>
    <row r="55" spans="2:35" ht="19.5" customHeight="1">
      <c r="B55" s="729" t="s">
        <v>440</v>
      </c>
      <c r="C55" s="730"/>
      <c r="D55" s="731" t="str">
        <f>IF(入力シート!D32=0,"",入力シート!D32)</f>
        <v/>
      </c>
      <c r="E55" s="732"/>
      <c r="F55" s="732"/>
      <c r="G55" s="732"/>
      <c r="H55" s="733"/>
      <c r="I55" s="729" t="s">
        <v>215</v>
      </c>
      <c r="J55" s="729"/>
      <c r="K55" s="726" t="str">
        <f>IF(入力シート!D42=0,"",入力シート!D42)</f>
        <v/>
      </c>
      <c r="L55" s="727"/>
      <c r="M55" s="727"/>
      <c r="N55" s="727"/>
      <c r="O55" s="727"/>
      <c r="P55" s="727"/>
      <c r="Q55" s="727"/>
      <c r="R55" s="728"/>
      <c r="S55" s="729" t="s">
        <v>439</v>
      </c>
      <c r="T55" s="730"/>
      <c r="U55" s="725" t="str">
        <f>IF(入力シート!D47=0,"",入力シート!D47)</f>
        <v/>
      </c>
      <c r="V55" s="725"/>
      <c r="W55" s="725"/>
      <c r="X55" s="725"/>
      <c r="Y55" s="725"/>
      <c r="Z55" s="725"/>
      <c r="AA55" s="725"/>
      <c r="AB55" s="95"/>
      <c r="AC55" s="35"/>
      <c r="AD55" s="35"/>
      <c r="AF55" s="96"/>
    </row>
    <row r="56" spans="2:35" ht="21.4" customHeight="1">
      <c r="B56" s="730"/>
      <c r="C56" s="730"/>
      <c r="D56" s="734"/>
      <c r="E56" s="735"/>
      <c r="F56" s="735"/>
      <c r="G56" s="735"/>
      <c r="H56" s="736"/>
      <c r="I56" s="729"/>
      <c r="J56" s="729"/>
      <c r="K56" s="726" t="str">
        <f>IF(入力シート!D37=0,"",入力シート!D37)</f>
        <v/>
      </c>
      <c r="L56" s="727"/>
      <c r="M56" s="727"/>
      <c r="N56" s="727"/>
      <c r="O56" s="727"/>
      <c r="P56" s="727"/>
      <c r="Q56" s="727"/>
      <c r="R56" s="728"/>
      <c r="S56" s="730"/>
      <c r="T56" s="730"/>
      <c r="U56" s="725"/>
      <c r="V56" s="725"/>
      <c r="W56" s="725"/>
      <c r="X56" s="725"/>
      <c r="Y56" s="725"/>
      <c r="Z56" s="725"/>
      <c r="AA56" s="725"/>
      <c r="AB56" s="95"/>
      <c r="AC56" s="35"/>
      <c r="AD56" s="35"/>
      <c r="AF56" s="96"/>
    </row>
    <row r="57" spans="2:35" ht="20.65" customHeight="1">
      <c r="AI57" s="97"/>
    </row>
    <row r="58" spans="2:35">
      <c r="AI58" s="97"/>
    </row>
    <row r="59" spans="2:35">
      <c r="Y59" s="721" t="str">
        <f ca="1">入力シート!N356</f>
        <v/>
      </c>
      <c r="Z59" s="722"/>
      <c r="AA59" s="722"/>
      <c r="AB59" s="722"/>
      <c r="AC59" s="722"/>
      <c r="AD59" s="723" t="str">
        <f ca="1">入力シート!U356</f>
        <v/>
      </c>
      <c r="AE59" s="724"/>
      <c r="AF59" s="724"/>
      <c r="AG59" s="724"/>
      <c r="AH59" s="724"/>
      <c r="AI59" s="97"/>
    </row>
  </sheetData>
  <sheetProtection algorithmName="SHA-512" hashValue="etoU4FgPkOFo5B5Wy3IhExDOq2AS/JP3QQ+38k76cDYj3NxBYVnRcD3d6pDGXrmOXJ2S6RWrJnDG6ei4IF0MDA==" saltValue="C3rQxgwWgBHtrTBu/WTDJw==" spinCount="100000" sheet="1" selectLockedCells="1"/>
  <mergeCells count="27">
    <mergeCell ref="B55:C56"/>
    <mergeCell ref="D55:H56"/>
    <mergeCell ref="I55:J56"/>
    <mergeCell ref="K55:R55"/>
    <mergeCell ref="S55:T56"/>
    <mergeCell ref="Y59:AC59"/>
    <mergeCell ref="AD59:AH59"/>
    <mergeCell ref="M24:Q24"/>
    <mergeCell ref="S24:T24"/>
    <mergeCell ref="U24:V24"/>
    <mergeCell ref="U55:AA56"/>
    <mergeCell ref="K56:R56"/>
    <mergeCell ref="M18:Q18"/>
    <mergeCell ref="S18:AH19"/>
    <mergeCell ref="M21:Q21"/>
    <mergeCell ref="S21:AH22"/>
    <mergeCell ref="M23:Q23"/>
    <mergeCell ref="S23:T23"/>
    <mergeCell ref="U23:V23"/>
    <mergeCell ref="X23:Y23"/>
    <mergeCell ref="AA23:AB23"/>
    <mergeCell ref="B1:AI1"/>
    <mergeCell ref="B3:AI3"/>
    <mergeCell ref="Y5:AG5"/>
    <mergeCell ref="S12:AH14"/>
    <mergeCell ref="S15:AH17"/>
    <mergeCell ref="M16:Q16"/>
  </mergeCells>
  <phoneticPr fontId="2"/>
  <pageMargins left="0.74803149606299213" right="0.39370078740157483" top="0.55118110236220474" bottom="0.35433070866141736" header="0.51181102362204722" footer="0.19685039370078741"/>
  <pageSetup paperSize="9" scale="8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EC8BD-42C4-4279-A8D7-39BE142F4BFF}">
  <sheetPr codeName="Sheet4"/>
  <dimension ref="A1:L65"/>
  <sheetViews>
    <sheetView workbookViewId="0">
      <selection activeCell="B5" sqref="B5"/>
    </sheetView>
  </sheetViews>
  <sheetFormatPr defaultColWidth="9" defaultRowHeight="13.5"/>
  <cols>
    <col min="1" max="6" width="9" style="2"/>
    <col min="7" max="7" width="13.625" style="2" customWidth="1"/>
    <col min="8" max="8" width="20.25" style="2" customWidth="1"/>
    <col min="9" max="9" width="17.875" style="2" customWidth="1"/>
    <col min="10" max="10" width="31" style="2" customWidth="1"/>
    <col min="11" max="11" width="7" style="2" customWidth="1"/>
    <col min="12" max="16384" width="9" style="2"/>
  </cols>
  <sheetData>
    <row r="1" spans="1:12">
      <c r="A1" s="2" t="s">
        <v>56</v>
      </c>
      <c r="B1" s="2" t="s">
        <v>46</v>
      </c>
      <c r="C1" s="2" t="s">
        <v>47</v>
      </c>
      <c r="D1" s="2" t="s">
        <v>48</v>
      </c>
      <c r="E1" s="2" t="s">
        <v>49</v>
      </c>
      <c r="F1" s="2" t="s">
        <v>50</v>
      </c>
      <c r="G1" s="2" t="s">
        <v>51</v>
      </c>
      <c r="H1" s="7" t="s">
        <v>335</v>
      </c>
      <c r="I1" s="2" t="s">
        <v>52</v>
      </c>
      <c r="J1" s="2" t="s">
        <v>53</v>
      </c>
      <c r="K1" s="2" t="s">
        <v>54</v>
      </c>
    </row>
    <row r="2" spans="1:12">
      <c r="A2" s="4" t="s">
        <v>57</v>
      </c>
      <c r="B2" s="3" t="s">
        <v>224</v>
      </c>
      <c r="C2" s="8" t="s">
        <v>512</v>
      </c>
      <c r="D2" s="9" t="s">
        <v>512</v>
      </c>
      <c r="E2" s="8" t="s">
        <v>512</v>
      </c>
      <c r="F2" s="8" t="s">
        <v>132</v>
      </c>
      <c r="G2" s="7" t="s">
        <v>288</v>
      </c>
      <c r="H2" s="7" t="s">
        <v>336</v>
      </c>
      <c r="I2" s="8" t="s">
        <v>394</v>
      </c>
      <c r="J2" s="6" t="s">
        <v>396</v>
      </c>
      <c r="K2" s="5" t="s">
        <v>513</v>
      </c>
      <c r="L2" s="2" t="s">
        <v>674</v>
      </c>
    </row>
    <row r="3" spans="1:12">
      <c r="A3" s="4" t="s">
        <v>58</v>
      </c>
      <c r="B3" s="3" t="s">
        <v>221</v>
      </c>
      <c r="C3" s="8" t="s">
        <v>226</v>
      </c>
      <c r="D3" s="9" t="s">
        <v>514</v>
      </c>
      <c r="E3" s="8" t="s">
        <v>226</v>
      </c>
      <c r="F3" s="8" t="s">
        <v>133</v>
      </c>
      <c r="G3" s="7" t="s">
        <v>289</v>
      </c>
      <c r="H3" s="7" t="s">
        <v>337</v>
      </c>
      <c r="I3" s="8" t="s">
        <v>395</v>
      </c>
      <c r="J3" s="6" t="s">
        <v>397</v>
      </c>
      <c r="K3" s="5" t="s">
        <v>675</v>
      </c>
      <c r="L3" s="2" t="s">
        <v>650</v>
      </c>
    </row>
    <row r="4" spans="1:12">
      <c r="B4" s="3" t="s">
        <v>225</v>
      </c>
      <c r="C4" s="8" t="s">
        <v>227</v>
      </c>
      <c r="D4" s="9" t="s">
        <v>515</v>
      </c>
      <c r="E4" s="8" t="s">
        <v>227</v>
      </c>
      <c r="G4" s="7" t="s">
        <v>290</v>
      </c>
      <c r="H4" s="7" t="s">
        <v>338</v>
      </c>
      <c r="J4" s="6" t="s">
        <v>398</v>
      </c>
      <c r="K4" s="5" t="s">
        <v>676</v>
      </c>
      <c r="L4" s="2" t="s">
        <v>34</v>
      </c>
    </row>
    <row r="5" spans="1:12">
      <c r="B5" s="3" t="s">
        <v>892</v>
      </c>
      <c r="C5" s="8" t="s">
        <v>228</v>
      </c>
      <c r="D5" s="9" t="s">
        <v>516</v>
      </c>
      <c r="E5" s="8" t="s">
        <v>228</v>
      </c>
      <c r="G5" s="7" t="s">
        <v>291</v>
      </c>
      <c r="H5" s="7" t="s">
        <v>339</v>
      </c>
      <c r="J5" s="6" t="s">
        <v>399</v>
      </c>
      <c r="K5" s="5" t="s">
        <v>677</v>
      </c>
      <c r="L5" s="2" t="s">
        <v>651</v>
      </c>
    </row>
    <row r="6" spans="1:12">
      <c r="B6" s="3"/>
      <c r="C6" s="8" t="s">
        <v>229</v>
      </c>
      <c r="D6" s="9" t="s">
        <v>517</v>
      </c>
      <c r="E6" s="8" t="s">
        <v>229</v>
      </c>
      <c r="G6" s="7" t="s">
        <v>292</v>
      </c>
      <c r="H6" s="7" t="s">
        <v>340</v>
      </c>
      <c r="J6" s="6" t="s">
        <v>400</v>
      </c>
      <c r="K6" s="5" t="s">
        <v>678</v>
      </c>
      <c r="L6" s="2" t="s">
        <v>710</v>
      </c>
    </row>
    <row r="7" spans="1:12">
      <c r="C7" s="8" t="s">
        <v>230</v>
      </c>
      <c r="D7" s="9" t="s">
        <v>518</v>
      </c>
      <c r="E7" s="8" t="s">
        <v>230</v>
      </c>
      <c r="G7" s="7" t="s">
        <v>293</v>
      </c>
      <c r="H7" s="7" t="s">
        <v>341</v>
      </c>
      <c r="J7" s="6" t="s">
        <v>401</v>
      </c>
      <c r="K7" s="5" t="s">
        <v>679</v>
      </c>
      <c r="L7" s="2" t="s">
        <v>713</v>
      </c>
    </row>
    <row r="8" spans="1:12">
      <c r="C8" s="8" t="s">
        <v>231</v>
      </c>
      <c r="D8" s="9" t="s">
        <v>519</v>
      </c>
      <c r="E8" s="8" t="s">
        <v>231</v>
      </c>
      <c r="G8" s="7" t="s">
        <v>294</v>
      </c>
      <c r="H8" s="7" t="s">
        <v>342</v>
      </c>
      <c r="J8" s="6" t="s">
        <v>402</v>
      </c>
      <c r="K8" s="5" t="s">
        <v>680</v>
      </c>
      <c r="L8" s="2" t="s">
        <v>714</v>
      </c>
    </row>
    <row r="9" spans="1:12">
      <c r="A9" s="2" t="s">
        <v>557</v>
      </c>
      <c r="C9" s="8" t="s">
        <v>232</v>
      </c>
      <c r="D9" s="9" t="s">
        <v>520</v>
      </c>
      <c r="E9" s="8" t="s">
        <v>232</v>
      </c>
      <c r="G9" s="7" t="s">
        <v>295</v>
      </c>
      <c r="H9" s="7" t="s">
        <v>343</v>
      </c>
      <c r="J9" s="6" t="s">
        <v>403</v>
      </c>
      <c r="K9" s="5" t="s">
        <v>681</v>
      </c>
      <c r="L9" s="2" t="s">
        <v>715</v>
      </c>
    </row>
    <row r="10" spans="1:12">
      <c r="A10" s="4" t="s">
        <v>558</v>
      </c>
      <c r="C10" s="8" t="s">
        <v>233</v>
      </c>
      <c r="D10" s="9" t="s">
        <v>437</v>
      </c>
      <c r="E10" s="8" t="s">
        <v>233</v>
      </c>
      <c r="G10" s="7" t="s">
        <v>296</v>
      </c>
      <c r="H10" s="7" t="s">
        <v>344</v>
      </c>
      <c r="J10" s="6" t="s">
        <v>404</v>
      </c>
      <c r="K10" s="5" t="s">
        <v>682</v>
      </c>
      <c r="L10" s="2" t="s">
        <v>34</v>
      </c>
    </row>
    <row r="11" spans="1:12">
      <c r="A11" s="4" t="s">
        <v>551</v>
      </c>
      <c r="C11" s="8" t="s">
        <v>234</v>
      </c>
      <c r="D11" s="9" t="s">
        <v>521</v>
      </c>
      <c r="E11" s="8" t="s">
        <v>234</v>
      </c>
      <c r="G11" s="7" t="s">
        <v>297</v>
      </c>
      <c r="H11" s="7" t="s">
        <v>345</v>
      </c>
      <c r="J11" s="6" t="s">
        <v>405</v>
      </c>
      <c r="K11" s="5" t="s">
        <v>683</v>
      </c>
      <c r="L11" s="2" t="s">
        <v>716</v>
      </c>
    </row>
    <row r="12" spans="1:12">
      <c r="C12" s="8" t="s">
        <v>235</v>
      </c>
      <c r="D12" s="9" t="s">
        <v>522</v>
      </c>
      <c r="E12" s="8" t="s">
        <v>235</v>
      </c>
      <c r="G12" s="7" t="s">
        <v>298</v>
      </c>
      <c r="H12" s="7" t="s">
        <v>346</v>
      </c>
      <c r="J12" s="6" t="s">
        <v>406</v>
      </c>
      <c r="K12" s="5" t="s">
        <v>684</v>
      </c>
      <c r="L12" s="2" t="s">
        <v>717</v>
      </c>
    </row>
    <row r="13" spans="1:12">
      <c r="A13" s="2" t="s">
        <v>559</v>
      </c>
      <c r="C13" s="8" t="s">
        <v>236</v>
      </c>
      <c r="D13" s="9" t="s">
        <v>523</v>
      </c>
      <c r="E13" s="8" t="s">
        <v>236</v>
      </c>
      <c r="G13" s="7" t="s">
        <v>299</v>
      </c>
      <c r="H13" s="7" t="s">
        <v>347</v>
      </c>
      <c r="J13" s="6" t="s">
        <v>460</v>
      </c>
      <c r="K13" s="5" t="s">
        <v>685</v>
      </c>
      <c r="L13" s="2" t="s">
        <v>718</v>
      </c>
    </row>
    <row r="14" spans="1:12">
      <c r="A14" s="4" t="s">
        <v>560</v>
      </c>
      <c r="C14" s="8" t="s">
        <v>237</v>
      </c>
      <c r="E14" s="8" t="s">
        <v>237</v>
      </c>
      <c r="G14" s="7" t="s">
        <v>300</v>
      </c>
      <c r="H14" s="7" t="s">
        <v>356</v>
      </c>
      <c r="J14" s="6" t="s">
        <v>407</v>
      </c>
      <c r="K14" s="5" t="s">
        <v>686</v>
      </c>
      <c r="L14" s="2" t="s">
        <v>718</v>
      </c>
    </row>
    <row r="15" spans="1:12">
      <c r="A15" s="4" t="s">
        <v>556</v>
      </c>
      <c r="C15" s="8" t="s">
        <v>238</v>
      </c>
      <c r="E15" s="8" t="s">
        <v>238</v>
      </c>
      <c r="G15" s="7" t="s">
        <v>301</v>
      </c>
      <c r="H15" s="7" t="s">
        <v>357</v>
      </c>
      <c r="J15" s="6" t="s">
        <v>408</v>
      </c>
      <c r="K15" s="5" t="s">
        <v>687</v>
      </c>
      <c r="L15" s="2" t="s">
        <v>718</v>
      </c>
    </row>
    <row r="16" spans="1:12">
      <c r="A16" s="4" t="s">
        <v>561</v>
      </c>
      <c r="C16" s="8" t="s">
        <v>239</v>
      </c>
      <c r="E16" s="8" t="s">
        <v>239</v>
      </c>
      <c r="G16" s="7" t="s">
        <v>302</v>
      </c>
      <c r="H16" s="7" t="s">
        <v>358</v>
      </c>
      <c r="J16" s="6" t="s">
        <v>409</v>
      </c>
      <c r="K16" s="5" t="s">
        <v>688</v>
      </c>
      <c r="L16" s="2" t="s">
        <v>890</v>
      </c>
    </row>
    <row r="17" spans="1:12">
      <c r="A17" s="4" t="s">
        <v>562</v>
      </c>
      <c r="C17" s="8" t="s">
        <v>240</v>
      </c>
      <c r="E17" s="8" t="s">
        <v>240</v>
      </c>
      <c r="G17" s="7" t="s">
        <v>303</v>
      </c>
      <c r="H17" s="7" t="s">
        <v>359</v>
      </c>
      <c r="J17" s="6" t="s">
        <v>410</v>
      </c>
      <c r="K17" s="5" t="s">
        <v>689</v>
      </c>
      <c r="L17" s="2" t="s">
        <v>715</v>
      </c>
    </row>
    <row r="18" spans="1:12">
      <c r="A18" s="4" t="s">
        <v>563</v>
      </c>
      <c r="C18" s="8" t="s">
        <v>241</v>
      </c>
      <c r="E18" s="8" t="s">
        <v>241</v>
      </c>
      <c r="G18" s="7" t="s">
        <v>304</v>
      </c>
      <c r="H18" s="7" t="s">
        <v>360</v>
      </c>
      <c r="J18" s="6" t="s">
        <v>411</v>
      </c>
      <c r="K18" s="5" t="s">
        <v>690</v>
      </c>
      <c r="L18" s="2" t="s">
        <v>719</v>
      </c>
    </row>
    <row r="19" spans="1:12">
      <c r="A19" s="4" t="s">
        <v>564</v>
      </c>
      <c r="C19" s="8" t="s">
        <v>242</v>
      </c>
      <c r="E19" s="8" t="s">
        <v>242</v>
      </c>
      <c r="G19" s="7" t="s">
        <v>305</v>
      </c>
      <c r="H19" s="7" t="s">
        <v>361</v>
      </c>
      <c r="J19" s="6" t="s">
        <v>412</v>
      </c>
      <c r="K19" s="5" t="s">
        <v>691</v>
      </c>
      <c r="L19" s="2" t="s">
        <v>720</v>
      </c>
    </row>
    <row r="20" spans="1:12">
      <c r="A20" s="4" t="s">
        <v>565</v>
      </c>
      <c r="C20" s="8" t="s">
        <v>243</v>
      </c>
      <c r="E20" s="8" t="s">
        <v>243</v>
      </c>
      <c r="G20" s="7" t="s">
        <v>306</v>
      </c>
      <c r="H20" s="7" t="s">
        <v>362</v>
      </c>
      <c r="J20" s="6" t="s">
        <v>413</v>
      </c>
      <c r="K20" s="5" t="s">
        <v>692</v>
      </c>
      <c r="L20" s="2" t="s">
        <v>721</v>
      </c>
    </row>
    <row r="21" spans="1:12">
      <c r="C21" s="8" t="s">
        <v>244</v>
      </c>
      <c r="E21" s="8" t="s">
        <v>244</v>
      </c>
      <c r="G21" s="7" t="s">
        <v>307</v>
      </c>
      <c r="H21" s="7" t="s">
        <v>363</v>
      </c>
      <c r="J21" s="6" t="s">
        <v>414</v>
      </c>
      <c r="K21" s="5" t="s">
        <v>693</v>
      </c>
      <c r="L21" s="2" t="s">
        <v>722</v>
      </c>
    </row>
    <row r="22" spans="1:12">
      <c r="A22" s="2" t="s">
        <v>846</v>
      </c>
      <c r="C22" s="8" t="s">
        <v>245</v>
      </c>
      <c r="E22" s="8" t="s">
        <v>245</v>
      </c>
      <c r="G22" s="7" t="s">
        <v>308</v>
      </c>
      <c r="H22" s="7" t="s">
        <v>364</v>
      </c>
      <c r="J22" s="6" t="s">
        <v>415</v>
      </c>
      <c r="K22" s="5" t="s">
        <v>694</v>
      </c>
      <c r="L22" s="2" t="s">
        <v>10</v>
      </c>
    </row>
    <row r="23" spans="1:12">
      <c r="A23" s="4" t="s">
        <v>847</v>
      </c>
      <c r="C23" s="8" t="s">
        <v>246</v>
      </c>
      <c r="E23" s="8" t="s">
        <v>246</v>
      </c>
      <c r="G23" s="7" t="s">
        <v>309</v>
      </c>
      <c r="H23" s="7" t="s">
        <v>365</v>
      </c>
      <c r="J23" s="6" t="s">
        <v>461</v>
      </c>
      <c r="K23" s="5" t="s">
        <v>695</v>
      </c>
      <c r="L23" s="2" t="s">
        <v>11</v>
      </c>
    </row>
    <row r="24" spans="1:12">
      <c r="A24" s="4" t="s">
        <v>848</v>
      </c>
      <c r="C24" s="8" t="s">
        <v>247</v>
      </c>
      <c r="E24" s="8" t="s">
        <v>247</v>
      </c>
      <c r="G24" s="7" t="s">
        <v>310</v>
      </c>
      <c r="H24" s="7" t="s">
        <v>366</v>
      </c>
      <c r="J24" s="6" t="s">
        <v>416</v>
      </c>
      <c r="K24" s="5" t="s">
        <v>696</v>
      </c>
      <c r="L24" s="2" t="s">
        <v>12</v>
      </c>
    </row>
    <row r="25" spans="1:12">
      <c r="A25" s="4" t="s">
        <v>849</v>
      </c>
      <c r="C25" s="8" t="s">
        <v>248</v>
      </c>
      <c r="E25" s="8" t="s">
        <v>248</v>
      </c>
      <c r="G25" s="7" t="s">
        <v>311</v>
      </c>
      <c r="H25" s="7" t="s">
        <v>367</v>
      </c>
      <c r="J25" s="6" t="s">
        <v>417</v>
      </c>
      <c r="K25" s="5" t="s">
        <v>697</v>
      </c>
      <c r="L25" s="2" t="s">
        <v>13</v>
      </c>
    </row>
    <row r="26" spans="1:12">
      <c r="C26" s="8" t="s">
        <v>222</v>
      </c>
      <c r="E26" s="8" t="s">
        <v>222</v>
      </c>
      <c r="G26" s="7" t="s">
        <v>312</v>
      </c>
      <c r="H26" s="7" t="s">
        <v>368</v>
      </c>
      <c r="J26" s="6" t="s">
        <v>418</v>
      </c>
      <c r="K26" s="5" t="s">
        <v>698</v>
      </c>
      <c r="L26" s="2" t="s">
        <v>14</v>
      </c>
    </row>
    <row r="27" spans="1:12">
      <c r="A27"/>
      <c r="C27" s="8" t="s">
        <v>249</v>
      </c>
      <c r="E27" s="8" t="s">
        <v>249</v>
      </c>
      <c r="G27" s="7" t="s">
        <v>313</v>
      </c>
      <c r="H27" s="7" t="s">
        <v>369</v>
      </c>
      <c r="J27" s="6" t="s">
        <v>419</v>
      </c>
      <c r="K27" s="5" t="s">
        <v>699</v>
      </c>
      <c r="L27" s="2" t="s">
        <v>15</v>
      </c>
    </row>
    <row r="28" spans="1:12">
      <c r="A28"/>
      <c r="C28" s="8" t="s">
        <v>250</v>
      </c>
      <c r="E28" s="8" t="s">
        <v>250</v>
      </c>
      <c r="G28" s="7" t="s">
        <v>314</v>
      </c>
      <c r="H28" s="7" t="s">
        <v>370</v>
      </c>
      <c r="J28" s="6" t="s">
        <v>420</v>
      </c>
      <c r="K28" s="5" t="s">
        <v>700</v>
      </c>
      <c r="L28" s="2" t="s">
        <v>16</v>
      </c>
    </row>
    <row r="29" spans="1:12">
      <c r="A29"/>
      <c r="C29" s="8" t="s">
        <v>251</v>
      </c>
      <c r="E29" s="8" t="s">
        <v>251</v>
      </c>
      <c r="G29" s="7" t="s">
        <v>315</v>
      </c>
      <c r="H29" s="7" t="s">
        <v>371</v>
      </c>
      <c r="J29" s="6" t="s">
        <v>421</v>
      </c>
      <c r="K29" s="5" t="s">
        <v>701</v>
      </c>
      <c r="L29" s="2" t="s">
        <v>26</v>
      </c>
    </row>
    <row r="30" spans="1:12">
      <c r="C30" s="8" t="s">
        <v>252</v>
      </c>
      <c r="E30" s="8" t="s">
        <v>252</v>
      </c>
      <c r="G30" s="7" t="s">
        <v>316</v>
      </c>
      <c r="H30" s="7" t="s">
        <v>372</v>
      </c>
      <c r="J30" s="6" t="s">
        <v>712</v>
      </c>
      <c r="K30" s="5" t="s">
        <v>702</v>
      </c>
      <c r="L30" s="2" t="s">
        <v>27</v>
      </c>
    </row>
    <row r="31" spans="1:12">
      <c r="C31" s="8" t="s">
        <v>253</v>
      </c>
      <c r="E31" s="8" t="s">
        <v>253</v>
      </c>
      <c r="G31" s="7" t="s">
        <v>317</v>
      </c>
      <c r="H31" s="7" t="s">
        <v>373</v>
      </c>
      <c r="J31" s="6" t="s">
        <v>422</v>
      </c>
      <c r="K31" s="5" t="s">
        <v>703</v>
      </c>
      <c r="L31" s="2" t="s">
        <v>28</v>
      </c>
    </row>
    <row r="32" spans="1:12">
      <c r="C32" s="8" t="s">
        <v>254</v>
      </c>
      <c r="E32" s="8" t="s">
        <v>254</v>
      </c>
      <c r="G32" s="7" t="s">
        <v>318</v>
      </c>
      <c r="H32" s="7" t="s">
        <v>374</v>
      </c>
      <c r="J32" s="6" t="s">
        <v>423</v>
      </c>
      <c r="K32" s="5" t="s">
        <v>704</v>
      </c>
      <c r="L32" s="2" t="s">
        <v>35</v>
      </c>
    </row>
    <row r="33" spans="3:12">
      <c r="C33" s="8" t="s">
        <v>255</v>
      </c>
      <c r="G33" s="7" t="s">
        <v>319</v>
      </c>
      <c r="H33" s="7" t="s">
        <v>378</v>
      </c>
      <c r="J33" s="6" t="s">
        <v>649</v>
      </c>
      <c r="K33" s="5" t="s">
        <v>705</v>
      </c>
      <c r="L33" s="2" t="s">
        <v>36</v>
      </c>
    </row>
    <row r="34" spans="3:12">
      <c r="C34" s="8" t="s">
        <v>256</v>
      </c>
      <c r="G34" s="7" t="s">
        <v>320</v>
      </c>
      <c r="H34" s="7" t="s">
        <v>379</v>
      </c>
      <c r="J34" s="6" t="s">
        <v>640</v>
      </c>
      <c r="K34" s="5" t="s">
        <v>706</v>
      </c>
      <c r="L34" s="2" t="s">
        <v>29</v>
      </c>
    </row>
    <row r="35" spans="3:12">
      <c r="C35" s="8" t="s">
        <v>257</v>
      </c>
      <c r="G35" s="7" t="s">
        <v>321</v>
      </c>
      <c r="H35" s="7" t="s">
        <v>380</v>
      </c>
      <c r="J35" s="6" t="s">
        <v>424</v>
      </c>
      <c r="K35" s="5" t="s">
        <v>707</v>
      </c>
      <c r="L35" s="2" t="s">
        <v>30</v>
      </c>
    </row>
    <row r="36" spans="3:12">
      <c r="C36" s="8" t="s">
        <v>258</v>
      </c>
      <c r="G36" s="7" t="s">
        <v>322</v>
      </c>
      <c r="H36" s="7" t="s">
        <v>381</v>
      </c>
      <c r="J36" s="6" t="s">
        <v>31</v>
      </c>
      <c r="K36" s="5" t="s">
        <v>708</v>
      </c>
      <c r="L36" s="2" t="s">
        <v>32</v>
      </c>
    </row>
    <row r="37" spans="3:12">
      <c r="C37" s="8" t="s">
        <v>259</v>
      </c>
      <c r="G37" s="7" t="s">
        <v>323</v>
      </c>
      <c r="H37" s="7" t="s">
        <v>382</v>
      </c>
      <c r="J37" s="6" t="s">
        <v>425</v>
      </c>
      <c r="K37" s="5" t="s">
        <v>709</v>
      </c>
      <c r="L37" s="2" t="s">
        <v>33</v>
      </c>
    </row>
    <row r="38" spans="3:12">
      <c r="C38" s="8" t="s">
        <v>260</v>
      </c>
      <c r="G38" s="7" t="s">
        <v>324</v>
      </c>
      <c r="H38" s="7" t="s">
        <v>383</v>
      </c>
      <c r="J38" s="2" t="s">
        <v>524</v>
      </c>
      <c r="K38" s="5" t="s">
        <v>525</v>
      </c>
      <c r="L38" s="10"/>
    </row>
    <row r="39" spans="3:12">
      <c r="C39" s="8" t="s">
        <v>261</v>
      </c>
      <c r="G39" s="7" t="s">
        <v>325</v>
      </c>
      <c r="H39" s="7" t="s">
        <v>384</v>
      </c>
    </row>
    <row r="40" spans="3:12">
      <c r="C40" s="8" t="s">
        <v>262</v>
      </c>
      <c r="G40" s="7" t="s">
        <v>326</v>
      </c>
      <c r="H40" s="7" t="s">
        <v>385</v>
      </c>
    </row>
    <row r="41" spans="3:12">
      <c r="C41" s="8" t="s">
        <v>263</v>
      </c>
      <c r="G41" s="7" t="s">
        <v>327</v>
      </c>
      <c r="H41" s="7" t="s">
        <v>386</v>
      </c>
    </row>
    <row r="42" spans="3:12">
      <c r="C42" s="8" t="s">
        <v>264</v>
      </c>
      <c r="G42" s="7" t="s">
        <v>328</v>
      </c>
      <c r="H42" s="7" t="s">
        <v>387</v>
      </c>
    </row>
    <row r="43" spans="3:12">
      <c r="C43" s="8" t="s">
        <v>265</v>
      </c>
      <c r="G43" s="7" t="s">
        <v>329</v>
      </c>
      <c r="H43" s="7" t="s">
        <v>388</v>
      </c>
    </row>
    <row r="44" spans="3:12">
      <c r="C44" s="8" t="s">
        <v>266</v>
      </c>
      <c r="G44" s="7" t="s">
        <v>330</v>
      </c>
      <c r="H44" s="7" t="s">
        <v>389</v>
      </c>
    </row>
    <row r="45" spans="3:12">
      <c r="C45" s="8" t="s">
        <v>267</v>
      </c>
      <c r="G45" s="7" t="s">
        <v>331</v>
      </c>
      <c r="H45" s="7" t="s">
        <v>390</v>
      </c>
    </row>
    <row r="46" spans="3:12">
      <c r="C46" s="8" t="s">
        <v>268</v>
      </c>
      <c r="G46" s="7" t="s">
        <v>332</v>
      </c>
      <c r="H46" s="7" t="s">
        <v>391</v>
      </c>
    </row>
    <row r="47" spans="3:12">
      <c r="C47" s="8" t="s">
        <v>269</v>
      </c>
      <c r="G47" s="7" t="s">
        <v>333</v>
      </c>
      <c r="H47" s="7" t="s">
        <v>392</v>
      </c>
    </row>
    <row r="48" spans="3:12">
      <c r="C48" s="8" t="s">
        <v>270</v>
      </c>
      <c r="G48" s="7" t="s">
        <v>334</v>
      </c>
      <c r="H48" s="7" t="s">
        <v>393</v>
      </c>
    </row>
    <row r="49" spans="3:3">
      <c r="C49" s="8" t="s">
        <v>271</v>
      </c>
    </row>
    <row r="50" spans="3:3">
      <c r="C50" s="8" t="s">
        <v>272</v>
      </c>
    </row>
    <row r="51" spans="3:3">
      <c r="C51" s="8" t="s">
        <v>273</v>
      </c>
    </row>
    <row r="52" spans="3:3">
      <c r="C52" s="8" t="s">
        <v>274</v>
      </c>
    </row>
    <row r="53" spans="3:3">
      <c r="C53" s="8" t="s">
        <v>275</v>
      </c>
    </row>
    <row r="54" spans="3:3">
      <c r="C54" s="8" t="s">
        <v>276</v>
      </c>
    </row>
    <row r="55" spans="3:3">
      <c r="C55" s="8" t="s">
        <v>277</v>
      </c>
    </row>
    <row r="56" spans="3:3">
      <c r="C56" s="8" t="s">
        <v>278</v>
      </c>
    </row>
    <row r="57" spans="3:3">
      <c r="C57" s="8" t="s">
        <v>279</v>
      </c>
    </row>
    <row r="58" spans="3:3">
      <c r="C58" s="8" t="s">
        <v>280</v>
      </c>
    </row>
    <row r="59" spans="3:3">
      <c r="C59" s="8" t="s">
        <v>281</v>
      </c>
    </row>
    <row r="60" spans="3:3">
      <c r="C60" s="8" t="s">
        <v>282</v>
      </c>
    </row>
    <row r="61" spans="3:3">
      <c r="C61" s="8" t="s">
        <v>283</v>
      </c>
    </row>
    <row r="62" spans="3:3">
      <c r="C62" s="8" t="s">
        <v>284</v>
      </c>
    </row>
    <row r="63" spans="3:3">
      <c r="C63" s="8" t="s">
        <v>285</v>
      </c>
    </row>
    <row r="64" spans="3:3">
      <c r="C64" s="8" t="s">
        <v>286</v>
      </c>
    </row>
    <row r="65" spans="3:3">
      <c r="C65" s="8" t="s">
        <v>287</v>
      </c>
    </row>
  </sheetData>
  <phoneticPr fontId="2"/>
  <pageMargins left="0.75" right="0.75" top="1" bottom="1" header="0.51200000000000001" footer="0.51200000000000001"/>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DE376-0884-48E0-8F31-BF1D7CCE7169}">
  <sheetPr codeName="Sheet6">
    <tabColor rgb="FF00B0F0"/>
  </sheetPr>
  <dimension ref="A1:S98"/>
  <sheetViews>
    <sheetView view="pageBreakPreview" zoomScale="115" zoomScaleNormal="100" zoomScaleSheetLayoutView="115" workbookViewId="0">
      <selection activeCell="H27" sqref="H27:Q27"/>
    </sheetView>
  </sheetViews>
  <sheetFormatPr defaultColWidth="9" defaultRowHeight="14.25"/>
  <cols>
    <col min="1" max="1" width="5.625" style="26" customWidth="1"/>
    <col min="2" max="2" width="3.125" style="26" customWidth="1"/>
    <col min="3" max="3" width="10.5" style="26" customWidth="1"/>
    <col min="4" max="4" width="4.25" style="26" customWidth="1"/>
    <col min="5" max="5" width="6.25" style="26" customWidth="1"/>
    <col min="6" max="6" width="2.625" style="26" customWidth="1"/>
    <col min="7" max="7" width="3.875" style="26" customWidth="1"/>
    <col min="8" max="8" width="6.625" style="26" customWidth="1"/>
    <col min="9" max="9" width="8.625" style="26" customWidth="1"/>
    <col min="10" max="10" width="7.625" style="26" customWidth="1"/>
    <col min="11" max="11" width="6.5" style="26" customWidth="1"/>
    <col min="12" max="12" width="3.75" style="26" customWidth="1"/>
    <col min="13" max="18" width="2.875" style="26" customWidth="1"/>
    <col min="19" max="19" width="5.625" style="26" customWidth="1"/>
    <col min="20" max="20" width="9" style="26" customWidth="1"/>
    <col min="21" max="16384" width="9" style="26"/>
  </cols>
  <sheetData>
    <row r="1" spans="1:19" ht="28.5" customHeight="1">
      <c r="A1" s="737" t="s">
        <v>813</v>
      </c>
      <c r="B1" s="737"/>
      <c r="C1" s="737"/>
      <c r="D1" s="737"/>
      <c r="E1" s="737"/>
      <c r="F1" s="737"/>
      <c r="G1" s="737"/>
      <c r="H1" s="737"/>
      <c r="I1" s="737"/>
      <c r="J1" s="737"/>
      <c r="K1" s="737"/>
      <c r="L1" s="737"/>
      <c r="M1" s="737"/>
      <c r="N1" s="737"/>
      <c r="O1" s="737"/>
      <c r="P1" s="737"/>
      <c r="Q1" s="737"/>
      <c r="R1" s="737"/>
      <c r="S1" s="737"/>
    </row>
    <row r="2" spans="1:19" ht="18" customHeight="1">
      <c r="A2" s="29"/>
      <c r="B2" s="29"/>
      <c r="C2" s="29"/>
      <c r="D2" s="29"/>
      <c r="E2" s="29"/>
      <c r="F2" s="29"/>
      <c r="G2" s="29"/>
      <c r="H2" s="29"/>
      <c r="I2" s="29"/>
      <c r="J2" s="29"/>
      <c r="K2" s="29"/>
      <c r="L2" s="29"/>
      <c r="M2" s="29"/>
      <c r="N2" s="29"/>
      <c r="O2" s="29"/>
      <c r="P2" s="29"/>
      <c r="Q2" s="29"/>
      <c r="R2" s="29"/>
      <c r="S2" s="29"/>
    </row>
    <row r="3" spans="1:19" ht="18" customHeight="1">
      <c r="A3" s="29" t="s">
        <v>124</v>
      </c>
      <c r="B3" s="29"/>
      <c r="C3" s="29"/>
      <c r="D3" s="29"/>
      <c r="E3" s="29"/>
      <c r="F3" s="29"/>
      <c r="G3" s="29"/>
      <c r="H3" s="29"/>
      <c r="I3" s="29"/>
      <c r="J3" s="29"/>
      <c r="K3" s="741" t="str">
        <f>IF(入力シート!G10="","令和　　年　　月　　日",入力シート!D10&amp;入力シート!G10&amp;入力シート!I10&amp;入力シート!J10&amp;入力シート!L10&amp;入力シート!M10&amp;入力シート!O10)</f>
        <v>令和　　年　　月　　日</v>
      </c>
      <c r="L3" s="741"/>
      <c r="M3" s="741"/>
      <c r="N3" s="741"/>
      <c r="O3" s="741"/>
      <c r="P3" s="741"/>
      <c r="Q3" s="741"/>
      <c r="R3" s="741"/>
      <c r="S3" s="27"/>
    </row>
    <row r="4" spans="1:19" ht="18" customHeight="1">
      <c r="A4" s="29"/>
      <c r="B4" s="29" t="s">
        <v>814</v>
      </c>
      <c r="C4" s="30"/>
      <c r="D4" s="30"/>
      <c r="E4" s="30"/>
      <c r="F4" s="29"/>
      <c r="G4" s="29"/>
      <c r="H4" s="29"/>
      <c r="I4" s="29"/>
      <c r="J4" s="29"/>
      <c r="K4" s="29"/>
      <c r="L4" s="29"/>
      <c r="M4" s="29"/>
      <c r="N4" s="29"/>
      <c r="O4" s="29"/>
      <c r="P4" s="29"/>
      <c r="Q4" s="29"/>
      <c r="R4" s="29"/>
      <c r="S4" s="29"/>
    </row>
    <row r="5" spans="1:19" ht="18" customHeight="1">
      <c r="A5" s="29"/>
      <c r="B5" s="29" t="s">
        <v>126</v>
      </c>
      <c r="C5" s="30"/>
      <c r="D5" s="30"/>
      <c r="E5" s="30"/>
      <c r="F5" s="29"/>
      <c r="G5" s="29"/>
      <c r="H5" s="29"/>
      <c r="I5" s="29"/>
      <c r="J5" s="29"/>
      <c r="K5" s="29"/>
      <c r="L5" s="29"/>
      <c r="M5" s="29"/>
      <c r="N5" s="29"/>
      <c r="O5" s="29"/>
      <c r="P5" s="29"/>
      <c r="Q5" s="29"/>
      <c r="R5" s="29"/>
      <c r="S5" s="29"/>
    </row>
    <row r="6" spans="1:19" ht="18" customHeight="1">
      <c r="A6" s="29"/>
      <c r="B6" s="29" t="s">
        <v>127</v>
      </c>
      <c r="C6" s="30"/>
      <c r="D6" s="30"/>
      <c r="E6" s="30"/>
      <c r="F6" s="29"/>
      <c r="G6" s="29"/>
      <c r="H6" s="29"/>
      <c r="I6" s="29"/>
      <c r="J6" s="29"/>
      <c r="K6" s="29"/>
      <c r="L6" s="29"/>
      <c r="M6" s="29"/>
      <c r="N6" s="29"/>
      <c r="O6" s="29"/>
      <c r="P6" s="29"/>
      <c r="Q6" s="29"/>
      <c r="R6" s="29"/>
      <c r="S6" s="29"/>
    </row>
    <row r="7" spans="1:19" ht="18" customHeight="1">
      <c r="A7" s="29"/>
      <c r="B7" s="29" t="s">
        <v>128</v>
      </c>
      <c r="C7" s="30"/>
      <c r="D7" s="30"/>
      <c r="E7" s="30"/>
      <c r="F7" s="29"/>
      <c r="G7" s="29"/>
      <c r="H7" s="29"/>
      <c r="I7" s="29"/>
      <c r="J7" s="29"/>
      <c r="K7" s="29"/>
      <c r="L7" s="29"/>
      <c r="M7" s="29"/>
      <c r="N7" s="29"/>
      <c r="O7" s="29"/>
      <c r="P7" s="29"/>
      <c r="Q7" s="29"/>
      <c r="R7" s="29"/>
      <c r="S7" s="29"/>
    </row>
    <row r="8" spans="1:19" ht="18" customHeight="1">
      <c r="A8" s="29"/>
      <c r="B8" s="29" t="s">
        <v>129</v>
      </c>
      <c r="C8" s="30"/>
      <c r="D8" s="30"/>
      <c r="E8" s="30"/>
      <c r="F8" s="29"/>
      <c r="G8" s="29"/>
      <c r="H8" s="29"/>
      <c r="I8" s="29"/>
      <c r="J8" s="29"/>
      <c r="K8" s="29"/>
      <c r="L8" s="29"/>
      <c r="M8" s="29"/>
      <c r="N8" s="29"/>
      <c r="O8" s="29"/>
      <c r="P8" s="29"/>
      <c r="Q8" s="29"/>
      <c r="R8" s="29"/>
      <c r="S8" s="29"/>
    </row>
    <row r="9" spans="1:19" ht="22.5" customHeight="1">
      <c r="A9" s="29"/>
      <c r="B9" s="31"/>
      <c r="C9" s="31"/>
      <c r="D9" s="31"/>
      <c r="E9" s="31"/>
      <c r="F9" s="743" t="s">
        <v>815</v>
      </c>
      <c r="G9" s="743"/>
      <c r="H9" s="743"/>
      <c r="I9" s="742" t="str">
        <f>MID(入力シート!D107,4,4)&amp;入力シート!D114</f>
        <v/>
      </c>
      <c r="J9" s="742"/>
      <c r="K9" s="742"/>
      <c r="L9" s="742"/>
      <c r="M9" s="742"/>
      <c r="N9" s="742"/>
      <c r="O9" s="742"/>
      <c r="P9" s="742"/>
      <c r="Q9" s="742"/>
      <c r="R9" s="29"/>
      <c r="S9" s="29"/>
    </row>
    <row r="10" spans="1:19" ht="22.5" customHeight="1">
      <c r="A10" s="29"/>
      <c r="B10" s="29"/>
      <c r="C10" s="29"/>
      <c r="D10" s="29"/>
      <c r="E10" s="29"/>
      <c r="F10" s="743"/>
      <c r="G10" s="743"/>
      <c r="H10" s="743"/>
      <c r="I10" s="742"/>
      <c r="J10" s="742"/>
      <c r="K10" s="742"/>
      <c r="L10" s="742"/>
      <c r="M10" s="742"/>
      <c r="N10" s="742"/>
      <c r="O10" s="742"/>
      <c r="P10" s="742"/>
      <c r="Q10" s="742"/>
      <c r="R10" s="32"/>
      <c r="S10" s="29"/>
    </row>
    <row r="11" spans="1:19" ht="22.5" customHeight="1">
      <c r="A11" s="29"/>
      <c r="B11" s="29"/>
      <c r="C11" s="29"/>
      <c r="D11" s="29"/>
      <c r="E11" s="29"/>
      <c r="F11" s="738" t="s">
        <v>145</v>
      </c>
      <c r="G11" s="738"/>
      <c r="H11" s="738"/>
      <c r="I11" s="739" t="str">
        <f>IF(入力シート!D68=0,"",入力シート!D68)</f>
        <v/>
      </c>
      <c r="J11" s="739"/>
      <c r="K11" s="739"/>
      <c r="L11" s="739"/>
      <c r="M11" s="739"/>
      <c r="N11" s="739"/>
      <c r="O11" s="739"/>
      <c r="P11" s="739"/>
      <c r="Q11" s="739"/>
      <c r="R11" s="32"/>
      <c r="S11" s="29"/>
    </row>
    <row r="12" spans="1:19" ht="22.5" customHeight="1">
      <c r="A12" s="29"/>
      <c r="B12" s="29"/>
      <c r="C12" s="29"/>
      <c r="D12" s="29"/>
      <c r="E12" s="29"/>
      <c r="F12" s="740" t="s">
        <v>134</v>
      </c>
      <c r="G12" s="740"/>
      <c r="H12" s="740"/>
      <c r="I12" s="739" t="str">
        <f>IF(入力シート!D78=0,"",入力シート!D78)&amp;" "&amp;IF(入力シート!D83=0,"",入力シート!D83)</f>
        <v xml:space="preserve"> </v>
      </c>
      <c r="J12" s="739"/>
      <c r="K12" s="739"/>
      <c r="L12" s="739"/>
      <c r="M12" s="739"/>
      <c r="N12" s="739"/>
      <c r="O12" s="739"/>
      <c r="P12" s="739"/>
      <c r="Q12" s="739"/>
      <c r="R12" s="32"/>
      <c r="S12" s="29"/>
    </row>
    <row r="13" spans="1:19" ht="22.5" customHeight="1">
      <c r="A13" s="29"/>
      <c r="B13" s="29"/>
      <c r="C13" s="29"/>
      <c r="D13" s="29"/>
      <c r="E13" s="29"/>
      <c r="F13" s="33"/>
      <c r="G13" s="33"/>
      <c r="H13" s="33"/>
      <c r="I13" s="32"/>
      <c r="J13" s="32"/>
      <c r="K13" s="32"/>
      <c r="L13" s="32"/>
      <c r="M13" s="32"/>
      <c r="N13" s="32"/>
      <c r="O13" s="32"/>
      <c r="P13" s="32"/>
      <c r="Q13" s="32"/>
      <c r="R13" s="32"/>
      <c r="S13" s="29"/>
    </row>
    <row r="14" spans="1:19" ht="22.5" customHeight="1">
      <c r="A14" s="34" t="s">
        <v>816</v>
      </c>
      <c r="B14" s="753" t="s">
        <v>859</v>
      </c>
      <c r="C14" s="753"/>
      <c r="D14" s="753"/>
      <c r="E14" s="753"/>
      <c r="F14" s="753"/>
      <c r="G14" s="753"/>
      <c r="H14" s="753"/>
      <c r="I14" s="753"/>
      <c r="J14" s="753"/>
      <c r="K14" s="753"/>
      <c r="L14" s="753"/>
      <c r="M14" s="753"/>
      <c r="N14" s="753"/>
      <c r="O14" s="753"/>
      <c r="P14" s="753"/>
      <c r="Q14" s="753"/>
      <c r="R14" s="753"/>
      <c r="S14" s="34"/>
    </row>
    <row r="15" spans="1:19" ht="22.5" customHeight="1">
      <c r="A15" s="34"/>
      <c r="B15" s="753" t="s">
        <v>860</v>
      </c>
      <c r="C15" s="753"/>
      <c r="D15" s="753"/>
      <c r="E15" s="753"/>
      <c r="F15" s="753"/>
      <c r="G15" s="753"/>
      <c r="H15" s="753"/>
      <c r="I15" s="753"/>
      <c r="J15" s="753"/>
      <c r="K15" s="753"/>
      <c r="L15" s="753"/>
      <c r="M15" s="753"/>
      <c r="N15" s="753"/>
      <c r="O15" s="753"/>
      <c r="P15" s="753"/>
      <c r="Q15" s="753"/>
      <c r="R15" s="753"/>
      <c r="S15" s="34"/>
    </row>
    <row r="16" spans="1:19" ht="39.75" customHeight="1">
      <c r="A16" s="29"/>
      <c r="B16" s="29"/>
      <c r="C16" s="29"/>
      <c r="D16" s="29"/>
      <c r="E16" s="29"/>
      <c r="F16" s="29"/>
      <c r="G16" s="29"/>
      <c r="H16" s="29"/>
      <c r="I16" s="35" t="s">
        <v>138</v>
      </c>
      <c r="J16" s="35"/>
      <c r="K16" s="29"/>
      <c r="L16" s="29"/>
      <c r="M16" s="29"/>
      <c r="N16" s="29"/>
      <c r="O16" s="29"/>
      <c r="P16" s="29"/>
      <c r="Q16" s="29"/>
      <c r="R16" s="29"/>
      <c r="S16" s="29"/>
    </row>
    <row r="17" spans="1:19" ht="18.75" customHeight="1">
      <c r="A17" s="36" t="s">
        <v>817</v>
      </c>
      <c r="B17" s="37" t="s">
        <v>862</v>
      </c>
      <c r="C17" s="38"/>
      <c r="D17" s="38"/>
      <c r="E17" s="38"/>
      <c r="F17" s="38"/>
      <c r="G17" s="38"/>
      <c r="H17" s="38"/>
      <c r="I17" s="38"/>
      <c r="J17" s="38"/>
      <c r="K17" s="38"/>
      <c r="L17" s="38"/>
      <c r="M17" s="38"/>
      <c r="N17" s="38"/>
      <c r="O17" s="38"/>
      <c r="P17" s="38"/>
      <c r="Q17" s="38"/>
      <c r="R17" s="38"/>
      <c r="S17" s="27"/>
    </row>
    <row r="18" spans="1:19" ht="18.75" customHeight="1">
      <c r="A18" s="27"/>
      <c r="B18" s="39"/>
      <c r="C18" s="38"/>
      <c r="D18" s="38"/>
      <c r="E18" s="38"/>
      <c r="F18" s="38"/>
      <c r="G18" s="38"/>
      <c r="H18" s="38"/>
      <c r="I18" s="38"/>
      <c r="J18" s="38"/>
      <c r="K18" s="38"/>
      <c r="L18" s="38"/>
      <c r="M18" s="38"/>
      <c r="N18" s="38"/>
      <c r="O18" s="38"/>
      <c r="P18" s="38"/>
      <c r="Q18" s="38"/>
      <c r="R18" s="38"/>
      <c r="S18" s="27"/>
    </row>
    <row r="19" spans="1:19" ht="18.75" customHeight="1">
      <c r="A19" s="27"/>
      <c r="B19" s="40">
        <v>1</v>
      </c>
      <c r="C19" s="27" t="s">
        <v>818</v>
      </c>
      <c r="D19" s="27"/>
      <c r="E19" s="27"/>
      <c r="F19" s="38"/>
      <c r="G19" s="38"/>
      <c r="H19" s="38"/>
      <c r="I19" s="38"/>
      <c r="J19" s="41" t="s">
        <v>819</v>
      </c>
      <c r="K19" s="38"/>
      <c r="L19" s="38"/>
      <c r="M19" s="38"/>
      <c r="N19" s="38"/>
      <c r="O19" s="38"/>
      <c r="P19" s="38"/>
      <c r="Q19" s="38"/>
      <c r="R19" s="38"/>
      <c r="S19" s="27"/>
    </row>
    <row r="20" spans="1:19" ht="18.75" customHeight="1">
      <c r="A20" s="38"/>
      <c r="B20" s="40">
        <v>2</v>
      </c>
      <c r="C20" s="27" t="s">
        <v>820</v>
      </c>
      <c r="D20" s="27"/>
      <c r="E20" s="27"/>
      <c r="F20" s="38"/>
      <c r="G20" s="38"/>
      <c r="H20" s="38"/>
      <c r="I20" s="38"/>
      <c r="J20" s="41" t="s">
        <v>821</v>
      </c>
      <c r="K20" s="38"/>
      <c r="L20" s="38"/>
      <c r="M20" s="38"/>
      <c r="N20" s="38"/>
      <c r="O20" s="38"/>
      <c r="P20" s="38"/>
      <c r="Q20" s="38"/>
      <c r="R20" s="38"/>
      <c r="S20" s="38"/>
    </row>
    <row r="21" spans="1:19" ht="18.75" customHeight="1">
      <c r="A21" s="38"/>
      <c r="B21" s="40">
        <v>3</v>
      </c>
      <c r="C21" s="27" t="s">
        <v>822</v>
      </c>
      <c r="D21" s="27"/>
      <c r="E21" s="27"/>
      <c r="F21" s="38"/>
      <c r="G21" s="38"/>
      <c r="H21" s="38"/>
      <c r="I21" s="38"/>
      <c r="J21" s="41" t="s">
        <v>823</v>
      </c>
      <c r="K21" s="38"/>
      <c r="L21" s="38"/>
      <c r="M21" s="38"/>
      <c r="N21" s="38"/>
      <c r="O21" s="38"/>
      <c r="P21" s="38"/>
      <c r="Q21" s="38"/>
      <c r="R21" s="38"/>
      <c r="S21" s="38"/>
    </row>
    <row r="22" spans="1:19" ht="18.75" customHeight="1">
      <c r="A22" s="39"/>
      <c r="B22" s="40">
        <v>4</v>
      </c>
      <c r="C22" s="27" t="s">
        <v>824</v>
      </c>
      <c r="D22" s="27"/>
      <c r="E22" s="27"/>
      <c r="F22" s="38"/>
      <c r="G22" s="38"/>
      <c r="H22" s="38"/>
      <c r="I22" s="38"/>
      <c r="J22" s="41" t="s">
        <v>825</v>
      </c>
      <c r="K22" s="38"/>
      <c r="L22" s="38"/>
      <c r="M22" s="38"/>
      <c r="N22" s="38"/>
      <c r="O22" s="38"/>
      <c r="P22" s="38"/>
      <c r="Q22" s="38"/>
      <c r="R22" s="38"/>
      <c r="S22" s="38"/>
    </row>
    <row r="23" spans="1:19" ht="18.75" customHeight="1">
      <c r="A23" s="39"/>
      <c r="B23" s="38"/>
      <c r="C23" s="38"/>
      <c r="D23" s="38"/>
      <c r="E23" s="38"/>
      <c r="F23" s="38"/>
      <c r="G23" s="38"/>
      <c r="H23" s="38"/>
      <c r="I23" s="38"/>
      <c r="J23" s="41" t="s">
        <v>826</v>
      </c>
      <c r="K23" s="38"/>
      <c r="L23" s="38"/>
      <c r="M23" s="38"/>
      <c r="N23" s="38"/>
      <c r="O23" s="38"/>
      <c r="P23" s="38"/>
      <c r="Q23" s="38"/>
      <c r="R23" s="38"/>
      <c r="S23" s="38"/>
    </row>
    <row r="24" spans="1:19" ht="18.75" customHeight="1">
      <c r="A24" s="39"/>
      <c r="B24" s="38"/>
      <c r="C24" s="38"/>
      <c r="D24" s="38"/>
      <c r="E24" s="38"/>
      <c r="F24" s="38"/>
      <c r="G24" s="38"/>
      <c r="H24" s="38"/>
      <c r="I24" s="38"/>
      <c r="J24" s="41" t="s">
        <v>827</v>
      </c>
      <c r="K24" s="38"/>
      <c r="L24" s="38"/>
      <c r="M24" s="38"/>
      <c r="N24" s="38"/>
      <c r="O24" s="38"/>
      <c r="P24" s="38"/>
      <c r="Q24" s="38"/>
      <c r="R24" s="38"/>
      <c r="S24" s="38"/>
    </row>
    <row r="25" spans="1:19" ht="18.75" customHeight="1" thickBot="1">
      <c r="A25" s="39"/>
      <c r="B25" s="38"/>
      <c r="C25" s="38"/>
      <c r="D25" s="38"/>
      <c r="E25" s="38"/>
      <c r="F25" s="38"/>
      <c r="G25" s="38"/>
      <c r="H25" s="38"/>
      <c r="I25" s="38"/>
      <c r="J25" s="38"/>
      <c r="K25" s="38"/>
      <c r="L25" s="38"/>
      <c r="M25" s="38"/>
      <c r="N25" s="38"/>
      <c r="O25" s="38"/>
      <c r="P25" s="38"/>
      <c r="Q25" s="38"/>
      <c r="R25" s="38"/>
      <c r="S25" s="38"/>
    </row>
    <row r="26" spans="1:19" ht="18.75" customHeight="1">
      <c r="A26" s="39"/>
      <c r="B26" s="42"/>
      <c r="C26" s="43"/>
      <c r="D26" s="43"/>
      <c r="E26" s="43"/>
      <c r="F26" s="43"/>
      <c r="G26" s="43"/>
      <c r="H26" s="43"/>
      <c r="I26" s="43"/>
      <c r="J26" s="43"/>
      <c r="K26" s="43"/>
      <c r="L26" s="43"/>
      <c r="M26" s="43"/>
      <c r="N26" s="43"/>
      <c r="O26" s="43"/>
      <c r="P26" s="43"/>
      <c r="Q26" s="43"/>
      <c r="R26" s="44"/>
      <c r="S26" s="38"/>
    </row>
    <row r="27" spans="1:19" ht="40.5" customHeight="1">
      <c r="A27" s="39"/>
      <c r="B27" s="45" t="s">
        <v>828</v>
      </c>
      <c r="C27" s="27" t="s">
        <v>829</v>
      </c>
      <c r="D27" s="27"/>
      <c r="E27" s="27"/>
      <c r="F27" s="27"/>
      <c r="G27" s="28"/>
      <c r="H27" s="751"/>
      <c r="I27" s="752"/>
      <c r="J27" s="752"/>
      <c r="K27" s="752"/>
      <c r="L27" s="752"/>
      <c r="M27" s="752"/>
      <c r="N27" s="752"/>
      <c r="O27" s="752"/>
      <c r="P27" s="752"/>
      <c r="Q27" s="752"/>
      <c r="R27" s="47"/>
      <c r="S27" s="38"/>
    </row>
    <row r="28" spans="1:19" ht="18.75" customHeight="1">
      <c r="A28" s="39"/>
      <c r="B28" s="45" t="s">
        <v>828</v>
      </c>
      <c r="C28" s="27" t="s">
        <v>830</v>
      </c>
      <c r="D28" s="46" t="s">
        <v>831</v>
      </c>
      <c r="E28" s="750"/>
      <c r="F28" s="750"/>
      <c r="G28" s="27"/>
      <c r="H28" s="27"/>
      <c r="I28" s="27"/>
      <c r="J28" s="27"/>
      <c r="K28" s="27"/>
      <c r="L28" s="27"/>
      <c r="M28" s="27"/>
      <c r="N28" s="27"/>
      <c r="O28" s="27"/>
      <c r="P28" s="27"/>
      <c r="Q28" s="27"/>
      <c r="R28" s="47"/>
      <c r="S28" s="38"/>
    </row>
    <row r="29" spans="1:19" ht="18.75" customHeight="1">
      <c r="A29" s="39"/>
      <c r="B29" s="45"/>
      <c r="C29" s="27"/>
      <c r="D29" s="749" t="s">
        <v>746</v>
      </c>
      <c r="E29" s="749"/>
      <c r="F29" s="750"/>
      <c r="G29" s="750"/>
      <c r="H29" s="750"/>
      <c r="I29" s="750"/>
      <c r="J29" s="750"/>
      <c r="K29" s="750"/>
      <c r="L29" s="750"/>
      <c r="M29" s="750"/>
      <c r="N29" s="750"/>
      <c r="O29" s="750"/>
      <c r="P29" s="750"/>
      <c r="Q29" s="750"/>
      <c r="R29" s="47"/>
      <c r="S29" s="38"/>
    </row>
    <row r="30" spans="1:19" ht="18.75" customHeight="1">
      <c r="A30" s="39"/>
      <c r="B30" s="45"/>
      <c r="C30" s="27"/>
      <c r="D30" s="744"/>
      <c r="E30" s="744"/>
      <c r="F30" s="744"/>
      <c r="G30" s="744"/>
      <c r="H30" s="744"/>
      <c r="I30" s="744"/>
      <c r="J30" s="744"/>
      <c r="K30" s="744"/>
      <c r="L30" s="744"/>
      <c r="M30" s="744"/>
      <c r="N30" s="744"/>
      <c r="O30" s="744"/>
      <c r="P30" s="744"/>
      <c r="Q30" s="744"/>
      <c r="R30" s="47"/>
      <c r="S30" s="38"/>
    </row>
    <row r="31" spans="1:19" ht="18.75" customHeight="1">
      <c r="A31" s="39"/>
      <c r="B31" s="45"/>
      <c r="C31" s="27"/>
      <c r="D31" s="27"/>
      <c r="E31" s="27"/>
      <c r="F31" s="27"/>
      <c r="G31" s="27"/>
      <c r="H31" s="27"/>
      <c r="I31" s="27"/>
      <c r="J31" s="27"/>
      <c r="K31" s="27"/>
      <c r="L31" s="27"/>
      <c r="M31" s="27"/>
      <c r="N31" s="27"/>
      <c r="O31" s="27"/>
      <c r="P31" s="27"/>
      <c r="Q31" s="27"/>
      <c r="R31" s="47"/>
      <c r="S31" s="38"/>
    </row>
    <row r="32" spans="1:19" ht="18.75" customHeight="1">
      <c r="A32" s="39"/>
      <c r="B32" s="45" t="s">
        <v>828</v>
      </c>
      <c r="C32" s="27" t="s">
        <v>63</v>
      </c>
      <c r="D32" s="747"/>
      <c r="E32" s="747"/>
      <c r="F32" s="57" t="s">
        <v>832</v>
      </c>
      <c r="G32" s="747"/>
      <c r="H32" s="747"/>
      <c r="I32" s="51" t="s">
        <v>828</v>
      </c>
      <c r="J32" s="27" t="s">
        <v>833</v>
      </c>
      <c r="K32" s="747"/>
      <c r="L32" s="747"/>
      <c r="M32" s="57" t="s">
        <v>832</v>
      </c>
      <c r="N32" s="747"/>
      <c r="O32" s="747"/>
      <c r="P32" s="747"/>
      <c r="Q32" s="747"/>
      <c r="R32" s="47"/>
      <c r="S32" s="38"/>
    </row>
    <row r="33" spans="1:19" ht="18.75" customHeight="1">
      <c r="A33" s="39"/>
      <c r="B33" s="45"/>
      <c r="C33" s="27"/>
      <c r="D33" s="27"/>
      <c r="E33" s="27"/>
      <c r="F33" s="27"/>
      <c r="G33" s="27"/>
      <c r="H33" s="27"/>
      <c r="I33" s="27"/>
      <c r="J33" s="27"/>
      <c r="K33" s="27"/>
      <c r="L33" s="27"/>
      <c r="M33" s="27"/>
      <c r="N33" s="27"/>
      <c r="O33" s="27"/>
      <c r="P33" s="27"/>
      <c r="Q33" s="27"/>
      <c r="R33" s="47"/>
      <c r="S33" s="38"/>
    </row>
    <row r="34" spans="1:19" ht="40.5" customHeight="1">
      <c r="A34" s="39"/>
      <c r="B34" s="45" t="s">
        <v>828</v>
      </c>
      <c r="C34" s="27" t="s">
        <v>834</v>
      </c>
      <c r="D34" s="748"/>
      <c r="E34" s="748"/>
      <c r="F34" s="748"/>
      <c r="G34" s="748"/>
      <c r="H34" s="748"/>
      <c r="I34" s="27"/>
      <c r="J34" s="27"/>
      <c r="K34" s="27"/>
      <c r="L34" s="27"/>
      <c r="M34" s="27"/>
      <c r="N34" s="27"/>
      <c r="O34" s="27"/>
      <c r="P34" s="27"/>
      <c r="Q34" s="27"/>
      <c r="R34" s="47"/>
      <c r="S34" s="38"/>
    </row>
    <row r="35" spans="1:19" ht="18.75" customHeight="1" thickBot="1">
      <c r="A35" s="39"/>
      <c r="B35" s="48"/>
      <c r="C35" s="49"/>
      <c r="D35" s="49"/>
      <c r="E35" s="49"/>
      <c r="F35" s="49"/>
      <c r="G35" s="49"/>
      <c r="H35" s="49"/>
      <c r="I35" s="49"/>
      <c r="J35" s="49"/>
      <c r="K35" s="49"/>
      <c r="L35" s="49"/>
      <c r="M35" s="49"/>
      <c r="N35" s="49"/>
      <c r="O35" s="49"/>
      <c r="P35" s="49"/>
      <c r="Q35" s="49"/>
      <c r="R35" s="50"/>
      <c r="S35" s="38"/>
    </row>
    <row r="36" spans="1:19" ht="17.25" customHeight="1">
      <c r="A36" s="39"/>
      <c r="B36" s="38"/>
      <c r="C36" s="38"/>
      <c r="D36" s="38"/>
      <c r="E36" s="38"/>
      <c r="F36" s="38"/>
      <c r="G36" s="38"/>
      <c r="H36" s="38"/>
      <c r="I36" s="38"/>
      <c r="J36" s="38"/>
      <c r="K36" s="38"/>
      <c r="L36" s="38"/>
      <c r="M36" s="38"/>
      <c r="N36" s="38"/>
      <c r="O36" s="38"/>
      <c r="P36" s="38"/>
      <c r="Q36" s="38"/>
      <c r="R36" s="38"/>
      <c r="S36" s="38"/>
    </row>
    <row r="37" spans="1:19" ht="18" customHeight="1">
      <c r="A37" s="39"/>
      <c r="B37" s="41" t="s">
        <v>835</v>
      </c>
      <c r="C37" s="27"/>
      <c r="D37" s="38"/>
      <c r="E37" s="38"/>
      <c r="F37" s="38"/>
      <c r="G37" s="38"/>
      <c r="H37" s="38"/>
      <c r="I37" s="38"/>
      <c r="J37" s="38"/>
      <c r="K37" s="38"/>
      <c r="L37" s="38"/>
      <c r="M37" s="38"/>
      <c r="N37" s="38"/>
      <c r="O37" s="38"/>
      <c r="P37" s="38"/>
      <c r="Q37" s="38"/>
      <c r="R37" s="38"/>
      <c r="S37" s="38"/>
    </row>
    <row r="38" spans="1:19" ht="18" customHeight="1">
      <c r="A38" s="29"/>
      <c r="B38" s="51" t="s">
        <v>836</v>
      </c>
      <c r="C38" s="27" t="s">
        <v>837</v>
      </c>
      <c r="D38" s="38"/>
      <c r="E38" s="38"/>
      <c r="F38" s="38"/>
      <c r="G38" s="38"/>
      <c r="H38" s="38"/>
      <c r="I38" s="38"/>
      <c r="J38" s="38"/>
      <c r="K38" s="38"/>
      <c r="L38" s="38"/>
      <c r="M38" s="38"/>
      <c r="N38" s="38"/>
      <c r="O38" s="38"/>
      <c r="P38" s="38"/>
      <c r="Q38" s="38"/>
      <c r="R38" s="38"/>
      <c r="S38" s="29"/>
    </row>
    <row r="39" spans="1:19" ht="18" customHeight="1">
      <c r="A39" s="52"/>
      <c r="B39" s="51" t="s">
        <v>838</v>
      </c>
      <c r="C39" s="27" t="s">
        <v>839</v>
      </c>
      <c r="D39" s="38"/>
      <c r="E39" s="38"/>
      <c r="F39" s="38"/>
      <c r="G39" s="38"/>
      <c r="H39" s="38"/>
      <c r="I39" s="38"/>
      <c r="J39" s="38"/>
      <c r="K39" s="38"/>
      <c r="L39" s="38"/>
      <c r="M39" s="38"/>
      <c r="N39" s="38"/>
      <c r="O39" s="38"/>
      <c r="P39" s="38"/>
      <c r="Q39" s="38"/>
      <c r="R39" s="38"/>
      <c r="S39" s="29"/>
    </row>
    <row r="40" spans="1:19" ht="18" customHeight="1">
      <c r="A40" s="52"/>
      <c r="B40" s="27"/>
      <c r="C40" s="53" t="s">
        <v>840</v>
      </c>
      <c r="D40" s="38"/>
      <c r="E40" s="38"/>
      <c r="F40" s="38"/>
      <c r="G40" s="38"/>
      <c r="H40" s="38"/>
      <c r="I40" s="38"/>
      <c r="J40" s="38"/>
      <c r="K40" s="38"/>
      <c r="L40" s="38"/>
      <c r="M40" s="38"/>
      <c r="N40" s="38"/>
      <c r="O40" s="38"/>
      <c r="P40" s="38"/>
      <c r="Q40" s="38"/>
      <c r="R40" s="38"/>
      <c r="S40" s="29"/>
    </row>
    <row r="41" spans="1:19" ht="18" customHeight="1">
      <c r="A41" s="52"/>
      <c r="B41" s="54" t="s">
        <v>841</v>
      </c>
      <c r="C41" s="55" t="s">
        <v>922</v>
      </c>
      <c r="D41" s="38"/>
      <c r="E41" s="38"/>
      <c r="F41" s="38"/>
      <c r="G41" s="38"/>
      <c r="H41" s="38"/>
      <c r="I41" s="38"/>
      <c r="J41" s="38"/>
      <c r="K41" s="38"/>
      <c r="L41" s="38"/>
      <c r="M41" s="38"/>
      <c r="N41" s="38"/>
      <c r="O41" s="38"/>
      <c r="P41" s="38"/>
      <c r="Q41" s="38"/>
      <c r="R41" s="38"/>
      <c r="S41" s="29"/>
    </row>
    <row r="42" spans="1:19" ht="18" customHeight="1">
      <c r="A42" s="52"/>
      <c r="B42" s="38"/>
      <c r="C42" s="56"/>
      <c r="D42" s="38"/>
      <c r="E42" s="38"/>
      <c r="F42" s="38"/>
      <c r="G42" s="38"/>
      <c r="H42" s="38"/>
      <c r="I42" s="38"/>
      <c r="J42" s="38"/>
      <c r="K42" s="38"/>
      <c r="L42" s="745" t="str">
        <f ca="1">入力シート!U356</f>
        <v/>
      </c>
      <c r="M42" s="746"/>
      <c r="N42" s="746"/>
      <c r="O42" s="746"/>
      <c r="P42" s="746"/>
      <c r="Q42" s="38"/>
      <c r="R42" s="38"/>
      <c r="S42" s="29"/>
    </row>
    <row r="43" spans="1:19" ht="15" customHeight="1">
      <c r="A43" s="52"/>
      <c r="B43" s="38"/>
      <c r="C43" s="56"/>
      <c r="D43" s="38"/>
      <c r="E43" s="38"/>
      <c r="F43" s="38"/>
      <c r="G43" s="38"/>
      <c r="H43" s="38"/>
      <c r="I43" s="38"/>
      <c r="J43" s="38"/>
      <c r="K43" s="38"/>
      <c r="L43" s="38"/>
      <c r="M43" s="38"/>
      <c r="N43" s="38"/>
      <c r="O43" s="38"/>
      <c r="P43" s="38"/>
      <c r="Q43" s="38"/>
      <c r="R43" s="38"/>
      <c r="S43" s="27"/>
    </row>
    <row r="44" spans="1:19" ht="15" customHeight="1">
      <c r="A44" s="52"/>
      <c r="B44" s="58" t="s">
        <v>861</v>
      </c>
      <c r="C44" s="56"/>
      <c r="D44" s="38"/>
      <c r="E44" s="38"/>
      <c r="F44" s="38"/>
      <c r="G44" s="38"/>
      <c r="H44" s="38"/>
      <c r="I44" s="59"/>
      <c r="J44" s="38"/>
      <c r="K44" s="38"/>
      <c r="L44" s="38"/>
      <c r="M44" s="38"/>
      <c r="N44" s="38"/>
      <c r="O44" s="38"/>
      <c r="P44" s="38"/>
      <c r="Q44" s="38"/>
      <c r="R44" s="38"/>
      <c r="S44" s="29"/>
    </row>
    <row r="45" spans="1:19" ht="15" customHeight="1">
      <c r="A45" s="52"/>
      <c r="B45" s="60" t="s">
        <v>919</v>
      </c>
      <c r="C45" s="61"/>
      <c r="D45" s="62"/>
      <c r="E45" s="62"/>
      <c r="F45" s="62"/>
      <c r="G45" s="62"/>
      <c r="H45" s="62"/>
      <c r="I45" s="62"/>
      <c r="J45" s="62"/>
      <c r="K45" s="62"/>
      <c r="L45" s="62"/>
      <c r="M45" s="62"/>
      <c r="N45" s="62"/>
      <c r="O45" s="62"/>
      <c r="P45" s="62"/>
      <c r="Q45" s="62"/>
      <c r="R45" s="63"/>
      <c r="S45" s="29"/>
    </row>
    <row r="46" spans="1:19" ht="15" customHeight="1">
      <c r="A46" s="52"/>
      <c r="B46" s="64"/>
      <c r="C46" s="27"/>
      <c r="D46" s="27"/>
      <c r="E46" s="27"/>
      <c r="F46" s="27"/>
      <c r="G46" s="27"/>
      <c r="H46" s="27"/>
      <c r="I46" s="27"/>
      <c r="J46" s="27"/>
      <c r="K46" s="27"/>
      <c r="L46" s="27"/>
      <c r="M46" s="27"/>
      <c r="N46" s="27"/>
      <c r="O46" s="27"/>
      <c r="P46" s="27"/>
      <c r="Q46" s="27"/>
      <c r="R46" s="65"/>
      <c r="S46" s="29"/>
    </row>
    <row r="47" spans="1:19" ht="15" customHeight="1">
      <c r="A47" s="52"/>
      <c r="B47" s="64"/>
      <c r="C47" s="27" t="s">
        <v>842</v>
      </c>
      <c r="D47" s="27"/>
      <c r="E47" s="27"/>
      <c r="F47" s="27"/>
      <c r="G47" s="27"/>
      <c r="H47" s="27"/>
      <c r="I47" s="27"/>
      <c r="J47" s="27"/>
      <c r="K47" s="27"/>
      <c r="L47" s="27"/>
      <c r="M47" s="27"/>
      <c r="N47" s="27"/>
      <c r="O47" s="27"/>
      <c r="P47" s="27"/>
      <c r="Q47" s="27"/>
      <c r="R47" s="65"/>
      <c r="S47" s="29"/>
    </row>
    <row r="48" spans="1:19" ht="15" customHeight="1">
      <c r="A48" s="52"/>
      <c r="B48" s="64"/>
      <c r="C48" s="27"/>
      <c r="D48" s="27"/>
      <c r="E48" s="27"/>
      <c r="F48" s="27"/>
      <c r="G48" s="27"/>
      <c r="H48" s="27"/>
      <c r="I48" s="27"/>
      <c r="J48" s="27"/>
      <c r="K48" s="27"/>
      <c r="L48" s="27"/>
      <c r="M48" s="27"/>
      <c r="N48" s="27"/>
      <c r="O48" s="27"/>
      <c r="P48" s="27"/>
      <c r="Q48" s="27"/>
      <c r="R48" s="65"/>
      <c r="S48" s="29"/>
    </row>
    <row r="49" spans="1:19" ht="15" customHeight="1">
      <c r="A49" s="52"/>
      <c r="B49" s="64"/>
      <c r="C49" s="27" t="s">
        <v>843</v>
      </c>
      <c r="D49" s="27"/>
      <c r="E49" s="27"/>
      <c r="F49" s="27"/>
      <c r="G49" s="27"/>
      <c r="H49" s="27"/>
      <c r="I49" s="27"/>
      <c r="J49" s="27"/>
      <c r="K49" s="27"/>
      <c r="L49" s="27"/>
      <c r="M49" s="27"/>
      <c r="N49" s="27"/>
      <c r="O49" s="27"/>
      <c r="P49" s="27"/>
      <c r="Q49" s="27"/>
      <c r="R49" s="65"/>
      <c r="S49" s="29"/>
    </row>
    <row r="50" spans="1:19" ht="15" customHeight="1">
      <c r="A50" s="52"/>
      <c r="B50" s="64"/>
      <c r="C50" s="27" t="s">
        <v>1174</v>
      </c>
      <c r="D50" s="27"/>
      <c r="E50" s="27"/>
      <c r="F50" s="27"/>
      <c r="G50" s="27"/>
      <c r="H50" s="27"/>
      <c r="I50" s="27"/>
      <c r="J50" s="27"/>
      <c r="K50" s="27"/>
      <c r="L50" s="27"/>
      <c r="M50" s="27"/>
      <c r="N50" s="27"/>
      <c r="O50" s="27"/>
      <c r="P50" s="27"/>
      <c r="Q50" s="27"/>
      <c r="R50" s="65"/>
      <c r="S50" s="29"/>
    </row>
    <row r="51" spans="1:19" ht="15" customHeight="1">
      <c r="A51" s="52"/>
      <c r="B51" s="64"/>
      <c r="C51" s="27"/>
      <c r="D51" s="27"/>
      <c r="E51" s="27"/>
      <c r="F51" s="27"/>
      <c r="G51" s="27"/>
      <c r="H51" s="27"/>
      <c r="I51" s="27"/>
      <c r="J51" s="27"/>
      <c r="K51" s="27"/>
      <c r="L51" s="27"/>
      <c r="M51" s="27"/>
      <c r="N51" s="27"/>
      <c r="O51" s="27"/>
      <c r="P51" s="27"/>
      <c r="Q51" s="27"/>
      <c r="R51" s="65"/>
      <c r="S51" s="29"/>
    </row>
    <row r="52" spans="1:19" ht="15" customHeight="1">
      <c r="A52" s="52"/>
      <c r="B52" s="64"/>
      <c r="C52" s="27"/>
      <c r="D52" s="27"/>
      <c r="E52" s="27"/>
      <c r="F52" s="27"/>
      <c r="G52" s="27"/>
      <c r="H52" s="27"/>
      <c r="I52" s="27"/>
      <c r="J52" s="27"/>
      <c r="K52" s="27"/>
      <c r="L52" s="27"/>
      <c r="M52" s="27"/>
      <c r="N52" s="27"/>
      <c r="O52" s="27"/>
      <c r="P52" s="27"/>
      <c r="Q52" s="27"/>
      <c r="R52" s="65"/>
      <c r="S52" s="29"/>
    </row>
    <row r="53" spans="1:19" ht="15" customHeight="1">
      <c r="A53" s="52"/>
      <c r="B53" s="64"/>
      <c r="C53" s="27"/>
      <c r="D53" s="27"/>
      <c r="E53" s="27"/>
      <c r="F53" s="27"/>
      <c r="G53" s="27"/>
      <c r="H53" s="27"/>
      <c r="I53" s="27"/>
      <c r="J53" s="27"/>
      <c r="K53" s="27"/>
      <c r="L53" s="27"/>
      <c r="M53" s="27"/>
      <c r="N53" s="27"/>
      <c r="O53" s="27"/>
      <c r="P53" s="27"/>
      <c r="Q53" s="27"/>
      <c r="R53" s="65"/>
      <c r="S53" s="29"/>
    </row>
    <row r="54" spans="1:19" ht="15" customHeight="1">
      <c r="A54" s="52"/>
      <c r="B54" s="64"/>
      <c r="C54" s="27"/>
      <c r="D54" s="27"/>
      <c r="E54" s="27"/>
      <c r="F54" s="27"/>
      <c r="G54" s="27"/>
      <c r="H54" s="27"/>
      <c r="I54" s="27"/>
      <c r="J54" s="27"/>
      <c r="K54" s="27"/>
      <c r="L54" s="27"/>
      <c r="M54" s="27"/>
      <c r="N54" s="27"/>
      <c r="O54" s="27"/>
      <c r="P54" s="27"/>
      <c r="Q54" s="27"/>
      <c r="R54" s="65"/>
      <c r="S54" s="29"/>
    </row>
    <row r="55" spans="1:19" ht="15" customHeight="1">
      <c r="A55" s="52"/>
      <c r="B55" s="64"/>
      <c r="C55" s="27"/>
      <c r="D55" s="27"/>
      <c r="E55" s="27"/>
      <c r="F55" s="27"/>
      <c r="G55" s="27"/>
      <c r="H55" s="27"/>
      <c r="I55" s="27"/>
      <c r="J55" s="27"/>
      <c r="K55" s="27"/>
      <c r="L55" s="27"/>
      <c r="M55" s="27"/>
      <c r="N55" s="27"/>
      <c r="O55" s="27"/>
      <c r="P55" s="27"/>
      <c r="Q55" s="27"/>
      <c r="R55" s="65"/>
      <c r="S55" s="29"/>
    </row>
    <row r="56" spans="1:19" ht="15" customHeight="1">
      <c r="A56" s="52"/>
      <c r="B56" s="64"/>
      <c r="C56" s="27"/>
      <c r="D56" s="27"/>
      <c r="E56" s="27"/>
      <c r="F56" s="27"/>
      <c r="G56" s="27"/>
      <c r="H56" s="27"/>
      <c r="I56" s="27"/>
      <c r="J56" s="27"/>
      <c r="K56" s="27"/>
      <c r="L56" s="27"/>
      <c r="M56" s="27"/>
      <c r="N56" s="27"/>
      <c r="O56" s="27"/>
      <c r="P56" s="27"/>
      <c r="Q56" s="27"/>
      <c r="R56" s="65"/>
      <c r="S56" s="29"/>
    </row>
    <row r="57" spans="1:19" ht="15" customHeight="1">
      <c r="A57" s="52"/>
      <c r="B57" s="64"/>
      <c r="C57" s="27"/>
      <c r="D57" s="27"/>
      <c r="E57" s="27"/>
      <c r="F57" s="27"/>
      <c r="G57" s="27"/>
      <c r="H57" s="27"/>
      <c r="I57" s="66" t="s">
        <v>918</v>
      </c>
      <c r="J57" s="27"/>
      <c r="K57" s="27"/>
      <c r="L57" s="27"/>
      <c r="M57" s="27"/>
      <c r="N57" s="27"/>
      <c r="O57" s="27"/>
      <c r="P57" s="27"/>
      <c r="Q57" s="27"/>
      <c r="R57" s="65"/>
      <c r="S57" s="29"/>
    </row>
    <row r="58" spans="1:19" ht="15" customHeight="1">
      <c r="A58" s="52"/>
      <c r="B58" s="64"/>
      <c r="C58" s="27"/>
      <c r="D58" s="27"/>
      <c r="E58" s="27"/>
      <c r="F58" s="27"/>
      <c r="G58" s="27"/>
      <c r="H58" s="27"/>
      <c r="I58" s="27"/>
      <c r="J58" s="27"/>
      <c r="K58" s="27"/>
      <c r="L58" s="27"/>
      <c r="M58" s="27"/>
      <c r="N58" s="27"/>
      <c r="O58" s="27"/>
      <c r="P58" s="27"/>
      <c r="Q58" s="27"/>
      <c r="R58" s="65"/>
      <c r="S58" s="29"/>
    </row>
    <row r="59" spans="1:19" ht="15" customHeight="1">
      <c r="A59" s="52"/>
      <c r="B59" s="64"/>
      <c r="C59" s="27"/>
      <c r="D59" s="27"/>
      <c r="E59" s="27"/>
      <c r="F59" s="27"/>
      <c r="G59" s="27"/>
      <c r="H59" s="27"/>
      <c r="I59" s="27"/>
      <c r="J59" s="27"/>
      <c r="K59" s="27"/>
      <c r="L59" s="27"/>
      <c r="M59" s="27"/>
      <c r="N59" s="27"/>
      <c r="O59" s="27"/>
      <c r="P59" s="27"/>
      <c r="Q59" s="27"/>
      <c r="R59" s="65"/>
      <c r="S59" s="29"/>
    </row>
    <row r="60" spans="1:19" ht="15" customHeight="1">
      <c r="A60" s="52"/>
      <c r="B60" s="64"/>
      <c r="C60" s="27"/>
      <c r="D60" s="27"/>
      <c r="E60" s="27"/>
      <c r="F60" s="27"/>
      <c r="G60" s="27"/>
      <c r="H60" s="27"/>
      <c r="I60" s="27"/>
      <c r="J60" s="27"/>
      <c r="K60" s="27"/>
      <c r="L60" s="27"/>
      <c r="M60" s="27"/>
      <c r="N60" s="27"/>
      <c r="O60" s="27"/>
      <c r="P60" s="27"/>
      <c r="Q60" s="27"/>
      <c r="R60" s="65"/>
      <c r="S60" s="29"/>
    </row>
    <row r="61" spans="1:19" ht="15" customHeight="1">
      <c r="A61" s="52"/>
      <c r="B61" s="64"/>
      <c r="C61" s="27"/>
      <c r="D61" s="27"/>
      <c r="E61" s="27"/>
      <c r="F61" s="27"/>
      <c r="G61" s="27"/>
      <c r="H61" s="27"/>
      <c r="I61" s="27"/>
      <c r="J61" s="27"/>
      <c r="K61" s="27"/>
      <c r="L61" s="27"/>
      <c r="M61" s="27"/>
      <c r="N61" s="27"/>
      <c r="O61" s="27"/>
      <c r="P61" s="27"/>
      <c r="Q61" s="27"/>
      <c r="R61" s="65"/>
      <c r="S61" s="29"/>
    </row>
    <row r="62" spans="1:19" ht="15" customHeight="1">
      <c r="A62" s="52"/>
      <c r="B62" s="64"/>
      <c r="C62" s="27"/>
      <c r="D62" s="27"/>
      <c r="E62" s="27"/>
      <c r="F62" s="27"/>
      <c r="G62" s="27"/>
      <c r="H62" s="27"/>
      <c r="I62" s="27"/>
      <c r="J62" s="27"/>
      <c r="K62" s="27"/>
      <c r="L62" s="27"/>
      <c r="M62" s="27"/>
      <c r="N62" s="27"/>
      <c r="O62" s="27"/>
      <c r="P62" s="27"/>
      <c r="Q62" s="27"/>
      <c r="R62" s="65"/>
      <c r="S62" s="29"/>
    </row>
    <row r="63" spans="1:19" ht="15" customHeight="1">
      <c r="A63" s="52"/>
      <c r="B63" s="64"/>
      <c r="C63" s="27"/>
      <c r="D63" s="27"/>
      <c r="E63" s="27"/>
      <c r="F63" s="27"/>
      <c r="G63" s="27"/>
      <c r="H63" s="27"/>
      <c r="I63" s="27"/>
      <c r="J63" s="27"/>
      <c r="K63" s="27"/>
      <c r="L63" s="27"/>
      <c r="M63" s="27"/>
      <c r="N63" s="27"/>
      <c r="O63" s="27"/>
      <c r="P63" s="27"/>
      <c r="Q63" s="27"/>
      <c r="R63" s="65"/>
      <c r="S63" s="29"/>
    </row>
    <row r="64" spans="1:19" ht="15" customHeight="1">
      <c r="A64" s="52"/>
      <c r="B64" s="64"/>
      <c r="C64" s="27"/>
      <c r="D64" s="27"/>
      <c r="E64" s="27"/>
      <c r="F64" s="27"/>
      <c r="G64" s="27"/>
      <c r="H64" s="27"/>
      <c r="I64" s="27"/>
      <c r="J64" s="27"/>
      <c r="K64" s="27"/>
      <c r="L64" s="27"/>
      <c r="M64" s="27"/>
      <c r="N64" s="27"/>
      <c r="O64" s="27"/>
      <c r="P64" s="27"/>
      <c r="Q64" s="27"/>
      <c r="R64" s="65"/>
      <c r="S64" s="29"/>
    </row>
    <row r="65" spans="1:19" ht="15" customHeight="1">
      <c r="A65" s="52"/>
      <c r="B65" s="64"/>
      <c r="C65" s="27"/>
      <c r="D65" s="27"/>
      <c r="E65" s="27"/>
      <c r="F65" s="27"/>
      <c r="G65" s="27"/>
      <c r="H65" s="27"/>
      <c r="I65" s="27"/>
      <c r="J65" s="27"/>
      <c r="K65" s="27"/>
      <c r="L65" s="27"/>
      <c r="M65" s="27"/>
      <c r="N65" s="27"/>
      <c r="O65" s="27"/>
      <c r="P65" s="27"/>
      <c r="Q65" s="27"/>
      <c r="R65" s="65"/>
      <c r="S65" s="29"/>
    </row>
    <row r="66" spans="1:19" ht="15" customHeight="1">
      <c r="A66" s="52"/>
      <c r="B66" s="64"/>
      <c r="C66" s="27"/>
      <c r="D66" s="27"/>
      <c r="E66" s="27"/>
      <c r="F66" s="27"/>
      <c r="G66" s="27"/>
      <c r="H66" s="27"/>
      <c r="I66" s="27"/>
      <c r="J66" s="27"/>
      <c r="K66" s="27"/>
      <c r="L66" s="27"/>
      <c r="M66" s="27"/>
      <c r="N66" s="27"/>
      <c r="O66" s="27"/>
      <c r="P66" s="27"/>
      <c r="Q66" s="27"/>
      <c r="R66" s="65"/>
      <c r="S66" s="29"/>
    </row>
    <row r="67" spans="1:19" ht="15" customHeight="1">
      <c r="A67" s="52"/>
      <c r="B67" s="64"/>
      <c r="C67" s="27"/>
      <c r="D67" s="27"/>
      <c r="E67" s="27"/>
      <c r="F67" s="27"/>
      <c r="G67" s="27"/>
      <c r="H67" s="27"/>
      <c r="I67" s="27"/>
      <c r="J67" s="27"/>
      <c r="K67" s="27"/>
      <c r="L67" s="27"/>
      <c r="M67" s="27"/>
      <c r="N67" s="27"/>
      <c r="O67" s="27"/>
      <c r="P67" s="27"/>
      <c r="Q67" s="27"/>
      <c r="R67" s="65"/>
      <c r="S67" s="29"/>
    </row>
    <row r="68" spans="1:19" ht="15" customHeight="1">
      <c r="A68" s="52"/>
      <c r="B68" s="64"/>
      <c r="C68" s="27"/>
      <c r="D68" s="27"/>
      <c r="E68" s="27"/>
      <c r="F68" s="27"/>
      <c r="G68" s="27"/>
      <c r="H68" s="27"/>
      <c r="I68" s="27"/>
      <c r="J68" s="27"/>
      <c r="K68" s="27"/>
      <c r="L68" s="27"/>
      <c r="M68" s="27"/>
      <c r="N68" s="27"/>
      <c r="O68" s="27"/>
      <c r="P68" s="27"/>
      <c r="Q68" s="27"/>
      <c r="R68" s="65"/>
      <c r="S68" s="29"/>
    </row>
    <row r="69" spans="1:19" ht="15" customHeight="1">
      <c r="A69" s="52"/>
      <c r="B69" s="67"/>
      <c r="C69" s="68"/>
      <c r="D69" s="68"/>
      <c r="E69" s="68"/>
      <c r="F69" s="68"/>
      <c r="G69" s="68"/>
      <c r="H69" s="68"/>
      <c r="I69" s="68"/>
      <c r="J69" s="68"/>
      <c r="K69" s="68"/>
      <c r="L69" s="68"/>
      <c r="M69" s="68"/>
      <c r="N69" s="68"/>
      <c r="O69" s="68"/>
      <c r="P69" s="68"/>
      <c r="Q69" s="68"/>
      <c r="R69" s="69"/>
      <c r="S69" s="29"/>
    </row>
    <row r="70" spans="1:19" ht="15" customHeight="1">
      <c r="A70" s="52"/>
      <c r="B70" s="60" t="s">
        <v>920</v>
      </c>
      <c r="C70" s="61"/>
      <c r="D70" s="62"/>
      <c r="E70" s="62"/>
      <c r="F70" s="62"/>
      <c r="G70" s="62"/>
      <c r="H70" s="62"/>
      <c r="I70" s="62"/>
      <c r="J70" s="62"/>
      <c r="K70" s="27"/>
      <c r="L70" s="27"/>
      <c r="M70" s="27"/>
      <c r="N70" s="27"/>
      <c r="O70" s="27"/>
      <c r="P70" s="27"/>
      <c r="Q70" s="27"/>
      <c r="R70" s="65"/>
      <c r="S70" s="29"/>
    </row>
    <row r="71" spans="1:19" ht="15" customHeight="1">
      <c r="A71" s="52"/>
      <c r="B71" s="64"/>
      <c r="C71" s="27"/>
      <c r="D71" s="27"/>
      <c r="E71" s="27"/>
      <c r="F71" s="27"/>
      <c r="G71" s="27"/>
      <c r="H71" s="27"/>
      <c r="I71" s="27"/>
      <c r="J71" s="27"/>
      <c r="K71" s="27"/>
      <c r="L71" s="27"/>
      <c r="M71" s="27"/>
      <c r="N71" s="27"/>
      <c r="O71" s="27"/>
      <c r="P71" s="27"/>
      <c r="Q71" s="27"/>
      <c r="R71" s="65"/>
      <c r="S71" s="29"/>
    </row>
    <row r="72" spans="1:19" ht="15" customHeight="1">
      <c r="A72" s="52"/>
      <c r="B72" s="64"/>
      <c r="C72" s="27"/>
      <c r="D72" s="27"/>
      <c r="E72" s="27"/>
      <c r="F72" s="27"/>
      <c r="G72" s="27"/>
      <c r="H72" s="27"/>
      <c r="I72" s="27"/>
      <c r="J72" s="27"/>
      <c r="K72" s="27"/>
      <c r="L72" s="27"/>
      <c r="M72" s="27"/>
      <c r="N72" s="27"/>
      <c r="O72" s="27"/>
      <c r="P72" s="27"/>
      <c r="Q72" s="27"/>
      <c r="R72" s="65"/>
      <c r="S72" s="29"/>
    </row>
    <row r="73" spans="1:19" ht="15" customHeight="1">
      <c r="A73" s="52"/>
      <c r="B73" s="64"/>
      <c r="C73" s="27"/>
      <c r="D73" s="27"/>
      <c r="E73" s="27"/>
      <c r="F73" s="27"/>
      <c r="G73" s="27"/>
      <c r="H73" s="27"/>
      <c r="I73" s="27"/>
      <c r="J73" s="27"/>
      <c r="K73" s="27"/>
      <c r="L73" s="27"/>
      <c r="M73" s="27"/>
      <c r="N73" s="27"/>
      <c r="O73" s="27"/>
      <c r="P73" s="27"/>
      <c r="Q73" s="27"/>
      <c r="R73" s="65"/>
      <c r="S73" s="29"/>
    </row>
    <row r="74" spans="1:19" ht="15" customHeight="1">
      <c r="A74" s="52"/>
      <c r="B74" s="64"/>
      <c r="C74" s="27"/>
      <c r="D74" s="27"/>
      <c r="E74" s="27"/>
      <c r="F74" s="27"/>
      <c r="G74" s="27"/>
      <c r="H74" s="27"/>
      <c r="I74" s="27"/>
      <c r="J74" s="27"/>
      <c r="K74" s="27"/>
      <c r="L74" s="27"/>
      <c r="M74" s="27"/>
      <c r="N74" s="27"/>
      <c r="O74" s="27"/>
      <c r="P74" s="27"/>
      <c r="Q74" s="27"/>
      <c r="R74" s="65"/>
      <c r="S74" s="29"/>
    </row>
    <row r="75" spans="1:19" ht="15" customHeight="1">
      <c r="A75" s="52"/>
      <c r="B75" s="64"/>
      <c r="C75" s="27"/>
      <c r="D75" s="27"/>
      <c r="E75" s="27"/>
      <c r="F75" s="27"/>
      <c r="G75" s="27"/>
      <c r="H75" s="27"/>
      <c r="I75" s="27"/>
      <c r="J75" s="27"/>
      <c r="K75" s="27"/>
      <c r="L75" s="27"/>
      <c r="M75" s="27"/>
      <c r="N75" s="27"/>
      <c r="O75" s="27"/>
      <c r="P75" s="27"/>
      <c r="Q75" s="27"/>
      <c r="R75" s="65"/>
      <c r="S75" s="29"/>
    </row>
    <row r="76" spans="1:19" ht="15" customHeight="1">
      <c r="A76" s="52"/>
      <c r="B76" s="64"/>
      <c r="C76" s="27"/>
      <c r="D76" s="27"/>
      <c r="E76" s="27"/>
      <c r="F76" s="27"/>
      <c r="G76" s="27"/>
      <c r="H76" s="27"/>
      <c r="I76" s="27"/>
      <c r="J76" s="27"/>
      <c r="K76" s="27"/>
      <c r="L76" s="27"/>
      <c r="M76" s="27"/>
      <c r="N76" s="27"/>
      <c r="O76" s="27"/>
      <c r="P76" s="27"/>
      <c r="Q76" s="27"/>
      <c r="R76" s="65"/>
      <c r="S76" s="29"/>
    </row>
    <row r="77" spans="1:19" ht="15" customHeight="1">
      <c r="A77" s="52"/>
      <c r="B77" s="64"/>
      <c r="C77" s="27"/>
      <c r="D77" s="27"/>
      <c r="E77" s="27"/>
      <c r="F77" s="27"/>
      <c r="G77" s="27"/>
      <c r="H77" s="27"/>
      <c r="I77" s="27"/>
      <c r="J77" s="27"/>
      <c r="K77" s="27"/>
      <c r="L77" s="27"/>
      <c r="M77" s="27"/>
      <c r="N77" s="27"/>
      <c r="O77" s="27"/>
      <c r="P77" s="27"/>
      <c r="Q77" s="27"/>
      <c r="R77" s="65"/>
      <c r="S77" s="29"/>
    </row>
    <row r="78" spans="1:19" ht="15" customHeight="1">
      <c r="A78" s="52"/>
      <c r="B78" s="64"/>
      <c r="C78" s="27"/>
      <c r="D78" s="27"/>
      <c r="E78" s="27"/>
      <c r="F78" s="27"/>
      <c r="G78" s="27"/>
      <c r="H78" s="27"/>
      <c r="I78" s="27"/>
      <c r="J78" s="27"/>
      <c r="K78" s="27"/>
      <c r="L78" s="27"/>
      <c r="M78" s="27"/>
      <c r="N78" s="27"/>
      <c r="O78" s="27"/>
      <c r="P78" s="27"/>
      <c r="Q78" s="27"/>
      <c r="R78" s="65"/>
      <c r="S78" s="29"/>
    </row>
    <row r="79" spans="1:19" ht="15" customHeight="1">
      <c r="A79" s="52"/>
      <c r="B79" s="64"/>
      <c r="C79" s="27"/>
      <c r="D79" s="27"/>
      <c r="E79" s="27"/>
      <c r="F79" s="27"/>
      <c r="G79" s="27"/>
      <c r="H79" s="27"/>
      <c r="I79" s="27"/>
      <c r="J79" s="27"/>
      <c r="K79" s="27"/>
      <c r="L79" s="27"/>
      <c r="M79" s="27"/>
      <c r="N79" s="27"/>
      <c r="O79" s="27"/>
      <c r="P79" s="27"/>
      <c r="Q79" s="27"/>
      <c r="R79" s="65"/>
      <c r="S79" s="29"/>
    </row>
    <row r="80" spans="1:19" ht="15" customHeight="1">
      <c r="A80" s="52"/>
      <c r="B80" s="64"/>
      <c r="C80" s="27"/>
      <c r="D80" s="27"/>
      <c r="E80" s="27"/>
      <c r="F80" s="27"/>
      <c r="G80" s="27"/>
      <c r="H80" s="27"/>
      <c r="I80" s="27"/>
      <c r="J80" s="27"/>
      <c r="K80" s="27"/>
      <c r="L80" s="27"/>
      <c r="M80" s="27"/>
      <c r="N80" s="27"/>
      <c r="O80" s="27"/>
      <c r="P80" s="27"/>
      <c r="Q80" s="27"/>
      <c r="R80" s="65"/>
      <c r="S80" s="29"/>
    </row>
    <row r="81" spans="1:19" ht="15" customHeight="1">
      <c r="A81" s="52"/>
      <c r="B81" s="64"/>
      <c r="C81" s="27"/>
      <c r="D81" s="27"/>
      <c r="E81" s="27"/>
      <c r="F81" s="27"/>
      <c r="G81" s="27"/>
      <c r="H81" s="27"/>
      <c r="I81" s="27"/>
      <c r="J81" s="27"/>
      <c r="K81" s="27"/>
      <c r="L81" s="27"/>
      <c r="M81" s="27"/>
      <c r="N81" s="27"/>
      <c r="O81" s="27"/>
      <c r="P81" s="27"/>
      <c r="Q81" s="27"/>
      <c r="R81" s="65"/>
      <c r="S81" s="29"/>
    </row>
    <row r="82" spans="1:19" ht="15" customHeight="1">
      <c r="A82" s="52"/>
      <c r="B82" s="64"/>
      <c r="C82" s="27"/>
      <c r="D82" s="27"/>
      <c r="E82" s="27"/>
      <c r="F82" s="27"/>
      <c r="G82" s="27"/>
      <c r="H82" s="27"/>
      <c r="I82" s="66" t="s">
        <v>918</v>
      </c>
      <c r="J82" s="27"/>
      <c r="K82" s="27"/>
      <c r="L82" s="27"/>
      <c r="M82" s="27"/>
      <c r="N82" s="27"/>
      <c r="O82" s="27"/>
      <c r="P82" s="27"/>
      <c r="Q82" s="27"/>
      <c r="R82" s="65"/>
      <c r="S82" s="29"/>
    </row>
    <row r="83" spans="1:19" ht="15" customHeight="1">
      <c r="A83" s="52"/>
      <c r="B83" s="64"/>
      <c r="C83" s="27"/>
      <c r="D83" s="27"/>
      <c r="E83" s="27"/>
      <c r="F83" s="27"/>
      <c r="G83" s="27"/>
      <c r="H83" s="27"/>
      <c r="I83" s="27"/>
      <c r="J83" s="27"/>
      <c r="K83" s="27"/>
      <c r="L83" s="27"/>
      <c r="M83" s="27"/>
      <c r="N83" s="27"/>
      <c r="O83" s="27"/>
      <c r="P83" s="27"/>
      <c r="Q83" s="27"/>
      <c r="R83" s="65"/>
      <c r="S83" s="29"/>
    </row>
    <row r="84" spans="1:19" ht="15" customHeight="1">
      <c r="A84" s="52"/>
      <c r="B84" s="64"/>
      <c r="C84" s="27"/>
      <c r="D84" s="27"/>
      <c r="E84" s="27"/>
      <c r="F84" s="27"/>
      <c r="G84" s="27"/>
      <c r="H84" s="27"/>
      <c r="I84" s="27"/>
      <c r="J84" s="27"/>
      <c r="K84" s="27"/>
      <c r="L84" s="27"/>
      <c r="M84" s="27"/>
      <c r="N84" s="27"/>
      <c r="O84" s="27"/>
      <c r="P84" s="27"/>
      <c r="Q84" s="27"/>
      <c r="R84" s="65"/>
      <c r="S84" s="29"/>
    </row>
    <row r="85" spans="1:19" ht="15" customHeight="1">
      <c r="A85" s="52"/>
      <c r="B85" s="64"/>
      <c r="C85" s="27"/>
      <c r="D85" s="27"/>
      <c r="E85" s="27"/>
      <c r="F85" s="27"/>
      <c r="G85" s="27"/>
      <c r="H85" s="27"/>
      <c r="I85" s="27"/>
      <c r="J85" s="27"/>
      <c r="K85" s="27"/>
      <c r="L85" s="27"/>
      <c r="M85" s="27"/>
      <c r="N85" s="27"/>
      <c r="O85" s="27"/>
      <c r="P85" s="27"/>
      <c r="Q85" s="27"/>
      <c r="R85" s="65"/>
      <c r="S85" s="29"/>
    </row>
    <row r="86" spans="1:19" ht="15" customHeight="1">
      <c r="A86" s="52"/>
      <c r="B86" s="64"/>
      <c r="C86" s="27"/>
      <c r="D86" s="27"/>
      <c r="E86" s="27"/>
      <c r="F86" s="27"/>
      <c r="G86" s="27"/>
      <c r="H86" s="27"/>
      <c r="I86" s="27"/>
      <c r="J86" s="27"/>
      <c r="K86" s="27"/>
      <c r="L86" s="27"/>
      <c r="M86" s="27"/>
      <c r="N86" s="27"/>
      <c r="O86" s="27"/>
      <c r="P86" s="27"/>
      <c r="Q86" s="27"/>
      <c r="R86" s="65"/>
      <c r="S86" s="29"/>
    </row>
    <row r="87" spans="1:19" ht="15" customHeight="1">
      <c r="A87" s="52"/>
      <c r="B87" s="64"/>
      <c r="C87" s="27"/>
      <c r="D87" s="27"/>
      <c r="E87" s="27"/>
      <c r="F87" s="27"/>
      <c r="G87" s="27"/>
      <c r="H87" s="27"/>
      <c r="I87" s="27"/>
      <c r="J87" s="27"/>
      <c r="K87" s="27"/>
      <c r="L87" s="27"/>
      <c r="M87" s="27"/>
      <c r="N87" s="27"/>
      <c r="O87" s="27"/>
      <c r="P87" s="27"/>
      <c r="Q87" s="27"/>
      <c r="R87" s="65"/>
      <c r="S87" s="29"/>
    </row>
    <row r="88" spans="1:19" ht="15" customHeight="1">
      <c r="A88" s="52"/>
      <c r="B88" s="64"/>
      <c r="C88" s="27"/>
      <c r="D88" s="27"/>
      <c r="E88" s="27"/>
      <c r="F88" s="27"/>
      <c r="G88" s="27"/>
      <c r="H88" s="27"/>
      <c r="I88" s="27"/>
      <c r="J88" s="27"/>
      <c r="K88" s="27"/>
      <c r="L88" s="27"/>
      <c r="M88" s="27"/>
      <c r="N88" s="27"/>
      <c r="O88" s="27"/>
      <c r="P88" s="27"/>
      <c r="Q88" s="27"/>
      <c r="R88" s="65"/>
      <c r="S88" s="29"/>
    </row>
    <row r="89" spans="1:19" ht="15" customHeight="1">
      <c r="A89" s="52"/>
      <c r="B89" s="64"/>
      <c r="C89" s="27"/>
      <c r="D89" s="27"/>
      <c r="E89" s="27"/>
      <c r="F89" s="27"/>
      <c r="G89" s="27"/>
      <c r="H89" s="27"/>
      <c r="I89" s="27"/>
      <c r="J89" s="27"/>
      <c r="K89" s="27"/>
      <c r="L89" s="27"/>
      <c r="M89" s="27"/>
      <c r="N89" s="27"/>
      <c r="O89" s="27"/>
      <c r="P89" s="27"/>
      <c r="Q89" s="27"/>
      <c r="R89" s="65"/>
      <c r="S89" s="29"/>
    </row>
    <row r="90" spans="1:19" ht="15" customHeight="1">
      <c r="A90" s="52"/>
      <c r="B90" s="64"/>
      <c r="C90" s="27"/>
      <c r="D90" s="27"/>
      <c r="E90" s="27"/>
      <c r="F90" s="27"/>
      <c r="G90" s="27"/>
      <c r="H90" s="27"/>
      <c r="I90" s="27"/>
      <c r="J90" s="27"/>
      <c r="K90" s="27"/>
      <c r="L90" s="27"/>
      <c r="M90" s="27"/>
      <c r="N90" s="27"/>
      <c r="O90" s="27"/>
      <c r="P90" s="27"/>
      <c r="Q90" s="27"/>
      <c r="R90" s="65"/>
      <c r="S90" s="29"/>
    </row>
    <row r="91" spans="1:19" ht="15" customHeight="1">
      <c r="A91" s="52"/>
      <c r="B91" s="64"/>
      <c r="C91" s="27"/>
      <c r="D91" s="27"/>
      <c r="E91" s="27"/>
      <c r="F91" s="27"/>
      <c r="G91" s="27"/>
      <c r="H91" s="27"/>
      <c r="I91" s="27"/>
      <c r="J91" s="27"/>
      <c r="K91" s="27"/>
      <c r="L91" s="27"/>
      <c r="M91" s="27"/>
      <c r="N91" s="27"/>
      <c r="O91" s="27"/>
      <c r="P91" s="27"/>
      <c r="Q91" s="27"/>
      <c r="R91" s="65"/>
      <c r="S91" s="29"/>
    </row>
    <row r="92" spans="1:19" ht="15" customHeight="1">
      <c r="A92" s="52"/>
      <c r="B92" s="64"/>
      <c r="C92" s="27"/>
      <c r="D92" s="27"/>
      <c r="E92" s="27"/>
      <c r="F92" s="27"/>
      <c r="G92" s="27"/>
      <c r="H92" s="27"/>
      <c r="I92" s="27"/>
      <c r="J92" s="27"/>
      <c r="K92" s="27"/>
      <c r="L92" s="27"/>
      <c r="M92" s="27"/>
      <c r="N92" s="27"/>
      <c r="O92" s="27"/>
      <c r="P92" s="27"/>
      <c r="Q92" s="27"/>
      <c r="R92" s="65"/>
      <c r="S92" s="29"/>
    </row>
    <row r="93" spans="1:19" ht="15" customHeight="1">
      <c r="A93" s="52"/>
      <c r="B93" s="64"/>
      <c r="C93" s="27"/>
      <c r="D93" s="27"/>
      <c r="E93" s="27"/>
      <c r="F93" s="27"/>
      <c r="G93" s="27"/>
      <c r="H93" s="27"/>
      <c r="I93" s="27"/>
      <c r="J93" s="27"/>
      <c r="K93" s="27"/>
      <c r="L93" s="27"/>
      <c r="M93" s="27"/>
      <c r="N93" s="27"/>
      <c r="O93" s="27"/>
      <c r="P93" s="27"/>
      <c r="Q93" s="27"/>
      <c r="R93" s="65"/>
      <c r="S93" s="29"/>
    </row>
    <row r="94" spans="1:19" ht="15" customHeight="1">
      <c r="A94" s="52"/>
      <c r="B94" s="67"/>
      <c r="C94" s="68"/>
      <c r="D94" s="68"/>
      <c r="E94" s="68"/>
      <c r="F94" s="68"/>
      <c r="G94" s="68"/>
      <c r="H94" s="68"/>
      <c r="I94" s="68"/>
      <c r="J94" s="68"/>
      <c r="K94" s="68"/>
      <c r="L94" s="68"/>
      <c r="M94" s="68"/>
      <c r="N94" s="68"/>
      <c r="O94" s="68"/>
      <c r="P94" s="68"/>
      <c r="Q94" s="68"/>
      <c r="R94" s="69"/>
      <c r="S94" s="29"/>
    </row>
    <row r="95" spans="1:19" ht="18" customHeight="1">
      <c r="A95" s="52"/>
      <c r="B95" s="27" t="s">
        <v>835</v>
      </c>
      <c r="C95" s="27"/>
      <c r="D95" s="38"/>
      <c r="E95" s="38"/>
      <c r="F95" s="38"/>
      <c r="G95" s="38"/>
      <c r="H95" s="38"/>
      <c r="I95" s="38"/>
      <c r="J95" s="38"/>
      <c r="K95" s="38"/>
      <c r="L95" s="38"/>
      <c r="M95" s="38"/>
      <c r="N95" s="38"/>
      <c r="O95" s="38"/>
      <c r="P95" s="38"/>
      <c r="Q95" s="38"/>
      <c r="R95" s="38"/>
      <c r="S95" s="29"/>
    </row>
    <row r="96" spans="1:19" ht="18" customHeight="1">
      <c r="A96" s="52"/>
      <c r="B96" s="27"/>
      <c r="C96" s="27" t="s">
        <v>921</v>
      </c>
      <c r="D96" s="38"/>
      <c r="E96" s="38"/>
      <c r="F96" s="38"/>
      <c r="G96" s="38"/>
      <c r="H96" s="38"/>
      <c r="I96" s="38"/>
      <c r="J96" s="38"/>
      <c r="K96" s="38"/>
      <c r="L96" s="38"/>
      <c r="M96" s="38"/>
      <c r="N96" s="38"/>
      <c r="O96" s="38"/>
      <c r="P96" s="38"/>
      <c r="Q96" s="38"/>
      <c r="R96" s="38"/>
      <c r="S96" s="29"/>
    </row>
    <row r="97" spans="1:19" ht="18" customHeight="1">
      <c r="A97" s="52"/>
      <c r="B97" s="27"/>
      <c r="C97" s="27"/>
      <c r="D97" s="38"/>
      <c r="E97" s="38"/>
      <c r="F97" s="38"/>
      <c r="G97" s="38"/>
      <c r="H97" s="38"/>
      <c r="I97" s="38"/>
      <c r="J97" s="38"/>
      <c r="K97" s="38"/>
      <c r="L97" s="38"/>
      <c r="M97" s="38"/>
      <c r="N97" s="38"/>
      <c r="O97" s="38"/>
      <c r="P97" s="38"/>
      <c r="Q97" s="38"/>
      <c r="R97" s="38"/>
      <c r="S97" s="29"/>
    </row>
    <row r="98" spans="1:19" ht="15" customHeight="1">
      <c r="A98" s="29"/>
      <c r="B98" s="38"/>
      <c r="C98" s="38"/>
      <c r="D98" s="38"/>
      <c r="E98" s="38"/>
      <c r="F98" s="38"/>
      <c r="G98" s="38"/>
      <c r="H98" s="38"/>
      <c r="I98" s="38"/>
      <c r="J98" s="38"/>
      <c r="K98" s="38"/>
      <c r="L98" s="38"/>
      <c r="M98" s="38"/>
      <c r="N98" s="38"/>
      <c r="O98" s="38"/>
      <c r="P98" s="38"/>
      <c r="Q98" s="38"/>
      <c r="R98" s="38"/>
      <c r="S98" s="29"/>
    </row>
  </sheetData>
  <sheetProtection algorithmName="SHA-512" hashValue="TCtJgGI1C78qj0jIKYw/r3IePMCGtg85dxo1fbH+TwgkDkyme4rLh0KAd2HfLcQnbVUjjSbVIQiEf1LZQ6QIIQ==" saltValue="nPVBjrBzU2kPHFh0ZSdE9w==" spinCount="100000" sheet="1" selectLockedCells="1"/>
  <mergeCells count="21">
    <mergeCell ref="D29:E29"/>
    <mergeCell ref="F29:Q29"/>
    <mergeCell ref="E28:F28"/>
    <mergeCell ref="H27:Q27"/>
    <mergeCell ref="B14:R14"/>
    <mergeCell ref="B15:R15"/>
    <mergeCell ref="D30:Q30"/>
    <mergeCell ref="L42:P42"/>
    <mergeCell ref="D32:E32"/>
    <mergeCell ref="G32:H32"/>
    <mergeCell ref="K32:L32"/>
    <mergeCell ref="N32:Q32"/>
    <mergeCell ref="D34:H34"/>
    <mergeCell ref="A1:S1"/>
    <mergeCell ref="F11:H11"/>
    <mergeCell ref="I11:Q11"/>
    <mergeCell ref="F12:H12"/>
    <mergeCell ref="I12:Q12"/>
    <mergeCell ref="K3:R3"/>
    <mergeCell ref="I9:Q10"/>
    <mergeCell ref="F9:H10"/>
  </mergeCells>
  <phoneticPr fontId="2"/>
  <pageMargins left="0.70866141732283472" right="0.70866141732283472" top="0.74803149606299213" bottom="0.74803149606299213" header="0.31496062992125984" footer="0.31496062992125984"/>
  <pageSetup paperSize="9" scale="91" orientation="portrait" r:id="rId1"/>
  <rowBreaks count="1" manualBreakCount="1">
    <brk id="42" max="18"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0CCEF-AB5E-4E84-B0F3-8217FA4AD89B}">
  <sheetPr codeName="Sheet7">
    <tabColor rgb="FF00B0F0"/>
    <pageSetUpPr fitToPage="1"/>
  </sheetPr>
  <dimension ref="A1:AT72"/>
  <sheetViews>
    <sheetView view="pageBreakPreview" zoomScaleNormal="100" zoomScaleSheetLayoutView="100" workbookViewId="0">
      <selection activeCell="A11" sqref="A11:G12"/>
    </sheetView>
  </sheetViews>
  <sheetFormatPr defaultColWidth="9" defaultRowHeight="13.5"/>
  <cols>
    <col min="1" max="46" width="2.875" style="2" customWidth="1"/>
    <col min="47" max="54" width="3.125" style="2" customWidth="1"/>
    <col min="55" max="16384" width="9" style="2"/>
  </cols>
  <sheetData>
    <row r="1" spans="1:46" ht="27" customHeight="1">
      <c r="A1" s="754" t="s">
        <v>925</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c r="AJ1" s="754"/>
      <c r="AK1" s="754"/>
      <c r="AL1" s="754"/>
      <c r="AM1" s="754"/>
      <c r="AN1" s="754"/>
      <c r="AO1" s="754"/>
      <c r="AP1" s="754"/>
      <c r="AQ1" s="754"/>
      <c r="AR1" s="754"/>
      <c r="AS1" s="754"/>
      <c r="AT1" s="754"/>
    </row>
    <row r="2" spans="1:46" ht="27.4" customHeight="1">
      <c r="A2" s="820" t="str">
        <f>入力シート!D68&amp;"   "&amp;入力シート!D207</f>
        <v xml:space="preserve">   </v>
      </c>
      <c r="B2" s="821"/>
      <c r="C2" s="821"/>
      <c r="D2" s="821"/>
      <c r="E2" s="821"/>
      <c r="F2" s="821"/>
      <c r="G2" s="821"/>
      <c r="H2" s="821"/>
      <c r="I2" s="821"/>
      <c r="J2" s="821"/>
      <c r="K2" s="821"/>
      <c r="L2" s="821"/>
      <c r="M2" s="821"/>
      <c r="N2" s="821"/>
      <c r="O2" s="821"/>
      <c r="P2" s="821"/>
      <c r="Q2" s="821"/>
      <c r="R2" s="821"/>
      <c r="S2" s="821"/>
      <c r="T2" s="821"/>
      <c r="U2" s="821"/>
      <c r="V2" s="821"/>
      <c r="W2" s="821"/>
      <c r="X2" s="821"/>
      <c r="Y2" s="821"/>
      <c r="Z2" s="821"/>
      <c r="AA2" s="821"/>
      <c r="AB2" s="822"/>
      <c r="AC2" s="794"/>
      <c r="AD2" s="795"/>
      <c r="AE2" s="795"/>
      <c r="AF2" s="795"/>
      <c r="AG2" s="795"/>
      <c r="AH2" s="795"/>
      <c r="AI2" s="795"/>
      <c r="AJ2" s="795"/>
      <c r="AK2" s="796"/>
      <c r="AL2" s="823" t="str">
        <f>IF(入力シート!D107="","",IF(LEFT(入力シート!D107,2)="04","県内","県外"))</f>
        <v/>
      </c>
      <c r="AM2" s="823"/>
      <c r="AN2" s="823"/>
      <c r="AO2" s="823" t="str">
        <f>IF(入力シート!C328="","",LEFT(入力シート!C328,2))</f>
        <v/>
      </c>
      <c r="AP2" s="823"/>
      <c r="AQ2" s="823"/>
      <c r="AR2" s="823" t="str">
        <f>IF(入力シート!D73="","",LEFT(入力シート!D73,2))</f>
        <v/>
      </c>
      <c r="AS2" s="823"/>
      <c r="AT2" s="823"/>
    </row>
    <row r="3" spans="1:46">
      <c r="A3" s="791" t="s">
        <v>454</v>
      </c>
      <c r="B3" s="792"/>
      <c r="C3" s="792"/>
      <c r="D3" s="793"/>
      <c r="E3" s="819" t="s">
        <v>583</v>
      </c>
      <c r="F3" s="819"/>
      <c r="G3" s="819"/>
      <c r="H3" s="819"/>
      <c r="I3" s="819"/>
      <c r="J3" s="819"/>
      <c r="K3" s="819"/>
      <c r="L3" s="819" t="s">
        <v>584</v>
      </c>
      <c r="M3" s="819"/>
      <c r="N3" s="819"/>
      <c r="O3" s="819"/>
      <c r="P3" s="819"/>
      <c r="Q3" s="819"/>
      <c r="R3" s="819"/>
      <c r="S3" s="819" t="s">
        <v>585</v>
      </c>
      <c r="T3" s="819"/>
      <c r="U3" s="819"/>
      <c r="V3" s="819"/>
      <c r="W3" s="819"/>
      <c r="X3" s="819"/>
      <c r="Y3" s="819"/>
      <c r="Z3" s="819" t="s">
        <v>612</v>
      </c>
      <c r="AA3" s="819"/>
      <c r="AB3" s="819"/>
      <c r="AC3" s="819"/>
      <c r="AD3" s="819"/>
      <c r="AE3" s="819"/>
      <c r="AF3" s="819"/>
      <c r="AG3" s="819" t="s">
        <v>613</v>
      </c>
      <c r="AH3" s="819"/>
      <c r="AI3" s="819"/>
      <c r="AJ3" s="819"/>
      <c r="AK3" s="819"/>
      <c r="AL3" s="819"/>
      <c r="AM3" s="819"/>
      <c r="AN3" s="819" t="s">
        <v>614</v>
      </c>
      <c r="AO3" s="819"/>
      <c r="AP3" s="819"/>
      <c r="AQ3" s="819"/>
      <c r="AR3" s="819"/>
      <c r="AS3" s="819"/>
      <c r="AT3" s="819"/>
    </row>
    <row r="4" spans="1:46">
      <c r="A4" s="824"/>
      <c r="B4" s="825"/>
      <c r="C4" s="825"/>
      <c r="D4" s="826"/>
      <c r="E4" s="797" t="str">
        <f>IF(入力シート!C328=0,"",入力シート!C328)</f>
        <v/>
      </c>
      <c r="F4" s="798"/>
      <c r="G4" s="798"/>
      <c r="H4" s="798"/>
      <c r="I4" s="798"/>
      <c r="J4" s="798"/>
      <c r="K4" s="799"/>
      <c r="L4" s="797" t="str">
        <f>IF(入力シート!C330=0,"",入力シート!C330)</f>
        <v/>
      </c>
      <c r="M4" s="798"/>
      <c r="N4" s="798"/>
      <c r="O4" s="798"/>
      <c r="P4" s="798"/>
      <c r="Q4" s="798"/>
      <c r="R4" s="799"/>
      <c r="S4" s="797" t="str">
        <f>IF(入力シート!C332=0,"",入力シート!C332)</f>
        <v/>
      </c>
      <c r="T4" s="798"/>
      <c r="U4" s="798"/>
      <c r="V4" s="798"/>
      <c r="W4" s="798"/>
      <c r="X4" s="798"/>
      <c r="Y4" s="799"/>
      <c r="Z4" s="797" t="str">
        <f>IF(入力シート!C334=0,"",入力シート!C334)</f>
        <v/>
      </c>
      <c r="AA4" s="798"/>
      <c r="AB4" s="798"/>
      <c r="AC4" s="798"/>
      <c r="AD4" s="798"/>
      <c r="AE4" s="798"/>
      <c r="AF4" s="799"/>
      <c r="AG4" s="797" t="str">
        <f>IF(入力シート!C336=0,"",入力シート!C336)</f>
        <v/>
      </c>
      <c r="AH4" s="798"/>
      <c r="AI4" s="798"/>
      <c r="AJ4" s="798"/>
      <c r="AK4" s="798"/>
      <c r="AL4" s="798"/>
      <c r="AM4" s="799"/>
      <c r="AN4" s="797" t="str">
        <f>IF(入力シート!C338=0,"",入力シート!C338)</f>
        <v/>
      </c>
      <c r="AO4" s="798"/>
      <c r="AP4" s="798"/>
      <c r="AQ4" s="798"/>
      <c r="AR4" s="798"/>
      <c r="AS4" s="798"/>
      <c r="AT4" s="799"/>
    </row>
    <row r="5" spans="1:46">
      <c r="A5" s="794"/>
      <c r="B5" s="795"/>
      <c r="C5" s="795"/>
      <c r="D5" s="796"/>
      <c r="E5" s="800"/>
      <c r="F5" s="801"/>
      <c r="G5" s="801"/>
      <c r="H5" s="801"/>
      <c r="I5" s="801"/>
      <c r="J5" s="801"/>
      <c r="K5" s="802"/>
      <c r="L5" s="800"/>
      <c r="M5" s="801"/>
      <c r="N5" s="801"/>
      <c r="O5" s="801"/>
      <c r="P5" s="801"/>
      <c r="Q5" s="801"/>
      <c r="R5" s="802"/>
      <c r="S5" s="800"/>
      <c r="T5" s="801"/>
      <c r="U5" s="801"/>
      <c r="V5" s="801"/>
      <c r="W5" s="801"/>
      <c r="X5" s="801"/>
      <c r="Y5" s="802"/>
      <c r="Z5" s="800"/>
      <c r="AA5" s="801"/>
      <c r="AB5" s="801"/>
      <c r="AC5" s="801"/>
      <c r="AD5" s="801"/>
      <c r="AE5" s="801"/>
      <c r="AF5" s="802"/>
      <c r="AG5" s="800"/>
      <c r="AH5" s="801"/>
      <c r="AI5" s="801"/>
      <c r="AJ5" s="801"/>
      <c r="AK5" s="801"/>
      <c r="AL5" s="801"/>
      <c r="AM5" s="802"/>
      <c r="AN5" s="800"/>
      <c r="AO5" s="801"/>
      <c r="AP5" s="801"/>
      <c r="AQ5" s="801"/>
      <c r="AR5" s="801"/>
      <c r="AS5" s="801"/>
      <c r="AT5" s="802"/>
    </row>
    <row r="6" spans="1:46" ht="7.5" customHeight="1">
      <c r="A6" s="790"/>
      <c r="B6" s="790"/>
      <c r="C6" s="790"/>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0"/>
      <c r="AM6" s="790"/>
      <c r="AN6" s="790"/>
      <c r="AO6" s="790"/>
      <c r="AP6" s="790"/>
      <c r="AQ6" s="790"/>
      <c r="AR6" s="790"/>
      <c r="AS6" s="790"/>
      <c r="AT6" s="790"/>
    </row>
    <row r="7" spans="1:46">
      <c r="A7" s="791" t="s">
        <v>727</v>
      </c>
      <c r="B7" s="792"/>
      <c r="C7" s="792"/>
      <c r="D7" s="792"/>
      <c r="E7" s="792"/>
      <c r="F7" s="792"/>
      <c r="G7" s="792"/>
      <c r="H7" s="792"/>
      <c r="I7" s="792"/>
      <c r="J7" s="792"/>
      <c r="K7" s="792"/>
      <c r="L7" s="793"/>
      <c r="M7" s="797" t="s">
        <v>728</v>
      </c>
      <c r="N7" s="798"/>
      <c r="O7" s="798"/>
      <c r="P7" s="798"/>
      <c r="Q7" s="798"/>
      <c r="R7" s="798"/>
      <c r="S7" s="798"/>
      <c r="T7" s="798"/>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c r="AT7" s="799"/>
    </row>
    <row r="8" spans="1:46" ht="14.45" customHeight="1">
      <c r="A8" s="794"/>
      <c r="B8" s="795"/>
      <c r="C8" s="795"/>
      <c r="D8" s="795"/>
      <c r="E8" s="795"/>
      <c r="F8" s="795"/>
      <c r="G8" s="795"/>
      <c r="H8" s="795"/>
      <c r="I8" s="795"/>
      <c r="J8" s="795"/>
      <c r="K8" s="795"/>
      <c r="L8" s="796"/>
      <c r="M8" s="800"/>
      <c r="N8" s="801"/>
      <c r="O8" s="801"/>
      <c r="P8" s="801"/>
      <c r="Q8" s="801"/>
      <c r="R8" s="801"/>
      <c r="S8" s="801"/>
      <c r="T8" s="801"/>
      <c r="U8" s="801"/>
      <c r="V8" s="801"/>
      <c r="W8" s="801"/>
      <c r="X8" s="801"/>
      <c r="Y8" s="801"/>
      <c r="Z8" s="801"/>
      <c r="AA8" s="801"/>
      <c r="AB8" s="801"/>
      <c r="AC8" s="801"/>
      <c r="AD8" s="801"/>
      <c r="AE8" s="801"/>
      <c r="AF8" s="801"/>
      <c r="AG8" s="801"/>
      <c r="AH8" s="801"/>
      <c r="AI8" s="801"/>
      <c r="AJ8" s="801"/>
      <c r="AK8" s="801"/>
      <c r="AL8" s="801"/>
      <c r="AM8" s="801"/>
      <c r="AN8" s="801"/>
      <c r="AO8" s="801"/>
      <c r="AP8" s="801"/>
      <c r="AQ8" s="801"/>
      <c r="AR8" s="801"/>
      <c r="AS8" s="801"/>
      <c r="AT8" s="802"/>
    </row>
    <row r="9" spans="1:46" ht="14.45" customHeight="1">
      <c r="A9" s="803" t="s">
        <v>729</v>
      </c>
      <c r="B9" s="804"/>
      <c r="C9" s="804"/>
      <c r="D9" s="804"/>
      <c r="E9" s="804"/>
      <c r="F9" s="804"/>
      <c r="G9" s="804"/>
      <c r="H9" s="804" t="s">
        <v>730</v>
      </c>
      <c r="I9" s="804"/>
      <c r="J9" s="804"/>
      <c r="K9" s="804"/>
      <c r="L9" s="804"/>
      <c r="M9" s="807" t="s">
        <v>731</v>
      </c>
      <c r="N9" s="804"/>
      <c r="O9" s="804" t="s">
        <v>732</v>
      </c>
      <c r="P9" s="804"/>
      <c r="Q9" s="804"/>
      <c r="R9" s="804"/>
      <c r="S9" s="804"/>
      <c r="T9" s="804"/>
      <c r="U9" s="804"/>
      <c r="V9" s="804"/>
      <c r="W9" s="808" t="s">
        <v>733</v>
      </c>
      <c r="X9" s="808"/>
      <c r="Y9" s="808"/>
      <c r="Z9" s="809"/>
      <c r="AA9" s="804" t="s">
        <v>734</v>
      </c>
      <c r="AB9" s="804"/>
      <c r="AC9" s="804"/>
      <c r="AD9" s="804"/>
      <c r="AE9" s="804"/>
      <c r="AF9" s="804"/>
      <c r="AG9" s="804"/>
      <c r="AH9" s="804"/>
      <c r="AI9" s="804"/>
      <c r="AJ9" s="804"/>
      <c r="AK9" s="812" t="s">
        <v>1191</v>
      </c>
      <c r="AL9" s="813"/>
      <c r="AM9" s="813"/>
      <c r="AN9" s="813"/>
      <c r="AO9" s="813"/>
      <c r="AP9" s="813"/>
      <c r="AQ9" s="815" t="s">
        <v>735</v>
      </c>
      <c r="AR9" s="815"/>
      <c r="AS9" s="815"/>
      <c r="AT9" s="816"/>
    </row>
    <row r="10" spans="1:46" ht="14.45" customHeight="1">
      <c r="A10" s="805"/>
      <c r="B10" s="806"/>
      <c r="C10" s="806"/>
      <c r="D10" s="806"/>
      <c r="E10" s="806"/>
      <c r="F10" s="806"/>
      <c r="G10" s="806"/>
      <c r="H10" s="806"/>
      <c r="I10" s="806"/>
      <c r="J10" s="806"/>
      <c r="K10" s="806"/>
      <c r="L10" s="806"/>
      <c r="M10" s="806"/>
      <c r="N10" s="806"/>
      <c r="O10" s="806"/>
      <c r="P10" s="806"/>
      <c r="Q10" s="806"/>
      <c r="R10" s="806"/>
      <c r="S10" s="806"/>
      <c r="T10" s="806"/>
      <c r="U10" s="806"/>
      <c r="V10" s="806"/>
      <c r="W10" s="810"/>
      <c r="X10" s="810"/>
      <c r="Y10" s="810"/>
      <c r="Z10" s="811"/>
      <c r="AA10" s="806"/>
      <c r="AB10" s="806"/>
      <c r="AC10" s="806"/>
      <c r="AD10" s="806"/>
      <c r="AE10" s="806"/>
      <c r="AF10" s="806"/>
      <c r="AG10" s="806"/>
      <c r="AH10" s="806"/>
      <c r="AI10" s="806"/>
      <c r="AJ10" s="806"/>
      <c r="AK10" s="814"/>
      <c r="AL10" s="814"/>
      <c r="AM10" s="814"/>
      <c r="AN10" s="814"/>
      <c r="AO10" s="814"/>
      <c r="AP10" s="814"/>
      <c r="AQ10" s="817" t="s">
        <v>736</v>
      </c>
      <c r="AR10" s="817"/>
      <c r="AS10" s="817"/>
      <c r="AT10" s="818"/>
    </row>
    <row r="11" spans="1:46" ht="13.15" customHeight="1">
      <c r="A11" s="781"/>
      <c r="B11" s="782"/>
      <c r="C11" s="782"/>
      <c r="D11" s="782"/>
      <c r="E11" s="782"/>
      <c r="F11" s="782"/>
      <c r="G11" s="782"/>
      <c r="H11" s="783"/>
      <c r="I11" s="783"/>
      <c r="J11" s="783"/>
      <c r="K11" s="783"/>
      <c r="L11" s="783"/>
      <c r="M11" s="769"/>
      <c r="N11" s="769"/>
      <c r="O11" s="784"/>
      <c r="P11" s="784"/>
      <c r="Q11" s="784"/>
      <c r="R11" s="784"/>
      <c r="S11" s="784"/>
      <c r="T11" s="784"/>
      <c r="U11" s="784"/>
      <c r="V11" s="784"/>
      <c r="W11" s="785"/>
      <c r="X11" s="785"/>
      <c r="Y11" s="785"/>
      <c r="Z11" s="785"/>
      <c r="AA11" s="786"/>
      <c r="AB11" s="787"/>
      <c r="AC11" s="787"/>
      <c r="AD11" s="787"/>
      <c r="AE11" s="787"/>
      <c r="AF11" s="787"/>
      <c r="AG11" s="787"/>
      <c r="AH11" s="787"/>
      <c r="AI11" s="787"/>
      <c r="AJ11" s="788"/>
      <c r="AK11" s="789"/>
      <c r="AL11" s="789"/>
      <c r="AM11" s="789"/>
      <c r="AN11" s="789"/>
      <c r="AO11" s="789"/>
      <c r="AP11" s="789"/>
      <c r="AQ11" s="761"/>
      <c r="AR11" s="761"/>
      <c r="AS11" s="761"/>
      <c r="AT11" s="762"/>
    </row>
    <row r="12" spans="1:46" ht="13.15" customHeight="1">
      <c r="A12" s="765"/>
      <c r="B12" s="766"/>
      <c r="C12" s="766"/>
      <c r="D12" s="766"/>
      <c r="E12" s="766"/>
      <c r="F12" s="766"/>
      <c r="G12" s="766"/>
      <c r="H12" s="769"/>
      <c r="I12" s="769"/>
      <c r="J12" s="769"/>
      <c r="K12" s="769"/>
      <c r="L12" s="769"/>
      <c r="M12" s="769"/>
      <c r="N12" s="769"/>
      <c r="O12" s="771"/>
      <c r="P12" s="771"/>
      <c r="Q12" s="771"/>
      <c r="R12" s="771"/>
      <c r="S12" s="771"/>
      <c r="T12" s="771"/>
      <c r="U12" s="771"/>
      <c r="V12" s="771"/>
      <c r="W12" s="773"/>
      <c r="X12" s="773"/>
      <c r="Y12" s="773"/>
      <c r="Z12" s="773"/>
      <c r="AA12" s="778"/>
      <c r="AB12" s="779"/>
      <c r="AC12" s="779"/>
      <c r="AD12" s="779"/>
      <c r="AE12" s="779"/>
      <c r="AF12" s="779"/>
      <c r="AG12" s="779"/>
      <c r="AH12" s="779"/>
      <c r="AI12" s="779"/>
      <c r="AJ12" s="780"/>
      <c r="AK12" s="759"/>
      <c r="AL12" s="759"/>
      <c r="AM12" s="759"/>
      <c r="AN12" s="759"/>
      <c r="AO12" s="759"/>
      <c r="AP12" s="759"/>
      <c r="AQ12" s="761"/>
      <c r="AR12" s="761"/>
      <c r="AS12" s="761"/>
      <c r="AT12" s="762"/>
    </row>
    <row r="13" spans="1:46" ht="13.15" customHeight="1">
      <c r="A13" s="765"/>
      <c r="B13" s="766"/>
      <c r="C13" s="766"/>
      <c r="D13" s="766"/>
      <c r="E13" s="766"/>
      <c r="F13" s="766"/>
      <c r="G13" s="766"/>
      <c r="H13" s="769"/>
      <c r="I13" s="769"/>
      <c r="J13" s="769"/>
      <c r="K13" s="769"/>
      <c r="L13" s="769"/>
      <c r="M13" s="769"/>
      <c r="N13" s="769"/>
      <c r="O13" s="771"/>
      <c r="P13" s="771"/>
      <c r="Q13" s="771"/>
      <c r="R13" s="771"/>
      <c r="S13" s="771"/>
      <c r="T13" s="771"/>
      <c r="U13" s="771"/>
      <c r="V13" s="771"/>
      <c r="W13" s="773"/>
      <c r="X13" s="773"/>
      <c r="Y13" s="773"/>
      <c r="Z13" s="773"/>
      <c r="AA13" s="757"/>
      <c r="AB13" s="757"/>
      <c r="AC13" s="757"/>
      <c r="AD13" s="757"/>
      <c r="AE13" s="757"/>
      <c r="AF13" s="757"/>
      <c r="AG13" s="757"/>
      <c r="AH13" s="757"/>
      <c r="AI13" s="757"/>
      <c r="AJ13" s="757"/>
      <c r="AK13" s="759"/>
      <c r="AL13" s="759"/>
      <c r="AM13" s="759"/>
      <c r="AN13" s="759"/>
      <c r="AO13" s="759"/>
      <c r="AP13" s="759"/>
      <c r="AQ13" s="761"/>
      <c r="AR13" s="761"/>
      <c r="AS13" s="761"/>
      <c r="AT13" s="762"/>
    </row>
    <row r="14" spans="1:46" ht="13.15" customHeight="1">
      <c r="A14" s="765"/>
      <c r="B14" s="766"/>
      <c r="C14" s="766"/>
      <c r="D14" s="766"/>
      <c r="E14" s="766"/>
      <c r="F14" s="766"/>
      <c r="G14" s="766"/>
      <c r="H14" s="769"/>
      <c r="I14" s="769"/>
      <c r="J14" s="769"/>
      <c r="K14" s="769"/>
      <c r="L14" s="769"/>
      <c r="M14" s="769"/>
      <c r="N14" s="769"/>
      <c r="O14" s="771"/>
      <c r="P14" s="771"/>
      <c r="Q14" s="771"/>
      <c r="R14" s="771"/>
      <c r="S14" s="771"/>
      <c r="T14" s="771"/>
      <c r="U14" s="771"/>
      <c r="V14" s="771"/>
      <c r="W14" s="773"/>
      <c r="X14" s="773"/>
      <c r="Y14" s="773"/>
      <c r="Z14" s="773"/>
      <c r="AA14" s="757"/>
      <c r="AB14" s="757"/>
      <c r="AC14" s="757"/>
      <c r="AD14" s="757"/>
      <c r="AE14" s="757"/>
      <c r="AF14" s="757"/>
      <c r="AG14" s="757"/>
      <c r="AH14" s="757"/>
      <c r="AI14" s="757"/>
      <c r="AJ14" s="757"/>
      <c r="AK14" s="759"/>
      <c r="AL14" s="759"/>
      <c r="AM14" s="759"/>
      <c r="AN14" s="759"/>
      <c r="AO14" s="759"/>
      <c r="AP14" s="759"/>
      <c r="AQ14" s="761"/>
      <c r="AR14" s="761"/>
      <c r="AS14" s="761"/>
      <c r="AT14" s="762"/>
    </row>
    <row r="15" spans="1:46" ht="13.15" customHeight="1">
      <c r="A15" s="765"/>
      <c r="B15" s="766"/>
      <c r="C15" s="766"/>
      <c r="D15" s="766"/>
      <c r="E15" s="766"/>
      <c r="F15" s="766"/>
      <c r="G15" s="766"/>
      <c r="H15" s="769"/>
      <c r="I15" s="769"/>
      <c r="J15" s="769"/>
      <c r="K15" s="769"/>
      <c r="L15" s="769"/>
      <c r="M15" s="769"/>
      <c r="N15" s="769"/>
      <c r="O15" s="771"/>
      <c r="P15" s="771"/>
      <c r="Q15" s="771"/>
      <c r="R15" s="771"/>
      <c r="S15" s="771"/>
      <c r="T15" s="771"/>
      <c r="U15" s="771"/>
      <c r="V15" s="771"/>
      <c r="W15" s="773"/>
      <c r="X15" s="773"/>
      <c r="Y15" s="773"/>
      <c r="Z15" s="773"/>
      <c r="AA15" s="757"/>
      <c r="AB15" s="757"/>
      <c r="AC15" s="757"/>
      <c r="AD15" s="757"/>
      <c r="AE15" s="757"/>
      <c r="AF15" s="757"/>
      <c r="AG15" s="757"/>
      <c r="AH15" s="757"/>
      <c r="AI15" s="757"/>
      <c r="AJ15" s="757"/>
      <c r="AK15" s="759"/>
      <c r="AL15" s="759"/>
      <c r="AM15" s="759"/>
      <c r="AN15" s="759"/>
      <c r="AO15" s="759"/>
      <c r="AP15" s="759"/>
      <c r="AQ15" s="761"/>
      <c r="AR15" s="761"/>
      <c r="AS15" s="761"/>
      <c r="AT15" s="762"/>
    </row>
    <row r="16" spans="1:46" ht="13.15" customHeight="1">
      <c r="A16" s="765"/>
      <c r="B16" s="766"/>
      <c r="C16" s="766"/>
      <c r="D16" s="766"/>
      <c r="E16" s="766"/>
      <c r="F16" s="766"/>
      <c r="G16" s="766"/>
      <c r="H16" s="769"/>
      <c r="I16" s="769"/>
      <c r="J16" s="769"/>
      <c r="K16" s="769"/>
      <c r="L16" s="769"/>
      <c r="M16" s="769"/>
      <c r="N16" s="769"/>
      <c r="O16" s="771"/>
      <c r="P16" s="771"/>
      <c r="Q16" s="771"/>
      <c r="R16" s="771"/>
      <c r="S16" s="771"/>
      <c r="T16" s="771"/>
      <c r="U16" s="771"/>
      <c r="V16" s="771"/>
      <c r="W16" s="773"/>
      <c r="X16" s="773"/>
      <c r="Y16" s="773"/>
      <c r="Z16" s="773"/>
      <c r="AA16" s="757"/>
      <c r="AB16" s="757"/>
      <c r="AC16" s="757"/>
      <c r="AD16" s="757"/>
      <c r="AE16" s="757"/>
      <c r="AF16" s="757"/>
      <c r="AG16" s="757"/>
      <c r="AH16" s="757"/>
      <c r="AI16" s="757"/>
      <c r="AJ16" s="757"/>
      <c r="AK16" s="759"/>
      <c r="AL16" s="759"/>
      <c r="AM16" s="759"/>
      <c r="AN16" s="759"/>
      <c r="AO16" s="759"/>
      <c r="AP16" s="759"/>
      <c r="AQ16" s="761"/>
      <c r="AR16" s="761"/>
      <c r="AS16" s="761"/>
      <c r="AT16" s="762"/>
    </row>
    <row r="17" spans="1:46" ht="13.15" customHeight="1">
      <c r="A17" s="765"/>
      <c r="B17" s="766"/>
      <c r="C17" s="766"/>
      <c r="D17" s="766"/>
      <c r="E17" s="766"/>
      <c r="F17" s="766"/>
      <c r="G17" s="766"/>
      <c r="H17" s="769"/>
      <c r="I17" s="769"/>
      <c r="J17" s="769"/>
      <c r="K17" s="769"/>
      <c r="L17" s="769"/>
      <c r="M17" s="769"/>
      <c r="N17" s="769"/>
      <c r="O17" s="771"/>
      <c r="P17" s="771"/>
      <c r="Q17" s="771"/>
      <c r="R17" s="771"/>
      <c r="S17" s="771"/>
      <c r="T17" s="771"/>
      <c r="U17" s="771"/>
      <c r="V17" s="771"/>
      <c r="W17" s="773"/>
      <c r="X17" s="773"/>
      <c r="Y17" s="773"/>
      <c r="Z17" s="773"/>
      <c r="AA17" s="757"/>
      <c r="AB17" s="757"/>
      <c r="AC17" s="757"/>
      <c r="AD17" s="757"/>
      <c r="AE17" s="757"/>
      <c r="AF17" s="757"/>
      <c r="AG17" s="757"/>
      <c r="AH17" s="757"/>
      <c r="AI17" s="757"/>
      <c r="AJ17" s="757"/>
      <c r="AK17" s="759"/>
      <c r="AL17" s="759"/>
      <c r="AM17" s="759"/>
      <c r="AN17" s="759"/>
      <c r="AO17" s="759"/>
      <c r="AP17" s="759"/>
      <c r="AQ17" s="761"/>
      <c r="AR17" s="761"/>
      <c r="AS17" s="761"/>
      <c r="AT17" s="762"/>
    </row>
    <row r="18" spans="1:46" ht="13.15" customHeight="1">
      <c r="A18" s="765"/>
      <c r="B18" s="766"/>
      <c r="C18" s="766"/>
      <c r="D18" s="766"/>
      <c r="E18" s="766"/>
      <c r="F18" s="766"/>
      <c r="G18" s="766"/>
      <c r="H18" s="769"/>
      <c r="I18" s="769"/>
      <c r="J18" s="769"/>
      <c r="K18" s="769"/>
      <c r="L18" s="769"/>
      <c r="M18" s="769"/>
      <c r="N18" s="769"/>
      <c r="O18" s="771"/>
      <c r="P18" s="771"/>
      <c r="Q18" s="771"/>
      <c r="R18" s="771"/>
      <c r="S18" s="771"/>
      <c r="T18" s="771"/>
      <c r="U18" s="771"/>
      <c r="V18" s="771"/>
      <c r="W18" s="773"/>
      <c r="X18" s="773"/>
      <c r="Y18" s="773"/>
      <c r="Z18" s="773"/>
      <c r="AA18" s="757"/>
      <c r="AB18" s="757"/>
      <c r="AC18" s="757"/>
      <c r="AD18" s="757"/>
      <c r="AE18" s="757"/>
      <c r="AF18" s="757"/>
      <c r="AG18" s="757"/>
      <c r="AH18" s="757"/>
      <c r="AI18" s="757"/>
      <c r="AJ18" s="757"/>
      <c r="AK18" s="759"/>
      <c r="AL18" s="759"/>
      <c r="AM18" s="759"/>
      <c r="AN18" s="759"/>
      <c r="AO18" s="759"/>
      <c r="AP18" s="759"/>
      <c r="AQ18" s="761"/>
      <c r="AR18" s="761"/>
      <c r="AS18" s="761"/>
      <c r="AT18" s="762"/>
    </row>
    <row r="19" spans="1:46" ht="13.15" customHeight="1">
      <c r="A19" s="765"/>
      <c r="B19" s="766"/>
      <c r="C19" s="766"/>
      <c r="D19" s="766"/>
      <c r="E19" s="766"/>
      <c r="F19" s="766"/>
      <c r="G19" s="766"/>
      <c r="H19" s="769"/>
      <c r="I19" s="769"/>
      <c r="J19" s="769"/>
      <c r="K19" s="769"/>
      <c r="L19" s="769"/>
      <c r="M19" s="769"/>
      <c r="N19" s="769"/>
      <c r="O19" s="771"/>
      <c r="P19" s="771"/>
      <c r="Q19" s="771"/>
      <c r="R19" s="771"/>
      <c r="S19" s="771"/>
      <c r="T19" s="771"/>
      <c r="U19" s="771"/>
      <c r="V19" s="771"/>
      <c r="W19" s="773"/>
      <c r="X19" s="773"/>
      <c r="Y19" s="773"/>
      <c r="Z19" s="773"/>
      <c r="AA19" s="775"/>
      <c r="AB19" s="776"/>
      <c r="AC19" s="776"/>
      <c r="AD19" s="776"/>
      <c r="AE19" s="776"/>
      <c r="AF19" s="776"/>
      <c r="AG19" s="776"/>
      <c r="AH19" s="776"/>
      <c r="AI19" s="776"/>
      <c r="AJ19" s="777"/>
      <c r="AK19" s="759"/>
      <c r="AL19" s="759"/>
      <c r="AM19" s="759"/>
      <c r="AN19" s="759"/>
      <c r="AO19" s="759"/>
      <c r="AP19" s="759"/>
      <c r="AQ19" s="761"/>
      <c r="AR19" s="761"/>
      <c r="AS19" s="761"/>
      <c r="AT19" s="762"/>
    </row>
    <row r="20" spans="1:46" ht="13.15" customHeight="1">
      <c r="A20" s="765"/>
      <c r="B20" s="766"/>
      <c r="C20" s="766"/>
      <c r="D20" s="766"/>
      <c r="E20" s="766"/>
      <c r="F20" s="766"/>
      <c r="G20" s="766"/>
      <c r="H20" s="769"/>
      <c r="I20" s="769"/>
      <c r="J20" s="769"/>
      <c r="K20" s="769"/>
      <c r="L20" s="769"/>
      <c r="M20" s="769"/>
      <c r="N20" s="769"/>
      <c r="O20" s="771"/>
      <c r="P20" s="771"/>
      <c r="Q20" s="771"/>
      <c r="R20" s="771"/>
      <c r="S20" s="771"/>
      <c r="T20" s="771"/>
      <c r="U20" s="771"/>
      <c r="V20" s="771"/>
      <c r="W20" s="773"/>
      <c r="X20" s="773"/>
      <c r="Y20" s="773"/>
      <c r="Z20" s="773"/>
      <c r="AA20" s="778"/>
      <c r="AB20" s="779"/>
      <c r="AC20" s="779"/>
      <c r="AD20" s="779"/>
      <c r="AE20" s="779"/>
      <c r="AF20" s="779"/>
      <c r="AG20" s="779"/>
      <c r="AH20" s="779"/>
      <c r="AI20" s="779"/>
      <c r="AJ20" s="780"/>
      <c r="AK20" s="759"/>
      <c r="AL20" s="759"/>
      <c r="AM20" s="759"/>
      <c r="AN20" s="759"/>
      <c r="AO20" s="759"/>
      <c r="AP20" s="759"/>
      <c r="AQ20" s="761"/>
      <c r="AR20" s="761"/>
      <c r="AS20" s="761"/>
      <c r="AT20" s="762"/>
    </row>
    <row r="21" spans="1:46" ht="13.15" customHeight="1">
      <c r="A21" s="765"/>
      <c r="B21" s="766"/>
      <c r="C21" s="766"/>
      <c r="D21" s="766"/>
      <c r="E21" s="766"/>
      <c r="F21" s="766"/>
      <c r="G21" s="766"/>
      <c r="H21" s="769"/>
      <c r="I21" s="769"/>
      <c r="J21" s="769"/>
      <c r="K21" s="769"/>
      <c r="L21" s="769"/>
      <c r="M21" s="769"/>
      <c r="N21" s="769"/>
      <c r="O21" s="771"/>
      <c r="P21" s="771"/>
      <c r="Q21" s="771"/>
      <c r="R21" s="771"/>
      <c r="S21" s="771"/>
      <c r="T21" s="771"/>
      <c r="U21" s="771"/>
      <c r="V21" s="771"/>
      <c r="W21" s="773"/>
      <c r="X21" s="773"/>
      <c r="Y21" s="773"/>
      <c r="Z21" s="773"/>
      <c r="AA21" s="757"/>
      <c r="AB21" s="757"/>
      <c r="AC21" s="757"/>
      <c r="AD21" s="757"/>
      <c r="AE21" s="757"/>
      <c r="AF21" s="757"/>
      <c r="AG21" s="757"/>
      <c r="AH21" s="757"/>
      <c r="AI21" s="757"/>
      <c r="AJ21" s="757"/>
      <c r="AK21" s="759"/>
      <c r="AL21" s="759"/>
      <c r="AM21" s="759"/>
      <c r="AN21" s="759"/>
      <c r="AO21" s="759"/>
      <c r="AP21" s="759"/>
      <c r="AQ21" s="761"/>
      <c r="AR21" s="761"/>
      <c r="AS21" s="761"/>
      <c r="AT21" s="762"/>
    </row>
    <row r="22" spans="1:46" ht="13.15" customHeight="1">
      <c r="A22" s="765"/>
      <c r="B22" s="766"/>
      <c r="C22" s="766"/>
      <c r="D22" s="766"/>
      <c r="E22" s="766"/>
      <c r="F22" s="766"/>
      <c r="G22" s="766"/>
      <c r="H22" s="769"/>
      <c r="I22" s="769"/>
      <c r="J22" s="769"/>
      <c r="K22" s="769"/>
      <c r="L22" s="769"/>
      <c r="M22" s="769"/>
      <c r="N22" s="769"/>
      <c r="O22" s="771"/>
      <c r="P22" s="771"/>
      <c r="Q22" s="771"/>
      <c r="R22" s="771"/>
      <c r="S22" s="771"/>
      <c r="T22" s="771"/>
      <c r="U22" s="771"/>
      <c r="V22" s="771"/>
      <c r="W22" s="773"/>
      <c r="X22" s="773"/>
      <c r="Y22" s="773"/>
      <c r="Z22" s="773"/>
      <c r="AA22" s="757"/>
      <c r="AB22" s="757"/>
      <c r="AC22" s="757"/>
      <c r="AD22" s="757"/>
      <c r="AE22" s="757"/>
      <c r="AF22" s="757"/>
      <c r="AG22" s="757"/>
      <c r="AH22" s="757"/>
      <c r="AI22" s="757"/>
      <c r="AJ22" s="757"/>
      <c r="AK22" s="759"/>
      <c r="AL22" s="759"/>
      <c r="AM22" s="759"/>
      <c r="AN22" s="759"/>
      <c r="AO22" s="759"/>
      <c r="AP22" s="759"/>
      <c r="AQ22" s="761"/>
      <c r="AR22" s="761"/>
      <c r="AS22" s="761"/>
      <c r="AT22" s="762"/>
    </row>
    <row r="23" spans="1:46" ht="13.15" customHeight="1">
      <c r="A23" s="765"/>
      <c r="B23" s="766"/>
      <c r="C23" s="766"/>
      <c r="D23" s="766"/>
      <c r="E23" s="766"/>
      <c r="F23" s="766"/>
      <c r="G23" s="766"/>
      <c r="H23" s="769"/>
      <c r="I23" s="769"/>
      <c r="J23" s="769"/>
      <c r="K23" s="769"/>
      <c r="L23" s="769"/>
      <c r="M23" s="769"/>
      <c r="N23" s="769"/>
      <c r="O23" s="771"/>
      <c r="P23" s="771"/>
      <c r="Q23" s="771"/>
      <c r="R23" s="771"/>
      <c r="S23" s="771"/>
      <c r="T23" s="771"/>
      <c r="U23" s="771"/>
      <c r="V23" s="771"/>
      <c r="W23" s="773"/>
      <c r="X23" s="773"/>
      <c r="Y23" s="773"/>
      <c r="Z23" s="773"/>
      <c r="AA23" s="757"/>
      <c r="AB23" s="757"/>
      <c r="AC23" s="757"/>
      <c r="AD23" s="757"/>
      <c r="AE23" s="757"/>
      <c r="AF23" s="757"/>
      <c r="AG23" s="757"/>
      <c r="AH23" s="757"/>
      <c r="AI23" s="757"/>
      <c r="AJ23" s="757"/>
      <c r="AK23" s="759"/>
      <c r="AL23" s="759"/>
      <c r="AM23" s="759"/>
      <c r="AN23" s="759"/>
      <c r="AO23" s="759"/>
      <c r="AP23" s="759"/>
      <c r="AQ23" s="761"/>
      <c r="AR23" s="761"/>
      <c r="AS23" s="761"/>
      <c r="AT23" s="762"/>
    </row>
    <row r="24" spans="1:46" ht="13.15" customHeight="1">
      <c r="A24" s="765"/>
      <c r="B24" s="766"/>
      <c r="C24" s="766"/>
      <c r="D24" s="766"/>
      <c r="E24" s="766"/>
      <c r="F24" s="766"/>
      <c r="G24" s="766"/>
      <c r="H24" s="769"/>
      <c r="I24" s="769"/>
      <c r="J24" s="769"/>
      <c r="K24" s="769"/>
      <c r="L24" s="769"/>
      <c r="M24" s="769"/>
      <c r="N24" s="769"/>
      <c r="O24" s="771"/>
      <c r="P24" s="771"/>
      <c r="Q24" s="771"/>
      <c r="R24" s="771"/>
      <c r="S24" s="771"/>
      <c r="T24" s="771"/>
      <c r="U24" s="771"/>
      <c r="V24" s="771"/>
      <c r="W24" s="773"/>
      <c r="X24" s="773"/>
      <c r="Y24" s="773"/>
      <c r="Z24" s="773"/>
      <c r="AA24" s="757"/>
      <c r="AB24" s="757"/>
      <c r="AC24" s="757"/>
      <c r="AD24" s="757"/>
      <c r="AE24" s="757"/>
      <c r="AF24" s="757"/>
      <c r="AG24" s="757"/>
      <c r="AH24" s="757"/>
      <c r="AI24" s="757"/>
      <c r="AJ24" s="757"/>
      <c r="AK24" s="759"/>
      <c r="AL24" s="759"/>
      <c r="AM24" s="759"/>
      <c r="AN24" s="759"/>
      <c r="AO24" s="759"/>
      <c r="AP24" s="759"/>
      <c r="AQ24" s="761"/>
      <c r="AR24" s="761"/>
      <c r="AS24" s="761"/>
      <c r="AT24" s="762"/>
    </row>
    <row r="25" spans="1:46" ht="13.15" customHeight="1">
      <c r="A25" s="765"/>
      <c r="B25" s="766"/>
      <c r="C25" s="766"/>
      <c r="D25" s="766"/>
      <c r="E25" s="766"/>
      <c r="F25" s="766"/>
      <c r="G25" s="766"/>
      <c r="H25" s="769"/>
      <c r="I25" s="769"/>
      <c r="J25" s="769"/>
      <c r="K25" s="769"/>
      <c r="L25" s="769"/>
      <c r="M25" s="769"/>
      <c r="N25" s="769"/>
      <c r="O25" s="771"/>
      <c r="P25" s="771"/>
      <c r="Q25" s="771"/>
      <c r="R25" s="771"/>
      <c r="S25" s="771"/>
      <c r="T25" s="771"/>
      <c r="U25" s="771"/>
      <c r="V25" s="771"/>
      <c r="W25" s="773"/>
      <c r="X25" s="773"/>
      <c r="Y25" s="773"/>
      <c r="Z25" s="773"/>
      <c r="AA25" s="757"/>
      <c r="AB25" s="757"/>
      <c r="AC25" s="757"/>
      <c r="AD25" s="757"/>
      <c r="AE25" s="757"/>
      <c r="AF25" s="757"/>
      <c r="AG25" s="757"/>
      <c r="AH25" s="757"/>
      <c r="AI25" s="757"/>
      <c r="AJ25" s="757"/>
      <c r="AK25" s="759"/>
      <c r="AL25" s="759"/>
      <c r="AM25" s="759"/>
      <c r="AN25" s="759"/>
      <c r="AO25" s="759"/>
      <c r="AP25" s="759"/>
      <c r="AQ25" s="761"/>
      <c r="AR25" s="761"/>
      <c r="AS25" s="761"/>
      <c r="AT25" s="762"/>
    </row>
    <row r="26" spans="1:46" ht="13.15" customHeight="1">
      <c r="A26" s="765"/>
      <c r="B26" s="766"/>
      <c r="C26" s="766"/>
      <c r="D26" s="766"/>
      <c r="E26" s="766"/>
      <c r="F26" s="766"/>
      <c r="G26" s="766"/>
      <c r="H26" s="769"/>
      <c r="I26" s="769"/>
      <c r="J26" s="769"/>
      <c r="K26" s="769"/>
      <c r="L26" s="769"/>
      <c r="M26" s="769"/>
      <c r="N26" s="769"/>
      <c r="O26" s="771"/>
      <c r="P26" s="771"/>
      <c r="Q26" s="771"/>
      <c r="R26" s="771"/>
      <c r="S26" s="771"/>
      <c r="T26" s="771"/>
      <c r="U26" s="771"/>
      <c r="V26" s="771"/>
      <c r="W26" s="773"/>
      <c r="X26" s="773"/>
      <c r="Y26" s="773"/>
      <c r="Z26" s="773"/>
      <c r="AA26" s="757"/>
      <c r="AB26" s="757"/>
      <c r="AC26" s="757"/>
      <c r="AD26" s="757"/>
      <c r="AE26" s="757"/>
      <c r="AF26" s="757"/>
      <c r="AG26" s="757"/>
      <c r="AH26" s="757"/>
      <c r="AI26" s="757"/>
      <c r="AJ26" s="757"/>
      <c r="AK26" s="759"/>
      <c r="AL26" s="759"/>
      <c r="AM26" s="759"/>
      <c r="AN26" s="759"/>
      <c r="AO26" s="759"/>
      <c r="AP26" s="759"/>
      <c r="AQ26" s="761"/>
      <c r="AR26" s="761"/>
      <c r="AS26" s="761"/>
      <c r="AT26" s="762"/>
    </row>
    <row r="27" spans="1:46" ht="13.15" customHeight="1">
      <c r="A27" s="765"/>
      <c r="B27" s="766"/>
      <c r="C27" s="766"/>
      <c r="D27" s="766"/>
      <c r="E27" s="766"/>
      <c r="F27" s="766"/>
      <c r="G27" s="766"/>
      <c r="H27" s="769"/>
      <c r="I27" s="769"/>
      <c r="J27" s="769"/>
      <c r="K27" s="769"/>
      <c r="L27" s="769"/>
      <c r="M27" s="769"/>
      <c r="N27" s="769"/>
      <c r="O27" s="771"/>
      <c r="P27" s="771"/>
      <c r="Q27" s="771"/>
      <c r="R27" s="771"/>
      <c r="S27" s="771"/>
      <c r="T27" s="771"/>
      <c r="U27" s="771"/>
      <c r="V27" s="771"/>
      <c r="W27" s="773"/>
      <c r="X27" s="773"/>
      <c r="Y27" s="773"/>
      <c r="Z27" s="773"/>
      <c r="AA27" s="757"/>
      <c r="AB27" s="757"/>
      <c r="AC27" s="757"/>
      <c r="AD27" s="757"/>
      <c r="AE27" s="757"/>
      <c r="AF27" s="757"/>
      <c r="AG27" s="757"/>
      <c r="AH27" s="757"/>
      <c r="AI27" s="757"/>
      <c r="AJ27" s="757"/>
      <c r="AK27" s="759"/>
      <c r="AL27" s="759"/>
      <c r="AM27" s="759"/>
      <c r="AN27" s="759"/>
      <c r="AO27" s="759"/>
      <c r="AP27" s="759"/>
      <c r="AQ27" s="761"/>
      <c r="AR27" s="761"/>
      <c r="AS27" s="761"/>
      <c r="AT27" s="762"/>
    </row>
    <row r="28" spans="1:46" ht="13.15" customHeight="1">
      <c r="A28" s="765"/>
      <c r="B28" s="766"/>
      <c r="C28" s="766"/>
      <c r="D28" s="766"/>
      <c r="E28" s="766"/>
      <c r="F28" s="766"/>
      <c r="G28" s="766"/>
      <c r="H28" s="769"/>
      <c r="I28" s="769"/>
      <c r="J28" s="769"/>
      <c r="K28" s="769"/>
      <c r="L28" s="769"/>
      <c r="M28" s="769"/>
      <c r="N28" s="769"/>
      <c r="O28" s="771"/>
      <c r="P28" s="771"/>
      <c r="Q28" s="771"/>
      <c r="R28" s="771"/>
      <c r="S28" s="771"/>
      <c r="T28" s="771"/>
      <c r="U28" s="771"/>
      <c r="V28" s="771"/>
      <c r="W28" s="773"/>
      <c r="X28" s="773"/>
      <c r="Y28" s="773"/>
      <c r="Z28" s="773"/>
      <c r="AA28" s="757"/>
      <c r="AB28" s="757"/>
      <c r="AC28" s="757"/>
      <c r="AD28" s="757"/>
      <c r="AE28" s="757"/>
      <c r="AF28" s="757"/>
      <c r="AG28" s="757"/>
      <c r="AH28" s="757"/>
      <c r="AI28" s="757"/>
      <c r="AJ28" s="757"/>
      <c r="AK28" s="759"/>
      <c r="AL28" s="759"/>
      <c r="AM28" s="759"/>
      <c r="AN28" s="759"/>
      <c r="AO28" s="759"/>
      <c r="AP28" s="759"/>
      <c r="AQ28" s="761"/>
      <c r="AR28" s="761"/>
      <c r="AS28" s="761"/>
      <c r="AT28" s="762"/>
    </row>
    <row r="29" spans="1:46" ht="13.15" customHeight="1">
      <c r="A29" s="765"/>
      <c r="B29" s="766"/>
      <c r="C29" s="766"/>
      <c r="D29" s="766"/>
      <c r="E29" s="766"/>
      <c r="F29" s="766"/>
      <c r="G29" s="766"/>
      <c r="H29" s="769"/>
      <c r="I29" s="769"/>
      <c r="J29" s="769"/>
      <c r="K29" s="769"/>
      <c r="L29" s="769"/>
      <c r="M29" s="769"/>
      <c r="N29" s="769"/>
      <c r="O29" s="771"/>
      <c r="P29" s="771"/>
      <c r="Q29" s="771"/>
      <c r="R29" s="771"/>
      <c r="S29" s="771"/>
      <c r="T29" s="771"/>
      <c r="U29" s="771"/>
      <c r="V29" s="771"/>
      <c r="W29" s="773"/>
      <c r="X29" s="773"/>
      <c r="Y29" s="773"/>
      <c r="Z29" s="773"/>
      <c r="AA29" s="757"/>
      <c r="AB29" s="757"/>
      <c r="AC29" s="757"/>
      <c r="AD29" s="757"/>
      <c r="AE29" s="757"/>
      <c r="AF29" s="757"/>
      <c r="AG29" s="757"/>
      <c r="AH29" s="757"/>
      <c r="AI29" s="757"/>
      <c r="AJ29" s="757"/>
      <c r="AK29" s="759"/>
      <c r="AL29" s="759"/>
      <c r="AM29" s="759"/>
      <c r="AN29" s="759"/>
      <c r="AO29" s="759"/>
      <c r="AP29" s="759"/>
      <c r="AQ29" s="761"/>
      <c r="AR29" s="761"/>
      <c r="AS29" s="761"/>
      <c r="AT29" s="762"/>
    </row>
    <row r="30" spans="1:46" ht="13.15" customHeight="1">
      <c r="A30" s="765"/>
      <c r="B30" s="766"/>
      <c r="C30" s="766"/>
      <c r="D30" s="766"/>
      <c r="E30" s="766"/>
      <c r="F30" s="766"/>
      <c r="G30" s="766"/>
      <c r="H30" s="769"/>
      <c r="I30" s="769"/>
      <c r="J30" s="769"/>
      <c r="K30" s="769"/>
      <c r="L30" s="769"/>
      <c r="M30" s="769"/>
      <c r="N30" s="769"/>
      <c r="O30" s="771"/>
      <c r="P30" s="771"/>
      <c r="Q30" s="771"/>
      <c r="R30" s="771"/>
      <c r="S30" s="771"/>
      <c r="T30" s="771"/>
      <c r="U30" s="771"/>
      <c r="V30" s="771"/>
      <c r="W30" s="773"/>
      <c r="X30" s="773"/>
      <c r="Y30" s="773"/>
      <c r="Z30" s="773"/>
      <c r="AA30" s="757"/>
      <c r="AB30" s="757"/>
      <c r="AC30" s="757"/>
      <c r="AD30" s="757"/>
      <c r="AE30" s="757"/>
      <c r="AF30" s="757"/>
      <c r="AG30" s="757"/>
      <c r="AH30" s="757"/>
      <c r="AI30" s="757"/>
      <c r="AJ30" s="757"/>
      <c r="AK30" s="759"/>
      <c r="AL30" s="759"/>
      <c r="AM30" s="759"/>
      <c r="AN30" s="759"/>
      <c r="AO30" s="759"/>
      <c r="AP30" s="759"/>
      <c r="AQ30" s="761"/>
      <c r="AR30" s="761"/>
      <c r="AS30" s="761"/>
      <c r="AT30" s="762"/>
    </row>
    <row r="31" spans="1:46" ht="13.15" customHeight="1">
      <c r="A31" s="765"/>
      <c r="B31" s="766"/>
      <c r="C31" s="766"/>
      <c r="D31" s="766"/>
      <c r="E31" s="766"/>
      <c r="F31" s="766"/>
      <c r="G31" s="766"/>
      <c r="H31" s="769"/>
      <c r="I31" s="769"/>
      <c r="J31" s="769"/>
      <c r="K31" s="769"/>
      <c r="L31" s="769"/>
      <c r="M31" s="769"/>
      <c r="N31" s="769"/>
      <c r="O31" s="771"/>
      <c r="P31" s="771"/>
      <c r="Q31" s="771"/>
      <c r="R31" s="771"/>
      <c r="S31" s="771"/>
      <c r="T31" s="771"/>
      <c r="U31" s="771"/>
      <c r="V31" s="771"/>
      <c r="W31" s="773"/>
      <c r="X31" s="773"/>
      <c r="Y31" s="773"/>
      <c r="Z31" s="773"/>
      <c r="AA31" s="757"/>
      <c r="AB31" s="757"/>
      <c r="AC31" s="757"/>
      <c r="AD31" s="757"/>
      <c r="AE31" s="757"/>
      <c r="AF31" s="757"/>
      <c r="AG31" s="757"/>
      <c r="AH31" s="757"/>
      <c r="AI31" s="757"/>
      <c r="AJ31" s="757"/>
      <c r="AK31" s="759"/>
      <c r="AL31" s="759"/>
      <c r="AM31" s="759"/>
      <c r="AN31" s="759"/>
      <c r="AO31" s="759"/>
      <c r="AP31" s="759"/>
      <c r="AQ31" s="761"/>
      <c r="AR31" s="761"/>
      <c r="AS31" s="761"/>
      <c r="AT31" s="762"/>
    </row>
    <row r="32" spans="1:46" ht="13.15" customHeight="1">
      <c r="A32" s="765"/>
      <c r="B32" s="766"/>
      <c r="C32" s="766"/>
      <c r="D32" s="766"/>
      <c r="E32" s="766"/>
      <c r="F32" s="766"/>
      <c r="G32" s="766"/>
      <c r="H32" s="769"/>
      <c r="I32" s="769"/>
      <c r="J32" s="769"/>
      <c r="K32" s="769"/>
      <c r="L32" s="769"/>
      <c r="M32" s="769"/>
      <c r="N32" s="769"/>
      <c r="O32" s="771"/>
      <c r="P32" s="771"/>
      <c r="Q32" s="771"/>
      <c r="R32" s="771"/>
      <c r="S32" s="771"/>
      <c r="T32" s="771"/>
      <c r="U32" s="771"/>
      <c r="V32" s="771"/>
      <c r="W32" s="773"/>
      <c r="X32" s="773"/>
      <c r="Y32" s="773"/>
      <c r="Z32" s="773"/>
      <c r="AA32" s="757"/>
      <c r="AB32" s="757"/>
      <c r="AC32" s="757"/>
      <c r="AD32" s="757"/>
      <c r="AE32" s="757"/>
      <c r="AF32" s="757"/>
      <c r="AG32" s="757"/>
      <c r="AH32" s="757"/>
      <c r="AI32" s="757"/>
      <c r="AJ32" s="757"/>
      <c r="AK32" s="759"/>
      <c r="AL32" s="759"/>
      <c r="AM32" s="759"/>
      <c r="AN32" s="759"/>
      <c r="AO32" s="759"/>
      <c r="AP32" s="759"/>
      <c r="AQ32" s="761"/>
      <c r="AR32" s="761"/>
      <c r="AS32" s="761"/>
      <c r="AT32" s="762"/>
    </row>
    <row r="33" spans="1:46" ht="14.45" customHeight="1">
      <c r="A33" s="765"/>
      <c r="B33" s="766"/>
      <c r="C33" s="766"/>
      <c r="D33" s="766"/>
      <c r="E33" s="766"/>
      <c r="F33" s="766"/>
      <c r="G33" s="766"/>
      <c r="H33" s="769"/>
      <c r="I33" s="769"/>
      <c r="J33" s="769"/>
      <c r="K33" s="769"/>
      <c r="L33" s="769"/>
      <c r="M33" s="769"/>
      <c r="N33" s="769"/>
      <c r="O33" s="771"/>
      <c r="P33" s="771"/>
      <c r="Q33" s="771"/>
      <c r="R33" s="771"/>
      <c r="S33" s="771"/>
      <c r="T33" s="771"/>
      <c r="U33" s="771"/>
      <c r="V33" s="771"/>
      <c r="W33" s="773"/>
      <c r="X33" s="773"/>
      <c r="Y33" s="773"/>
      <c r="Z33" s="773"/>
      <c r="AA33" s="757"/>
      <c r="AB33" s="757"/>
      <c r="AC33" s="757"/>
      <c r="AD33" s="757"/>
      <c r="AE33" s="757"/>
      <c r="AF33" s="757"/>
      <c r="AG33" s="757"/>
      <c r="AH33" s="757"/>
      <c r="AI33" s="757"/>
      <c r="AJ33" s="757"/>
      <c r="AK33" s="759"/>
      <c r="AL33" s="759"/>
      <c r="AM33" s="759"/>
      <c r="AN33" s="759"/>
      <c r="AO33" s="759"/>
      <c r="AP33" s="759"/>
      <c r="AQ33" s="761"/>
      <c r="AR33" s="761"/>
      <c r="AS33" s="761"/>
      <c r="AT33" s="762"/>
    </row>
    <row r="34" spans="1:46" ht="14.45" customHeight="1">
      <c r="A34" s="765"/>
      <c r="B34" s="766"/>
      <c r="C34" s="766"/>
      <c r="D34" s="766"/>
      <c r="E34" s="766"/>
      <c r="F34" s="766"/>
      <c r="G34" s="766"/>
      <c r="H34" s="769"/>
      <c r="I34" s="769"/>
      <c r="J34" s="769"/>
      <c r="K34" s="769"/>
      <c r="L34" s="769"/>
      <c r="M34" s="769"/>
      <c r="N34" s="769"/>
      <c r="O34" s="771"/>
      <c r="P34" s="771"/>
      <c r="Q34" s="771"/>
      <c r="R34" s="771"/>
      <c r="S34" s="771"/>
      <c r="T34" s="771"/>
      <c r="U34" s="771"/>
      <c r="V34" s="771"/>
      <c r="W34" s="773"/>
      <c r="X34" s="773"/>
      <c r="Y34" s="773"/>
      <c r="Z34" s="773"/>
      <c r="AA34" s="757"/>
      <c r="AB34" s="757"/>
      <c r="AC34" s="757"/>
      <c r="AD34" s="757"/>
      <c r="AE34" s="757"/>
      <c r="AF34" s="757"/>
      <c r="AG34" s="757"/>
      <c r="AH34" s="757"/>
      <c r="AI34" s="757"/>
      <c r="AJ34" s="757"/>
      <c r="AK34" s="759"/>
      <c r="AL34" s="759"/>
      <c r="AM34" s="759"/>
      <c r="AN34" s="759"/>
      <c r="AO34" s="759"/>
      <c r="AP34" s="759"/>
      <c r="AQ34" s="761"/>
      <c r="AR34" s="761"/>
      <c r="AS34" s="761"/>
      <c r="AT34" s="762"/>
    </row>
    <row r="35" spans="1:46" ht="14.45" customHeight="1">
      <c r="A35" s="765"/>
      <c r="B35" s="766"/>
      <c r="C35" s="766"/>
      <c r="D35" s="766"/>
      <c r="E35" s="766"/>
      <c r="F35" s="766"/>
      <c r="G35" s="766"/>
      <c r="H35" s="769"/>
      <c r="I35" s="769"/>
      <c r="J35" s="769"/>
      <c r="K35" s="769"/>
      <c r="L35" s="769"/>
      <c r="M35" s="769"/>
      <c r="N35" s="769"/>
      <c r="O35" s="771"/>
      <c r="P35" s="771"/>
      <c r="Q35" s="771"/>
      <c r="R35" s="771"/>
      <c r="S35" s="771"/>
      <c r="T35" s="771"/>
      <c r="U35" s="771"/>
      <c r="V35" s="771"/>
      <c r="W35" s="773"/>
      <c r="X35" s="773"/>
      <c r="Y35" s="773"/>
      <c r="Z35" s="773"/>
      <c r="AA35" s="757"/>
      <c r="AB35" s="757"/>
      <c r="AC35" s="757"/>
      <c r="AD35" s="757"/>
      <c r="AE35" s="757"/>
      <c r="AF35" s="757"/>
      <c r="AG35" s="757"/>
      <c r="AH35" s="757"/>
      <c r="AI35" s="757"/>
      <c r="AJ35" s="757"/>
      <c r="AK35" s="759"/>
      <c r="AL35" s="759"/>
      <c r="AM35" s="759"/>
      <c r="AN35" s="759"/>
      <c r="AO35" s="759"/>
      <c r="AP35" s="759"/>
      <c r="AQ35" s="761"/>
      <c r="AR35" s="761"/>
      <c r="AS35" s="761"/>
      <c r="AT35" s="762"/>
    </row>
    <row r="36" spans="1:46" ht="14.45" customHeight="1">
      <c r="A36" s="765"/>
      <c r="B36" s="766"/>
      <c r="C36" s="766"/>
      <c r="D36" s="766"/>
      <c r="E36" s="766"/>
      <c r="F36" s="766"/>
      <c r="G36" s="766"/>
      <c r="H36" s="769"/>
      <c r="I36" s="769"/>
      <c r="J36" s="769"/>
      <c r="K36" s="769"/>
      <c r="L36" s="769"/>
      <c r="M36" s="769"/>
      <c r="N36" s="769"/>
      <c r="O36" s="771"/>
      <c r="P36" s="771"/>
      <c r="Q36" s="771"/>
      <c r="R36" s="771"/>
      <c r="S36" s="771"/>
      <c r="T36" s="771"/>
      <c r="U36" s="771"/>
      <c r="V36" s="771"/>
      <c r="W36" s="773"/>
      <c r="X36" s="773"/>
      <c r="Y36" s="773"/>
      <c r="Z36" s="773"/>
      <c r="AA36" s="757"/>
      <c r="AB36" s="757"/>
      <c r="AC36" s="757"/>
      <c r="AD36" s="757"/>
      <c r="AE36" s="757"/>
      <c r="AF36" s="757"/>
      <c r="AG36" s="757"/>
      <c r="AH36" s="757"/>
      <c r="AI36" s="757"/>
      <c r="AJ36" s="757"/>
      <c r="AK36" s="759"/>
      <c r="AL36" s="759"/>
      <c r="AM36" s="759"/>
      <c r="AN36" s="759"/>
      <c r="AO36" s="759"/>
      <c r="AP36" s="759"/>
      <c r="AQ36" s="761"/>
      <c r="AR36" s="761"/>
      <c r="AS36" s="761"/>
      <c r="AT36" s="762"/>
    </row>
    <row r="37" spans="1:46">
      <c r="A37" s="765"/>
      <c r="B37" s="766"/>
      <c r="C37" s="766"/>
      <c r="D37" s="766"/>
      <c r="E37" s="766"/>
      <c r="F37" s="766"/>
      <c r="G37" s="766"/>
      <c r="H37" s="769"/>
      <c r="I37" s="769"/>
      <c r="J37" s="769"/>
      <c r="K37" s="769"/>
      <c r="L37" s="769"/>
      <c r="M37" s="769"/>
      <c r="N37" s="769"/>
      <c r="O37" s="771"/>
      <c r="P37" s="771"/>
      <c r="Q37" s="771"/>
      <c r="R37" s="771"/>
      <c r="S37" s="771"/>
      <c r="T37" s="771"/>
      <c r="U37" s="771"/>
      <c r="V37" s="771"/>
      <c r="W37" s="773"/>
      <c r="X37" s="773"/>
      <c r="Y37" s="773"/>
      <c r="Z37" s="773"/>
      <c r="AA37" s="757"/>
      <c r="AB37" s="757"/>
      <c r="AC37" s="757"/>
      <c r="AD37" s="757"/>
      <c r="AE37" s="757"/>
      <c r="AF37" s="757"/>
      <c r="AG37" s="757"/>
      <c r="AH37" s="757"/>
      <c r="AI37" s="757"/>
      <c r="AJ37" s="757"/>
      <c r="AK37" s="759"/>
      <c r="AL37" s="759"/>
      <c r="AM37" s="759"/>
      <c r="AN37" s="759"/>
      <c r="AO37" s="759"/>
      <c r="AP37" s="759"/>
      <c r="AQ37" s="761"/>
      <c r="AR37" s="761"/>
      <c r="AS37" s="761"/>
      <c r="AT37" s="762"/>
    </row>
    <row r="38" spans="1:46">
      <c r="A38" s="767"/>
      <c r="B38" s="768"/>
      <c r="C38" s="768"/>
      <c r="D38" s="768"/>
      <c r="E38" s="768"/>
      <c r="F38" s="768"/>
      <c r="G38" s="768"/>
      <c r="H38" s="770"/>
      <c r="I38" s="770"/>
      <c r="J38" s="770"/>
      <c r="K38" s="770"/>
      <c r="L38" s="770"/>
      <c r="M38" s="769"/>
      <c r="N38" s="769"/>
      <c r="O38" s="772"/>
      <c r="P38" s="772"/>
      <c r="Q38" s="772"/>
      <c r="R38" s="772"/>
      <c r="S38" s="772"/>
      <c r="T38" s="772"/>
      <c r="U38" s="772"/>
      <c r="V38" s="772"/>
      <c r="W38" s="774"/>
      <c r="X38" s="774"/>
      <c r="Y38" s="774"/>
      <c r="Z38" s="774"/>
      <c r="AA38" s="758"/>
      <c r="AB38" s="758"/>
      <c r="AC38" s="758"/>
      <c r="AD38" s="758"/>
      <c r="AE38" s="758"/>
      <c r="AF38" s="758"/>
      <c r="AG38" s="758"/>
      <c r="AH38" s="758"/>
      <c r="AI38" s="758"/>
      <c r="AJ38" s="758"/>
      <c r="AK38" s="760"/>
      <c r="AL38" s="760"/>
      <c r="AM38" s="760"/>
      <c r="AN38" s="760"/>
      <c r="AO38" s="760"/>
      <c r="AP38" s="760"/>
      <c r="AQ38" s="763"/>
      <c r="AR38" s="763"/>
      <c r="AS38" s="763"/>
      <c r="AT38" s="764"/>
    </row>
    <row r="39" spans="1:46">
      <c r="A39" s="11"/>
      <c r="B39" s="11"/>
      <c r="C39" s="11"/>
      <c r="D39" s="11"/>
      <c r="E39" s="11"/>
      <c r="F39" s="11"/>
      <c r="G39" s="11"/>
      <c r="H39" s="12"/>
      <c r="I39" s="12"/>
      <c r="J39" s="12"/>
      <c r="K39" s="12"/>
      <c r="L39" s="12"/>
      <c r="M39" s="12"/>
      <c r="N39" s="12"/>
      <c r="O39" s="13"/>
      <c r="P39" s="13"/>
      <c r="Q39" s="13"/>
      <c r="R39" s="13"/>
      <c r="S39" s="13"/>
      <c r="T39" s="13"/>
      <c r="U39" s="13"/>
      <c r="V39" s="13"/>
      <c r="W39" s="13"/>
      <c r="X39" s="13"/>
      <c r="Y39" s="13"/>
      <c r="Z39" s="13"/>
      <c r="AA39" s="12"/>
      <c r="AB39" s="12"/>
      <c r="AC39" s="12"/>
      <c r="AD39" s="12"/>
      <c r="AE39" s="12"/>
      <c r="AF39" s="12"/>
      <c r="AG39" s="12"/>
      <c r="AH39" s="12"/>
      <c r="AI39" s="12"/>
      <c r="AJ39" s="12"/>
      <c r="AK39" s="14"/>
      <c r="AL39" s="14"/>
      <c r="AM39" s="14"/>
      <c r="AN39" s="14"/>
      <c r="AO39" s="14"/>
      <c r="AP39" s="14"/>
      <c r="AQ39" s="15"/>
      <c r="AR39" s="15"/>
      <c r="AS39" s="15"/>
      <c r="AT39" s="15"/>
    </row>
    <row r="40" spans="1:46">
      <c r="A40" s="16"/>
      <c r="B40" s="16"/>
      <c r="C40" s="16"/>
      <c r="D40" s="16"/>
      <c r="E40" s="16"/>
      <c r="F40" s="16"/>
      <c r="G40" s="16"/>
      <c r="H40" s="17"/>
      <c r="I40" s="17"/>
      <c r="J40" s="17"/>
      <c r="K40" s="17"/>
      <c r="L40" s="17"/>
      <c r="M40" s="17"/>
      <c r="N40" s="17"/>
      <c r="O40" s="18"/>
      <c r="P40" s="18"/>
      <c r="Q40" s="18"/>
      <c r="R40" s="18"/>
      <c r="S40" s="18"/>
      <c r="T40" s="18"/>
      <c r="U40" s="18"/>
      <c r="V40" s="18"/>
      <c r="W40" s="18"/>
      <c r="X40" s="18"/>
      <c r="Y40" s="18"/>
      <c r="Z40" s="18"/>
      <c r="AA40" s="17"/>
      <c r="AB40" s="17"/>
      <c r="AC40" s="17"/>
      <c r="AD40" s="17"/>
      <c r="AE40" s="17"/>
      <c r="AF40" s="17"/>
      <c r="AG40" s="17"/>
      <c r="AH40" s="17"/>
      <c r="AI40" s="17"/>
      <c r="AJ40" s="755" t="s">
        <v>627</v>
      </c>
      <c r="AK40" s="755"/>
      <c r="AL40" s="755"/>
      <c r="AM40" s="755"/>
      <c r="AN40" s="755"/>
      <c r="AO40" s="756" t="s">
        <v>627</v>
      </c>
      <c r="AP40" s="756"/>
      <c r="AQ40" s="756"/>
      <c r="AR40" s="756"/>
      <c r="AS40" s="756"/>
      <c r="AT40" s="19"/>
    </row>
    <row r="41" spans="1:46" ht="27.4" customHeight="1"/>
    <row r="45" spans="1:46" ht="16.7" customHeight="1"/>
    <row r="46" spans="1:46" ht="15" customHeight="1"/>
    <row r="47" spans="1:46" ht="15" customHeight="1"/>
    <row r="48" spans="1:4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3.5" customHeight="1"/>
    <row r="70" ht="13.5" customHeight="1"/>
    <row r="71" ht="13.5" customHeight="1"/>
    <row r="72" ht="13.5" customHeight="1"/>
  </sheetData>
  <sheetProtection algorithmName="SHA-512" hashValue="gUO4/QdP5it9inB7INLkJpDrVFzBvZMIpWMfRiNfpnYqQCvisF9mxGT0hld6D1CHpaxn3y4JvI6pTkyvRVp0Gw==" saltValue="YS8FLCfbhRBDw0E2eSt3cQ==" spinCount="100000" sheet="1" selectLockedCells="1"/>
  <mergeCells count="187">
    <mergeCell ref="AG3:AM3"/>
    <mergeCell ref="AN3:AT3"/>
    <mergeCell ref="E4:K5"/>
    <mergeCell ref="L4:R5"/>
    <mergeCell ref="S4:Y5"/>
    <mergeCell ref="Z4:AF5"/>
    <mergeCell ref="AG4:AM5"/>
    <mergeCell ref="AN4:AT5"/>
    <mergeCell ref="A2:AB2"/>
    <mergeCell ref="AC2:AK2"/>
    <mergeCell ref="AL2:AN2"/>
    <mergeCell ref="AO2:AQ2"/>
    <mergeCell ref="AR2:AT2"/>
    <mergeCell ref="A3:D5"/>
    <mergeCell ref="E3:K3"/>
    <mergeCell ref="L3:R3"/>
    <mergeCell ref="S3:Y3"/>
    <mergeCell ref="Z3:AF3"/>
    <mergeCell ref="AQ11:AR11"/>
    <mergeCell ref="AS11:AT11"/>
    <mergeCell ref="AQ12:AR12"/>
    <mergeCell ref="AS12:AT12"/>
    <mergeCell ref="A6:AT6"/>
    <mergeCell ref="A7:L8"/>
    <mergeCell ref="M7:AT8"/>
    <mergeCell ref="A9:G10"/>
    <mergeCell ref="H9:L10"/>
    <mergeCell ref="M9:N10"/>
    <mergeCell ref="O9:V10"/>
    <mergeCell ref="W9:Z10"/>
    <mergeCell ref="AA9:AJ10"/>
    <mergeCell ref="AK9:AP10"/>
    <mergeCell ref="AQ9:AT9"/>
    <mergeCell ref="AQ10:AT10"/>
    <mergeCell ref="A17:G18"/>
    <mergeCell ref="H17:L18"/>
    <mergeCell ref="M17:N18"/>
    <mergeCell ref="O17:V18"/>
    <mergeCell ref="W17:Z18"/>
    <mergeCell ref="AA17:AJ18"/>
    <mergeCell ref="AK17:AP18"/>
    <mergeCell ref="A11:G12"/>
    <mergeCell ref="H11:L12"/>
    <mergeCell ref="M11:N12"/>
    <mergeCell ref="O11:V12"/>
    <mergeCell ref="W11:Z12"/>
    <mergeCell ref="AA11:AJ12"/>
    <mergeCell ref="AK11:AP12"/>
    <mergeCell ref="AQ13:AR13"/>
    <mergeCell ref="AS13:AT13"/>
    <mergeCell ref="AQ14:AR14"/>
    <mergeCell ref="AS14:AT14"/>
    <mergeCell ref="A15:G16"/>
    <mergeCell ref="H15:L16"/>
    <mergeCell ref="M15:N16"/>
    <mergeCell ref="O15:V16"/>
    <mergeCell ref="W15:Z16"/>
    <mergeCell ref="AA15:AJ16"/>
    <mergeCell ref="A13:G14"/>
    <mergeCell ref="H13:L14"/>
    <mergeCell ref="M13:N14"/>
    <mergeCell ref="O13:V14"/>
    <mergeCell ref="W13:Z14"/>
    <mergeCell ref="AA13:AJ14"/>
    <mergeCell ref="AK13:AP14"/>
    <mergeCell ref="AQ17:AR17"/>
    <mergeCell ref="AS17:AT17"/>
    <mergeCell ref="AQ18:AR18"/>
    <mergeCell ref="AS18:AT18"/>
    <mergeCell ref="AK15:AP16"/>
    <mergeCell ref="AQ15:AR15"/>
    <mergeCell ref="AS15:AT15"/>
    <mergeCell ref="AQ16:AR16"/>
    <mergeCell ref="AS16:AT16"/>
    <mergeCell ref="A21:G22"/>
    <mergeCell ref="H21:L22"/>
    <mergeCell ref="M21:N22"/>
    <mergeCell ref="O21:V22"/>
    <mergeCell ref="W21:Z22"/>
    <mergeCell ref="A19:G20"/>
    <mergeCell ref="H19:L20"/>
    <mergeCell ref="M19:N20"/>
    <mergeCell ref="O19:V20"/>
    <mergeCell ref="W19:Z20"/>
    <mergeCell ref="AA21:AJ22"/>
    <mergeCell ref="AK21:AP22"/>
    <mergeCell ref="AQ21:AR21"/>
    <mergeCell ref="AS21:AT21"/>
    <mergeCell ref="AQ22:AR22"/>
    <mergeCell ref="AS22:AT22"/>
    <mergeCell ref="AK19:AP20"/>
    <mergeCell ref="AQ19:AR19"/>
    <mergeCell ref="AS19:AT19"/>
    <mergeCell ref="AQ20:AR20"/>
    <mergeCell ref="AS20:AT20"/>
    <mergeCell ref="AA19:AJ20"/>
    <mergeCell ref="A25:G26"/>
    <mergeCell ref="H25:L26"/>
    <mergeCell ref="M25:N26"/>
    <mergeCell ref="O25:V26"/>
    <mergeCell ref="W25:Z26"/>
    <mergeCell ref="A23:G24"/>
    <mergeCell ref="H23:L24"/>
    <mergeCell ref="M23:N24"/>
    <mergeCell ref="O23:V24"/>
    <mergeCell ref="W23:Z24"/>
    <mergeCell ref="AA25:AJ26"/>
    <mergeCell ref="AK25:AP26"/>
    <mergeCell ref="AQ25:AR25"/>
    <mergeCell ref="AS25:AT25"/>
    <mergeCell ref="AQ26:AR26"/>
    <mergeCell ref="AS26:AT26"/>
    <mergeCell ref="AK23:AP24"/>
    <mergeCell ref="AQ23:AR23"/>
    <mergeCell ref="AS23:AT23"/>
    <mergeCell ref="AQ24:AR24"/>
    <mergeCell ref="AS24:AT24"/>
    <mergeCell ref="AA23:AJ24"/>
    <mergeCell ref="A29:G30"/>
    <mergeCell ref="H29:L30"/>
    <mergeCell ref="M29:N30"/>
    <mergeCell ref="O29:V30"/>
    <mergeCell ref="W29:Z30"/>
    <mergeCell ref="A27:G28"/>
    <mergeCell ref="H27:L28"/>
    <mergeCell ref="M27:N28"/>
    <mergeCell ref="O27:V28"/>
    <mergeCell ref="W27:Z28"/>
    <mergeCell ref="AA29:AJ30"/>
    <mergeCell ref="AK29:AP30"/>
    <mergeCell ref="AQ29:AR29"/>
    <mergeCell ref="AS29:AT29"/>
    <mergeCell ref="AQ30:AR30"/>
    <mergeCell ref="AS30:AT30"/>
    <mergeCell ref="AK27:AP28"/>
    <mergeCell ref="AQ27:AR27"/>
    <mergeCell ref="AS27:AT27"/>
    <mergeCell ref="AQ28:AR28"/>
    <mergeCell ref="AS28:AT28"/>
    <mergeCell ref="AA27:AJ28"/>
    <mergeCell ref="A33:G34"/>
    <mergeCell ref="H33:L34"/>
    <mergeCell ref="M33:N34"/>
    <mergeCell ref="O33:V34"/>
    <mergeCell ref="W33:Z34"/>
    <mergeCell ref="A31:G32"/>
    <mergeCell ref="H31:L32"/>
    <mergeCell ref="M31:N32"/>
    <mergeCell ref="O31:V32"/>
    <mergeCell ref="W31:Z32"/>
    <mergeCell ref="AA35:AJ36"/>
    <mergeCell ref="AA33:AJ34"/>
    <mergeCell ref="AK33:AP34"/>
    <mergeCell ref="AQ33:AR33"/>
    <mergeCell ref="AS33:AT33"/>
    <mergeCell ref="AQ34:AR34"/>
    <mergeCell ref="AS34:AT34"/>
    <mergeCell ref="AK31:AP32"/>
    <mergeCell ref="AQ31:AR31"/>
    <mergeCell ref="AS31:AT31"/>
    <mergeCell ref="AQ32:AR32"/>
    <mergeCell ref="AS32:AT32"/>
    <mergeCell ref="AA31:AJ32"/>
    <mergeCell ref="A1:AT1"/>
    <mergeCell ref="AJ40:AN40"/>
    <mergeCell ref="AO40:AS40"/>
    <mergeCell ref="AA37:AJ38"/>
    <mergeCell ref="AK37:AP38"/>
    <mergeCell ref="AQ37:AR37"/>
    <mergeCell ref="AS37:AT37"/>
    <mergeCell ref="AQ38:AR38"/>
    <mergeCell ref="AS38:AT38"/>
    <mergeCell ref="AK35:AP36"/>
    <mergeCell ref="AQ35:AR35"/>
    <mergeCell ref="AS35:AT35"/>
    <mergeCell ref="AQ36:AR36"/>
    <mergeCell ref="AS36:AT36"/>
    <mergeCell ref="A37:G38"/>
    <mergeCell ref="H37:L38"/>
    <mergeCell ref="M37:N38"/>
    <mergeCell ref="O37:V38"/>
    <mergeCell ref="W37:Z38"/>
    <mergeCell ref="A35:G36"/>
    <mergeCell ref="H35:L36"/>
    <mergeCell ref="M35:N36"/>
    <mergeCell ref="O35:V36"/>
    <mergeCell ref="W35:Z36"/>
  </mergeCells>
  <phoneticPr fontId="2"/>
  <dataValidations count="6">
    <dataValidation type="list" allowBlank="1" showInputMessage="1" showErrorMessage="1" sqref="AS11:AT40" xr:uid="{D8385EE4-447A-449C-A76B-2A1BD7B9F8E8}">
      <formula1>月リスト</formula1>
    </dataValidation>
    <dataValidation type="list" allowBlank="1" showInputMessage="1" showErrorMessage="1" sqref="AQ11:AR40" xr:uid="{65377328-896A-4B18-B7F9-7C4ADAFB607D}">
      <formula1>年リスト</formula1>
    </dataValidation>
    <dataValidation type="list" allowBlank="1" showInputMessage="1" showErrorMessage="1" sqref="A11:G40" xr:uid="{9AFCC8C3-B373-42B2-A991-D268FE577DA3}">
      <formula1>申請種目リスト</formula1>
    </dataValidation>
    <dataValidation type="textLength" imeMode="off" operator="lessThanOrEqual" allowBlank="1" showInputMessage="1" showErrorMessage="1" sqref="AK11:AP40" xr:uid="{B062E259-FB7B-41B1-8D8F-68968411952E}">
      <formula1>9</formula1>
    </dataValidation>
    <dataValidation imeMode="on" allowBlank="1" showInputMessage="1" showErrorMessage="1" sqref="H11:L40" xr:uid="{E2D119C2-0F38-4607-A3CB-03332CC2AEB1}"/>
    <dataValidation type="list" allowBlank="1" showInputMessage="1" showErrorMessage="1" sqref="M11:N38" xr:uid="{B827D0F2-EB5B-45B1-9D8E-6680D65D5910}">
      <formula1>"元請,下請"</formula1>
    </dataValidation>
  </dataValidations>
  <printOptions horizontalCentered="1"/>
  <pageMargins left="0.39370078740157483" right="0.39370078740157483" top="0.55118110236220474" bottom="0.55118110236220474" header="0.19685039370078741" footer="0.19685039370078741"/>
  <pageSetup paperSize="9"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9576A-2C71-464A-8A95-5BC1C644416D}">
  <sheetPr codeName="Sheet2">
    <tabColor indexed="10"/>
  </sheetPr>
  <dimension ref="A1:AO120"/>
  <sheetViews>
    <sheetView view="pageBreakPreview" zoomScaleNormal="100" zoomScaleSheetLayoutView="100" workbookViewId="0">
      <selection activeCell="D8" sqref="D8:L8"/>
    </sheetView>
  </sheetViews>
  <sheetFormatPr defaultColWidth="9" defaultRowHeight="13.5"/>
  <cols>
    <col min="1" max="1" width="4.875" style="70" customWidth="1"/>
    <col min="2" max="2" width="3.125" style="70" customWidth="1"/>
    <col min="3" max="29" width="2.625" style="70" customWidth="1"/>
    <col min="30" max="30" width="3.375" style="70" customWidth="1"/>
    <col min="31" max="34" width="2.625" style="70" customWidth="1"/>
    <col min="35" max="35" width="3.25" style="70" customWidth="1"/>
    <col min="36" max="37" width="15.625" style="72" customWidth="1"/>
    <col min="38" max="41" width="3.625" style="72" customWidth="1"/>
    <col min="42" max="46" width="3.625" style="70" customWidth="1"/>
    <col min="47" max="47" width="9" style="70" customWidth="1"/>
    <col min="48" max="16384" width="9" style="70"/>
  </cols>
  <sheetData>
    <row r="1" spans="2:36" ht="24.2" customHeight="1">
      <c r="S1" s="71"/>
      <c r="T1" s="71"/>
      <c r="U1" s="71"/>
      <c r="V1" s="71"/>
      <c r="W1" s="71"/>
      <c r="X1" s="71"/>
      <c r="Y1" s="827" t="str">
        <f>IF(入力シート!D107=0,"",IF(LEFT(入力シート!D107,2)="04","県内","県外"))</f>
        <v/>
      </c>
      <c r="Z1" s="828"/>
      <c r="AA1" s="829"/>
      <c r="AB1" s="827" t="str">
        <f>LEFT(入力シート!C328,2)</f>
        <v/>
      </c>
      <c r="AC1" s="828"/>
      <c r="AD1" s="829"/>
      <c r="AE1" s="827" t="str">
        <f>LEFT(入力シート!D73,2)</f>
        <v/>
      </c>
      <c r="AF1" s="828"/>
      <c r="AG1" s="829"/>
    </row>
    <row r="2" spans="2:36" ht="13.5" customHeight="1">
      <c r="S2" s="71"/>
      <c r="T2" s="71"/>
      <c r="U2" s="71"/>
      <c r="V2" s="71"/>
      <c r="W2" s="71"/>
      <c r="X2" s="71"/>
      <c r="Y2" s="830"/>
      <c r="Z2" s="831"/>
      <c r="AA2" s="832"/>
      <c r="AB2" s="830"/>
      <c r="AC2" s="831"/>
      <c r="AD2" s="832"/>
      <c r="AE2" s="830"/>
      <c r="AF2" s="831"/>
      <c r="AG2" s="832"/>
      <c r="AJ2" s="73"/>
    </row>
    <row r="3" spans="2:36" ht="13.5" customHeight="1">
      <c r="S3" s="71"/>
      <c r="T3" s="71"/>
      <c r="U3" s="71"/>
      <c r="V3" s="71"/>
      <c r="W3" s="71"/>
      <c r="X3" s="71"/>
      <c r="Y3" s="833"/>
      <c r="Z3" s="834"/>
      <c r="AA3" s="835"/>
      <c r="AB3" s="833"/>
      <c r="AC3" s="834"/>
      <c r="AD3" s="835"/>
      <c r="AE3" s="833"/>
      <c r="AF3" s="834"/>
      <c r="AG3" s="835"/>
    </row>
    <row r="4" spans="2:36" ht="13.5" customHeight="1">
      <c r="S4" s="71"/>
      <c r="T4" s="71"/>
      <c r="U4" s="71"/>
      <c r="V4" s="71"/>
      <c r="W4" s="71"/>
      <c r="X4" s="71"/>
      <c r="Y4" s="71"/>
      <c r="Z4" s="71"/>
      <c r="AA4" s="71"/>
      <c r="AB4" s="71"/>
      <c r="AC4" s="71"/>
      <c r="AD4" s="71"/>
      <c r="AE4" s="71"/>
      <c r="AF4" s="71"/>
      <c r="AG4" s="71"/>
    </row>
    <row r="6" spans="2:36" ht="28.5">
      <c r="B6" s="836" t="s">
        <v>152</v>
      </c>
      <c r="C6" s="836"/>
      <c r="D6" s="836"/>
      <c r="E6" s="836"/>
      <c r="F6" s="836"/>
      <c r="G6" s="836"/>
      <c r="H6" s="836"/>
      <c r="I6" s="836"/>
      <c r="J6" s="836"/>
      <c r="K6" s="836"/>
      <c r="L6" s="836"/>
      <c r="M6" s="836"/>
      <c r="N6" s="836"/>
      <c r="O6" s="836"/>
      <c r="P6" s="836"/>
      <c r="Q6" s="836"/>
      <c r="R6" s="836"/>
      <c r="S6" s="836"/>
      <c r="T6" s="836"/>
      <c r="U6" s="836"/>
      <c r="V6" s="836"/>
      <c r="W6" s="836"/>
      <c r="X6" s="836"/>
      <c r="Y6" s="836"/>
      <c r="Z6" s="836"/>
      <c r="AA6" s="836"/>
      <c r="AB6" s="836"/>
      <c r="AC6" s="836"/>
      <c r="AD6" s="836"/>
      <c r="AE6" s="836"/>
      <c r="AF6" s="836"/>
      <c r="AG6" s="836"/>
      <c r="AH6" s="836"/>
      <c r="AI6" s="836"/>
    </row>
    <row r="8" spans="2:36">
      <c r="D8" s="837" t="s">
        <v>1144</v>
      </c>
      <c r="E8" s="837"/>
      <c r="F8" s="837"/>
      <c r="G8" s="837"/>
      <c r="H8" s="837"/>
      <c r="I8" s="837"/>
      <c r="J8" s="837"/>
      <c r="K8" s="837"/>
      <c r="L8" s="837"/>
    </row>
    <row r="10" spans="2:36">
      <c r="E10" s="70" t="s">
        <v>124</v>
      </c>
    </row>
    <row r="11" spans="2:36" ht="17.25">
      <c r="F11" s="74" t="s">
        <v>125</v>
      </c>
    </row>
    <row r="12" spans="2:36" ht="17.25">
      <c r="F12" s="74" t="s">
        <v>126</v>
      </c>
    </row>
    <row r="13" spans="2:36" ht="17.25">
      <c r="F13" s="74" t="s">
        <v>127</v>
      </c>
    </row>
    <row r="14" spans="2:36" ht="17.25">
      <c r="F14" s="74" t="s">
        <v>128</v>
      </c>
      <c r="S14" s="75"/>
      <c r="T14" s="75"/>
      <c r="U14" s="75"/>
      <c r="V14" s="75"/>
      <c r="W14" s="75"/>
      <c r="X14" s="75"/>
      <c r="Y14" s="75"/>
      <c r="Z14" s="75"/>
      <c r="AA14" s="75"/>
      <c r="AB14" s="75"/>
      <c r="AC14" s="75"/>
      <c r="AD14" s="75"/>
      <c r="AE14" s="75"/>
      <c r="AF14" s="75"/>
      <c r="AG14" s="75"/>
    </row>
    <row r="15" spans="2:36" ht="17.25">
      <c r="F15" s="74" t="s">
        <v>129</v>
      </c>
      <c r="S15" s="75"/>
      <c r="T15" s="75"/>
      <c r="U15" s="75"/>
      <c r="V15" s="75"/>
      <c r="W15" s="75"/>
      <c r="X15" s="75"/>
      <c r="Y15" s="75"/>
      <c r="Z15" s="75"/>
      <c r="AA15" s="75"/>
      <c r="AB15" s="75"/>
      <c r="AC15" s="75"/>
      <c r="AD15" s="75"/>
      <c r="AE15" s="75"/>
      <c r="AF15" s="75"/>
      <c r="AG15" s="75"/>
    </row>
    <row r="16" spans="2:36" ht="17.25">
      <c r="D16" s="76"/>
      <c r="S16" s="75"/>
      <c r="T16" s="75"/>
      <c r="U16" s="75"/>
      <c r="V16" s="75"/>
      <c r="W16" s="75"/>
      <c r="X16" s="75"/>
      <c r="Y16" s="75"/>
      <c r="Z16" s="75"/>
      <c r="AA16" s="75"/>
      <c r="AB16" s="75"/>
      <c r="AC16" s="75"/>
      <c r="AD16" s="75"/>
      <c r="AE16" s="75"/>
      <c r="AF16" s="75"/>
      <c r="AG16" s="75"/>
      <c r="AH16" s="75"/>
    </row>
    <row r="17" spans="4:34">
      <c r="S17" s="715" t="str">
        <f>MID(入力シート!D107,4,4)&amp;入力シート!D114</f>
        <v/>
      </c>
      <c r="T17" s="716"/>
      <c r="U17" s="716"/>
      <c r="V17" s="716"/>
      <c r="W17" s="716"/>
      <c r="X17" s="716"/>
      <c r="Y17" s="716"/>
      <c r="Z17" s="716"/>
      <c r="AA17" s="716"/>
      <c r="AB17" s="716"/>
      <c r="AC17" s="716"/>
      <c r="AD17" s="716"/>
      <c r="AE17" s="716"/>
      <c r="AF17" s="716"/>
      <c r="AG17" s="716"/>
      <c r="AH17" s="716"/>
    </row>
    <row r="18" spans="4:34" ht="17.25" customHeight="1">
      <c r="M18" s="717" t="s">
        <v>130</v>
      </c>
      <c r="N18" s="717"/>
      <c r="O18" s="717"/>
      <c r="P18" s="717"/>
      <c r="Q18" s="717"/>
      <c r="S18" s="716"/>
      <c r="T18" s="716"/>
      <c r="U18" s="716"/>
      <c r="V18" s="716"/>
      <c r="W18" s="716"/>
      <c r="X18" s="716"/>
      <c r="Y18" s="716"/>
      <c r="Z18" s="716"/>
      <c r="AA18" s="716"/>
      <c r="AB18" s="716"/>
      <c r="AC18" s="716"/>
      <c r="AD18" s="716"/>
      <c r="AE18" s="716"/>
      <c r="AF18" s="716"/>
      <c r="AG18" s="716"/>
      <c r="AH18" s="716"/>
    </row>
    <row r="19" spans="4:34" ht="17.25" customHeight="1">
      <c r="M19" s="77"/>
      <c r="N19" s="77"/>
      <c r="O19" s="77"/>
      <c r="P19" s="77"/>
      <c r="Q19" s="77"/>
      <c r="S19" s="716"/>
      <c r="T19" s="716"/>
      <c r="U19" s="716"/>
      <c r="V19" s="716"/>
      <c r="W19" s="716"/>
      <c r="X19" s="716"/>
      <c r="Y19" s="716"/>
      <c r="Z19" s="716"/>
      <c r="AA19" s="716"/>
      <c r="AB19" s="716"/>
      <c r="AC19" s="716"/>
      <c r="AD19" s="716"/>
      <c r="AE19" s="716"/>
      <c r="AF19" s="716"/>
      <c r="AG19" s="716"/>
      <c r="AH19" s="716"/>
    </row>
    <row r="20" spans="4:34" ht="17.25" customHeight="1">
      <c r="M20" s="77" t="s">
        <v>711</v>
      </c>
      <c r="N20" s="77"/>
      <c r="O20" s="77"/>
      <c r="P20" s="77"/>
      <c r="Q20" s="77"/>
      <c r="R20" s="78"/>
      <c r="S20" s="718" t="str">
        <f>IF(入力シート!D68=0,"",入力シート!D68)</f>
        <v/>
      </c>
      <c r="T20" s="718"/>
      <c r="U20" s="718"/>
      <c r="V20" s="718"/>
      <c r="W20" s="718"/>
      <c r="X20" s="718"/>
      <c r="Y20" s="718"/>
      <c r="Z20" s="718"/>
      <c r="AA20" s="718"/>
      <c r="AB20" s="718"/>
      <c r="AC20" s="718"/>
      <c r="AD20" s="718"/>
      <c r="AE20" s="718"/>
      <c r="AF20" s="718"/>
      <c r="AG20" s="718"/>
      <c r="AH20" s="718"/>
    </row>
    <row r="21" spans="4:34">
      <c r="G21" s="79"/>
      <c r="H21" s="72"/>
      <c r="I21" s="72"/>
      <c r="J21" s="72"/>
      <c r="K21" s="72"/>
      <c r="M21" s="77"/>
      <c r="N21" s="77"/>
      <c r="O21" s="77"/>
      <c r="P21" s="77"/>
      <c r="Q21" s="77"/>
      <c r="S21" s="718"/>
      <c r="T21" s="718"/>
      <c r="U21" s="718"/>
      <c r="V21" s="718"/>
      <c r="W21" s="718"/>
      <c r="X21" s="718"/>
      <c r="Y21" s="718"/>
      <c r="Z21" s="718"/>
      <c r="AA21" s="718"/>
      <c r="AB21" s="718"/>
      <c r="AC21" s="718"/>
      <c r="AD21" s="718"/>
      <c r="AE21" s="718"/>
      <c r="AF21" s="718"/>
      <c r="AG21" s="718"/>
      <c r="AH21" s="718"/>
    </row>
    <row r="22" spans="4:34">
      <c r="M22" s="77"/>
      <c r="N22" s="77"/>
      <c r="O22" s="77"/>
      <c r="P22" s="77"/>
      <c r="Q22" s="77"/>
      <c r="S22" s="80"/>
    </row>
    <row r="23" spans="4:34">
      <c r="M23" s="717" t="s">
        <v>134</v>
      </c>
      <c r="N23" s="717"/>
      <c r="O23" s="717"/>
      <c r="P23" s="717"/>
      <c r="Q23" s="717"/>
      <c r="S23" s="718" t="str">
        <f>IF(入力シート!D78=0,"",入力シート!D78)&amp;" "&amp;IF(入力シート!D83=0,"",入力シート!D83)</f>
        <v xml:space="preserve"> </v>
      </c>
      <c r="T23" s="718"/>
      <c r="U23" s="718"/>
      <c r="V23" s="718"/>
      <c r="W23" s="718"/>
      <c r="X23" s="718"/>
      <c r="Y23" s="718"/>
      <c r="Z23" s="718"/>
      <c r="AA23" s="718"/>
      <c r="AB23" s="718"/>
      <c r="AC23" s="718"/>
      <c r="AD23" s="718"/>
      <c r="AE23" s="718"/>
      <c r="AF23" s="718"/>
      <c r="AG23" s="718"/>
      <c r="AH23" s="718"/>
    </row>
    <row r="24" spans="4:34">
      <c r="S24" s="718"/>
      <c r="T24" s="718"/>
      <c r="U24" s="718"/>
      <c r="V24" s="718"/>
      <c r="W24" s="718"/>
      <c r="X24" s="718"/>
      <c r="Y24" s="718"/>
      <c r="Z24" s="718"/>
      <c r="AA24" s="718"/>
      <c r="AB24" s="718"/>
      <c r="AC24" s="718"/>
      <c r="AD24" s="718"/>
      <c r="AE24" s="718"/>
      <c r="AF24" s="718"/>
      <c r="AG24" s="718"/>
      <c r="AH24" s="718"/>
    </row>
    <row r="28" spans="4:34">
      <c r="E28" s="70" t="s">
        <v>153</v>
      </c>
    </row>
    <row r="30" spans="4:34">
      <c r="D30" s="70" t="s">
        <v>154</v>
      </c>
    </row>
    <row r="32" spans="4:34" ht="14.25" thickBot="1"/>
    <row r="33" spans="11:24">
      <c r="K33" s="81"/>
      <c r="L33" s="82"/>
      <c r="M33" s="82"/>
      <c r="N33" s="82"/>
      <c r="O33" s="82"/>
      <c r="P33" s="82"/>
      <c r="Q33" s="82"/>
      <c r="R33" s="82"/>
      <c r="S33" s="82"/>
      <c r="T33" s="82"/>
      <c r="U33" s="82"/>
      <c r="V33" s="82"/>
      <c r="W33" s="82"/>
      <c r="X33" s="83"/>
    </row>
    <row r="34" spans="11:24">
      <c r="K34" s="84"/>
      <c r="X34" s="85"/>
    </row>
    <row r="35" spans="11:24">
      <c r="K35" s="84"/>
      <c r="X35" s="85"/>
    </row>
    <row r="36" spans="11:24">
      <c r="K36" s="84"/>
      <c r="X36" s="85"/>
    </row>
    <row r="37" spans="11:24">
      <c r="K37" s="84"/>
      <c r="X37" s="85"/>
    </row>
    <row r="38" spans="11:24">
      <c r="K38" s="84"/>
      <c r="X38" s="85"/>
    </row>
    <row r="39" spans="11:24">
      <c r="K39" s="84"/>
      <c r="X39" s="85"/>
    </row>
    <row r="40" spans="11:24">
      <c r="K40" s="84"/>
      <c r="X40" s="85"/>
    </row>
    <row r="41" spans="11:24">
      <c r="K41" s="84"/>
      <c r="X41" s="85"/>
    </row>
    <row r="42" spans="11:24">
      <c r="K42" s="84"/>
      <c r="X42" s="85"/>
    </row>
    <row r="43" spans="11:24">
      <c r="K43" s="84"/>
      <c r="X43" s="85"/>
    </row>
    <row r="44" spans="11:24">
      <c r="K44" s="84"/>
      <c r="X44" s="85"/>
    </row>
    <row r="45" spans="11:24">
      <c r="K45" s="84"/>
      <c r="X45" s="85"/>
    </row>
    <row r="46" spans="11:24">
      <c r="K46" s="84"/>
      <c r="X46" s="85"/>
    </row>
    <row r="47" spans="11:24" ht="14.25" thickBot="1">
      <c r="K47" s="86"/>
      <c r="L47" s="87"/>
      <c r="M47" s="87"/>
      <c r="N47" s="87"/>
      <c r="O47" s="87"/>
      <c r="P47" s="87"/>
      <c r="Q47" s="87"/>
      <c r="R47" s="87"/>
      <c r="S47" s="87"/>
      <c r="T47" s="87"/>
      <c r="U47" s="87"/>
      <c r="V47" s="87"/>
      <c r="W47" s="87"/>
      <c r="X47" s="88"/>
    </row>
    <row r="51" spans="1:39">
      <c r="D51" s="70" t="s">
        <v>155</v>
      </c>
    </row>
    <row r="52" spans="1:39">
      <c r="D52" s="70" t="s">
        <v>156</v>
      </c>
    </row>
    <row r="53" spans="1:39">
      <c r="E53" s="70" t="s">
        <v>157</v>
      </c>
    </row>
    <row r="54" spans="1:39">
      <c r="D54" s="70" t="s">
        <v>159</v>
      </c>
    </row>
    <row r="55" spans="1:39">
      <c r="E55" s="70" t="s">
        <v>157</v>
      </c>
    </row>
    <row r="56" spans="1:39">
      <c r="D56" s="70" t="s">
        <v>212</v>
      </c>
    </row>
    <row r="57" spans="1:39">
      <c r="D57" s="70" t="s">
        <v>213</v>
      </c>
    </row>
    <row r="61" spans="1:39">
      <c r="Y61" s="721" t="str">
        <f ca="1">入力シート!N356</f>
        <v/>
      </c>
      <c r="Z61" s="722"/>
      <c r="AA61" s="722"/>
      <c r="AB61" s="722"/>
      <c r="AC61" s="722"/>
      <c r="AD61" s="723" t="str">
        <f ca="1">入力シート!U356</f>
        <v/>
      </c>
      <c r="AE61" s="724"/>
      <c r="AF61" s="724"/>
      <c r="AG61" s="724"/>
      <c r="AH61" s="724"/>
    </row>
    <row r="62" spans="1:39" s="93" customFormat="1" ht="28.5">
      <c r="A62" s="839" t="s">
        <v>135</v>
      </c>
      <c r="B62" s="839"/>
      <c r="C62" s="839"/>
      <c r="D62" s="839"/>
      <c r="E62" s="839"/>
      <c r="F62" s="839"/>
      <c r="G62" s="839"/>
      <c r="H62" s="839"/>
      <c r="I62" s="839"/>
      <c r="J62" s="839"/>
      <c r="K62" s="839"/>
      <c r="L62" s="839"/>
      <c r="M62" s="839"/>
      <c r="N62" s="839"/>
      <c r="O62" s="839"/>
      <c r="P62" s="839"/>
      <c r="Q62" s="839"/>
      <c r="R62" s="839"/>
      <c r="S62" s="839"/>
      <c r="T62" s="839"/>
      <c r="U62" s="839"/>
      <c r="V62" s="839"/>
      <c r="W62" s="839"/>
      <c r="X62" s="839"/>
      <c r="Y62" s="839"/>
      <c r="Z62" s="839"/>
      <c r="AA62" s="839"/>
      <c r="AB62" s="839"/>
      <c r="AC62" s="839"/>
      <c r="AD62" s="839"/>
      <c r="AE62" s="839"/>
      <c r="AF62" s="839"/>
      <c r="AG62" s="839"/>
      <c r="AH62" s="839"/>
      <c r="AI62" s="98"/>
      <c r="AJ62" s="98"/>
      <c r="AK62" s="98"/>
      <c r="AL62" s="98"/>
      <c r="AM62" s="98"/>
    </row>
    <row r="63" spans="1:39" s="93" customFormat="1" ht="18" customHeight="1">
      <c r="A63" s="99"/>
      <c r="B63" s="99"/>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8"/>
      <c r="AJ63" s="98"/>
      <c r="AK63" s="98"/>
      <c r="AL63" s="98"/>
      <c r="AM63" s="98"/>
    </row>
    <row r="64" spans="1:39" s="93" customFormat="1">
      <c r="AI64" s="98"/>
      <c r="AJ64" s="98"/>
      <c r="AK64" s="98"/>
      <c r="AL64" s="98"/>
      <c r="AM64" s="98"/>
    </row>
    <row r="65" spans="2:39" s="93" customFormat="1">
      <c r="D65" s="93" t="s">
        <v>136</v>
      </c>
      <c r="AI65" s="98"/>
      <c r="AJ65" s="98"/>
      <c r="AK65" s="98"/>
      <c r="AL65" s="98"/>
      <c r="AM65" s="98"/>
    </row>
    <row r="66" spans="2:39" s="93" customFormat="1">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I66" s="98"/>
      <c r="AJ66" s="98"/>
      <c r="AK66" s="98"/>
      <c r="AL66" s="98"/>
      <c r="AM66" s="98"/>
    </row>
    <row r="67" spans="2:39" s="93" customFormat="1">
      <c r="D67" s="840" t="s">
        <v>137</v>
      </c>
      <c r="E67" s="840"/>
      <c r="F67" s="840"/>
      <c r="G67" s="840"/>
      <c r="H67" s="840"/>
      <c r="I67" s="840"/>
      <c r="J67" s="840"/>
      <c r="K67" s="840"/>
      <c r="L67" s="840"/>
      <c r="M67" s="840"/>
      <c r="N67" s="840"/>
      <c r="O67" s="840"/>
      <c r="P67" s="840"/>
      <c r="Q67" s="840"/>
      <c r="R67" s="840"/>
      <c r="S67" s="840"/>
      <c r="T67" s="840"/>
      <c r="U67" s="840"/>
      <c r="V67" s="840"/>
      <c r="W67" s="840"/>
      <c r="X67" s="840"/>
      <c r="Y67" s="840"/>
      <c r="Z67" s="840"/>
      <c r="AA67" s="840"/>
      <c r="AB67" s="840"/>
      <c r="AC67" s="840"/>
      <c r="AD67" s="840"/>
      <c r="AI67" s="98"/>
      <c r="AJ67" s="98"/>
      <c r="AK67" s="98"/>
      <c r="AL67" s="98"/>
      <c r="AM67" s="98"/>
    </row>
    <row r="68" spans="2:39" s="93" customFormat="1">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I68" s="98"/>
      <c r="AJ68" s="98"/>
      <c r="AK68" s="98"/>
      <c r="AL68" s="98"/>
      <c r="AM68" s="98"/>
    </row>
    <row r="69" spans="2:39" s="93" customFormat="1">
      <c r="AI69" s="98"/>
      <c r="AJ69" s="98"/>
      <c r="AK69" s="98"/>
      <c r="AL69" s="98"/>
      <c r="AM69" s="98"/>
    </row>
    <row r="70" spans="2:39" s="93" customFormat="1" ht="17.25">
      <c r="B70" s="841" t="s">
        <v>138</v>
      </c>
      <c r="C70" s="841"/>
      <c r="D70" s="841"/>
      <c r="E70" s="841"/>
      <c r="F70" s="841"/>
      <c r="G70" s="841"/>
      <c r="H70" s="841"/>
      <c r="I70" s="841"/>
      <c r="J70" s="841"/>
      <c r="K70" s="841"/>
      <c r="L70" s="841"/>
      <c r="M70" s="841"/>
      <c r="N70" s="841"/>
      <c r="O70" s="841"/>
      <c r="P70" s="841"/>
      <c r="Q70" s="841"/>
      <c r="R70" s="841"/>
      <c r="S70" s="841"/>
      <c r="T70" s="841"/>
      <c r="U70" s="841"/>
      <c r="V70" s="841"/>
      <c r="W70" s="841"/>
      <c r="X70" s="841"/>
      <c r="Y70" s="841"/>
      <c r="Z70" s="841"/>
      <c r="AA70" s="841"/>
      <c r="AB70" s="841"/>
      <c r="AC70" s="841"/>
      <c r="AD70" s="841"/>
      <c r="AE70" s="841"/>
      <c r="AF70" s="841"/>
      <c r="AG70" s="841"/>
      <c r="AI70" s="98"/>
      <c r="AJ70" s="98"/>
      <c r="AK70" s="98"/>
      <c r="AL70" s="98"/>
      <c r="AM70" s="98"/>
    </row>
    <row r="71" spans="2:39" s="93" customFormat="1">
      <c r="AI71" s="98"/>
      <c r="AJ71" s="98"/>
      <c r="AK71" s="98"/>
      <c r="AL71" s="98"/>
      <c r="AM71" s="98"/>
    </row>
    <row r="72" spans="2:39" s="93" customFormat="1">
      <c r="D72" s="93" t="s">
        <v>139</v>
      </c>
      <c r="AI72" s="98"/>
      <c r="AJ72" s="98"/>
      <c r="AK72" s="98"/>
      <c r="AL72" s="98"/>
      <c r="AM72" s="98"/>
    </row>
    <row r="73" spans="2:39" s="93" customFormat="1">
      <c r="AI73" s="98"/>
      <c r="AJ73" s="98"/>
      <c r="AK73" s="98"/>
      <c r="AL73" s="98"/>
      <c r="AM73" s="98"/>
    </row>
    <row r="74" spans="2:39" s="93" customFormat="1">
      <c r="D74" s="93" t="s">
        <v>140</v>
      </c>
      <c r="AI74" s="98"/>
      <c r="AJ74" s="98"/>
      <c r="AK74" s="98"/>
      <c r="AL74" s="98"/>
      <c r="AM74" s="98"/>
    </row>
    <row r="75" spans="2:39" s="93" customFormat="1">
      <c r="AI75" s="98"/>
      <c r="AJ75" s="98"/>
      <c r="AK75" s="98"/>
      <c r="AL75" s="98"/>
      <c r="AM75" s="98"/>
    </row>
    <row r="76" spans="2:39" s="93" customFormat="1">
      <c r="D76" s="93" t="s">
        <v>141</v>
      </c>
      <c r="AI76" s="98"/>
      <c r="AJ76" s="98"/>
      <c r="AK76" s="98"/>
      <c r="AL76" s="98"/>
      <c r="AM76" s="98"/>
    </row>
    <row r="77" spans="2:39" s="93" customFormat="1">
      <c r="AI77" s="98"/>
      <c r="AJ77" s="98"/>
      <c r="AK77" s="98"/>
      <c r="AL77" s="98"/>
      <c r="AM77" s="98"/>
    </row>
    <row r="78" spans="2:39" s="93" customFormat="1">
      <c r="D78" s="93" t="s">
        <v>142</v>
      </c>
      <c r="AI78" s="98"/>
      <c r="AJ78" s="98"/>
      <c r="AK78" s="98"/>
      <c r="AL78" s="98"/>
      <c r="AM78" s="98"/>
    </row>
    <row r="79" spans="2:39" s="93" customFormat="1">
      <c r="AI79" s="98"/>
      <c r="AJ79" s="98"/>
      <c r="AK79" s="98"/>
      <c r="AL79" s="98"/>
      <c r="AM79" s="98"/>
    </row>
    <row r="80" spans="2:39" s="93" customFormat="1">
      <c r="D80" s="93" t="s">
        <v>143</v>
      </c>
      <c r="AI80" s="98"/>
      <c r="AJ80" s="98"/>
      <c r="AK80" s="98"/>
      <c r="AL80" s="98"/>
      <c r="AM80" s="98"/>
    </row>
    <row r="81" spans="3:39" s="93" customFormat="1">
      <c r="AI81" s="98"/>
      <c r="AJ81" s="98"/>
      <c r="AK81" s="98"/>
      <c r="AL81" s="98"/>
      <c r="AM81" s="98"/>
    </row>
    <row r="82" spans="3:39" s="93" customFormat="1">
      <c r="AI82" s="98"/>
      <c r="AJ82" s="98"/>
      <c r="AK82" s="98"/>
      <c r="AL82" s="98"/>
      <c r="AM82" s="98"/>
    </row>
    <row r="83" spans="3:39" s="93" customFormat="1">
      <c r="C83" s="837" t="s">
        <v>1144</v>
      </c>
      <c r="D83" s="837"/>
      <c r="E83" s="837"/>
      <c r="F83" s="837"/>
      <c r="G83" s="837"/>
      <c r="H83" s="837"/>
      <c r="I83" s="837"/>
      <c r="J83" s="837"/>
      <c r="K83" s="837"/>
      <c r="AI83" s="98"/>
      <c r="AJ83" s="98"/>
      <c r="AK83" s="98"/>
      <c r="AL83" s="98"/>
      <c r="AM83" s="98"/>
    </row>
    <row r="84" spans="3:39" s="93" customFormat="1">
      <c r="AI84" s="98"/>
      <c r="AJ84" s="98"/>
      <c r="AK84" s="98"/>
      <c r="AL84" s="98"/>
      <c r="AM84" s="98"/>
    </row>
    <row r="85" spans="3:39" s="93" customFormat="1">
      <c r="D85" s="93" t="s">
        <v>124</v>
      </c>
      <c r="AI85" s="98"/>
      <c r="AJ85" s="98"/>
      <c r="AK85" s="98"/>
      <c r="AL85" s="98"/>
      <c r="AM85" s="98"/>
    </row>
    <row r="86" spans="3:39" s="93" customFormat="1" ht="17.25">
      <c r="E86" s="101" t="s">
        <v>125</v>
      </c>
      <c r="AI86" s="98"/>
      <c r="AJ86" s="98"/>
      <c r="AK86" s="98"/>
      <c r="AL86" s="98"/>
      <c r="AM86" s="98"/>
    </row>
    <row r="87" spans="3:39" s="93" customFormat="1" ht="17.25">
      <c r="E87" s="101" t="s">
        <v>126</v>
      </c>
      <c r="AI87" s="98"/>
      <c r="AJ87" s="98"/>
      <c r="AK87" s="98"/>
      <c r="AL87" s="98"/>
      <c r="AM87" s="98"/>
    </row>
    <row r="88" spans="3:39" s="93" customFormat="1" ht="17.25">
      <c r="E88" s="101" t="s">
        <v>127</v>
      </c>
      <c r="AI88" s="98"/>
      <c r="AJ88" s="98"/>
      <c r="AK88" s="98"/>
      <c r="AL88" s="98"/>
      <c r="AM88" s="98"/>
    </row>
    <row r="89" spans="3:39" s="93" customFormat="1" ht="17.25">
      <c r="E89" s="101" t="s">
        <v>128</v>
      </c>
      <c r="AI89" s="98"/>
      <c r="AJ89" s="98"/>
      <c r="AK89" s="98"/>
      <c r="AL89" s="98"/>
      <c r="AM89" s="98"/>
    </row>
    <row r="90" spans="3:39" s="93" customFormat="1" ht="17.25">
      <c r="E90" s="101" t="s">
        <v>129</v>
      </c>
      <c r="AI90" s="98"/>
      <c r="AJ90" s="98"/>
      <c r="AK90" s="98"/>
      <c r="AL90" s="98"/>
      <c r="AM90" s="98"/>
    </row>
    <row r="91" spans="3:39" s="93" customFormat="1">
      <c r="AI91" s="98"/>
      <c r="AJ91" s="98"/>
      <c r="AK91" s="98"/>
      <c r="AL91" s="98"/>
      <c r="AM91" s="98"/>
    </row>
    <row r="92" spans="3:39" s="93" customFormat="1">
      <c r="AI92" s="98"/>
      <c r="AJ92" s="98"/>
      <c r="AK92" s="98"/>
      <c r="AL92" s="98"/>
      <c r="AM92" s="98"/>
    </row>
    <row r="93" spans="3:39" s="93" customFormat="1">
      <c r="C93" s="103" t="s">
        <v>928</v>
      </c>
      <c r="D93" s="104"/>
      <c r="E93" s="104"/>
      <c r="F93" s="104"/>
      <c r="G93" s="104"/>
      <c r="H93" s="104"/>
      <c r="I93" s="104"/>
      <c r="J93" s="104"/>
      <c r="K93" s="104"/>
      <c r="L93" s="104"/>
      <c r="M93" s="120"/>
      <c r="N93" s="120"/>
      <c r="O93" s="120"/>
      <c r="P93" s="120"/>
      <c r="Q93" s="120"/>
      <c r="R93" s="120"/>
      <c r="S93" s="120"/>
      <c r="T93" s="120"/>
      <c r="U93" s="120"/>
      <c r="V93" s="120"/>
      <c r="W93" s="120"/>
      <c r="X93" s="120"/>
      <c r="Y93" s="120"/>
      <c r="Z93" s="120"/>
      <c r="AA93" s="120"/>
      <c r="AB93" s="120"/>
      <c r="AC93" s="120"/>
      <c r="AD93" s="120"/>
      <c r="AE93" s="104"/>
      <c r="AF93" s="105"/>
      <c r="AI93" s="98"/>
      <c r="AJ93" s="98"/>
      <c r="AK93" s="98"/>
      <c r="AL93" s="98"/>
      <c r="AM93" s="98"/>
    </row>
    <row r="94" spans="3:39" s="93" customFormat="1" ht="13.5" customHeight="1">
      <c r="C94" s="106"/>
      <c r="M94" s="842" t="str">
        <f>IF(入力シート!AP203=TRUE,"受任者を設置しませんので、提出の必要はありません。",IF(入力シート!D239=0,"受任者を設置しませんので、提出の必要はありません。",MID(入力シート!D107,4,4)&amp;入力シート!D114))</f>
        <v>受任者を設置しませんので、提出の必要はありません。</v>
      </c>
      <c r="N94" s="842"/>
      <c r="O94" s="842"/>
      <c r="P94" s="842"/>
      <c r="Q94" s="842"/>
      <c r="R94" s="842"/>
      <c r="S94" s="842"/>
      <c r="T94" s="842"/>
      <c r="U94" s="842"/>
      <c r="V94" s="842"/>
      <c r="W94" s="842"/>
      <c r="X94" s="842"/>
      <c r="Y94" s="842"/>
      <c r="Z94" s="842"/>
      <c r="AA94" s="842"/>
      <c r="AB94" s="842"/>
      <c r="AC94" s="842"/>
      <c r="AD94" s="842"/>
      <c r="AF94" s="107"/>
      <c r="AI94" s="102"/>
      <c r="AJ94" s="98"/>
      <c r="AK94" s="98"/>
      <c r="AL94" s="98"/>
      <c r="AM94" s="98"/>
    </row>
    <row r="95" spans="3:39" s="93" customFormat="1" ht="13.5" customHeight="1">
      <c r="C95" s="106"/>
      <c r="D95" s="93" t="s">
        <v>144</v>
      </c>
      <c r="F95" s="100"/>
      <c r="H95" s="100"/>
      <c r="J95" s="100"/>
      <c r="M95" s="842"/>
      <c r="N95" s="842"/>
      <c r="O95" s="842"/>
      <c r="P95" s="842"/>
      <c r="Q95" s="842"/>
      <c r="R95" s="842"/>
      <c r="S95" s="842"/>
      <c r="T95" s="842"/>
      <c r="U95" s="842"/>
      <c r="V95" s="842"/>
      <c r="W95" s="842"/>
      <c r="X95" s="842"/>
      <c r="Y95" s="842"/>
      <c r="Z95" s="842"/>
      <c r="AA95" s="842"/>
      <c r="AB95" s="842"/>
      <c r="AC95" s="842"/>
      <c r="AD95" s="842"/>
      <c r="AE95" s="109"/>
      <c r="AF95" s="107"/>
      <c r="AI95" s="98"/>
      <c r="AJ95" s="98"/>
      <c r="AK95" s="98"/>
      <c r="AL95" s="98"/>
      <c r="AM95" s="98"/>
    </row>
    <row r="96" spans="3:39" s="93" customFormat="1" ht="13.5" customHeight="1">
      <c r="C96" s="106"/>
      <c r="L96" s="109"/>
      <c r="M96" s="842"/>
      <c r="N96" s="842"/>
      <c r="O96" s="842"/>
      <c r="P96" s="842"/>
      <c r="Q96" s="842"/>
      <c r="R96" s="842"/>
      <c r="S96" s="842"/>
      <c r="T96" s="842"/>
      <c r="U96" s="842"/>
      <c r="V96" s="842"/>
      <c r="W96" s="842"/>
      <c r="X96" s="842"/>
      <c r="Y96" s="842"/>
      <c r="Z96" s="842"/>
      <c r="AA96" s="842"/>
      <c r="AB96" s="842"/>
      <c r="AC96" s="842"/>
      <c r="AD96" s="842"/>
      <c r="AE96" s="109"/>
      <c r="AF96" s="107"/>
      <c r="AI96" s="98"/>
      <c r="AJ96" s="98"/>
      <c r="AK96" s="98"/>
      <c r="AL96" s="98"/>
      <c r="AM96" s="98"/>
    </row>
    <row r="97" spans="3:39" s="93" customFormat="1">
      <c r="C97" s="106"/>
      <c r="D97" s="93" t="s">
        <v>145</v>
      </c>
      <c r="M97" s="843" t="str">
        <f>IF(入力シート!AP203=TRUE,"",IF(入力シート!D239=0,"",入力シート!D68))</f>
        <v/>
      </c>
      <c r="N97" s="843"/>
      <c r="O97" s="843"/>
      <c r="P97" s="843"/>
      <c r="Q97" s="843"/>
      <c r="R97" s="843"/>
      <c r="S97" s="843"/>
      <c r="T97" s="843"/>
      <c r="U97" s="843"/>
      <c r="V97" s="843"/>
      <c r="W97" s="843"/>
      <c r="X97" s="843"/>
      <c r="Y97" s="843"/>
      <c r="Z97" s="843"/>
      <c r="AA97" s="843"/>
      <c r="AB97" s="843"/>
      <c r="AC97" s="843"/>
      <c r="AD97" s="843"/>
      <c r="AE97" s="108"/>
      <c r="AF97" s="107"/>
      <c r="AI97" s="98"/>
      <c r="AJ97" s="98"/>
      <c r="AK97" s="98"/>
      <c r="AL97" s="98"/>
      <c r="AM97" s="98"/>
    </row>
    <row r="98" spans="3:39" s="93" customFormat="1">
      <c r="C98" s="106"/>
      <c r="M98" s="843"/>
      <c r="N98" s="843"/>
      <c r="O98" s="843"/>
      <c r="P98" s="843"/>
      <c r="Q98" s="843"/>
      <c r="R98" s="843"/>
      <c r="S98" s="843"/>
      <c r="T98" s="843"/>
      <c r="U98" s="843"/>
      <c r="V98" s="843"/>
      <c r="W98" s="843"/>
      <c r="X98" s="843"/>
      <c r="Y98" s="843"/>
      <c r="Z98" s="843"/>
      <c r="AA98" s="843"/>
      <c r="AB98" s="843"/>
      <c r="AC98" s="843"/>
      <c r="AD98" s="843"/>
      <c r="AF98" s="107"/>
      <c r="AI98" s="98"/>
      <c r="AJ98" s="98"/>
      <c r="AK98" s="98"/>
      <c r="AL98" s="98"/>
      <c r="AM98" s="98"/>
    </row>
    <row r="99" spans="3:39" s="93" customFormat="1">
      <c r="C99" s="106"/>
      <c r="D99" s="93" t="s">
        <v>134</v>
      </c>
      <c r="M99" s="844" t="str">
        <f>IF(入力シート!AP203=TRUE,"",IF(入力シート!D239=0,"",IF(入力シート!D78=0,"",入力シート!D78)&amp;" "&amp;IF(入力シート!D83=0,"",入力シート!D83)))</f>
        <v/>
      </c>
      <c r="N99" s="844"/>
      <c r="O99" s="844"/>
      <c r="P99" s="844"/>
      <c r="Q99" s="844"/>
      <c r="R99" s="844"/>
      <c r="S99" s="844"/>
      <c r="T99" s="844"/>
      <c r="U99" s="844"/>
      <c r="V99" s="844"/>
      <c r="W99" s="844"/>
      <c r="X99" s="844"/>
      <c r="Y99" s="844"/>
      <c r="Z99" s="844"/>
      <c r="AA99" s="844"/>
      <c r="AB99" s="844"/>
      <c r="AC99" s="844"/>
      <c r="AD99" s="844"/>
      <c r="AE99" s="111"/>
      <c r="AF99" s="107"/>
      <c r="AI99" s="98"/>
      <c r="AJ99" s="98"/>
      <c r="AK99" s="98"/>
      <c r="AL99" s="98"/>
      <c r="AM99" s="98"/>
    </row>
    <row r="100" spans="3:39" s="93" customFormat="1">
      <c r="C100" s="106"/>
      <c r="AF100" s="107"/>
      <c r="AI100" s="98"/>
      <c r="AJ100" s="98"/>
      <c r="AK100" s="98"/>
      <c r="AL100" s="98"/>
      <c r="AM100" s="98"/>
    </row>
    <row r="101" spans="3:39" s="93" customFormat="1">
      <c r="C101" s="106"/>
      <c r="AF101" s="107"/>
      <c r="AI101" s="98"/>
      <c r="AJ101" s="98"/>
      <c r="AK101" s="98"/>
      <c r="AL101" s="98"/>
      <c r="AM101" s="98"/>
    </row>
    <row r="102" spans="3:39" s="93" customFormat="1">
      <c r="C102" s="116"/>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c r="AA102" s="117"/>
      <c r="AB102" s="117"/>
      <c r="AC102" s="117"/>
      <c r="AD102" s="117"/>
      <c r="AE102" s="117"/>
      <c r="AF102" s="118"/>
      <c r="AI102" s="98"/>
      <c r="AJ102" s="98"/>
      <c r="AK102" s="98"/>
      <c r="AL102" s="98"/>
      <c r="AM102" s="98"/>
    </row>
    <row r="103" spans="3:39" s="93" customFormat="1">
      <c r="AI103" s="98"/>
      <c r="AJ103" s="98"/>
      <c r="AK103" s="98"/>
      <c r="AL103" s="98"/>
      <c r="AM103" s="98"/>
    </row>
    <row r="104" spans="3:39" s="93" customFormat="1">
      <c r="AI104" s="98"/>
      <c r="AJ104" s="98"/>
      <c r="AK104" s="98"/>
      <c r="AL104" s="98"/>
      <c r="AM104" s="98"/>
    </row>
    <row r="105" spans="3:39" s="93" customFormat="1">
      <c r="C105" s="103" t="s">
        <v>146</v>
      </c>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5"/>
      <c r="AI105" s="98"/>
      <c r="AJ105" s="98"/>
      <c r="AK105" s="98"/>
      <c r="AL105" s="98"/>
      <c r="AM105" s="98"/>
    </row>
    <row r="106" spans="3:39" s="93" customFormat="1">
      <c r="C106" s="106"/>
      <c r="M106" s="842" t="str">
        <f>IF(入力シート!AP203=TRUE,"",IF(入力シート!D239=0,"",MID(入力シート!D216,4,4)&amp;入力シート!D223))</f>
        <v/>
      </c>
      <c r="N106" s="842"/>
      <c r="O106" s="842"/>
      <c r="P106" s="842"/>
      <c r="Q106" s="842"/>
      <c r="R106" s="842"/>
      <c r="S106" s="842"/>
      <c r="T106" s="842"/>
      <c r="U106" s="842"/>
      <c r="V106" s="842"/>
      <c r="W106" s="842"/>
      <c r="X106" s="842"/>
      <c r="Y106" s="842"/>
      <c r="Z106" s="842"/>
      <c r="AA106" s="842"/>
      <c r="AB106" s="842"/>
      <c r="AC106" s="842"/>
      <c r="AD106" s="842"/>
      <c r="AF106" s="107"/>
      <c r="AI106" s="98"/>
      <c r="AJ106" s="98"/>
      <c r="AK106" s="98"/>
      <c r="AL106" s="98"/>
      <c r="AM106" s="98"/>
    </row>
    <row r="107" spans="3:39" s="93" customFormat="1" ht="13.5" customHeight="1">
      <c r="C107" s="106"/>
      <c r="D107" s="93" t="s">
        <v>147</v>
      </c>
      <c r="E107" s="108"/>
      <c r="L107" s="109"/>
      <c r="M107" s="842"/>
      <c r="N107" s="842"/>
      <c r="O107" s="842"/>
      <c r="P107" s="842"/>
      <c r="Q107" s="842"/>
      <c r="R107" s="842"/>
      <c r="S107" s="842"/>
      <c r="T107" s="842"/>
      <c r="U107" s="842"/>
      <c r="V107" s="842"/>
      <c r="W107" s="842"/>
      <c r="X107" s="842"/>
      <c r="Y107" s="842"/>
      <c r="Z107" s="842"/>
      <c r="AA107" s="842"/>
      <c r="AB107" s="842"/>
      <c r="AC107" s="842"/>
      <c r="AD107" s="842"/>
      <c r="AE107" s="109"/>
      <c r="AF107" s="107"/>
      <c r="AI107" s="98"/>
      <c r="AJ107" s="98"/>
      <c r="AK107" s="98"/>
      <c r="AL107" s="98"/>
      <c r="AM107" s="98"/>
    </row>
    <row r="108" spans="3:39" s="93" customFormat="1">
      <c r="C108" s="106"/>
      <c r="L108" s="109"/>
      <c r="M108" s="842"/>
      <c r="N108" s="842"/>
      <c r="O108" s="842"/>
      <c r="P108" s="842"/>
      <c r="Q108" s="842"/>
      <c r="R108" s="842"/>
      <c r="S108" s="842"/>
      <c r="T108" s="842"/>
      <c r="U108" s="842"/>
      <c r="V108" s="842"/>
      <c r="W108" s="842"/>
      <c r="X108" s="842"/>
      <c r="Y108" s="842"/>
      <c r="Z108" s="842"/>
      <c r="AA108" s="842"/>
      <c r="AB108" s="842"/>
      <c r="AC108" s="842"/>
      <c r="AD108" s="842"/>
      <c r="AE108" s="109"/>
      <c r="AF108" s="107"/>
      <c r="AI108" s="98"/>
      <c r="AJ108" s="98"/>
      <c r="AK108" s="110"/>
      <c r="AL108" s="98"/>
      <c r="AM108" s="98"/>
    </row>
    <row r="109" spans="3:39" s="93" customFormat="1">
      <c r="C109" s="106"/>
      <c r="D109" s="93" t="s">
        <v>145</v>
      </c>
      <c r="E109" s="108"/>
      <c r="M109" s="843" t="str">
        <f>IF(入力シート!AP203=TRUE,"",IF(入力シート!D239=0,"",入力シート!D68))</f>
        <v/>
      </c>
      <c r="N109" s="843"/>
      <c r="O109" s="843"/>
      <c r="P109" s="843"/>
      <c r="Q109" s="843"/>
      <c r="R109" s="843"/>
      <c r="S109" s="843"/>
      <c r="T109" s="843"/>
      <c r="U109" s="843"/>
      <c r="V109" s="843"/>
      <c r="W109" s="843"/>
      <c r="X109" s="843"/>
      <c r="Y109" s="843"/>
      <c r="Z109" s="843"/>
      <c r="AA109" s="843"/>
      <c r="AB109" s="843"/>
      <c r="AC109" s="843"/>
      <c r="AD109" s="843"/>
      <c r="AE109" s="111"/>
      <c r="AF109" s="107"/>
      <c r="AI109" s="98"/>
      <c r="AJ109" s="98"/>
      <c r="AK109" s="98"/>
      <c r="AL109" s="98"/>
      <c r="AM109" s="98"/>
    </row>
    <row r="110" spans="3:39" s="93" customFormat="1">
      <c r="C110" s="106"/>
      <c r="M110" s="843"/>
      <c r="N110" s="843"/>
      <c r="O110" s="843"/>
      <c r="P110" s="843"/>
      <c r="Q110" s="843"/>
      <c r="R110" s="843"/>
      <c r="S110" s="843"/>
      <c r="T110" s="843"/>
      <c r="U110" s="843"/>
      <c r="V110" s="843"/>
      <c r="W110" s="843"/>
      <c r="X110" s="843"/>
      <c r="Y110" s="843"/>
      <c r="Z110" s="843"/>
      <c r="AA110" s="843"/>
      <c r="AB110" s="843"/>
      <c r="AC110" s="843"/>
      <c r="AD110" s="843"/>
      <c r="AF110" s="107"/>
      <c r="AI110" s="98"/>
      <c r="AJ110" s="98"/>
      <c r="AK110" s="98"/>
      <c r="AL110" s="98"/>
      <c r="AM110" s="98"/>
    </row>
    <row r="111" spans="3:39" s="93" customFormat="1">
      <c r="C111" s="106"/>
      <c r="D111" s="93" t="s">
        <v>149</v>
      </c>
      <c r="E111" s="108"/>
      <c r="L111" s="111"/>
      <c r="M111" s="838" t="str">
        <f>IF(入力シート!AP203=TRUE,"",IF(入力シート!D239=0,"",入力シート!D207))</f>
        <v/>
      </c>
      <c r="N111" s="838"/>
      <c r="O111" s="838"/>
      <c r="P111" s="838"/>
      <c r="Q111" s="838"/>
      <c r="R111" s="838"/>
      <c r="S111" s="838"/>
      <c r="T111" s="838"/>
      <c r="U111" s="838"/>
      <c r="V111" s="838"/>
      <c r="W111" s="838"/>
      <c r="X111" s="838"/>
      <c r="Y111" s="838"/>
      <c r="Z111" s="838"/>
      <c r="AA111" s="838"/>
      <c r="AB111" s="838"/>
      <c r="AC111" s="838"/>
      <c r="AD111" s="838"/>
      <c r="AE111" s="838"/>
      <c r="AF111" s="845"/>
      <c r="AI111" s="98"/>
      <c r="AJ111" s="98"/>
      <c r="AK111" s="98"/>
      <c r="AL111" s="98"/>
      <c r="AM111" s="98"/>
    </row>
    <row r="112" spans="3:39" s="93" customFormat="1">
      <c r="C112" s="106"/>
      <c r="G112" s="112" t="s">
        <v>566</v>
      </c>
      <c r="H112" s="112"/>
      <c r="K112" s="113"/>
      <c r="L112" s="113"/>
      <c r="M112" s="846" t="str">
        <f>IF(入力シート!AP203=TRUE,"",IF(入力シート!D244=0,"",入力シート!D244))</f>
        <v/>
      </c>
      <c r="N112" s="846"/>
      <c r="O112" s="846"/>
      <c r="P112" s="846"/>
      <c r="Q112" s="846"/>
      <c r="R112" s="846"/>
      <c r="S112" s="846"/>
      <c r="T112" s="846"/>
      <c r="U112" s="846"/>
      <c r="V112" s="846"/>
      <c r="W112" s="846"/>
      <c r="X112" s="846"/>
      <c r="Y112" s="846"/>
      <c r="Z112" s="846"/>
      <c r="AA112" s="114"/>
      <c r="AB112" s="114"/>
      <c r="AC112" s="114"/>
      <c r="AD112" s="114"/>
      <c r="AF112" s="107"/>
      <c r="AI112" s="98"/>
      <c r="AJ112" s="98"/>
      <c r="AK112" s="98"/>
      <c r="AL112" s="98"/>
      <c r="AM112" s="98"/>
    </row>
    <row r="113" spans="3:39" s="93" customFormat="1">
      <c r="C113" s="106"/>
      <c r="D113" s="93" t="s">
        <v>148</v>
      </c>
      <c r="E113" s="108"/>
      <c r="G113" s="108"/>
      <c r="H113" s="108"/>
      <c r="I113" s="108"/>
      <c r="L113" s="111"/>
      <c r="M113" s="838" t="str">
        <f>IF(入力シート!AP203=TRUE,"",IF(入力シート!D239=0,"",IF(入力シート!D234=0,"",入力シート!D234)&amp;" "&amp;IF(入力シート!D239=0,"",入力シート!D239)))</f>
        <v/>
      </c>
      <c r="N113" s="838"/>
      <c r="O113" s="838"/>
      <c r="P113" s="838"/>
      <c r="Q113" s="838"/>
      <c r="R113" s="838"/>
      <c r="S113" s="838"/>
      <c r="T113" s="838"/>
      <c r="U113" s="838"/>
      <c r="V113" s="838"/>
      <c r="W113" s="838"/>
      <c r="X113" s="838"/>
      <c r="Y113" s="838"/>
      <c r="Z113" s="838"/>
      <c r="AA113" s="838"/>
      <c r="AB113" s="838"/>
      <c r="AC113" s="838"/>
      <c r="AD113" s="838"/>
      <c r="AE113" s="111"/>
      <c r="AF113" s="107"/>
      <c r="AI113" s="98"/>
      <c r="AJ113" s="98"/>
      <c r="AK113" s="98"/>
      <c r="AL113" s="98"/>
      <c r="AM113" s="98"/>
    </row>
    <row r="114" spans="3:39" s="93" customFormat="1">
      <c r="C114" s="106"/>
      <c r="E114" s="93" t="s">
        <v>913</v>
      </c>
      <c r="M114" s="720" t="str">
        <f>IF(入力シート!D248=0,"",入力シート!D248)</f>
        <v/>
      </c>
      <c r="N114" s="720"/>
      <c r="O114" s="720" t="str">
        <f>IF(入力シート!G248=0,"",入力シート!G248)</f>
        <v/>
      </c>
      <c r="P114" s="720"/>
      <c r="Q114" s="93" t="s">
        <v>220</v>
      </c>
      <c r="R114" s="720" t="str">
        <f>IF(入力シート!J248=0,"",入力シート!J248)</f>
        <v/>
      </c>
      <c r="S114" s="720"/>
      <c r="T114" s="93" t="s">
        <v>914</v>
      </c>
      <c r="U114" s="720" t="str">
        <f>IF(入力シート!M248=0,"",入力シート!M248)</f>
        <v/>
      </c>
      <c r="V114" s="720"/>
      <c r="W114" s="93" t="s">
        <v>915</v>
      </c>
      <c r="X114" s="94"/>
      <c r="AF114" s="107"/>
      <c r="AI114" s="98"/>
      <c r="AJ114" s="98"/>
      <c r="AK114" s="98"/>
      <c r="AL114" s="98"/>
      <c r="AM114" s="98"/>
    </row>
    <row r="115" spans="3:39" s="93" customFormat="1">
      <c r="C115" s="106"/>
      <c r="F115" s="93" t="s">
        <v>916</v>
      </c>
      <c r="M115" s="720" t="str">
        <f>IF(入力シート!D252=0,"",入力シート!D252)</f>
        <v/>
      </c>
      <c r="N115" s="720"/>
      <c r="O115" s="115" t="s">
        <v>917</v>
      </c>
      <c r="P115" s="115"/>
      <c r="AF115" s="107"/>
      <c r="AI115" s="98"/>
      <c r="AJ115" s="98"/>
      <c r="AK115" s="98"/>
      <c r="AL115" s="98"/>
      <c r="AM115" s="98"/>
    </row>
    <row r="116" spans="3:39" s="93" customFormat="1">
      <c r="C116" s="106"/>
      <c r="AF116" s="107"/>
      <c r="AI116" s="98"/>
      <c r="AJ116" s="98"/>
      <c r="AK116" s="98"/>
      <c r="AL116" s="98"/>
      <c r="AM116" s="98"/>
    </row>
    <row r="117" spans="3:39" s="93" customFormat="1">
      <c r="C117" s="106" t="s">
        <v>217</v>
      </c>
      <c r="AF117" s="107"/>
      <c r="AI117" s="98"/>
      <c r="AJ117" s="98"/>
      <c r="AK117" s="98"/>
      <c r="AL117" s="98"/>
      <c r="AM117" s="98"/>
    </row>
    <row r="118" spans="3:39" s="93" customFormat="1">
      <c r="C118" s="106" t="s">
        <v>929</v>
      </c>
      <c r="AF118" s="107"/>
      <c r="AI118" s="98"/>
      <c r="AJ118" s="98"/>
      <c r="AK118" s="98"/>
      <c r="AL118" s="98"/>
      <c r="AM118" s="98"/>
    </row>
    <row r="119" spans="3:39" s="93" customFormat="1">
      <c r="C119" s="116" t="s">
        <v>930</v>
      </c>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8"/>
      <c r="AI119" s="98"/>
      <c r="AJ119" s="98"/>
      <c r="AK119" s="98"/>
      <c r="AL119" s="98"/>
      <c r="AM119" s="98"/>
    </row>
    <row r="120" spans="3:39" s="93" customFormat="1" ht="13.5" customHeight="1">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I120" s="98"/>
      <c r="AJ120" s="102"/>
      <c r="AK120" s="98"/>
      <c r="AL120" s="98"/>
      <c r="AM120" s="98"/>
    </row>
  </sheetData>
  <sheetProtection algorithmName="SHA-512" hashValue="lBwUpgVl1FLglH2cg/bh2cHFkjbGXTeSK1boXHLib9QBtAJ1PweB14gH0jIHA6r4pHScrTpElJKg37QitdziKw==" saltValue="4jKJ9DgwM7eu4fTscRwc2w==" spinCount="100000" sheet="1" selectLockedCells="1"/>
  <mergeCells count="29">
    <mergeCell ref="M114:N114"/>
    <mergeCell ref="O114:P114"/>
    <mergeCell ref="R114:S114"/>
    <mergeCell ref="U114:V114"/>
    <mergeCell ref="M115:N115"/>
    <mergeCell ref="M113:AD113"/>
    <mergeCell ref="A62:AH62"/>
    <mergeCell ref="D67:AD67"/>
    <mergeCell ref="B70:AG70"/>
    <mergeCell ref="C83:K83"/>
    <mergeCell ref="M94:AD96"/>
    <mergeCell ref="M97:AD98"/>
    <mergeCell ref="M99:AD99"/>
    <mergeCell ref="M106:AD108"/>
    <mergeCell ref="M109:AD110"/>
    <mergeCell ref="M111:AF111"/>
    <mergeCell ref="M112:Z112"/>
    <mergeCell ref="AB1:AD3"/>
    <mergeCell ref="AE1:AG3"/>
    <mergeCell ref="B6:AI6"/>
    <mergeCell ref="D8:L8"/>
    <mergeCell ref="Y1:AA3"/>
    <mergeCell ref="AD61:AH61"/>
    <mergeCell ref="S17:AH19"/>
    <mergeCell ref="M23:Q23"/>
    <mergeCell ref="Y61:AC61"/>
    <mergeCell ref="M18:Q18"/>
    <mergeCell ref="S20:AH21"/>
    <mergeCell ref="S23:AH24"/>
  </mergeCells>
  <phoneticPr fontId="2"/>
  <pageMargins left="0.74803149606299213" right="0.39370078740157483" top="0.55118110236220474" bottom="0.35433070866141736" header="0.51181102362204722" footer="0.19685039370078741"/>
  <pageSetup paperSize="9" scale="87" fitToHeight="0" orientation="portrait" r:id="rId1"/>
  <headerFooter alignWithMargins="0"/>
  <rowBreaks count="1" manualBreakCount="1">
    <brk id="61" max="1638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4A13E-5A7A-4F20-9599-F406675FD043}">
  <sheetPr codeName="Sheet8">
    <tabColor rgb="FFFFFF00"/>
    <pageSetUpPr fitToPage="1"/>
  </sheetPr>
  <dimension ref="A1:AT71"/>
  <sheetViews>
    <sheetView workbookViewId="0">
      <selection activeCell="AA24" sqref="AA24:AJ25"/>
    </sheetView>
  </sheetViews>
  <sheetFormatPr defaultColWidth="9" defaultRowHeight="13.5"/>
  <cols>
    <col min="1" max="46" width="2.875" style="2" customWidth="1"/>
    <col min="47" max="54" width="3.125" style="2" customWidth="1"/>
    <col min="55" max="16384" width="9" style="2"/>
  </cols>
  <sheetData>
    <row r="1" spans="1:46" ht="27.4" customHeight="1">
      <c r="A1" s="820"/>
      <c r="B1" s="821"/>
      <c r="C1" s="821"/>
      <c r="D1" s="821"/>
      <c r="E1" s="821"/>
      <c r="F1" s="821"/>
      <c r="G1" s="821"/>
      <c r="H1" s="821"/>
      <c r="I1" s="821"/>
      <c r="J1" s="821"/>
      <c r="K1" s="821"/>
      <c r="L1" s="821"/>
      <c r="M1" s="821"/>
      <c r="N1" s="821"/>
      <c r="O1" s="821"/>
      <c r="P1" s="821"/>
      <c r="Q1" s="821"/>
      <c r="R1" s="821"/>
      <c r="S1" s="821"/>
      <c r="T1" s="821"/>
      <c r="U1" s="821"/>
      <c r="V1" s="821"/>
      <c r="W1" s="821"/>
      <c r="X1" s="821"/>
      <c r="Y1" s="821"/>
      <c r="Z1" s="821"/>
      <c r="AA1" s="821"/>
      <c r="AB1" s="822"/>
      <c r="AC1" s="794"/>
      <c r="AD1" s="795"/>
      <c r="AE1" s="795"/>
      <c r="AF1" s="795"/>
      <c r="AG1" s="795"/>
      <c r="AH1" s="795"/>
      <c r="AI1" s="795"/>
      <c r="AJ1" s="795"/>
      <c r="AK1" s="796"/>
      <c r="AL1" s="823" t="s">
        <v>737</v>
      </c>
      <c r="AM1" s="823"/>
      <c r="AN1" s="823"/>
      <c r="AO1" s="823" t="s">
        <v>738</v>
      </c>
      <c r="AP1" s="823"/>
      <c r="AQ1" s="823"/>
      <c r="AR1" s="823" t="s">
        <v>739</v>
      </c>
      <c r="AS1" s="823"/>
      <c r="AT1" s="823"/>
    </row>
    <row r="2" spans="1:46">
      <c r="A2" s="791" t="s">
        <v>454</v>
      </c>
      <c r="B2" s="792"/>
      <c r="C2" s="792"/>
      <c r="D2" s="793"/>
      <c r="E2" s="819" t="s">
        <v>583</v>
      </c>
      <c r="F2" s="819"/>
      <c r="G2" s="819"/>
      <c r="H2" s="819"/>
      <c r="I2" s="819"/>
      <c r="J2" s="819"/>
      <c r="K2" s="819"/>
      <c r="L2" s="819" t="s">
        <v>584</v>
      </c>
      <c r="M2" s="819"/>
      <c r="N2" s="819"/>
      <c r="O2" s="819"/>
      <c r="P2" s="819"/>
      <c r="Q2" s="819"/>
      <c r="R2" s="819"/>
      <c r="S2" s="819" t="s">
        <v>585</v>
      </c>
      <c r="T2" s="819"/>
      <c r="U2" s="819"/>
      <c r="V2" s="819"/>
      <c r="W2" s="819"/>
      <c r="X2" s="819"/>
      <c r="Y2" s="819"/>
      <c r="Z2" s="819" t="s">
        <v>612</v>
      </c>
      <c r="AA2" s="819"/>
      <c r="AB2" s="819"/>
      <c r="AC2" s="819"/>
      <c r="AD2" s="819"/>
      <c r="AE2" s="819"/>
      <c r="AF2" s="819"/>
      <c r="AG2" s="819" t="s">
        <v>613</v>
      </c>
      <c r="AH2" s="819"/>
      <c r="AI2" s="819"/>
      <c r="AJ2" s="819"/>
      <c r="AK2" s="819"/>
      <c r="AL2" s="819"/>
      <c r="AM2" s="819"/>
      <c r="AN2" s="819" t="s">
        <v>614</v>
      </c>
      <c r="AO2" s="819"/>
      <c r="AP2" s="819"/>
      <c r="AQ2" s="819"/>
      <c r="AR2" s="819"/>
      <c r="AS2" s="819"/>
      <c r="AT2" s="819"/>
    </row>
    <row r="3" spans="1:46">
      <c r="A3" s="824"/>
      <c r="B3" s="825"/>
      <c r="C3" s="825"/>
      <c r="D3" s="826"/>
      <c r="E3" s="797" t="s">
        <v>740</v>
      </c>
      <c r="F3" s="798"/>
      <c r="G3" s="798"/>
      <c r="H3" s="798"/>
      <c r="I3" s="798"/>
      <c r="J3" s="798"/>
      <c r="K3" s="799"/>
      <c r="L3" s="797" t="s">
        <v>741</v>
      </c>
      <c r="M3" s="798"/>
      <c r="N3" s="798"/>
      <c r="O3" s="798"/>
      <c r="P3" s="798"/>
      <c r="Q3" s="798"/>
      <c r="R3" s="799"/>
      <c r="S3" s="797" t="s">
        <v>742</v>
      </c>
      <c r="T3" s="798"/>
      <c r="U3" s="798"/>
      <c r="V3" s="798"/>
      <c r="W3" s="798"/>
      <c r="X3" s="798"/>
      <c r="Y3" s="799"/>
      <c r="Z3" s="797" t="s">
        <v>743</v>
      </c>
      <c r="AA3" s="798"/>
      <c r="AB3" s="798"/>
      <c r="AC3" s="798"/>
      <c r="AD3" s="798"/>
      <c r="AE3" s="798"/>
      <c r="AF3" s="799"/>
      <c r="AG3" s="797" t="s">
        <v>744</v>
      </c>
      <c r="AH3" s="798"/>
      <c r="AI3" s="798"/>
      <c r="AJ3" s="798"/>
      <c r="AK3" s="798"/>
      <c r="AL3" s="798"/>
      <c r="AM3" s="799"/>
      <c r="AN3" s="797" t="s">
        <v>745</v>
      </c>
      <c r="AO3" s="798"/>
      <c r="AP3" s="798"/>
      <c r="AQ3" s="798"/>
      <c r="AR3" s="798"/>
      <c r="AS3" s="798"/>
      <c r="AT3" s="799"/>
    </row>
    <row r="4" spans="1:46">
      <c r="A4" s="794"/>
      <c r="B4" s="795"/>
      <c r="C4" s="795"/>
      <c r="D4" s="796"/>
      <c r="E4" s="800"/>
      <c r="F4" s="801"/>
      <c r="G4" s="801"/>
      <c r="H4" s="801"/>
      <c r="I4" s="801"/>
      <c r="J4" s="801"/>
      <c r="K4" s="802"/>
      <c r="L4" s="800"/>
      <c r="M4" s="801"/>
      <c r="N4" s="801"/>
      <c r="O4" s="801"/>
      <c r="P4" s="801"/>
      <c r="Q4" s="801"/>
      <c r="R4" s="802"/>
      <c r="S4" s="800"/>
      <c r="T4" s="801"/>
      <c r="U4" s="801"/>
      <c r="V4" s="801"/>
      <c r="W4" s="801"/>
      <c r="X4" s="801"/>
      <c r="Y4" s="802"/>
      <c r="Z4" s="800"/>
      <c r="AA4" s="801"/>
      <c r="AB4" s="801"/>
      <c r="AC4" s="801"/>
      <c r="AD4" s="801"/>
      <c r="AE4" s="801"/>
      <c r="AF4" s="802"/>
      <c r="AG4" s="800"/>
      <c r="AH4" s="801"/>
      <c r="AI4" s="801"/>
      <c r="AJ4" s="801"/>
      <c r="AK4" s="801"/>
      <c r="AL4" s="801"/>
      <c r="AM4" s="802"/>
      <c r="AN4" s="800"/>
      <c r="AO4" s="801"/>
      <c r="AP4" s="801"/>
      <c r="AQ4" s="801"/>
      <c r="AR4" s="801"/>
      <c r="AS4" s="801"/>
      <c r="AT4" s="802"/>
    </row>
    <row r="5" spans="1:46" ht="7.5" customHeight="1">
      <c r="A5" s="790"/>
      <c r="B5" s="790"/>
      <c r="C5" s="790"/>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c r="AH5" s="790"/>
      <c r="AI5" s="790"/>
      <c r="AJ5" s="790"/>
      <c r="AK5" s="790"/>
      <c r="AL5" s="790"/>
      <c r="AM5" s="790"/>
      <c r="AN5" s="790"/>
      <c r="AO5" s="790"/>
      <c r="AP5" s="790"/>
      <c r="AQ5" s="790"/>
      <c r="AR5" s="790"/>
      <c r="AS5" s="790"/>
      <c r="AT5" s="790"/>
    </row>
    <row r="6" spans="1:46">
      <c r="A6" s="791" t="s">
        <v>727</v>
      </c>
      <c r="B6" s="792"/>
      <c r="C6" s="792"/>
      <c r="D6" s="792"/>
      <c r="E6" s="792"/>
      <c r="F6" s="792"/>
      <c r="G6" s="792"/>
      <c r="H6" s="792"/>
      <c r="I6" s="792"/>
      <c r="J6" s="792"/>
      <c r="K6" s="792"/>
      <c r="L6" s="793"/>
      <c r="M6" s="797" t="s">
        <v>728</v>
      </c>
      <c r="N6" s="798"/>
      <c r="O6" s="798"/>
      <c r="P6" s="798"/>
      <c r="Q6" s="798"/>
      <c r="R6" s="798"/>
      <c r="S6" s="798"/>
      <c r="T6" s="79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c r="AT6" s="799"/>
    </row>
    <row r="7" spans="1:46" ht="14.45" customHeight="1">
      <c r="A7" s="794"/>
      <c r="B7" s="795"/>
      <c r="C7" s="795"/>
      <c r="D7" s="795"/>
      <c r="E7" s="795"/>
      <c r="F7" s="795"/>
      <c r="G7" s="795"/>
      <c r="H7" s="795"/>
      <c r="I7" s="795"/>
      <c r="J7" s="795"/>
      <c r="K7" s="795"/>
      <c r="L7" s="796"/>
      <c r="M7" s="800"/>
      <c r="N7" s="801"/>
      <c r="O7" s="801"/>
      <c r="P7" s="801"/>
      <c r="Q7" s="801"/>
      <c r="R7" s="801"/>
      <c r="S7" s="801"/>
      <c r="T7" s="801"/>
      <c r="U7" s="801"/>
      <c r="V7" s="801"/>
      <c r="W7" s="801"/>
      <c r="X7" s="801"/>
      <c r="Y7" s="801"/>
      <c r="Z7" s="801"/>
      <c r="AA7" s="801"/>
      <c r="AB7" s="801"/>
      <c r="AC7" s="801"/>
      <c r="AD7" s="801"/>
      <c r="AE7" s="801"/>
      <c r="AF7" s="801"/>
      <c r="AG7" s="801"/>
      <c r="AH7" s="801"/>
      <c r="AI7" s="801"/>
      <c r="AJ7" s="801"/>
      <c r="AK7" s="801"/>
      <c r="AL7" s="801"/>
      <c r="AM7" s="801"/>
      <c r="AN7" s="801"/>
      <c r="AO7" s="801"/>
      <c r="AP7" s="801"/>
      <c r="AQ7" s="801"/>
      <c r="AR7" s="801"/>
      <c r="AS7" s="801"/>
      <c r="AT7" s="802"/>
    </row>
    <row r="8" spans="1:46" ht="14.45" customHeight="1">
      <c r="A8" s="847" t="s">
        <v>729</v>
      </c>
      <c r="B8" s="848"/>
      <c r="C8" s="848"/>
      <c r="D8" s="848"/>
      <c r="E8" s="848"/>
      <c r="F8" s="848"/>
      <c r="G8" s="848"/>
      <c r="H8" s="848" t="s">
        <v>730</v>
      </c>
      <c r="I8" s="848"/>
      <c r="J8" s="848"/>
      <c r="K8" s="848"/>
      <c r="L8" s="848"/>
      <c r="M8" s="851" t="s">
        <v>731</v>
      </c>
      <c r="N8" s="848"/>
      <c r="O8" s="848" t="s">
        <v>732</v>
      </c>
      <c r="P8" s="848"/>
      <c r="Q8" s="848"/>
      <c r="R8" s="848"/>
      <c r="S8" s="848"/>
      <c r="T8" s="848"/>
      <c r="U8" s="848"/>
      <c r="V8" s="848"/>
      <c r="W8" s="852" t="s">
        <v>733</v>
      </c>
      <c r="X8" s="852"/>
      <c r="Y8" s="852"/>
      <c r="Z8" s="853"/>
      <c r="AA8" s="848" t="s">
        <v>734</v>
      </c>
      <c r="AB8" s="848"/>
      <c r="AC8" s="848"/>
      <c r="AD8" s="848"/>
      <c r="AE8" s="848"/>
      <c r="AF8" s="848"/>
      <c r="AG8" s="848"/>
      <c r="AH8" s="848"/>
      <c r="AI8" s="848"/>
      <c r="AJ8" s="848"/>
      <c r="AK8" s="812" t="s">
        <v>1191</v>
      </c>
      <c r="AL8" s="813"/>
      <c r="AM8" s="813"/>
      <c r="AN8" s="813"/>
      <c r="AO8" s="813"/>
      <c r="AP8" s="813"/>
      <c r="AQ8" s="856" t="s">
        <v>735</v>
      </c>
      <c r="AR8" s="856"/>
      <c r="AS8" s="856"/>
      <c r="AT8" s="857"/>
    </row>
    <row r="9" spans="1:46" ht="14.45" customHeight="1">
      <c r="A9" s="849"/>
      <c r="B9" s="850"/>
      <c r="C9" s="850"/>
      <c r="D9" s="850"/>
      <c r="E9" s="850"/>
      <c r="F9" s="850"/>
      <c r="G9" s="850"/>
      <c r="H9" s="850"/>
      <c r="I9" s="850"/>
      <c r="J9" s="850"/>
      <c r="K9" s="850"/>
      <c r="L9" s="850"/>
      <c r="M9" s="850"/>
      <c r="N9" s="850"/>
      <c r="O9" s="850"/>
      <c r="P9" s="850"/>
      <c r="Q9" s="850"/>
      <c r="R9" s="850"/>
      <c r="S9" s="850"/>
      <c r="T9" s="850"/>
      <c r="U9" s="850"/>
      <c r="V9" s="850"/>
      <c r="W9" s="854"/>
      <c r="X9" s="854"/>
      <c r="Y9" s="854"/>
      <c r="Z9" s="855"/>
      <c r="AA9" s="850"/>
      <c r="AB9" s="850"/>
      <c r="AC9" s="850"/>
      <c r="AD9" s="850"/>
      <c r="AE9" s="850"/>
      <c r="AF9" s="850"/>
      <c r="AG9" s="850"/>
      <c r="AH9" s="850"/>
      <c r="AI9" s="850"/>
      <c r="AJ9" s="850"/>
      <c r="AK9" s="814"/>
      <c r="AL9" s="814"/>
      <c r="AM9" s="814"/>
      <c r="AN9" s="814"/>
      <c r="AO9" s="814"/>
      <c r="AP9" s="814"/>
      <c r="AQ9" s="858" t="s">
        <v>736</v>
      </c>
      <c r="AR9" s="858"/>
      <c r="AS9" s="858"/>
      <c r="AT9" s="859"/>
    </row>
    <row r="10" spans="1:46" ht="13.15" customHeight="1">
      <c r="A10" s="781" t="s">
        <v>396</v>
      </c>
      <c r="B10" s="782"/>
      <c r="C10" s="782"/>
      <c r="D10" s="782"/>
      <c r="E10" s="782"/>
      <c r="F10" s="782"/>
      <c r="G10" s="782"/>
      <c r="H10" s="783" t="s">
        <v>746</v>
      </c>
      <c r="I10" s="783"/>
      <c r="J10" s="783"/>
      <c r="K10" s="783"/>
      <c r="L10" s="783"/>
      <c r="M10" s="769" t="s">
        <v>777</v>
      </c>
      <c r="N10" s="769"/>
      <c r="O10" s="784" t="s">
        <v>803</v>
      </c>
      <c r="P10" s="784"/>
      <c r="Q10" s="784"/>
      <c r="R10" s="784"/>
      <c r="S10" s="784"/>
      <c r="T10" s="784"/>
      <c r="U10" s="784"/>
      <c r="V10" s="784"/>
      <c r="W10" s="785" t="s">
        <v>69</v>
      </c>
      <c r="X10" s="785"/>
      <c r="Y10" s="785"/>
      <c r="Z10" s="785"/>
      <c r="AA10" s="786" t="s">
        <v>810</v>
      </c>
      <c r="AB10" s="787"/>
      <c r="AC10" s="787"/>
      <c r="AD10" s="787"/>
      <c r="AE10" s="787"/>
      <c r="AF10" s="787"/>
      <c r="AG10" s="787"/>
      <c r="AH10" s="787"/>
      <c r="AI10" s="787"/>
      <c r="AJ10" s="788"/>
      <c r="AK10" s="789">
        <v>30000</v>
      </c>
      <c r="AL10" s="789"/>
      <c r="AM10" s="789"/>
      <c r="AN10" s="789"/>
      <c r="AO10" s="789"/>
      <c r="AP10" s="789"/>
      <c r="AQ10" s="761" t="s">
        <v>227</v>
      </c>
      <c r="AR10" s="761"/>
      <c r="AS10" s="761" t="s">
        <v>228</v>
      </c>
      <c r="AT10" s="762"/>
    </row>
    <row r="11" spans="1:46" ht="13.15" customHeight="1">
      <c r="A11" s="765"/>
      <c r="B11" s="766"/>
      <c r="C11" s="766"/>
      <c r="D11" s="766"/>
      <c r="E11" s="766"/>
      <c r="F11" s="766"/>
      <c r="G11" s="766"/>
      <c r="H11" s="769"/>
      <c r="I11" s="769"/>
      <c r="J11" s="769"/>
      <c r="K11" s="769"/>
      <c r="L11" s="769"/>
      <c r="M11" s="769"/>
      <c r="N11" s="769"/>
      <c r="O11" s="771"/>
      <c r="P11" s="771"/>
      <c r="Q11" s="771"/>
      <c r="R11" s="771"/>
      <c r="S11" s="771"/>
      <c r="T11" s="771"/>
      <c r="U11" s="771"/>
      <c r="V11" s="771"/>
      <c r="W11" s="773"/>
      <c r="X11" s="773"/>
      <c r="Y11" s="773"/>
      <c r="Z11" s="773"/>
      <c r="AA11" s="778"/>
      <c r="AB11" s="779"/>
      <c r="AC11" s="779"/>
      <c r="AD11" s="779"/>
      <c r="AE11" s="779"/>
      <c r="AF11" s="779"/>
      <c r="AG11" s="779"/>
      <c r="AH11" s="779"/>
      <c r="AI11" s="779"/>
      <c r="AJ11" s="780"/>
      <c r="AK11" s="759"/>
      <c r="AL11" s="759"/>
      <c r="AM11" s="759"/>
      <c r="AN11" s="759"/>
      <c r="AO11" s="759"/>
      <c r="AP11" s="759"/>
      <c r="AQ11" s="761" t="s">
        <v>228</v>
      </c>
      <c r="AR11" s="761"/>
      <c r="AS11" s="761" t="s">
        <v>227</v>
      </c>
      <c r="AT11" s="762"/>
    </row>
    <row r="12" spans="1:46" ht="13.15" customHeight="1">
      <c r="A12" s="765" t="s">
        <v>396</v>
      </c>
      <c r="B12" s="766"/>
      <c r="C12" s="766"/>
      <c r="D12" s="766"/>
      <c r="E12" s="766"/>
      <c r="F12" s="766"/>
      <c r="G12" s="766"/>
      <c r="H12" s="769" t="s">
        <v>69</v>
      </c>
      <c r="I12" s="769"/>
      <c r="J12" s="769"/>
      <c r="K12" s="769"/>
      <c r="L12" s="769"/>
      <c r="M12" s="769" t="s">
        <v>779</v>
      </c>
      <c r="N12" s="769"/>
      <c r="O12" s="771" t="s">
        <v>812</v>
      </c>
      <c r="P12" s="771"/>
      <c r="Q12" s="771"/>
      <c r="R12" s="771"/>
      <c r="S12" s="771"/>
      <c r="T12" s="771"/>
      <c r="U12" s="771"/>
      <c r="V12" s="771"/>
      <c r="W12" s="773" t="s">
        <v>69</v>
      </c>
      <c r="X12" s="773"/>
      <c r="Y12" s="773"/>
      <c r="Z12" s="773"/>
      <c r="AA12" s="757" t="s">
        <v>811</v>
      </c>
      <c r="AB12" s="757"/>
      <c r="AC12" s="757"/>
      <c r="AD12" s="757"/>
      <c r="AE12" s="757"/>
      <c r="AF12" s="757"/>
      <c r="AG12" s="757"/>
      <c r="AH12" s="757"/>
      <c r="AI12" s="757"/>
      <c r="AJ12" s="757"/>
      <c r="AK12" s="759">
        <v>100000</v>
      </c>
      <c r="AL12" s="759"/>
      <c r="AM12" s="759"/>
      <c r="AN12" s="759"/>
      <c r="AO12" s="759"/>
      <c r="AP12" s="759"/>
      <c r="AQ12" s="761" t="s">
        <v>227</v>
      </c>
      <c r="AR12" s="761"/>
      <c r="AS12" s="761" t="s">
        <v>231</v>
      </c>
      <c r="AT12" s="762"/>
    </row>
    <row r="13" spans="1:46" ht="13.15" customHeight="1">
      <c r="A13" s="765"/>
      <c r="B13" s="766"/>
      <c r="C13" s="766"/>
      <c r="D13" s="766"/>
      <c r="E13" s="766"/>
      <c r="F13" s="766"/>
      <c r="G13" s="766"/>
      <c r="H13" s="769"/>
      <c r="I13" s="769"/>
      <c r="J13" s="769"/>
      <c r="K13" s="769"/>
      <c r="L13" s="769"/>
      <c r="M13" s="769"/>
      <c r="N13" s="769"/>
      <c r="O13" s="771"/>
      <c r="P13" s="771"/>
      <c r="Q13" s="771"/>
      <c r="R13" s="771"/>
      <c r="S13" s="771"/>
      <c r="T13" s="771"/>
      <c r="U13" s="771"/>
      <c r="V13" s="771"/>
      <c r="W13" s="773"/>
      <c r="X13" s="773"/>
      <c r="Y13" s="773"/>
      <c r="Z13" s="773"/>
      <c r="AA13" s="757"/>
      <c r="AB13" s="757"/>
      <c r="AC13" s="757"/>
      <c r="AD13" s="757"/>
      <c r="AE13" s="757"/>
      <c r="AF13" s="757"/>
      <c r="AG13" s="757"/>
      <c r="AH13" s="757"/>
      <c r="AI13" s="757"/>
      <c r="AJ13" s="757"/>
      <c r="AK13" s="759"/>
      <c r="AL13" s="759"/>
      <c r="AM13" s="759"/>
      <c r="AN13" s="759"/>
      <c r="AO13" s="759"/>
      <c r="AP13" s="759"/>
      <c r="AQ13" s="761" t="s">
        <v>228</v>
      </c>
      <c r="AR13" s="761"/>
      <c r="AS13" s="761" t="s">
        <v>228</v>
      </c>
      <c r="AT13" s="762"/>
    </row>
    <row r="14" spans="1:46" ht="13.15" customHeight="1">
      <c r="A14" s="765" t="s">
        <v>460</v>
      </c>
      <c r="B14" s="766"/>
      <c r="C14" s="766"/>
      <c r="D14" s="766"/>
      <c r="E14" s="766"/>
      <c r="F14" s="766"/>
      <c r="G14" s="766"/>
      <c r="H14" s="769" t="s">
        <v>747</v>
      </c>
      <c r="I14" s="769"/>
      <c r="J14" s="769"/>
      <c r="K14" s="769"/>
      <c r="L14" s="769"/>
      <c r="M14" s="769" t="s">
        <v>779</v>
      </c>
      <c r="N14" s="769"/>
      <c r="O14" s="771" t="s">
        <v>804</v>
      </c>
      <c r="P14" s="771"/>
      <c r="Q14" s="771"/>
      <c r="R14" s="771"/>
      <c r="S14" s="771"/>
      <c r="T14" s="771"/>
      <c r="U14" s="771"/>
      <c r="V14" s="771"/>
      <c r="W14" s="773" t="s">
        <v>69</v>
      </c>
      <c r="X14" s="773"/>
      <c r="Y14" s="773"/>
      <c r="Z14" s="773"/>
      <c r="AA14" s="757" t="s">
        <v>809</v>
      </c>
      <c r="AB14" s="757"/>
      <c r="AC14" s="757"/>
      <c r="AD14" s="757"/>
      <c r="AE14" s="757"/>
      <c r="AF14" s="757"/>
      <c r="AG14" s="757"/>
      <c r="AH14" s="757"/>
      <c r="AI14" s="757"/>
      <c r="AJ14" s="757"/>
      <c r="AK14" s="759">
        <v>300000</v>
      </c>
      <c r="AL14" s="759"/>
      <c r="AM14" s="759"/>
      <c r="AN14" s="759"/>
      <c r="AO14" s="759"/>
      <c r="AP14" s="759"/>
      <c r="AQ14" s="761" t="s">
        <v>226</v>
      </c>
      <c r="AR14" s="761"/>
      <c r="AS14" s="761" t="s">
        <v>230</v>
      </c>
      <c r="AT14" s="762"/>
    </row>
    <row r="15" spans="1:46" ht="13.15" customHeight="1">
      <c r="A15" s="765"/>
      <c r="B15" s="766"/>
      <c r="C15" s="766"/>
      <c r="D15" s="766"/>
      <c r="E15" s="766"/>
      <c r="F15" s="766"/>
      <c r="G15" s="766"/>
      <c r="H15" s="769"/>
      <c r="I15" s="769"/>
      <c r="J15" s="769"/>
      <c r="K15" s="769"/>
      <c r="L15" s="769"/>
      <c r="M15" s="769"/>
      <c r="N15" s="769"/>
      <c r="O15" s="771"/>
      <c r="P15" s="771"/>
      <c r="Q15" s="771"/>
      <c r="R15" s="771"/>
      <c r="S15" s="771"/>
      <c r="T15" s="771"/>
      <c r="U15" s="771"/>
      <c r="V15" s="771"/>
      <c r="W15" s="773"/>
      <c r="X15" s="773"/>
      <c r="Y15" s="773"/>
      <c r="Z15" s="773"/>
      <c r="AA15" s="757"/>
      <c r="AB15" s="757"/>
      <c r="AC15" s="757"/>
      <c r="AD15" s="757"/>
      <c r="AE15" s="757"/>
      <c r="AF15" s="757"/>
      <c r="AG15" s="757"/>
      <c r="AH15" s="757"/>
      <c r="AI15" s="757"/>
      <c r="AJ15" s="757"/>
      <c r="AK15" s="759"/>
      <c r="AL15" s="759"/>
      <c r="AM15" s="759"/>
      <c r="AN15" s="759"/>
      <c r="AO15" s="759"/>
      <c r="AP15" s="759"/>
      <c r="AQ15" s="761" t="s">
        <v>228</v>
      </c>
      <c r="AR15" s="761"/>
      <c r="AS15" s="761" t="s">
        <v>227</v>
      </c>
      <c r="AT15" s="762"/>
    </row>
    <row r="16" spans="1:46" ht="13.15" customHeight="1">
      <c r="A16" s="765" t="s">
        <v>421</v>
      </c>
      <c r="B16" s="766"/>
      <c r="C16" s="766"/>
      <c r="D16" s="766"/>
      <c r="E16" s="766"/>
      <c r="F16" s="766"/>
      <c r="G16" s="766"/>
      <c r="H16" s="769" t="s">
        <v>746</v>
      </c>
      <c r="I16" s="769"/>
      <c r="J16" s="769"/>
      <c r="K16" s="769"/>
      <c r="L16" s="769"/>
      <c r="M16" s="769" t="s">
        <v>777</v>
      </c>
      <c r="N16" s="769"/>
      <c r="O16" s="771" t="s">
        <v>805</v>
      </c>
      <c r="P16" s="771"/>
      <c r="Q16" s="771"/>
      <c r="R16" s="771"/>
      <c r="S16" s="771"/>
      <c r="T16" s="771"/>
      <c r="U16" s="771"/>
      <c r="V16" s="771"/>
      <c r="W16" s="773" t="s">
        <v>69</v>
      </c>
      <c r="X16" s="773"/>
      <c r="Y16" s="773"/>
      <c r="Z16" s="773"/>
      <c r="AA16" s="757" t="s">
        <v>808</v>
      </c>
      <c r="AB16" s="757"/>
      <c r="AC16" s="757"/>
      <c r="AD16" s="757"/>
      <c r="AE16" s="757"/>
      <c r="AF16" s="757"/>
      <c r="AG16" s="757"/>
      <c r="AH16" s="757"/>
      <c r="AI16" s="757"/>
      <c r="AJ16" s="757"/>
      <c r="AK16" s="759">
        <v>80000</v>
      </c>
      <c r="AL16" s="759"/>
      <c r="AM16" s="759"/>
      <c r="AN16" s="759"/>
      <c r="AO16" s="759"/>
      <c r="AP16" s="759"/>
      <c r="AQ16" s="761" t="s">
        <v>227</v>
      </c>
      <c r="AR16" s="761"/>
      <c r="AS16" s="761" t="s">
        <v>229</v>
      </c>
      <c r="AT16" s="762"/>
    </row>
    <row r="17" spans="1:46" ht="13.15" customHeight="1">
      <c r="A17" s="765"/>
      <c r="B17" s="766"/>
      <c r="C17" s="766"/>
      <c r="D17" s="766"/>
      <c r="E17" s="766"/>
      <c r="F17" s="766"/>
      <c r="G17" s="766"/>
      <c r="H17" s="769"/>
      <c r="I17" s="769"/>
      <c r="J17" s="769"/>
      <c r="K17" s="769"/>
      <c r="L17" s="769"/>
      <c r="M17" s="769"/>
      <c r="N17" s="769"/>
      <c r="O17" s="771"/>
      <c r="P17" s="771"/>
      <c r="Q17" s="771"/>
      <c r="R17" s="771"/>
      <c r="S17" s="771"/>
      <c r="T17" s="771"/>
      <c r="U17" s="771"/>
      <c r="V17" s="771"/>
      <c r="W17" s="773"/>
      <c r="X17" s="773"/>
      <c r="Y17" s="773"/>
      <c r="Z17" s="773"/>
      <c r="AA17" s="757"/>
      <c r="AB17" s="757"/>
      <c r="AC17" s="757"/>
      <c r="AD17" s="757"/>
      <c r="AE17" s="757"/>
      <c r="AF17" s="757"/>
      <c r="AG17" s="757"/>
      <c r="AH17" s="757"/>
      <c r="AI17" s="757"/>
      <c r="AJ17" s="757"/>
      <c r="AK17" s="759"/>
      <c r="AL17" s="759"/>
      <c r="AM17" s="759"/>
      <c r="AN17" s="759"/>
      <c r="AO17" s="759"/>
      <c r="AP17" s="759"/>
      <c r="AQ17" s="761" t="s">
        <v>228</v>
      </c>
      <c r="AR17" s="761"/>
      <c r="AS17" s="761" t="s">
        <v>226</v>
      </c>
      <c r="AT17" s="762"/>
    </row>
    <row r="18" spans="1:46" ht="13.15" customHeight="1">
      <c r="A18" s="765" t="s">
        <v>422</v>
      </c>
      <c r="B18" s="766"/>
      <c r="C18" s="766"/>
      <c r="D18" s="766"/>
      <c r="E18" s="766"/>
      <c r="F18" s="766"/>
      <c r="G18" s="766"/>
      <c r="H18" s="769" t="s">
        <v>748</v>
      </c>
      <c r="I18" s="769"/>
      <c r="J18" s="769"/>
      <c r="K18" s="769"/>
      <c r="L18" s="769"/>
      <c r="M18" s="769" t="s">
        <v>777</v>
      </c>
      <c r="N18" s="769"/>
      <c r="O18" s="771" t="s">
        <v>806</v>
      </c>
      <c r="P18" s="771"/>
      <c r="Q18" s="771"/>
      <c r="R18" s="771"/>
      <c r="S18" s="771"/>
      <c r="T18" s="771"/>
      <c r="U18" s="771"/>
      <c r="V18" s="771"/>
      <c r="W18" s="773" t="s">
        <v>69</v>
      </c>
      <c r="X18" s="773"/>
      <c r="Y18" s="773"/>
      <c r="Z18" s="773"/>
      <c r="AA18" s="775" t="s">
        <v>807</v>
      </c>
      <c r="AB18" s="776"/>
      <c r="AC18" s="776"/>
      <c r="AD18" s="776"/>
      <c r="AE18" s="776"/>
      <c r="AF18" s="776"/>
      <c r="AG18" s="776"/>
      <c r="AH18" s="776"/>
      <c r="AI18" s="776"/>
      <c r="AJ18" s="777"/>
      <c r="AK18" s="759">
        <v>25000</v>
      </c>
      <c r="AL18" s="759"/>
      <c r="AM18" s="759"/>
      <c r="AN18" s="759"/>
      <c r="AO18" s="759"/>
      <c r="AP18" s="759"/>
      <c r="AQ18" s="761" t="s">
        <v>227</v>
      </c>
      <c r="AR18" s="761"/>
      <c r="AS18" s="761" t="s">
        <v>232</v>
      </c>
      <c r="AT18" s="762"/>
    </row>
    <row r="19" spans="1:46" ht="13.15" customHeight="1">
      <c r="A19" s="765"/>
      <c r="B19" s="766"/>
      <c r="C19" s="766"/>
      <c r="D19" s="766"/>
      <c r="E19" s="766"/>
      <c r="F19" s="766"/>
      <c r="G19" s="766"/>
      <c r="H19" s="769"/>
      <c r="I19" s="769"/>
      <c r="J19" s="769"/>
      <c r="K19" s="769"/>
      <c r="L19" s="769"/>
      <c r="M19" s="769"/>
      <c r="N19" s="769"/>
      <c r="O19" s="771"/>
      <c r="P19" s="771"/>
      <c r="Q19" s="771"/>
      <c r="R19" s="771"/>
      <c r="S19" s="771"/>
      <c r="T19" s="771"/>
      <c r="U19" s="771"/>
      <c r="V19" s="771"/>
      <c r="W19" s="773"/>
      <c r="X19" s="773"/>
      <c r="Y19" s="773"/>
      <c r="Z19" s="773"/>
      <c r="AA19" s="778"/>
      <c r="AB19" s="779"/>
      <c r="AC19" s="779"/>
      <c r="AD19" s="779"/>
      <c r="AE19" s="779"/>
      <c r="AF19" s="779"/>
      <c r="AG19" s="779"/>
      <c r="AH19" s="779"/>
      <c r="AI19" s="779"/>
      <c r="AJ19" s="780"/>
      <c r="AK19" s="759"/>
      <c r="AL19" s="759"/>
      <c r="AM19" s="759"/>
      <c r="AN19" s="759"/>
      <c r="AO19" s="759"/>
      <c r="AP19" s="759"/>
      <c r="AQ19" s="761" t="s">
        <v>228</v>
      </c>
      <c r="AR19" s="761"/>
      <c r="AS19" s="761" t="s">
        <v>226</v>
      </c>
      <c r="AT19" s="762"/>
    </row>
    <row r="20" spans="1:46" ht="13.15" customHeight="1">
      <c r="A20" s="765"/>
      <c r="B20" s="766"/>
      <c r="C20" s="766"/>
      <c r="D20" s="766"/>
      <c r="E20" s="766"/>
      <c r="F20" s="766"/>
      <c r="G20" s="766"/>
      <c r="H20" s="769"/>
      <c r="I20" s="769"/>
      <c r="J20" s="769"/>
      <c r="K20" s="769"/>
      <c r="L20" s="769"/>
      <c r="M20" s="769"/>
      <c r="N20" s="769"/>
      <c r="O20" s="773"/>
      <c r="P20" s="773"/>
      <c r="Q20" s="773"/>
      <c r="R20" s="773"/>
      <c r="S20" s="773"/>
      <c r="T20" s="773"/>
      <c r="U20" s="773"/>
      <c r="V20" s="773"/>
      <c r="W20" s="773"/>
      <c r="X20" s="773"/>
      <c r="Y20" s="773"/>
      <c r="Z20" s="773"/>
      <c r="AA20" s="769"/>
      <c r="AB20" s="769"/>
      <c r="AC20" s="769"/>
      <c r="AD20" s="769"/>
      <c r="AE20" s="769"/>
      <c r="AF20" s="769"/>
      <c r="AG20" s="769"/>
      <c r="AH20" s="769"/>
      <c r="AI20" s="769"/>
      <c r="AJ20" s="769"/>
      <c r="AK20" s="759"/>
      <c r="AL20" s="759"/>
      <c r="AM20" s="759"/>
      <c r="AN20" s="759"/>
      <c r="AO20" s="759"/>
      <c r="AP20" s="759"/>
      <c r="AQ20" s="761"/>
      <c r="AR20" s="761"/>
      <c r="AS20" s="761"/>
      <c r="AT20" s="762"/>
    </row>
    <row r="21" spans="1:46" ht="13.15" customHeight="1">
      <c r="A21" s="765"/>
      <c r="B21" s="766"/>
      <c r="C21" s="766"/>
      <c r="D21" s="766"/>
      <c r="E21" s="766"/>
      <c r="F21" s="766"/>
      <c r="G21" s="766"/>
      <c r="H21" s="769"/>
      <c r="I21" s="769"/>
      <c r="J21" s="769"/>
      <c r="K21" s="769"/>
      <c r="L21" s="769"/>
      <c r="M21" s="769"/>
      <c r="N21" s="769"/>
      <c r="O21" s="773"/>
      <c r="P21" s="773"/>
      <c r="Q21" s="773"/>
      <c r="R21" s="773"/>
      <c r="S21" s="773"/>
      <c r="T21" s="773"/>
      <c r="U21" s="773"/>
      <c r="V21" s="773"/>
      <c r="W21" s="773"/>
      <c r="X21" s="773"/>
      <c r="Y21" s="773"/>
      <c r="Z21" s="773"/>
      <c r="AA21" s="769"/>
      <c r="AB21" s="769"/>
      <c r="AC21" s="769"/>
      <c r="AD21" s="769"/>
      <c r="AE21" s="769"/>
      <c r="AF21" s="769"/>
      <c r="AG21" s="769"/>
      <c r="AH21" s="769"/>
      <c r="AI21" s="769"/>
      <c r="AJ21" s="769"/>
      <c r="AK21" s="759"/>
      <c r="AL21" s="759"/>
      <c r="AM21" s="759"/>
      <c r="AN21" s="759"/>
      <c r="AO21" s="759"/>
      <c r="AP21" s="759"/>
      <c r="AQ21" s="761"/>
      <c r="AR21" s="761"/>
      <c r="AS21" s="761"/>
      <c r="AT21" s="762"/>
    </row>
    <row r="22" spans="1:46" ht="13.15" customHeight="1">
      <c r="A22" s="765"/>
      <c r="B22" s="766"/>
      <c r="C22" s="766"/>
      <c r="D22" s="766"/>
      <c r="E22" s="766"/>
      <c r="F22" s="766"/>
      <c r="G22" s="766"/>
      <c r="H22" s="769"/>
      <c r="I22" s="769"/>
      <c r="J22" s="769"/>
      <c r="K22" s="769"/>
      <c r="L22" s="769"/>
      <c r="M22" s="769"/>
      <c r="N22" s="769"/>
      <c r="O22" s="773"/>
      <c r="P22" s="773"/>
      <c r="Q22" s="773"/>
      <c r="R22" s="773"/>
      <c r="S22" s="773"/>
      <c r="T22" s="773"/>
      <c r="U22" s="773"/>
      <c r="V22" s="773"/>
      <c r="W22" s="773"/>
      <c r="X22" s="773"/>
      <c r="Y22" s="773"/>
      <c r="Z22" s="773"/>
      <c r="AA22" s="769"/>
      <c r="AB22" s="769"/>
      <c r="AC22" s="769"/>
      <c r="AD22" s="769"/>
      <c r="AE22" s="769"/>
      <c r="AF22" s="769"/>
      <c r="AG22" s="769"/>
      <c r="AH22" s="769"/>
      <c r="AI22" s="769"/>
      <c r="AJ22" s="769"/>
      <c r="AK22" s="759"/>
      <c r="AL22" s="759"/>
      <c r="AM22" s="759"/>
      <c r="AN22" s="759"/>
      <c r="AO22" s="759"/>
      <c r="AP22" s="759"/>
      <c r="AQ22" s="761"/>
      <c r="AR22" s="761"/>
      <c r="AS22" s="761"/>
      <c r="AT22" s="762"/>
    </row>
    <row r="23" spans="1:46" ht="13.15" customHeight="1">
      <c r="A23" s="765"/>
      <c r="B23" s="766"/>
      <c r="C23" s="766"/>
      <c r="D23" s="766"/>
      <c r="E23" s="766"/>
      <c r="F23" s="766"/>
      <c r="G23" s="766"/>
      <c r="H23" s="769"/>
      <c r="I23" s="769"/>
      <c r="J23" s="769"/>
      <c r="K23" s="769"/>
      <c r="L23" s="769"/>
      <c r="M23" s="769"/>
      <c r="N23" s="769"/>
      <c r="O23" s="773"/>
      <c r="P23" s="773"/>
      <c r="Q23" s="773"/>
      <c r="R23" s="773"/>
      <c r="S23" s="773"/>
      <c r="T23" s="773"/>
      <c r="U23" s="773"/>
      <c r="V23" s="773"/>
      <c r="W23" s="773"/>
      <c r="X23" s="773"/>
      <c r="Y23" s="773"/>
      <c r="Z23" s="773"/>
      <c r="AA23" s="769"/>
      <c r="AB23" s="769"/>
      <c r="AC23" s="769"/>
      <c r="AD23" s="769"/>
      <c r="AE23" s="769"/>
      <c r="AF23" s="769"/>
      <c r="AG23" s="769"/>
      <c r="AH23" s="769"/>
      <c r="AI23" s="769"/>
      <c r="AJ23" s="769"/>
      <c r="AK23" s="759"/>
      <c r="AL23" s="759"/>
      <c r="AM23" s="759"/>
      <c r="AN23" s="759"/>
      <c r="AO23" s="759"/>
      <c r="AP23" s="759"/>
      <c r="AQ23" s="761"/>
      <c r="AR23" s="761"/>
      <c r="AS23" s="761"/>
      <c r="AT23" s="762"/>
    </row>
    <row r="24" spans="1:46" ht="13.15" customHeight="1">
      <c r="A24" s="765"/>
      <c r="B24" s="766"/>
      <c r="C24" s="766"/>
      <c r="D24" s="766"/>
      <c r="E24" s="766"/>
      <c r="F24" s="766"/>
      <c r="G24" s="766"/>
      <c r="H24" s="769"/>
      <c r="I24" s="769"/>
      <c r="J24" s="769"/>
      <c r="K24" s="769"/>
      <c r="L24" s="769"/>
      <c r="M24" s="769"/>
      <c r="N24" s="769"/>
      <c r="O24" s="773"/>
      <c r="P24" s="773"/>
      <c r="Q24" s="773"/>
      <c r="R24" s="773"/>
      <c r="S24" s="773"/>
      <c r="T24" s="773"/>
      <c r="U24" s="773"/>
      <c r="V24" s="773"/>
      <c r="W24" s="773"/>
      <c r="X24" s="773"/>
      <c r="Y24" s="773"/>
      <c r="Z24" s="773"/>
      <c r="AA24" s="769"/>
      <c r="AB24" s="769"/>
      <c r="AC24" s="769"/>
      <c r="AD24" s="769"/>
      <c r="AE24" s="769"/>
      <c r="AF24" s="769"/>
      <c r="AG24" s="769"/>
      <c r="AH24" s="769"/>
      <c r="AI24" s="769"/>
      <c r="AJ24" s="769"/>
      <c r="AK24" s="759"/>
      <c r="AL24" s="759"/>
      <c r="AM24" s="759"/>
      <c r="AN24" s="759"/>
      <c r="AO24" s="759"/>
      <c r="AP24" s="759"/>
      <c r="AQ24" s="761"/>
      <c r="AR24" s="761"/>
      <c r="AS24" s="761"/>
      <c r="AT24" s="762"/>
    </row>
    <row r="25" spans="1:46" ht="13.15" customHeight="1">
      <c r="A25" s="765"/>
      <c r="B25" s="766"/>
      <c r="C25" s="766"/>
      <c r="D25" s="766"/>
      <c r="E25" s="766"/>
      <c r="F25" s="766"/>
      <c r="G25" s="766"/>
      <c r="H25" s="769"/>
      <c r="I25" s="769"/>
      <c r="J25" s="769"/>
      <c r="K25" s="769"/>
      <c r="L25" s="769"/>
      <c r="M25" s="769"/>
      <c r="N25" s="769"/>
      <c r="O25" s="773"/>
      <c r="P25" s="773"/>
      <c r="Q25" s="773"/>
      <c r="R25" s="773"/>
      <c r="S25" s="773"/>
      <c r="T25" s="773"/>
      <c r="U25" s="773"/>
      <c r="V25" s="773"/>
      <c r="W25" s="773"/>
      <c r="X25" s="773"/>
      <c r="Y25" s="773"/>
      <c r="Z25" s="773"/>
      <c r="AA25" s="769"/>
      <c r="AB25" s="769"/>
      <c r="AC25" s="769"/>
      <c r="AD25" s="769"/>
      <c r="AE25" s="769"/>
      <c r="AF25" s="769"/>
      <c r="AG25" s="769"/>
      <c r="AH25" s="769"/>
      <c r="AI25" s="769"/>
      <c r="AJ25" s="769"/>
      <c r="AK25" s="759"/>
      <c r="AL25" s="759"/>
      <c r="AM25" s="759"/>
      <c r="AN25" s="759"/>
      <c r="AO25" s="759"/>
      <c r="AP25" s="759"/>
      <c r="AQ25" s="761"/>
      <c r="AR25" s="761"/>
      <c r="AS25" s="761"/>
      <c r="AT25" s="762"/>
    </row>
    <row r="26" spans="1:46" ht="13.15" customHeight="1">
      <c r="A26" s="765"/>
      <c r="B26" s="766"/>
      <c r="C26" s="766"/>
      <c r="D26" s="766"/>
      <c r="E26" s="766"/>
      <c r="F26" s="766"/>
      <c r="G26" s="766"/>
      <c r="H26" s="769"/>
      <c r="I26" s="769"/>
      <c r="J26" s="769"/>
      <c r="K26" s="769"/>
      <c r="L26" s="769"/>
      <c r="M26" s="769"/>
      <c r="N26" s="769"/>
      <c r="O26" s="773"/>
      <c r="P26" s="773"/>
      <c r="Q26" s="773"/>
      <c r="R26" s="773"/>
      <c r="S26" s="773"/>
      <c r="T26" s="773"/>
      <c r="U26" s="773"/>
      <c r="V26" s="773"/>
      <c r="W26" s="773"/>
      <c r="X26" s="773"/>
      <c r="Y26" s="773"/>
      <c r="Z26" s="773"/>
      <c r="AA26" s="769"/>
      <c r="AB26" s="769"/>
      <c r="AC26" s="769"/>
      <c r="AD26" s="769"/>
      <c r="AE26" s="769"/>
      <c r="AF26" s="769"/>
      <c r="AG26" s="769"/>
      <c r="AH26" s="769"/>
      <c r="AI26" s="769"/>
      <c r="AJ26" s="769"/>
      <c r="AK26" s="759"/>
      <c r="AL26" s="759"/>
      <c r="AM26" s="759"/>
      <c r="AN26" s="759"/>
      <c r="AO26" s="759"/>
      <c r="AP26" s="759"/>
      <c r="AQ26" s="761"/>
      <c r="AR26" s="761"/>
      <c r="AS26" s="761"/>
      <c r="AT26" s="762"/>
    </row>
    <row r="27" spans="1:46" ht="13.15" customHeight="1">
      <c r="A27" s="765"/>
      <c r="B27" s="766"/>
      <c r="C27" s="766"/>
      <c r="D27" s="766"/>
      <c r="E27" s="766"/>
      <c r="F27" s="766"/>
      <c r="G27" s="766"/>
      <c r="H27" s="769"/>
      <c r="I27" s="769"/>
      <c r="J27" s="769"/>
      <c r="K27" s="769"/>
      <c r="L27" s="769"/>
      <c r="M27" s="769"/>
      <c r="N27" s="769"/>
      <c r="O27" s="773"/>
      <c r="P27" s="773"/>
      <c r="Q27" s="773"/>
      <c r="R27" s="773"/>
      <c r="S27" s="773"/>
      <c r="T27" s="773"/>
      <c r="U27" s="773"/>
      <c r="V27" s="773"/>
      <c r="W27" s="773"/>
      <c r="X27" s="773"/>
      <c r="Y27" s="773"/>
      <c r="Z27" s="773"/>
      <c r="AA27" s="769"/>
      <c r="AB27" s="769"/>
      <c r="AC27" s="769"/>
      <c r="AD27" s="769"/>
      <c r="AE27" s="769"/>
      <c r="AF27" s="769"/>
      <c r="AG27" s="769"/>
      <c r="AH27" s="769"/>
      <c r="AI27" s="769"/>
      <c r="AJ27" s="769"/>
      <c r="AK27" s="759"/>
      <c r="AL27" s="759"/>
      <c r="AM27" s="759"/>
      <c r="AN27" s="759"/>
      <c r="AO27" s="759"/>
      <c r="AP27" s="759"/>
      <c r="AQ27" s="761"/>
      <c r="AR27" s="761"/>
      <c r="AS27" s="761"/>
      <c r="AT27" s="762"/>
    </row>
    <row r="28" spans="1:46" ht="13.15" customHeight="1">
      <c r="A28" s="765"/>
      <c r="B28" s="766"/>
      <c r="C28" s="766"/>
      <c r="D28" s="766"/>
      <c r="E28" s="766"/>
      <c r="F28" s="766"/>
      <c r="G28" s="766"/>
      <c r="H28" s="769"/>
      <c r="I28" s="769"/>
      <c r="J28" s="769"/>
      <c r="K28" s="769"/>
      <c r="L28" s="769"/>
      <c r="M28" s="769"/>
      <c r="N28" s="769"/>
      <c r="O28" s="773"/>
      <c r="P28" s="773"/>
      <c r="Q28" s="773"/>
      <c r="R28" s="773"/>
      <c r="S28" s="773"/>
      <c r="T28" s="773"/>
      <c r="U28" s="773"/>
      <c r="V28" s="773"/>
      <c r="W28" s="773"/>
      <c r="X28" s="773"/>
      <c r="Y28" s="773"/>
      <c r="Z28" s="773"/>
      <c r="AA28" s="769"/>
      <c r="AB28" s="769"/>
      <c r="AC28" s="769"/>
      <c r="AD28" s="769"/>
      <c r="AE28" s="769"/>
      <c r="AF28" s="769"/>
      <c r="AG28" s="769"/>
      <c r="AH28" s="769"/>
      <c r="AI28" s="769"/>
      <c r="AJ28" s="769"/>
      <c r="AK28" s="759"/>
      <c r="AL28" s="759"/>
      <c r="AM28" s="759"/>
      <c r="AN28" s="759"/>
      <c r="AO28" s="759"/>
      <c r="AP28" s="759"/>
      <c r="AQ28" s="761"/>
      <c r="AR28" s="761"/>
      <c r="AS28" s="761"/>
      <c r="AT28" s="762"/>
    </row>
    <row r="29" spans="1:46" ht="13.15" customHeight="1">
      <c r="A29" s="765"/>
      <c r="B29" s="766"/>
      <c r="C29" s="766"/>
      <c r="D29" s="766"/>
      <c r="E29" s="766"/>
      <c r="F29" s="766"/>
      <c r="G29" s="766"/>
      <c r="H29" s="769"/>
      <c r="I29" s="769"/>
      <c r="J29" s="769"/>
      <c r="K29" s="769"/>
      <c r="L29" s="769"/>
      <c r="M29" s="769"/>
      <c r="N29" s="769"/>
      <c r="O29" s="773"/>
      <c r="P29" s="773"/>
      <c r="Q29" s="773"/>
      <c r="R29" s="773"/>
      <c r="S29" s="773"/>
      <c r="T29" s="773"/>
      <c r="U29" s="773"/>
      <c r="V29" s="773"/>
      <c r="W29" s="773"/>
      <c r="X29" s="773"/>
      <c r="Y29" s="773"/>
      <c r="Z29" s="773"/>
      <c r="AA29" s="769"/>
      <c r="AB29" s="769"/>
      <c r="AC29" s="769"/>
      <c r="AD29" s="769"/>
      <c r="AE29" s="769"/>
      <c r="AF29" s="769"/>
      <c r="AG29" s="769"/>
      <c r="AH29" s="769"/>
      <c r="AI29" s="769"/>
      <c r="AJ29" s="769"/>
      <c r="AK29" s="759"/>
      <c r="AL29" s="759"/>
      <c r="AM29" s="759"/>
      <c r="AN29" s="759"/>
      <c r="AO29" s="759"/>
      <c r="AP29" s="759"/>
      <c r="AQ29" s="761"/>
      <c r="AR29" s="761"/>
      <c r="AS29" s="761"/>
      <c r="AT29" s="762"/>
    </row>
    <row r="30" spans="1:46" ht="13.15" customHeight="1">
      <c r="A30" s="765"/>
      <c r="B30" s="766"/>
      <c r="C30" s="766"/>
      <c r="D30" s="766"/>
      <c r="E30" s="766"/>
      <c r="F30" s="766"/>
      <c r="G30" s="766"/>
      <c r="H30" s="769"/>
      <c r="I30" s="769"/>
      <c r="J30" s="769"/>
      <c r="K30" s="769"/>
      <c r="L30" s="769"/>
      <c r="M30" s="769"/>
      <c r="N30" s="769"/>
      <c r="O30" s="773"/>
      <c r="P30" s="773"/>
      <c r="Q30" s="773"/>
      <c r="R30" s="773"/>
      <c r="S30" s="773"/>
      <c r="T30" s="773"/>
      <c r="U30" s="773"/>
      <c r="V30" s="773"/>
      <c r="W30" s="773"/>
      <c r="X30" s="773"/>
      <c r="Y30" s="773"/>
      <c r="Z30" s="773"/>
      <c r="AA30" s="769"/>
      <c r="AB30" s="769"/>
      <c r="AC30" s="769"/>
      <c r="AD30" s="769"/>
      <c r="AE30" s="769"/>
      <c r="AF30" s="769"/>
      <c r="AG30" s="769"/>
      <c r="AH30" s="769"/>
      <c r="AI30" s="769"/>
      <c r="AJ30" s="769"/>
      <c r="AK30" s="759"/>
      <c r="AL30" s="759"/>
      <c r="AM30" s="759"/>
      <c r="AN30" s="759"/>
      <c r="AO30" s="759"/>
      <c r="AP30" s="759"/>
      <c r="AQ30" s="761"/>
      <c r="AR30" s="761"/>
      <c r="AS30" s="761"/>
      <c r="AT30" s="762"/>
    </row>
    <row r="31" spans="1:46" ht="13.15" customHeight="1">
      <c r="A31" s="765"/>
      <c r="B31" s="766"/>
      <c r="C31" s="766"/>
      <c r="D31" s="766"/>
      <c r="E31" s="766"/>
      <c r="F31" s="766"/>
      <c r="G31" s="766"/>
      <c r="H31" s="769"/>
      <c r="I31" s="769"/>
      <c r="J31" s="769"/>
      <c r="K31" s="769"/>
      <c r="L31" s="769"/>
      <c r="M31" s="769"/>
      <c r="N31" s="769"/>
      <c r="O31" s="773"/>
      <c r="P31" s="773"/>
      <c r="Q31" s="773"/>
      <c r="R31" s="773"/>
      <c r="S31" s="773"/>
      <c r="T31" s="773"/>
      <c r="U31" s="773"/>
      <c r="V31" s="773"/>
      <c r="W31" s="773"/>
      <c r="X31" s="773"/>
      <c r="Y31" s="773"/>
      <c r="Z31" s="773"/>
      <c r="AA31" s="769"/>
      <c r="AB31" s="769"/>
      <c r="AC31" s="769"/>
      <c r="AD31" s="769"/>
      <c r="AE31" s="769"/>
      <c r="AF31" s="769"/>
      <c r="AG31" s="769"/>
      <c r="AH31" s="769"/>
      <c r="AI31" s="769"/>
      <c r="AJ31" s="769"/>
      <c r="AK31" s="759"/>
      <c r="AL31" s="759"/>
      <c r="AM31" s="759"/>
      <c r="AN31" s="759"/>
      <c r="AO31" s="759"/>
      <c r="AP31" s="759"/>
      <c r="AQ31" s="761"/>
      <c r="AR31" s="761"/>
      <c r="AS31" s="761"/>
      <c r="AT31" s="762"/>
    </row>
    <row r="32" spans="1:46" ht="14.45" customHeight="1">
      <c r="A32" s="765"/>
      <c r="B32" s="766"/>
      <c r="C32" s="766"/>
      <c r="D32" s="766"/>
      <c r="E32" s="766"/>
      <c r="F32" s="766"/>
      <c r="G32" s="766"/>
      <c r="H32" s="769"/>
      <c r="I32" s="769"/>
      <c r="J32" s="769"/>
      <c r="K32" s="769"/>
      <c r="L32" s="769"/>
      <c r="M32" s="769"/>
      <c r="N32" s="769"/>
      <c r="O32" s="773"/>
      <c r="P32" s="773"/>
      <c r="Q32" s="773"/>
      <c r="R32" s="773"/>
      <c r="S32" s="773"/>
      <c r="T32" s="773"/>
      <c r="U32" s="773"/>
      <c r="V32" s="773"/>
      <c r="W32" s="773"/>
      <c r="X32" s="773"/>
      <c r="Y32" s="773"/>
      <c r="Z32" s="773"/>
      <c r="AA32" s="769"/>
      <c r="AB32" s="769"/>
      <c r="AC32" s="769"/>
      <c r="AD32" s="769"/>
      <c r="AE32" s="769"/>
      <c r="AF32" s="769"/>
      <c r="AG32" s="769"/>
      <c r="AH32" s="769"/>
      <c r="AI32" s="769"/>
      <c r="AJ32" s="769"/>
      <c r="AK32" s="759"/>
      <c r="AL32" s="759"/>
      <c r="AM32" s="759"/>
      <c r="AN32" s="759"/>
      <c r="AO32" s="759"/>
      <c r="AP32" s="759"/>
      <c r="AQ32" s="761"/>
      <c r="AR32" s="761"/>
      <c r="AS32" s="761"/>
      <c r="AT32" s="762"/>
    </row>
    <row r="33" spans="1:46" ht="14.45" customHeight="1">
      <c r="A33" s="765"/>
      <c r="B33" s="766"/>
      <c r="C33" s="766"/>
      <c r="D33" s="766"/>
      <c r="E33" s="766"/>
      <c r="F33" s="766"/>
      <c r="G33" s="766"/>
      <c r="H33" s="769"/>
      <c r="I33" s="769"/>
      <c r="J33" s="769"/>
      <c r="K33" s="769"/>
      <c r="L33" s="769"/>
      <c r="M33" s="769"/>
      <c r="N33" s="769"/>
      <c r="O33" s="773"/>
      <c r="P33" s="773"/>
      <c r="Q33" s="773"/>
      <c r="R33" s="773"/>
      <c r="S33" s="773"/>
      <c r="T33" s="773"/>
      <c r="U33" s="773"/>
      <c r="V33" s="773"/>
      <c r="W33" s="773"/>
      <c r="X33" s="773"/>
      <c r="Y33" s="773"/>
      <c r="Z33" s="773"/>
      <c r="AA33" s="769"/>
      <c r="AB33" s="769"/>
      <c r="AC33" s="769"/>
      <c r="AD33" s="769"/>
      <c r="AE33" s="769"/>
      <c r="AF33" s="769"/>
      <c r="AG33" s="769"/>
      <c r="AH33" s="769"/>
      <c r="AI33" s="769"/>
      <c r="AJ33" s="769"/>
      <c r="AK33" s="759"/>
      <c r="AL33" s="759"/>
      <c r="AM33" s="759"/>
      <c r="AN33" s="759"/>
      <c r="AO33" s="759"/>
      <c r="AP33" s="759"/>
      <c r="AQ33" s="761"/>
      <c r="AR33" s="761"/>
      <c r="AS33" s="761"/>
      <c r="AT33" s="762"/>
    </row>
    <row r="34" spans="1:46" ht="14.45" customHeight="1">
      <c r="A34" s="765"/>
      <c r="B34" s="766"/>
      <c r="C34" s="766"/>
      <c r="D34" s="766"/>
      <c r="E34" s="766"/>
      <c r="F34" s="766"/>
      <c r="G34" s="766"/>
      <c r="H34" s="769"/>
      <c r="I34" s="769"/>
      <c r="J34" s="769"/>
      <c r="K34" s="769"/>
      <c r="L34" s="769"/>
      <c r="M34" s="769"/>
      <c r="N34" s="769"/>
      <c r="O34" s="773"/>
      <c r="P34" s="773"/>
      <c r="Q34" s="773"/>
      <c r="R34" s="773"/>
      <c r="S34" s="773"/>
      <c r="T34" s="773"/>
      <c r="U34" s="773"/>
      <c r="V34" s="773"/>
      <c r="W34" s="773"/>
      <c r="X34" s="773"/>
      <c r="Y34" s="773"/>
      <c r="Z34" s="773"/>
      <c r="AA34" s="769"/>
      <c r="AB34" s="769"/>
      <c r="AC34" s="769"/>
      <c r="AD34" s="769"/>
      <c r="AE34" s="769"/>
      <c r="AF34" s="769"/>
      <c r="AG34" s="769"/>
      <c r="AH34" s="769"/>
      <c r="AI34" s="769"/>
      <c r="AJ34" s="769"/>
      <c r="AK34" s="759"/>
      <c r="AL34" s="759"/>
      <c r="AM34" s="759"/>
      <c r="AN34" s="759"/>
      <c r="AO34" s="759"/>
      <c r="AP34" s="759"/>
      <c r="AQ34" s="761"/>
      <c r="AR34" s="761"/>
      <c r="AS34" s="761"/>
      <c r="AT34" s="762"/>
    </row>
    <row r="35" spans="1:46" ht="14.45" customHeight="1">
      <c r="A35" s="765"/>
      <c r="B35" s="766"/>
      <c r="C35" s="766"/>
      <c r="D35" s="766"/>
      <c r="E35" s="766"/>
      <c r="F35" s="766"/>
      <c r="G35" s="766"/>
      <c r="H35" s="769"/>
      <c r="I35" s="769"/>
      <c r="J35" s="769"/>
      <c r="K35" s="769"/>
      <c r="L35" s="769"/>
      <c r="M35" s="769"/>
      <c r="N35" s="769"/>
      <c r="O35" s="773"/>
      <c r="P35" s="773"/>
      <c r="Q35" s="773"/>
      <c r="R35" s="773"/>
      <c r="S35" s="773"/>
      <c r="T35" s="773"/>
      <c r="U35" s="773"/>
      <c r="V35" s="773"/>
      <c r="W35" s="773"/>
      <c r="X35" s="773"/>
      <c r="Y35" s="773"/>
      <c r="Z35" s="773"/>
      <c r="AA35" s="769"/>
      <c r="AB35" s="769"/>
      <c r="AC35" s="769"/>
      <c r="AD35" s="769"/>
      <c r="AE35" s="769"/>
      <c r="AF35" s="769"/>
      <c r="AG35" s="769"/>
      <c r="AH35" s="769"/>
      <c r="AI35" s="769"/>
      <c r="AJ35" s="769"/>
      <c r="AK35" s="759"/>
      <c r="AL35" s="759"/>
      <c r="AM35" s="759"/>
      <c r="AN35" s="759"/>
      <c r="AO35" s="759"/>
      <c r="AP35" s="759"/>
      <c r="AQ35" s="761"/>
      <c r="AR35" s="761"/>
      <c r="AS35" s="761"/>
      <c r="AT35" s="762"/>
    </row>
    <row r="36" spans="1:46">
      <c r="A36" s="765"/>
      <c r="B36" s="766"/>
      <c r="C36" s="766"/>
      <c r="D36" s="766"/>
      <c r="E36" s="766"/>
      <c r="F36" s="766"/>
      <c r="G36" s="766"/>
      <c r="H36" s="769"/>
      <c r="I36" s="769"/>
      <c r="J36" s="769"/>
      <c r="K36" s="769"/>
      <c r="L36" s="769"/>
      <c r="M36" s="769"/>
      <c r="N36" s="769"/>
      <c r="O36" s="773"/>
      <c r="P36" s="773"/>
      <c r="Q36" s="773"/>
      <c r="R36" s="773"/>
      <c r="S36" s="773"/>
      <c r="T36" s="773"/>
      <c r="U36" s="773"/>
      <c r="V36" s="773"/>
      <c r="W36" s="773"/>
      <c r="X36" s="773"/>
      <c r="Y36" s="773"/>
      <c r="Z36" s="773"/>
      <c r="AA36" s="769"/>
      <c r="AB36" s="769"/>
      <c r="AC36" s="769"/>
      <c r="AD36" s="769"/>
      <c r="AE36" s="769"/>
      <c r="AF36" s="769"/>
      <c r="AG36" s="769"/>
      <c r="AH36" s="769"/>
      <c r="AI36" s="769"/>
      <c r="AJ36" s="769"/>
      <c r="AK36" s="759"/>
      <c r="AL36" s="759"/>
      <c r="AM36" s="759"/>
      <c r="AN36" s="759"/>
      <c r="AO36" s="759"/>
      <c r="AP36" s="759"/>
      <c r="AQ36" s="761"/>
      <c r="AR36" s="761"/>
      <c r="AS36" s="761"/>
      <c r="AT36" s="762"/>
    </row>
    <row r="37" spans="1:46">
      <c r="A37" s="767"/>
      <c r="B37" s="768"/>
      <c r="C37" s="768"/>
      <c r="D37" s="768"/>
      <c r="E37" s="768"/>
      <c r="F37" s="768"/>
      <c r="G37" s="768"/>
      <c r="H37" s="770"/>
      <c r="I37" s="770"/>
      <c r="J37" s="770"/>
      <c r="K37" s="770"/>
      <c r="L37" s="770"/>
      <c r="M37" s="770"/>
      <c r="N37" s="770"/>
      <c r="O37" s="774"/>
      <c r="P37" s="774"/>
      <c r="Q37" s="774"/>
      <c r="R37" s="774"/>
      <c r="S37" s="774"/>
      <c r="T37" s="774"/>
      <c r="U37" s="774"/>
      <c r="V37" s="774"/>
      <c r="W37" s="774"/>
      <c r="X37" s="774"/>
      <c r="Y37" s="774"/>
      <c r="Z37" s="774"/>
      <c r="AA37" s="770"/>
      <c r="AB37" s="770"/>
      <c r="AC37" s="770"/>
      <c r="AD37" s="770"/>
      <c r="AE37" s="770"/>
      <c r="AF37" s="770"/>
      <c r="AG37" s="770"/>
      <c r="AH37" s="770"/>
      <c r="AI37" s="770"/>
      <c r="AJ37" s="770"/>
      <c r="AK37" s="760"/>
      <c r="AL37" s="760"/>
      <c r="AM37" s="760"/>
      <c r="AN37" s="760"/>
      <c r="AO37" s="760"/>
      <c r="AP37" s="760"/>
      <c r="AQ37" s="763"/>
      <c r="AR37" s="763"/>
      <c r="AS37" s="763"/>
      <c r="AT37" s="764"/>
    </row>
    <row r="38" spans="1:46">
      <c r="A38" s="11"/>
      <c r="B38" s="11"/>
      <c r="C38" s="11"/>
      <c r="D38" s="11"/>
      <c r="E38" s="11"/>
      <c r="F38" s="11"/>
      <c r="G38" s="11"/>
      <c r="H38" s="12"/>
      <c r="I38" s="12"/>
      <c r="J38" s="12"/>
      <c r="K38" s="12"/>
      <c r="L38" s="12"/>
      <c r="M38" s="12"/>
      <c r="N38" s="12"/>
      <c r="O38" s="13"/>
      <c r="P38" s="13"/>
      <c r="Q38" s="13"/>
      <c r="R38" s="13"/>
      <c r="S38" s="13"/>
      <c r="T38" s="13"/>
      <c r="U38" s="13"/>
      <c r="V38" s="13"/>
      <c r="W38" s="13"/>
      <c r="X38" s="13"/>
      <c r="Y38" s="13"/>
      <c r="Z38" s="13"/>
      <c r="AA38" s="12"/>
      <c r="AB38" s="12"/>
      <c r="AC38" s="12"/>
      <c r="AD38" s="12"/>
      <c r="AE38" s="12"/>
      <c r="AF38" s="12"/>
      <c r="AG38" s="12"/>
      <c r="AH38" s="12"/>
      <c r="AI38" s="12"/>
      <c r="AJ38" s="12"/>
      <c r="AK38" s="14"/>
      <c r="AL38" s="14"/>
      <c r="AM38" s="14"/>
      <c r="AN38" s="14"/>
      <c r="AO38" s="14"/>
      <c r="AP38" s="14"/>
      <c r="AQ38" s="15"/>
      <c r="AR38" s="15"/>
      <c r="AS38" s="15"/>
      <c r="AT38" s="15"/>
    </row>
    <row r="39" spans="1:46">
      <c r="A39" s="16"/>
      <c r="B39" s="16"/>
      <c r="C39" s="16"/>
      <c r="D39" s="16"/>
      <c r="E39" s="16"/>
      <c r="F39" s="16"/>
      <c r="G39" s="16"/>
      <c r="H39" s="17"/>
      <c r="I39" s="17"/>
      <c r="J39" s="17"/>
      <c r="K39" s="17"/>
      <c r="L39" s="17"/>
      <c r="M39" s="17"/>
      <c r="N39" s="17"/>
      <c r="O39" s="18"/>
      <c r="P39" s="18"/>
      <c r="Q39" s="18"/>
      <c r="R39" s="18"/>
      <c r="S39" s="18"/>
      <c r="T39" s="18"/>
      <c r="U39" s="18"/>
      <c r="V39" s="18"/>
      <c r="W39" s="18"/>
      <c r="X39" s="18"/>
      <c r="Y39" s="18"/>
      <c r="Z39" s="18"/>
      <c r="AA39" s="17"/>
      <c r="AB39" s="17"/>
      <c r="AC39" s="17"/>
      <c r="AD39" s="17"/>
      <c r="AE39" s="17"/>
      <c r="AF39" s="17"/>
      <c r="AG39" s="17"/>
      <c r="AH39" s="17"/>
      <c r="AI39" s="17"/>
      <c r="AJ39" s="755" t="s">
        <v>627</v>
      </c>
      <c r="AK39" s="755"/>
      <c r="AL39" s="755"/>
      <c r="AM39" s="755"/>
      <c r="AN39" s="755"/>
      <c r="AO39" s="756" t="s">
        <v>627</v>
      </c>
      <c r="AP39" s="756"/>
      <c r="AQ39" s="756"/>
      <c r="AR39" s="756"/>
      <c r="AS39" s="756"/>
      <c r="AT39" s="19"/>
    </row>
    <row r="40" spans="1:46" ht="27.4" customHeight="1"/>
    <row r="44" spans="1:46" ht="16.7" customHeight="1"/>
    <row r="45" spans="1:46" ht="15" customHeight="1"/>
    <row r="46" spans="1:46" ht="15" customHeight="1"/>
    <row r="47" spans="1:46" ht="15" customHeight="1"/>
    <row r="48" spans="1:4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3.5" customHeight="1"/>
    <row r="69" ht="13.5" customHeight="1"/>
    <row r="70" ht="13.5" customHeight="1"/>
    <row r="71" ht="13.5" customHeight="1"/>
  </sheetData>
  <sheetProtection algorithmName="SHA-512" hashValue="OxZb9XSUr/urY7/y+Z1TiODBAW/xWkr3IinWk0LNriewKUZt/p0HIUZ8XdJx3axxvr6YjPwd+Bqdqs4NtICQIg==" saltValue="1G/Wx+Yp7LtAI1LvX/s9NQ==" spinCount="100000" sheet="1" selectLockedCells="1" selectUnlockedCells="1"/>
  <mergeCells count="186">
    <mergeCell ref="AG2:AM2"/>
    <mergeCell ref="AN2:AT2"/>
    <mergeCell ref="E3:K4"/>
    <mergeCell ref="L3:R4"/>
    <mergeCell ref="S3:Y4"/>
    <mergeCell ref="Z3:AF4"/>
    <mergeCell ref="AG3:AM4"/>
    <mergeCell ref="AN3:AT4"/>
    <mergeCell ref="A1:AB1"/>
    <mergeCell ref="AC1:AK1"/>
    <mergeCell ref="AL1:AN1"/>
    <mergeCell ref="AO1:AQ1"/>
    <mergeCell ref="AR1:AT1"/>
    <mergeCell ref="A2:D4"/>
    <mergeCell ref="E2:K2"/>
    <mergeCell ref="L2:R2"/>
    <mergeCell ref="S2:Y2"/>
    <mergeCell ref="Z2:AF2"/>
    <mergeCell ref="AQ10:AR10"/>
    <mergeCell ref="AS10:AT10"/>
    <mergeCell ref="AQ11:AR11"/>
    <mergeCell ref="AS11:AT11"/>
    <mergeCell ref="A5:AT5"/>
    <mergeCell ref="A6:L7"/>
    <mergeCell ref="M6:AT7"/>
    <mergeCell ref="A8:G9"/>
    <mergeCell ref="H8:L9"/>
    <mergeCell ref="M8:N9"/>
    <mergeCell ref="O8:V9"/>
    <mergeCell ref="W8:Z9"/>
    <mergeCell ref="AA8:AJ9"/>
    <mergeCell ref="AK8:AP9"/>
    <mergeCell ref="AQ8:AT8"/>
    <mergeCell ref="AQ9:AT9"/>
    <mergeCell ref="A16:G17"/>
    <mergeCell ref="H16:L17"/>
    <mergeCell ref="M16:N17"/>
    <mergeCell ref="O16:V17"/>
    <mergeCell ref="W16:Z17"/>
    <mergeCell ref="AA16:AJ17"/>
    <mergeCell ref="AK16:AP17"/>
    <mergeCell ref="A10:G11"/>
    <mergeCell ref="H10:L11"/>
    <mergeCell ref="M10:N11"/>
    <mergeCell ref="O10:V11"/>
    <mergeCell ref="W10:Z11"/>
    <mergeCell ref="AA10:AJ11"/>
    <mergeCell ref="AK10:AP11"/>
    <mergeCell ref="AQ12:AR12"/>
    <mergeCell ref="AS12:AT12"/>
    <mergeCell ref="AQ13:AR13"/>
    <mergeCell ref="AS13:AT13"/>
    <mergeCell ref="A14:G15"/>
    <mergeCell ref="H14:L15"/>
    <mergeCell ref="M14:N15"/>
    <mergeCell ref="O14:V15"/>
    <mergeCell ref="W14:Z15"/>
    <mergeCell ref="AA14:AJ15"/>
    <mergeCell ref="A12:G13"/>
    <mergeCell ref="H12:L13"/>
    <mergeCell ref="M12:N13"/>
    <mergeCell ref="O12:V13"/>
    <mergeCell ref="W12:Z13"/>
    <mergeCell ref="AA12:AJ13"/>
    <mergeCell ref="AK12:AP13"/>
    <mergeCell ref="AQ16:AR16"/>
    <mergeCell ref="AS16:AT16"/>
    <mergeCell ref="AQ17:AR17"/>
    <mergeCell ref="AS17:AT17"/>
    <mergeCell ref="AK14:AP15"/>
    <mergeCell ref="AQ14:AR14"/>
    <mergeCell ref="AS14:AT14"/>
    <mergeCell ref="AQ15:AR15"/>
    <mergeCell ref="AS15:AT15"/>
    <mergeCell ref="A20:G21"/>
    <mergeCell ref="H20:L21"/>
    <mergeCell ref="M20:N21"/>
    <mergeCell ref="O20:V21"/>
    <mergeCell ref="W20:Z21"/>
    <mergeCell ref="A18:G19"/>
    <mergeCell ref="H18:L19"/>
    <mergeCell ref="M18:N19"/>
    <mergeCell ref="O18:V19"/>
    <mergeCell ref="W18:Z19"/>
    <mergeCell ref="AA20:AJ21"/>
    <mergeCell ref="AK20:AP21"/>
    <mergeCell ref="AQ20:AR20"/>
    <mergeCell ref="AS20:AT20"/>
    <mergeCell ref="AQ21:AR21"/>
    <mergeCell ref="AS21:AT21"/>
    <mergeCell ref="AK18:AP19"/>
    <mergeCell ref="AQ18:AR18"/>
    <mergeCell ref="AS18:AT18"/>
    <mergeCell ref="AQ19:AR19"/>
    <mergeCell ref="AS19:AT19"/>
    <mergeCell ref="AA18:AJ19"/>
    <mergeCell ref="A24:G25"/>
    <mergeCell ref="H24:L25"/>
    <mergeCell ref="M24:N25"/>
    <mergeCell ref="O24:V25"/>
    <mergeCell ref="W24:Z25"/>
    <mergeCell ref="A22:G23"/>
    <mergeCell ref="H22:L23"/>
    <mergeCell ref="M22:N23"/>
    <mergeCell ref="O22:V23"/>
    <mergeCell ref="W22:Z23"/>
    <mergeCell ref="AA24:AJ25"/>
    <mergeCell ref="AK24:AP25"/>
    <mergeCell ref="AQ24:AR24"/>
    <mergeCell ref="AS24:AT24"/>
    <mergeCell ref="AQ25:AR25"/>
    <mergeCell ref="AS25:AT25"/>
    <mergeCell ref="AK22:AP23"/>
    <mergeCell ref="AQ22:AR22"/>
    <mergeCell ref="AS22:AT22"/>
    <mergeCell ref="AQ23:AR23"/>
    <mergeCell ref="AS23:AT23"/>
    <mergeCell ref="AA22:AJ23"/>
    <mergeCell ref="A28:G29"/>
    <mergeCell ref="H28:L29"/>
    <mergeCell ref="M28:N29"/>
    <mergeCell ref="O28:V29"/>
    <mergeCell ref="W28:Z29"/>
    <mergeCell ref="A26:G27"/>
    <mergeCell ref="H26:L27"/>
    <mergeCell ref="M26:N27"/>
    <mergeCell ref="O26:V27"/>
    <mergeCell ref="W26:Z27"/>
    <mergeCell ref="AA28:AJ29"/>
    <mergeCell ref="AK28:AP29"/>
    <mergeCell ref="AQ28:AR28"/>
    <mergeCell ref="AS28:AT28"/>
    <mergeCell ref="AQ29:AR29"/>
    <mergeCell ref="AS29:AT29"/>
    <mergeCell ref="AK26:AP27"/>
    <mergeCell ref="AQ26:AR26"/>
    <mergeCell ref="AS26:AT26"/>
    <mergeCell ref="AQ27:AR27"/>
    <mergeCell ref="AS27:AT27"/>
    <mergeCell ref="AA26:AJ27"/>
    <mergeCell ref="A32:G33"/>
    <mergeCell ref="H32:L33"/>
    <mergeCell ref="M32:N33"/>
    <mergeCell ref="O32:V33"/>
    <mergeCell ref="W32:Z33"/>
    <mergeCell ref="A30:G31"/>
    <mergeCell ref="H30:L31"/>
    <mergeCell ref="M30:N31"/>
    <mergeCell ref="O30:V31"/>
    <mergeCell ref="W30:Z31"/>
    <mergeCell ref="AA32:AJ33"/>
    <mergeCell ref="AK32:AP33"/>
    <mergeCell ref="AQ32:AR32"/>
    <mergeCell ref="AS32:AT32"/>
    <mergeCell ref="AQ33:AR33"/>
    <mergeCell ref="AS33:AT33"/>
    <mergeCell ref="AK30:AP31"/>
    <mergeCell ref="AQ30:AR30"/>
    <mergeCell ref="AS30:AT30"/>
    <mergeCell ref="AQ31:AR31"/>
    <mergeCell ref="AS31:AT31"/>
    <mergeCell ref="AA30:AJ31"/>
    <mergeCell ref="A36:G37"/>
    <mergeCell ref="H36:L37"/>
    <mergeCell ref="M36:N37"/>
    <mergeCell ref="O36:V37"/>
    <mergeCell ref="W36:Z37"/>
    <mergeCell ref="A34:G35"/>
    <mergeCell ref="H34:L35"/>
    <mergeCell ref="M34:N35"/>
    <mergeCell ref="O34:V35"/>
    <mergeCell ref="W34:Z35"/>
    <mergeCell ref="AJ39:AN39"/>
    <mergeCell ref="AO39:AS39"/>
    <mergeCell ref="AA36:AJ37"/>
    <mergeCell ref="AK36:AP37"/>
    <mergeCell ref="AQ36:AR36"/>
    <mergeCell ref="AS36:AT36"/>
    <mergeCell ref="AQ37:AR37"/>
    <mergeCell ref="AS37:AT37"/>
    <mergeCell ref="AK34:AP35"/>
    <mergeCell ref="AQ34:AR34"/>
    <mergeCell ref="AS34:AT34"/>
    <mergeCell ref="AQ35:AR35"/>
    <mergeCell ref="AS35:AT35"/>
    <mergeCell ref="AA34:AJ35"/>
  </mergeCells>
  <phoneticPr fontId="2"/>
  <dataValidations count="5">
    <dataValidation type="list" allowBlank="1" showInputMessage="1" showErrorMessage="1" sqref="AS10:AT39" xr:uid="{81F0FFD5-41DB-4FDD-9897-D787F58382D9}">
      <formula1>月リスト</formula1>
    </dataValidation>
    <dataValidation type="list" allowBlank="1" showInputMessage="1" showErrorMessage="1" sqref="AQ10:AR39" xr:uid="{0828D469-8882-41DD-9F01-1E4EB6A79F00}">
      <formula1>年リスト</formula1>
    </dataValidation>
    <dataValidation type="list" allowBlank="1" showInputMessage="1" showErrorMessage="1" sqref="A10:G39" xr:uid="{016989E9-3826-4CE4-B079-31EF45ED0DA1}">
      <formula1>申請種目リスト</formula1>
    </dataValidation>
    <dataValidation type="textLength" imeMode="off" operator="lessThanOrEqual" allowBlank="1" showInputMessage="1" showErrorMessage="1" sqref="AK10:AP39" xr:uid="{3F28A7E7-0C46-4B50-8F54-394784763297}">
      <formula1>9</formula1>
    </dataValidation>
    <dataValidation imeMode="on" allowBlank="1" showInputMessage="1" showErrorMessage="1" sqref="H10:L39" xr:uid="{F289B325-6133-4FED-8088-5B154584AFAE}"/>
  </dataValidations>
  <pageMargins left="0.70866141732283472" right="0.70866141732283472" top="0.94488188976377963" bottom="0.35433070866141736" header="0.51181102362204722" footer="0.31496062992125984"/>
  <pageSetup paperSize="9" orientation="landscape" r:id="rId1"/>
  <headerFooter>
    <oddHeader>&amp;L（様式第2号）&amp;C&amp;"ＭＳ Ｐゴシック,太字"&amp;16工事経歴一覧</oddHead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7C4F4-3455-48AD-B1CE-7BF82AC46447}">
  <sheetPr codeName="Sheet9"/>
  <dimension ref="A1:I65"/>
  <sheetViews>
    <sheetView workbookViewId="0">
      <selection activeCell="C2" sqref="C2"/>
    </sheetView>
  </sheetViews>
  <sheetFormatPr defaultRowHeight="13.5"/>
  <cols>
    <col min="7" max="8" width="13.625" customWidth="1"/>
    <col min="9" max="9" width="31" customWidth="1"/>
  </cols>
  <sheetData>
    <row r="1" spans="1:9">
      <c r="A1" t="s">
        <v>56</v>
      </c>
      <c r="B1" t="s">
        <v>46</v>
      </c>
      <c r="C1" t="s">
        <v>47</v>
      </c>
      <c r="D1" t="s">
        <v>48</v>
      </c>
      <c r="E1" t="s">
        <v>49</v>
      </c>
      <c r="F1" t="s">
        <v>50</v>
      </c>
      <c r="G1" t="s">
        <v>51</v>
      </c>
      <c r="H1" t="s">
        <v>749</v>
      </c>
      <c r="I1" t="s">
        <v>53</v>
      </c>
    </row>
    <row r="2" spans="1:9">
      <c r="A2" s="20" t="s">
        <v>57</v>
      </c>
      <c r="B2" s="1" t="s">
        <v>223</v>
      </c>
      <c r="C2" s="21" t="s">
        <v>750</v>
      </c>
      <c r="D2" s="22" t="s">
        <v>750</v>
      </c>
      <c r="E2" s="21" t="s">
        <v>750</v>
      </c>
      <c r="F2" s="21" t="s">
        <v>132</v>
      </c>
      <c r="G2" s="23" t="s">
        <v>288</v>
      </c>
      <c r="H2" s="23" t="s">
        <v>442</v>
      </c>
      <c r="I2" s="24" t="s">
        <v>751</v>
      </c>
    </row>
    <row r="3" spans="1:9">
      <c r="A3" s="20" t="s">
        <v>58</v>
      </c>
      <c r="B3" s="1" t="s">
        <v>224</v>
      </c>
      <c r="C3" s="21" t="s">
        <v>226</v>
      </c>
      <c r="D3" s="22" t="s">
        <v>752</v>
      </c>
      <c r="E3" s="21" t="s">
        <v>226</v>
      </c>
      <c r="F3" s="21" t="s">
        <v>133</v>
      </c>
      <c r="G3" s="23" t="s">
        <v>289</v>
      </c>
      <c r="H3" s="23" t="s">
        <v>68</v>
      </c>
      <c r="I3" s="24" t="s">
        <v>753</v>
      </c>
    </row>
    <row r="4" spans="1:9">
      <c r="B4" s="1" t="s">
        <v>221</v>
      </c>
      <c r="C4" s="21" t="s">
        <v>227</v>
      </c>
      <c r="D4" s="22" t="s">
        <v>754</v>
      </c>
      <c r="E4" s="21" t="s">
        <v>227</v>
      </c>
      <c r="G4" s="23" t="s">
        <v>290</v>
      </c>
      <c r="H4" s="23" t="s">
        <v>755</v>
      </c>
      <c r="I4" s="24" t="s">
        <v>756</v>
      </c>
    </row>
    <row r="5" spans="1:9">
      <c r="B5" s="1" t="s">
        <v>225</v>
      </c>
      <c r="C5" s="21" t="s">
        <v>228</v>
      </c>
      <c r="D5" s="22" t="s">
        <v>757</v>
      </c>
      <c r="E5" s="21" t="s">
        <v>228</v>
      </c>
      <c r="G5" s="23" t="s">
        <v>291</v>
      </c>
      <c r="H5" s="23" t="s">
        <v>69</v>
      </c>
      <c r="I5" s="24" t="s">
        <v>758</v>
      </c>
    </row>
    <row r="6" spans="1:9">
      <c r="C6" s="21" t="s">
        <v>229</v>
      </c>
      <c r="D6" s="22" t="s">
        <v>759</v>
      </c>
      <c r="E6" s="21" t="s">
        <v>229</v>
      </c>
      <c r="G6" s="23" t="s">
        <v>292</v>
      </c>
      <c r="H6" s="23" t="s">
        <v>70</v>
      </c>
      <c r="I6" s="24" t="s">
        <v>760</v>
      </c>
    </row>
    <row r="7" spans="1:9">
      <c r="C7" s="21" t="s">
        <v>230</v>
      </c>
      <c r="D7" s="22" t="s">
        <v>761</v>
      </c>
      <c r="E7" s="21" t="s">
        <v>230</v>
      </c>
      <c r="G7" s="23" t="s">
        <v>293</v>
      </c>
      <c r="H7" s="23" t="s">
        <v>71</v>
      </c>
      <c r="I7" s="24" t="s">
        <v>762</v>
      </c>
    </row>
    <row r="8" spans="1:9">
      <c r="C8" s="21" t="s">
        <v>231</v>
      </c>
      <c r="D8" s="22" t="s">
        <v>763</v>
      </c>
      <c r="E8" s="21" t="s">
        <v>231</v>
      </c>
      <c r="G8" s="23" t="s">
        <v>294</v>
      </c>
      <c r="H8" s="23" t="s">
        <v>72</v>
      </c>
      <c r="I8" s="24" t="s">
        <v>764</v>
      </c>
    </row>
    <row r="9" spans="1:9">
      <c r="A9" t="s">
        <v>557</v>
      </c>
      <c r="C9" s="21" t="s">
        <v>232</v>
      </c>
      <c r="D9" s="22" t="s">
        <v>765</v>
      </c>
      <c r="E9" s="21" t="s">
        <v>232</v>
      </c>
      <c r="G9" s="23" t="s">
        <v>295</v>
      </c>
      <c r="H9" s="23" t="s">
        <v>73</v>
      </c>
      <c r="I9" s="24" t="s">
        <v>766</v>
      </c>
    </row>
    <row r="10" spans="1:9">
      <c r="A10" t="s">
        <v>558</v>
      </c>
      <c r="C10" s="21" t="s">
        <v>233</v>
      </c>
      <c r="D10" s="22" t="s">
        <v>767</v>
      </c>
      <c r="E10" s="21" t="s">
        <v>233</v>
      </c>
      <c r="G10" s="23" t="s">
        <v>296</v>
      </c>
      <c r="H10" s="23" t="s">
        <v>74</v>
      </c>
      <c r="I10" s="24" t="s">
        <v>768</v>
      </c>
    </row>
    <row r="11" spans="1:9">
      <c r="A11" t="s">
        <v>769</v>
      </c>
      <c r="C11" s="21" t="s">
        <v>234</v>
      </c>
      <c r="D11" s="22" t="s">
        <v>770</v>
      </c>
      <c r="E11" s="21" t="s">
        <v>234</v>
      </c>
      <c r="G11" s="23" t="s">
        <v>297</v>
      </c>
      <c r="H11" s="23" t="s">
        <v>75</v>
      </c>
      <c r="I11" s="24" t="s">
        <v>771</v>
      </c>
    </row>
    <row r="12" spans="1:9">
      <c r="C12" s="21" t="s">
        <v>235</v>
      </c>
      <c r="D12" s="22" t="s">
        <v>772</v>
      </c>
      <c r="E12" s="21" t="s">
        <v>235</v>
      </c>
      <c r="G12" s="23" t="s">
        <v>298</v>
      </c>
      <c r="H12" s="23" t="s">
        <v>76</v>
      </c>
      <c r="I12" s="24" t="s">
        <v>773</v>
      </c>
    </row>
    <row r="13" spans="1:9">
      <c r="A13" t="s">
        <v>774</v>
      </c>
      <c r="C13" s="21" t="s">
        <v>236</v>
      </c>
      <c r="D13" s="22" t="s">
        <v>775</v>
      </c>
      <c r="E13" s="21" t="s">
        <v>236</v>
      </c>
      <c r="G13" s="23" t="s">
        <v>299</v>
      </c>
      <c r="H13" s="23" t="s">
        <v>77</v>
      </c>
      <c r="I13" s="24" t="s">
        <v>776</v>
      </c>
    </row>
    <row r="14" spans="1:9">
      <c r="A14" t="s">
        <v>777</v>
      </c>
      <c r="C14" s="21" t="s">
        <v>237</v>
      </c>
      <c r="E14" s="21" t="s">
        <v>237</v>
      </c>
      <c r="G14" s="23" t="s">
        <v>300</v>
      </c>
      <c r="H14" s="23" t="s">
        <v>78</v>
      </c>
      <c r="I14" s="24" t="s">
        <v>778</v>
      </c>
    </row>
    <row r="15" spans="1:9">
      <c r="A15" t="s">
        <v>779</v>
      </c>
      <c r="C15" s="21" t="s">
        <v>238</v>
      </c>
      <c r="E15" s="21" t="s">
        <v>238</v>
      </c>
      <c r="G15" s="23" t="s">
        <v>301</v>
      </c>
      <c r="H15" s="23" t="s">
        <v>81</v>
      </c>
      <c r="I15" s="24" t="s">
        <v>780</v>
      </c>
    </row>
    <row r="16" spans="1:9">
      <c r="C16" s="21" t="s">
        <v>239</v>
      </c>
      <c r="E16" s="21" t="s">
        <v>239</v>
      </c>
      <c r="G16" s="23" t="s">
        <v>302</v>
      </c>
      <c r="H16" s="23" t="s">
        <v>79</v>
      </c>
      <c r="I16" s="24" t="s">
        <v>781</v>
      </c>
    </row>
    <row r="17" spans="1:9">
      <c r="C17" s="21" t="s">
        <v>240</v>
      </c>
      <c r="E17" s="21" t="s">
        <v>240</v>
      </c>
      <c r="G17" s="23" t="s">
        <v>303</v>
      </c>
      <c r="H17" s="23" t="s">
        <v>80</v>
      </c>
      <c r="I17" s="24" t="s">
        <v>782</v>
      </c>
    </row>
    <row r="18" spans="1:9">
      <c r="A18" t="s">
        <v>559</v>
      </c>
      <c r="C18" s="21" t="s">
        <v>241</v>
      </c>
      <c r="E18" s="21" t="s">
        <v>241</v>
      </c>
      <c r="G18" s="23" t="s">
        <v>304</v>
      </c>
      <c r="H18" s="23" t="s">
        <v>82</v>
      </c>
      <c r="I18" s="24" t="s">
        <v>783</v>
      </c>
    </row>
    <row r="19" spans="1:9">
      <c r="A19" t="s">
        <v>784</v>
      </c>
      <c r="C19" s="21" t="s">
        <v>242</v>
      </c>
      <c r="E19" s="21" t="s">
        <v>242</v>
      </c>
      <c r="G19" s="23" t="s">
        <v>305</v>
      </c>
      <c r="H19" s="23" t="s">
        <v>83</v>
      </c>
      <c r="I19" s="24" t="s">
        <v>785</v>
      </c>
    </row>
    <row r="20" spans="1:9">
      <c r="A20" t="s">
        <v>786</v>
      </c>
      <c r="C20" s="21" t="s">
        <v>243</v>
      </c>
      <c r="E20" s="21" t="s">
        <v>243</v>
      </c>
      <c r="G20" s="23" t="s">
        <v>306</v>
      </c>
      <c r="H20" s="23" t="s">
        <v>84</v>
      </c>
      <c r="I20" s="24" t="s">
        <v>787</v>
      </c>
    </row>
    <row r="21" spans="1:9">
      <c r="A21" t="s">
        <v>788</v>
      </c>
      <c r="C21" s="21" t="s">
        <v>244</v>
      </c>
      <c r="E21" s="21" t="s">
        <v>244</v>
      </c>
      <c r="G21" s="23" t="s">
        <v>307</v>
      </c>
      <c r="H21" s="23" t="s">
        <v>85</v>
      </c>
      <c r="I21" s="24" t="s">
        <v>789</v>
      </c>
    </row>
    <row r="22" spans="1:9">
      <c r="A22" t="s">
        <v>790</v>
      </c>
      <c r="C22" s="21" t="s">
        <v>245</v>
      </c>
      <c r="E22" s="21" t="s">
        <v>245</v>
      </c>
      <c r="G22" s="23" t="s">
        <v>308</v>
      </c>
      <c r="H22" s="23" t="s">
        <v>86</v>
      </c>
      <c r="I22" s="24" t="s">
        <v>791</v>
      </c>
    </row>
    <row r="23" spans="1:9">
      <c r="A23" t="s">
        <v>792</v>
      </c>
      <c r="C23" s="21" t="s">
        <v>246</v>
      </c>
      <c r="E23" s="21" t="s">
        <v>246</v>
      </c>
      <c r="G23" s="23" t="s">
        <v>309</v>
      </c>
      <c r="H23" s="23" t="s">
        <v>87</v>
      </c>
      <c r="I23" s="24" t="s">
        <v>793</v>
      </c>
    </row>
    <row r="24" spans="1:9">
      <c r="A24" t="s">
        <v>794</v>
      </c>
      <c r="C24" s="21" t="s">
        <v>247</v>
      </c>
      <c r="E24" s="21" t="s">
        <v>247</v>
      </c>
      <c r="G24" s="23" t="s">
        <v>310</v>
      </c>
      <c r="H24" s="23" t="s">
        <v>88</v>
      </c>
      <c r="I24" s="24" t="s">
        <v>795</v>
      </c>
    </row>
    <row r="25" spans="1:9">
      <c r="A25" t="s">
        <v>796</v>
      </c>
      <c r="C25" s="21" t="s">
        <v>248</v>
      </c>
      <c r="E25" s="21" t="s">
        <v>248</v>
      </c>
      <c r="G25" s="23" t="s">
        <v>311</v>
      </c>
      <c r="H25" s="23" t="s">
        <v>89</v>
      </c>
      <c r="I25" s="24" t="s">
        <v>797</v>
      </c>
    </row>
    <row r="26" spans="1:9">
      <c r="C26" s="21" t="s">
        <v>222</v>
      </c>
      <c r="E26" s="21" t="s">
        <v>222</v>
      </c>
      <c r="G26" s="23" t="s">
        <v>312</v>
      </c>
      <c r="H26" s="23" t="s">
        <v>90</v>
      </c>
      <c r="I26" s="24" t="s">
        <v>798</v>
      </c>
    </row>
    <row r="27" spans="1:9">
      <c r="C27" s="21" t="s">
        <v>249</v>
      </c>
      <c r="E27" s="21" t="s">
        <v>249</v>
      </c>
      <c r="G27" s="23" t="s">
        <v>313</v>
      </c>
      <c r="H27" s="23" t="s">
        <v>91</v>
      </c>
      <c r="I27" s="24" t="s">
        <v>799</v>
      </c>
    </row>
    <row r="28" spans="1:9">
      <c r="A28" t="s">
        <v>800</v>
      </c>
      <c r="C28" s="21" t="s">
        <v>250</v>
      </c>
      <c r="E28" s="21" t="s">
        <v>250</v>
      </c>
      <c r="G28" s="23" t="s">
        <v>314</v>
      </c>
      <c r="H28" s="23" t="s">
        <v>92</v>
      </c>
      <c r="I28" s="24" t="s">
        <v>801</v>
      </c>
    </row>
    <row r="29" spans="1:9">
      <c r="A29" t="s">
        <v>802</v>
      </c>
      <c r="C29" s="21" t="s">
        <v>251</v>
      </c>
      <c r="E29" s="21" t="s">
        <v>251</v>
      </c>
      <c r="G29" s="23" t="s">
        <v>315</v>
      </c>
      <c r="H29" s="23" t="s">
        <v>123</v>
      </c>
      <c r="I29" s="25"/>
    </row>
    <row r="30" spans="1:9">
      <c r="A30" t="s">
        <v>445</v>
      </c>
      <c r="C30" s="21" t="s">
        <v>252</v>
      </c>
      <c r="E30" s="21" t="s">
        <v>252</v>
      </c>
      <c r="G30" s="23" t="s">
        <v>316</v>
      </c>
      <c r="H30" s="23" t="s">
        <v>93</v>
      </c>
      <c r="I30" s="25"/>
    </row>
    <row r="31" spans="1:9">
      <c r="C31" s="21" t="s">
        <v>253</v>
      </c>
      <c r="E31" s="21" t="s">
        <v>253</v>
      </c>
      <c r="G31" s="23" t="s">
        <v>317</v>
      </c>
      <c r="H31" s="23" t="s">
        <v>94</v>
      </c>
      <c r="I31" s="25"/>
    </row>
    <row r="32" spans="1:9">
      <c r="C32" s="21" t="s">
        <v>254</v>
      </c>
      <c r="E32" s="21" t="s">
        <v>254</v>
      </c>
      <c r="G32" s="23" t="s">
        <v>318</v>
      </c>
      <c r="H32" s="23" t="s">
        <v>95</v>
      </c>
      <c r="I32" s="25"/>
    </row>
    <row r="33" spans="3:9">
      <c r="C33" s="21" t="s">
        <v>255</v>
      </c>
      <c r="G33" s="23" t="s">
        <v>319</v>
      </c>
      <c r="H33" s="23" t="s">
        <v>96</v>
      </c>
      <c r="I33" s="25"/>
    </row>
    <row r="34" spans="3:9">
      <c r="C34" s="21" t="s">
        <v>256</v>
      </c>
      <c r="G34" s="23" t="s">
        <v>320</v>
      </c>
      <c r="H34" s="23" t="s">
        <v>97</v>
      </c>
      <c r="I34" s="25"/>
    </row>
    <row r="35" spans="3:9">
      <c r="C35" s="21" t="s">
        <v>257</v>
      </c>
      <c r="G35" s="23" t="s">
        <v>321</v>
      </c>
      <c r="H35" s="23" t="s">
        <v>99</v>
      </c>
      <c r="I35" s="25"/>
    </row>
    <row r="36" spans="3:9">
      <c r="C36" s="21" t="s">
        <v>258</v>
      </c>
      <c r="G36" s="23" t="s">
        <v>322</v>
      </c>
      <c r="H36" s="23" t="s">
        <v>100</v>
      </c>
      <c r="I36" s="25"/>
    </row>
    <row r="37" spans="3:9">
      <c r="C37" s="21" t="s">
        <v>259</v>
      </c>
      <c r="G37" s="23" t="s">
        <v>323</v>
      </c>
      <c r="H37" s="23" t="s">
        <v>98</v>
      </c>
      <c r="I37" s="25"/>
    </row>
    <row r="38" spans="3:9">
      <c r="C38" s="21" t="s">
        <v>260</v>
      </c>
      <c r="G38" s="23" t="s">
        <v>324</v>
      </c>
      <c r="H38" s="23" t="s">
        <v>101</v>
      </c>
    </row>
    <row r="39" spans="3:9">
      <c r="C39" s="21" t="s">
        <v>261</v>
      </c>
      <c r="G39" s="23" t="s">
        <v>325</v>
      </c>
      <c r="H39" s="23" t="s">
        <v>102</v>
      </c>
    </row>
    <row r="40" spans="3:9">
      <c r="C40" s="21" t="s">
        <v>262</v>
      </c>
      <c r="G40" s="23" t="s">
        <v>326</v>
      </c>
      <c r="H40" s="23" t="s">
        <v>103</v>
      </c>
    </row>
    <row r="41" spans="3:9">
      <c r="C41" s="21" t="s">
        <v>263</v>
      </c>
      <c r="G41" s="23" t="s">
        <v>327</v>
      </c>
      <c r="H41" s="23" t="s">
        <v>104</v>
      </c>
    </row>
    <row r="42" spans="3:9">
      <c r="C42" s="21" t="s">
        <v>264</v>
      </c>
      <c r="G42" s="23" t="s">
        <v>328</v>
      </c>
      <c r="H42" s="23" t="s">
        <v>105</v>
      </c>
    </row>
    <row r="43" spans="3:9">
      <c r="C43" s="21" t="s">
        <v>265</v>
      </c>
      <c r="G43" s="23" t="s">
        <v>329</v>
      </c>
      <c r="H43" s="23" t="s">
        <v>106</v>
      </c>
    </row>
    <row r="44" spans="3:9">
      <c r="C44" s="21" t="s">
        <v>266</v>
      </c>
      <c r="G44" s="23" t="s">
        <v>330</v>
      </c>
      <c r="H44" s="23" t="s">
        <v>107</v>
      </c>
    </row>
    <row r="45" spans="3:9">
      <c r="C45" s="21" t="s">
        <v>267</v>
      </c>
      <c r="G45" s="23" t="s">
        <v>331</v>
      </c>
      <c r="H45" s="23" t="s">
        <v>108</v>
      </c>
    </row>
    <row r="46" spans="3:9">
      <c r="C46" s="21" t="s">
        <v>268</v>
      </c>
      <c r="G46" s="23" t="s">
        <v>332</v>
      </c>
      <c r="H46" s="23" t="s">
        <v>109</v>
      </c>
    </row>
    <row r="47" spans="3:9">
      <c r="C47" s="21" t="s">
        <v>269</v>
      </c>
      <c r="G47" s="23" t="s">
        <v>333</v>
      </c>
      <c r="H47" s="23" t="s">
        <v>110</v>
      </c>
    </row>
    <row r="48" spans="3:9">
      <c r="C48" s="21" t="s">
        <v>270</v>
      </c>
      <c r="G48" s="23" t="s">
        <v>334</v>
      </c>
      <c r="H48" s="23" t="s">
        <v>111</v>
      </c>
    </row>
    <row r="49" spans="3:3">
      <c r="C49" s="21" t="s">
        <v>271</v>
      </c>
    </row>
    <row r="50" spans="3:3">
      <c r="C50" s="21" t="s">
        <v>272</v>
      </c>
    </row>
    <row r="51" spans="3:3">
      <c r="C51" s="21" t="s">
        <v>273</v>
      </c>
    </row>
    <row r="52" spans="3:3">
      <c r="C52" s="21" t="s">
        <v>274</v>
      </c>
    </row>
    <row r="53" spans="3:3">
      <c r="C53" s="21" t="s">
        <v>275</v>
      </c>
    </row>
    <row r="54" spans="3:3">
      <c r="C54" s="21" t="s">
        <v>276</v>
      </c>
    </row>
    <row r="55" spans="3:3">
      <c r="C55" s="21" t="s">
        <v>277</v>
      </c>
    </row>
    <row r="56" spans="3:3">
      <c r="C56" s="21" t="s">
        <v>278</v>
      </c>
    </row>
    <row r="57" spans="3:3">
      <c r="C57" s="21" t="s">
        <v>279</v>
      </c>
    </row>
    <row r="58" spans="3:3">
      <c r="C58" s="21" t="s">
        <v>280</v>
      </c>
    </row>
    <row r="59" spans="3:3">
      <c r="C59" s="21" t="s">
        <v>281</v>
      </c>
    </row>
    <row r="60" spans="3:3">
      <c r="C60" s="21" t="s">
        <v>282</v>
      </c>
    </row>
    <row r="61" spans="3:3">
      <c r="C61" s="21" t="s">
        <v>283</v>
      </c>
    </row>
    <row r="62" spans="3:3">
      <c r="C62" s="21" t="s">
        <v>284</v>
      </c>
    </row>
    <row r="63" spans="3:3">
      <c r="C63" s="21" t="s">
        <v>285</v>
      </c>
    </row>
    <row r="64" spans="3:3">
      <c r="C64" s="21" t="s">
        <v>286</v>
      </c>
    </row>
    <row r="65" spans="3:3">
      <c r="C65" s="21" t="s">
        <v>287</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a a j T W s t o p 4 2 k A A A A 9 g A A A B I A H A B D b 2 5 m a W c v U G F j a 2 F n Z S 5 4 b W w g o h g A K K A U A A A A A A A A A A A A A A A A A A A A A A A A A A A A h Y + 9 D o I w G E V f h X S n P 7 A Q 8 l E G N y M J i Y l x b U q F K h R D i + X d H H w k X 0 G M o m 6 O 9 9 w z 3 H u / 3 i C f u j a 4 q M H q 3 m S I Y Y o C Z W R f a V N n a H S H M E E 5 h 1 L I k 6 h V M M v G p p O t M t Q 4 d 0 4 J 8 d 5 j H + N + q E l E K S P 7 Y r O V j e o E + s j 6 v x x q Y 5 0 w U i E O u 9 c Y H m E W J 5 g l F F M g C 4 R C m 6 8 Q z X u f 7 Q + E 1 d i 6 c V D 8 K M J 1 C W S J Q N 4 f + A N Q S w M E F A A C A A g A a a j T 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m o 0 1 o o i k e 4 D g A A A B E A A A A T A B w A R m 9 y b X V s Y X M v U 2 V j d G l v b j E u b S C i G A A o o B Q A A A A A A A A A A A A A A A A A A A A A A A A A A A A r T k 0 u y c z P U w i G 0 I b W A F B L A Q I t A B Q A A g A I A G m o 0 1 r L a K e N p A A A A P Y A A A A S A A A A A A A A A A A A A A A A A A A A A A B D b 2 5 m a W c v U G F j a 2 F n Z S 5 4 b W x Q S w E C L Q A U A A I A C A B p q N N a D 8 r p q 6 Q A A A D p A A A A E w A A A A A A A A A A A A A A A A D w A A A A W 0 N v b n R l b n R f V H l w Z X N d L n h t b F B L A Q I t A B Q A A g A I A G m o 0 1 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H n m U N / p h V S 6 U E Q o t E d E P / A A A A A A I A A A A A A A N m A A D A A A A A E A A A A H J Q C 5 A p 8 i N U 7 f K i D Z p 8 L 0 c A A A A A B I A A A K A A A A A Q A A A A N j K q w C T 3 D p A X / 2 + V a d 0 i 6 V A A A A C b c t L y j 7 6 R Z m I 2 7 P x D b K p 4 N m c 0 s O 9 1 G y i J E c P T o G V z E e 2 l 9 e z T o Z Z k E m X l b w d p Q 2 l 6 S 2 p / z P 9 Q U G z n W V C F / O o h b U 9 9 6 Y o M F m 7 i I V t 9 X M 7 2 U B Q A A A B k 4 g e b y v / 4 a 0 r V L v u Y E 7 v C o m H B t A = = < / D a t a M a s h u p > 
</file>

<file path=customXml/itemProps1.xml><?xml version="1.0" encoding="utf-8"?>
<ds:datastoreItem xmlns:ds="http://schemas.openxmlformats.org/officeDocument/2006/customXml" ds:itemID="{3A772454-D787-4304-BB00-8203380C48E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24</vt:i4>
      </vt:variant>
    </vt:vector>
  </HeadingPairs>
  <TitlesOfParts>
    <vt:vector size="33" baseType="lpstr">
      <vt:lpstr>申請要領</vt:lpstr>
      <vt:lpstr>入力シート</vt:lpstr>
      <vt:lpstr>入札参加資格審査申請書</vt:lpstr>
      <vt:lpstr>リストシート</vt:lpstr>
      <vt:lpstr>営業所等報告書</vt:lpstr>
      <vt:lpstr>工事経歴一覧</vt:lpstr>
      <vt:lpstr>出力シート</vt:lpstr>
      <vt:lpstr>【入力例】工事経歴一覧</vt:lpstr>
      <vt:lpstr>Sheet3</vt:lpstr>
      <vt:lpstr>_</vt:lpstr>
      <vt:lpstr>_00</vt:lpstr>
      <vt:lpstr>営業所等報告書!Print_Area</vt:lpstr>
      <vt:lpstr>工事経歴一覧!Print_Area</vt:lpstr>
      <vt:lpstr>出力シート!Print_Area</vt:lpstr>
      <vt:lpstr>申請要領!Print_Area</vt:lpstr>
      <vt:lpstr>入札参加資格審査申請書!Print_Area</vt:lpstr>
      <vt:lpstr>入力シート!Print_Area</vt:lpstr>
      <vt:lpstr>許可テストリスト</vt:lpstr>
      <vt:lpstr>許可確認リスト</vt:lpstr>
      <vt:lpstr>許可区分リスト</vt:lpstr>
      <vt:lpstr>許可元リスト</vt:lpstr>
      <vt:lpstr>月リスト</vt:lpstr>
      <vt:lpstr>元号リスト</vt:lpstr>
      <vt:lpstr>行政区リスト</vt:lpstr>
      <vt:lpstr>申請区分リスト</vt:lpstr>
      <vt:lpstr>申請種目リスト</vt:lpstr>
      <vt:lpstr>性別リスト</vt:lpstr>
      <vt:lpstr>総合評定値リスト</vt:lpstr>
      <vt:lpstr>電子入札システムリスト</vt:lpstr>
      <vt:lpstr>都道府県リスト</vt:lpstr>
      <vt:lpstr>日リスト</vt:lpstr>
      <vt:lpstr>年リスト</vt:lpstr>
      <vt:lpstr>法個リスト</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千葉　起美瑛</cp:lastModifiedBy>
  <cp:lastPrinted>2026-06-28T03:41:51Z</cp:lastPrinted>
  <dcterms:created xsi:type="dcterms:W3CDTF">2012-07-09T02:21:14Z</dcterms:created>
  <dcterms:modified xsi:type="dcterms:W3CDTF">2026-06-29T01:11:52Z</dcterms:modified>
</cp:coreProperties>
</file>